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kusha\OneDrive\Desktop\Projects\"/>
    </mc:Choice>
  </mc:AlternateContent>
  <xr:revisionPtr revIDLastSave="0" documentId="13_ncr:1_{AB62226B-905A-450B-AB15-42A4D0283A19}" xr6:coauthVersionLast="47" xr6:coauthVersionMax="47" xr10:uidLastSave="{00000000-0000-0000-0000-000000000000}"/>
  <bookViews>
    <workbookView xWindow="-108" yWindow="-108" windowWidth="23256" windowHeight="13896" xr2:uid="{00000000-000D-0000-FFFF-FFFF00000000}"/>
  </bookViews>
  <sheets>
    <sheet name="Dashboard" sheetId="21" r:id="rId1"/>
    <sheet name="Pivot Tables" sheetId="18" r:id="rId2"/>
    <sheet name="SalesByCountry"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48" i="17"/>
  <c r="O51" i="17"/>
  <c r="O63" i="17"/>
  <c r="O91" i="17" a="1"/>
  <c r="O91" i="17" s="1"/>
  <c r="O111" i="17"/>
  <c r="O112" i="17" a="1"/>
  <c r="O112" i="17"/>
  <c r="O113" i="17" a="1"/>
  <c r="O113" i="17" s="1"/>
  <c r="O141" i="17" a="1"/>
  <c r="O141" i="17" s="1"/>
  <c r="O148" i="17"/>
  <c r="O151" i="17" a="1"/>
  <c r="O151" i="17" s="1"/>
  <c r="O157" i="17" a="1"/>
  <c r="O157" i="17" s="1"/>
  <c r="O158" i="17" a="1"/>
  <c r="O158" i="17"/>
  <c r="O188" i="17"/>
  <c r="O191" i="17"/>
  <c r="O192" i="17" a="1"/>
  <c r="O192" i="17" s="1"/>
  <c r="O196" i="17" a="1"/>
  <c r="O196" i="17" s="1"/>
  <c r="O198" i="17" a="1"/>
  <c r="O198" i="17" s="1"/>
  <c r="O246" i="17" a="1"/>
  <c r="O246" i="17"/>
  <c r="O251" i="17" a="1"/>
  <c r="O251" i="17" s="1"/>
  <c r="O252" i="17" a="1"/>
  <c r="O252" i="17"/>
  <c r="O279" i="17"/>
  <c r="O292" i="17"/>
  <c r="O327" i="17" a="1"/>
  <c r="O327" i="17" s="1"/>
  <c r="O346" i="17" a="1"/>
  <c r="O346" i="17"/>
  <c r="O347" i="17" a="1"/>
  <c r="O347" i="17" s="1"/>
  <c r="O348" i="17" a="1"/>
  <c r="O348" i="17" s="1"/>
  <c r="O353" i="17" a="1"/>
  <c r="O353" i="17" s="1"/>
  <c r="O372" i="17" a="1"/>
  <c r="O372" i="17" s="1"/>
  <c r="O376" i="17"/>
  <c r="O378" i="17" a="1"/>
  <c r="O378" i="17" s="1"/>
  <c r="O422" i="17" a="1"/>
  <c r="O422" i="17" s="1"/>
  <c r="O428" i="17"/>
  <c r="O429" i="17" a="1"/>
  <c r="O429" i="17" s="1"/>
  <c r="O431" i="17"/>
  <c r="O432" i="17" a="1"/>
  <c r="O432" i="17" s="1"/>
  <c r="O433" i="17"/>
  <c r="O456" i="17" a="1"/>
  <c r="O456" i="17" s="1"/>
  <c r="O514" i="17" a="1"/>
  <c r="O514" i="17" s="1"/>
  <c r="O516" i="17" a="1"/>
  <c r="O516" i="17" s="1"/>
  <c r="O517" i="17" a="1"/>
  <c r="O517" i="17" s="1"/>
  <c r="O518" i="17" a="1"/>
  <c r="O518" i="17" s="1"/>
  <c r="O519" i="17" a="1"/>
  <c r="O519" i="17" s="1"/>
  <c r="O557" i="17" a="1"/>
  <c r="O557" i="17" s="1"/>
  <c r="O561" i="17" a="1"/>
  <c r="O561" i="17" s="1"/>
  <c r="O562" i="17" a="1"/>
  <c r="O562" i="17" s="1"/>
  <c r="O586" i="17" a="1"/>
  <c r="O586" i="17" s="1"/>
  <c r="O587" i="17" a="1"/>
  <c r="O587" i="17" s="1"/>
  <c r="O588" i="17" a="1"/>
  <c r="O588" i="17"/>
  <c r="O591" i="17" a="1"/>
  <c r="O591" i="17" s="1"/>
  <c r="O600" i="17" a="1"/>
  <c r="O600" i="17" s="1"/>
  <c r="O627" i="17" a="1"/>
  <c r="O627" i="17" s="1"/>
  <c r="O631" i="17"/>
  <c r="O632" i="17" a="1"/>
  <c r="O632" i="17" s="1"/>
  <c r="O654" i="17" a="1"/>
  <c r="O654" i="17" s="1"/>
  <c r="O657" i="17" a="1"/>
  <c r="O657" i="17" s="1"/>
  <c r="O658" i="17" a="1"/>
  <c r="O658" i="17"/>
  <c r="O662" i="17"/>
  <c r="O706" i="17" a="1"/>
  <c r="O706" i="17"/>
  <c r="O709" i="17" a="1"/>
  <c r="O709" i="17" s="1"/>
  <c r="O724" i="17"/>
  <c r="O727" i="17" a="1"/>
  <c r="O727" i="17" s="1"/>
  <c r="O728" i="17" a="1"/>
  <c r="O728" i="17" s="1"/>
  <c r="O767" i="17" a="1"/>
  <c r="O767" i="17" s="1"/>
  <c r="O772" i="17"/>
  <c r="O773" i="17" a="1"/>
  <c r="O773" i="17" s="1"/>
  <c r="O774" i="17"/>
  <c r="O816" i="17"/>
  <c r="O833" i="17"/>
  <c r="O842" i="17"/>
  <c r="O846" i="17" a="1"/>
  <c r="O846" i="17"/>
  <c r="O847" i="17" a="1"/>
  <c r="O847" i="17" s="1"/>
  <c r="O848" i="17" a="1"/>
  <c r="O848" i="17" s="1"/>
  <c r="O849" i="17" a="1"/>
  <c r="O849" i="17" s="1"/>
  <c r="O902" i="17"/>
  <c r="O907" i="17" a="1"/>
  <c r="O907" i="17" s="1"/>
  <c r="O908" i="17" a="1"/>
  <c r="O908" i="17" s="1"/>
  <c r="O909" i="17" a="1"/>
  <c r="O909" i="17"/>
  <c r="O912" i="17" a="1"/>
  <c r="O912" i="17" s="1"/>
  <c r="O917" i="17" a="1"/>
  <c r="O917" i="17" s="1"/>
  <c r="O951" i="17" a="1"/>
  <c r="O951" i="17" s="1"/>
  <c r="O952" i="17" a="1"/>
  <c r="O952" i="17" s="1"/>
  <c r="O973" i="17"/>
  <c r="O978" i="17" a="1"/>
  <c r="O978" i="17"/>
  <c r="O979" i="17" a="1"/>
  <c r="O979" i="17" s="1"/>
  <c r="O981" i="17" a="1"/>
  <c r="O981" i="17" s="1"/>
  <c r="N4" i="17" a="1"/>
  <c r="N4" i="17" s="1"/>
  <c r="N6" i="17" a="1"/>
  <c r="N6" i="17" s="1"/>
  <c r="N7" i="17" a="1"/>
  <c r="N7" i="17" s="1"/>
  <c r="N8" i="17" a="1"/>
  <c r="N8" i="17"/>
  <c r="N17" i="17"/>
  <c r="N18" i="17" a="1"/>
  <c r="N18" i="17" s="1"/>
  <c r="N19" i="17" a="1"/>
  <c r="N19" i="17"/>
  <c r="N22" i="17" a="1"/>
  <c r="N22" i="17" s="1"/>
  <c r="N38" i="17" a="1"/>
  <c r="N38" i="17"/>
  <c r="N39" i="17" a="1"/>
  <c r="N39" i="17" s="1"/>
  <c r="N48" i="17" a="1"/>
  <c r="N48" i="17"/>
  <c r="N49" i="17" a="1"/>
  <c r="N49" i="17" s="1"/>
  <c r="N51" i="17" a="1"/>
  <c r="N51" i="17" s="1"/>
  <c r="N63" i="17" a="1"/>
  <c r="N63" i="17" s="1"/>
  <c r="N68" i="17" a="1"/>
  <c r="N68" i="17"/>
  <c r="N69" i="17"/>
  <c r="N71" i="17" a="1"/>
  <c r="N71" i="17" s="1"/>
  <c r="N72" i="17" a="1"/>
  <c r="N72" i="17" s="1"/>
  <c r="N73" i="17" a="1"/>
  <c r="N73" i="17" s="1"/>
  <c r="N74" i="17"/>
  <c r="N76" i="17" a="1"/>
  <c r="N76" i="17" s="1"/>
  <c r="N94" i="17" a="1"/>
  <c r="N94" i="17" s="1"/>
  <c r="N101" i="17"/>
  <c r="N106" i="17" a="1"/>
  <c r="N106" i="17"/>
  <c r="N109" i="17" a="1"/>
  <c r="N109" i="17" s="1"/>
  <c r="N121" i="17" a="1"/>
  <c r="N121" i="17" s="1"/>
  <c r="N131" i="17" a="1"/>
  <c r="N131" i="17" s="1"/>
  <c r="N132" i="17"/>
  <c r="N133" i="17" a="1"/>
  <c r="N133" i="17" s="1"/>
  <c r="N135" i="17"/>
  <c r="N136" i="17" a="1"/>
  <c r="N136" i="17"/>
  <c r="N156" i="17" a="1"/>
  <c r="N156" i="17" s="1"/>
  <c r="N161" i="17"/>
  <c r="N162" i="17" a="1"/>
  <c r="N162" i="17" s="1"/>
  <c r="N177" i="17" a="1"/>
  <c r="N177" i="17" s="1"/>
  <c r="N178" i="17" a="1"/>
  <c r="N178" i="17" s="1"/>
  <c r="N179" i="17" a="1"/>
  <c r="N179" i="17" s="1"/>
  <c r="N181" i="17" a="1"/>
  <c r="N181" i="17"/>
  <c r="N182" i="17" a="1"/>
  <c r="N182" i="17" s="1"/>
  <c r="N185" i="17" a="1"/>
  <c r="N185" i="17" s="1"/>
  <c r="N188" i="17" a="1"/>
  <c r="N188" i="17" s="1"/>
  <c r="N206" i="17" a="1"/>
  <c r="N206" i="17"/>
  <c r="N208" i="17"/>
  <c r="N209" i="17" a="1"/>
  <c r="N209" i="17"/>
  <c r="N211" i="17" a="1"/>
  <c r="N211" i="17" s="1"/>
  <c r="N229" i="17" a="1"/>
  <c r="N229" i="17"/>
  <c r="N230" i="17" a="1"/>
  <c r="N230" i="17" s="1"/>
  <c r="N231" i="17" a="1"/>
  <c r="N231" i="17"/>
  <c r="N233" i="17" a="1"/>
  <c r="N233" i="17" s="1"/>
  <c r="N251" i="17" a="1"/>
  <c r="N251" i="17"/>
  <c r="N252" i="17" a="1"/>
  <c r="N252" i="17" s="1"/>
  <c r="N258" i="17" a="1"/>
  <c r="N258" i="17" s="1"/>
  <c r="N261" i="17" a="1"/>
  <c r="N261" i="17" s="1"/>
  <c r="N262" i="17" a="1"/>
  <c r="N262" i="17" s="1"/>
  <c r="N272" i="17"/>
  <c r="N275" i="17"/>
  <c r="N276" i="17" a="1"/>
  <c r="N276" i="17"/>
  <c r="N301" i="17" a="1"/>
  <c r="N301" i="17"/>
  <c r="N302" i="17" a="1"/>
  <c r="N302" i="17" s="1"/>
  <c r="N304" i="17" a="1"/>
  <c r="N304" i="17" s="1"/>
  <c r="N306" i="17" a="1"/>
  <c r="N306" i="17" s="1"/>
  <c r="N318" i="17"/>
  <c r="N321" i="17" a="1"/>
  <c r="N321" i="17" s="1"/>
  <c r="N342" i="17"/>
  <c r="N346" i="17" a="1"/>
  <c r="N346" i="17" s="1"/>
  <c r="N347" i="17" a="1"/>
  <c r="N347" i="17" s="1"/>
  <c r="N349" i="17" a="1"/>
  <c r="N349" i="17"/>
  <c r="N351" i="17" a="1"/>
  <c r="N351" i="17"/>
  <c r="N352" i="17" a="1"/>
  <c r="N352" i="17"/>
  <c r="N374" i="17"/>
  <c r="N387" i="17"/>
  <c r="N388" i="17" a="1"/>
  <c r="N388" i="17"/>
  <c r="N389" i="17" a="1"/>
  <c r="N389" i="17"/>
  <c r="N393" i="17" a="1"/>
  <c r="N393" i="17" s="1"/>
  <c r="N397" i="17" a="1"/>
  <c r="N397" i="17" s="1"/>
  <c r="N398" i="17" a="1"/>
  <c r="N398" i="17" s="1"/>
  <c r="N416" i="17" a="1"/>
  <c r="N416" i="17" s="1"/>
  <c r="N428" i="17" a="1"/>
  <c r="N428" i="17" s="1"/>
  <c r="N431" i="17" a="1"/>
  <c r="N431" i="17"/>
  <c r="N432" i="17" a="1"/>
  <c r="N432" i="17" s="1"/>
  <c r="N433" i="17" a="1"/>
  <c r="N433" i="17" s="1"/>
  <c r="N434" i="17" a="1"/>
  <c r="N434" i="17"/>
  <c r="N451" i="17" a="1"/>
  <c r="N451" i="17" s="1"/>
  <c r="N456" i="17"/>
  <c r="N457" i="17" a="1"/>
  <c r="N457" i="17" s="1"/>
  <c r="N458" i="17" a="1"/>
  <c r="N458" i="17" s="1"/>
  <c r="N459" i="17" a="1"/>
  <c r="N459" i="17" s="1"/>
  <c r="N468" i="17" a="1"/>
  <c r="N468" i="17" s="1"/>
  <c r="N471" i="17" a="1"/>
  <c r="N471" i="17"/>
  <c r="N472" i="17" a="1"/>
  <c r="N472" i="17"/>
  <c r="N493" i="17" a="1"/>
  <c r="N493" i="17" s="1"/>
  <c r="N494" i="17" a="1"/>
  <c r="N494" i="17" s="1"/>
  <c r="N496" i="17" a="1"/>
  <c r="N496" i="17"/>
  <c r="N507" i="17"/>
  <c r="N510" i="17"/>
  <c r="N511" i="17" a="1"/>
  <c r="N511" i="17" s="1"/>
  <c r="N532" i="17"/>
  <c r="N533" i="17" a="1"/>
  <c r="N533" i="17" s="1"/>
  <c r="N536" i="17" a="1"/>
  <c r="N536" i="17"/>
  <c r="N537" i="17" a="1"/>
  <c r="N537" i="17"/>
  <c r="N538" i="17" a="1"/>
  <c r="N538" i="17"/>
  <c r="N549" i="17"/>
  <c r="N566" i="17" a="1"/>
  <c r="N566" i="17"/>
  <c r="N567" i="17" a="1"/>
  <c r="N567" i="17"/>
  <c r="N568" i="17" a="1"/>
  <c r="N568" i="17"/>
  <c r="N571" i="17" a="1"/>
  <c r="N571" i="17" s="1"/>
  <c r="N572" i="17" a="1"/>
  <c r="N572" i="17"/>
  <c r="N573" i="17" a="1"/>
  <c r="N573" i="17" s="1"/>
  <c r="N588" i="17" a="1"/>
  <c r="N588" i="17"/>
  <c r="N597" i="17" a="1"/>
  <c r="N597" i="17" s="1"/>
  <c r="N598" i="17" a="1"/>
  <c r="N598" i="17"/>
  <c r="N599" i="17" a="1"/>
  <c r="N599" i="17"/>
  <c r="N600" i="17" a="1"/>
  <c r="N600" i="17"/>
  <c r="N601" i="17" a="1"/>
  <c r="N601" i="17" s="1"/>
  <c r="N616" i="17"/>
  <c r="N617" i="17" a="1"/>
  <c r="N617" i="17"/>
  <c r="N618" i="17" a="1"/>
  <c r="N618" i="17" s="1"/>
  <c r="N619" i="17"/>
  <c r="N628" i="17" a="1"/>
  <c r="N628" i="17" s="1"/>
  <c r="N629" i="17" a="1"/>
  <c r="N629" i="17"/>
  <c r="N630" i="17" a="1"/>
  <c r="N630" i="17" s="1"/>
  <c r="N631" i="17" a="1"/>
  <c r="N631" i="17" s="1"/>
  <c r="N646" i="17" a="1"/>
  <c r="N646" i="17" s="1"/>
  <c r="N647" i="17" a="1"/>
  <c r="N647" i="17"/>
  <c r="N648" i="17" a="1"/>
  <c r="N648" i="17" s="1"/>
  <c r="N656" i="17"/>
  <c r="N657" i="17" a="1"/>
  <c r="N657" i="17"/>
  <c r="N658" i="17" a="1"/>
  <c r="N658" i="17" s="1"/>
  <c r="N676" i="17"/>
  <c r="N677" i="17" a="1"/>
  <c r="N677" i="17"/>
  <c r="N678" i="17" a="1"/>
  <c r="N678" i="17"/>
  <c r="N679" i="17" a="1"/>
  <c r="N679" i="17" s="1"/>
  <c r="N688" i="17" a="1"/>
  <c r="N688" i="17" s="1"/>
  <c r="N701" i="17"/>
  <c r="N702" i="17" a="1"/>
  <c r="N702" i="17" s="1"/>
  <c r="N703" i="17" a="1"/>
  <c r="N703" i="17" s="1"/>
  <c r="N707" i="17"/>
  <c r="N708" i="17" a="1"/>
  <c r="N708" i="17" s="1"/>
  <c r="N709" i="17" a="1"/>
  <c r="N709" i="17"/>
  <c r="N710" i="17"/>
  <c r="N732" i="17"/>
  <c r="N733" i="17" a="1"/>
  <c r="N733" i="17" s="1"/>
  <c r="N734" i="17" a="1"/>
  <c r="N734" i="17" s="1"/>
  <c r="N736" i="17" a="1"/>
  <c r="N736" i="17"/>
  <c r="N737" i="17" a="1"/>
  <c r="N737" i="17"/>
  <c r="N753" i="17" a="1"/>
  <c r="N753" i="17" s="1"/>
  <c r="N754" i="17" a="1"/>
  <c r="N754" i="17"/>
  <c r="N756" i="17" a="1"/>
  <c r="N756" i="17" s="1"/>
  <c r="N761" i="17" a="1"/>
  <c r="N761" i="17" s="1"/>
  <c r="N764" i="17" a="1"/>
  <c r="N764" i="17"/>
  <c r="N766" i="17" a="1"/>
  <c r="N766" i="17" s="1"/>
  <c r="N767" i="17" a="1"/>
  <c r="N767" i="17" s="1"/>
  <c r="N781" i="17" a="1"/>
  <c r="N781" i="17"/>
  <c r="N782" i="17" a="1"/>
  <c r="N782" i="17" s="1"/>
  <c r="N783" i="17" a="1"/>
  <c r="N783" i="17" s="1"/>
  <c r="N784" i="17" a="1"/>
  <c r="N784" i="17" s="1"/>
  <c r="N792" i="17" a="1"/>
  <c r="N792" i="17" s="1"/>
  <c r="N793" i="17" a="1"/>
  <c r="N793" i="17" s="1"/>
  <c r="N794" i="17" a="1"/>
  <c r="N794" i="17"/>
  <c r="N795" i="17" a="1"/>
  <c r="N795" i="17" s="1"/>
  <c r="N811" i="17" a="1"/>
  <c r="N811" i="17" s="1"/>
  <c r="N812" i="17" a="1"/>
  <c r="N812" i="17"/>
  <c r="N813" i="17" a="1"/>
  <c r="N813" i="17" s="1"/>
  <c r="N814" i="17" a="1"/>
  <c r="N814" i="17" s="1"/>
  <c r="N821" i="17"/>
  <c r="N822" i="17" a="1"/>
  <c r="N822" i="17"/>
  <c r="N836" i="17" a="1"/>
  <c r="N836" i="17"/>
  <c r="N837" i="17" a="1"/>
  <c r="N837" i="17" s="1"/>
  <c r="N838" i="17" a="1"/>
  <c r="N838" i="17"/>
  <c r="N839" i="17" a="1"/>
  <c r="N839" i="17" s="1"/>
  <c r="N843" i="17" a="1"/>
  <c r="N843" i="17" s="1"/>
  <c r="N849" i="17" a="1"/>
  <c r="N849" i="17" s="1"/>
  <c r="N857" i="17" a="1"/>
  <c r="N857" i="17" s="1"/>
  <c r="N862" i="17"/>
  <c r="N863" i="17" a="1"/>
  <c r="N863" i="17" s="1"/>
  <c r="N866" i="17" a="1"/>
  <c r="N866" i="17"/>
  <c r="N867" i="17" a="1"/>
  <c r="N867" i="17"/>
  <c r="N868" i="17" a="1"/>
  <c r="N868" i="17"/>
  <c r="N869" i="17" a="1"/>
  <c r="N869" i="17" s="1"/>
  <c r="N870" i="17" a="1"/>
  <c r="N870" i="17" s="1"/>
  <c r="N883" i="17" a="1"/>
  <c r="N883" i="17"/>
  <c r="N891" i="17"/>
  <c r="N892" i="17" a="1"/>
  <c r="N892" i="17"/>
  <c r="N893" i="17" a="1"/>
  <c r="N893" i="17"/>
  <c r="N894" i="17" a="1"/>
  <c r="N894" i="17"/>
  <c r="N895" i="17" a="1"/>
  <c r="N895" i="17" s="1"/>
  <c r="N908" i="17" a="1"/>
  <c r="N908" i="17" s="1"/>
  <c r="N911" i="17" a="1"/>
  <c r="N911" i="17" s="1"/>
  <c r="N912" i="17" a="1"/>
  <c r="N912" i="17" s="1"/>
  <c r="N917" i="17"/>
  <c r="N918" i="17" a="1"/>
  <c r="N918" i="17"/>
  <c r="N919" i="17" a="1"/>
  <c r="N919" i="17" s="1"/>
  <c r="N920" i="17" a="1"/>
  <c r="N920" i="17" s="1"/>
  <c r="N931" i="17" a="1"/>
  <c r="N931" i="17"/>
  <c r="N932" i="17" a="1"/>
  <c r="N932" i="17" s="1"/>
  <c r="N933" i="17" a="1"/>
  <c r="N933" i="17"/>
  <c r="N934" i="17" a="1"/>
  <c r="N934" i="17" s="1"/>
  <c r="N941" i="17" a="1"/>
  <c r="N941" i="17"/>
  <c r="N952" i="17" a="1"/>
  <c r="N952" i="17"/>
  <c r="N953" i="17" a="1"/>
  <c r="N953" i="17" s="1"/>
  <c r="N954" i="17" a="1"/>
  <c r="N954" i="17"/>
  <c r="N956" i="17" a="1"/>
  <c r="N956" i="17"/>
  <c r="N962" i="17" a="1"/>
  <c r="N962" i="17"/>
  <c r="N973" i="17" a="1"/>
  <c r="N973" i="17"/>
  <c r="N974" i="17" a="1"/>
  <c r="N974" i="17" s="1"/>
  <c r="N976" i="17" a="1"/>
  <c r="N976" i="17"/>
  <c r="N977" i="17" a="1"/>
  <c r="N977" i="17"/>
  <c r="N978" i="17" a="1"/>
  <c r="N978" i="17"/>
  <c r="N996" i="17" a="1"/>
  <c r="N996" i="17"/>
  <c r="N997" i="17" a="1"/>
  <c r="N997" i="17"/>
  <c r="N998" i="17" a="1"/>
  <c r="N998" i="17"/>
  <c r="N999" i="17" a="1"/>
  <c r="N999" i="17" s="1"/>
  <c r="N1000" i="17" a="1"/>
  <c r="N1000" i="17" s="1"/>
  <c r="M7" i="17"/>
  <c r="M9" i="17"/>
  <c r="M12" i="17"/>
  <c r="M14" i="17"/>
  <c r="M16" i="17"/>
  <c r="M17" i="17"/>
  <c r="M19" i="17"/>
  <c r="M21" i="17"/>
  <c r="M27" i="17"/>
  <c r="M29" i="17"/>
  <c r="M31" i="17"/>
  <c r="M32" i="17"/>
  <c r="M33" i="17"/>
  <c r="M34" i="17"/>
  <c r="M37" i="17"/>
  <c r="M39" i="17"/>
  <c r="M47" i="17"/>
  <c r="M49" i="17"/>
  <c r="M51" i="17"/>
  <c r="M52" i="17"/>
  <c r="M54" i="17"/>
  <c r="M56" i="17"/>
  <c r="M57" i="17"/>
  <c r="M58" i="17"/>
  <c r="M59" i="17"/>
  <c r="M67" i="17"/>
  <c r="M69" i="17"/>
  <c r="M72" i="17"/>
  <c r="M74" i="17"/>
  <c r="M76" i="17"/>
  <c r="M77" i="17"/>
  <c r="M79" i="17"/>
  <c r="M81" i="17"/>
  <c r="M87" i="17"/>
  <c r="M89" i="17"/>
  <c r="M91" i="17"/>
  <c r="M92" i="17"/>
  <c r="M93" i="17"/>
  <c r="M94" i="17"/>
  <c r="M97" i="17"/>
  <c r="M99" i="17"/>
  <c r="M107" i="17"/>
  <c r="M109" i="17"/>
  <c r="M111" i="17"/>
  <c r="M112" i="17"/>
  <c r="M114" i="17"/>
  <c r="M116" i="17"/>
  <c r="M117" i="17"/>
  <c r="M118" i="17"/>
  <c r="M119" i="17"/>
  <c r="M121" i="17"/>
  <c r="M127" i="17"/>
  <c r="M132" i="17"/>
  <c r="M134" i="17"/>
  <c r="M137" i="17"/>
  <c r="M139" i="17"/>
  <c r="M141" i="17"/>
  <c r="M151" i="17"/>
  <c r="M152" i="17"/>
  <c r="M153" i="17"/>
  <c r="M154" i="17"/>
  <c r="M156" i="17"/>
  <c r="M157" i="17"/>
  <c r="M159" i="17"/>
  <c r="M172" i="17"/>
  <c r="M174" i="17"/>
  <c r="M176" i="17"/>
  <c r="M177" i="17"/>
  <c r="M179" i="17"/>
  <c r="M181" i="17"/>
  <c r="M188" i="17"/>
  <c r="M191" i="17"/>
  <c r="M192" i="17"/>
  <c r="M193" i="17"/>
  <c r="M194" i="17"/>
  <c r="M197" i="17"/>
  <c r="M199" i="17"/>
  <c r="M211" i="17"/>
  <c r="M212" i="17"/>
  <c r="M214" i="17"/>
  <c r="M216" i="17"/>
  <c r="M217" i="17"/>
  <c r="M218" i="17"/>
  <c r="M219" i="17"/>
  <c r="M221" i="17"/>
  <c r="M232" i="17"/>
  <c r="M234" i="17"/>
  <c r="M237" i="17"/>
  <c r="M239" i="17"/>
  <c r="M241" i="17"/>
  <c r="M251" i="17"/>
  <c r="M252" i="17"/>
  <c r="M253" i="17"/>
  <c r="M254" i="17"/>
  <c r="M256" i="17"/>
  <c r="M257" i="17"/>
  <c r="M259" i="17"/>
  <c r="M272" i="17"/>
  <c r="M274" i="17"/>
  <c r="M276" i="17"/>
  <c r="M277" i="17"/>
  <c r="M279" i="17"/>
  <c r="M281" i="17"/>
  <c r="M288" i="17"/>
  <c r="M291" i="17"/>
  <c r="M292" i="17"/>
  <c r="M293" i="17"/>
  <c r="M294" i="17"/>
  <c r="M297" i="17"/>
  <c r="M299" i="17"/>
  <c r="M311" i="17"/>
  <c r="M312" i="17"/>
  <c r="M314" i="17"/>
  <c r="M316" i="17"/>
  <c r="M317" i="17"/>
  <c r="M318" i="17"/>
  <c r="M319" i="17"/>
  <c r="M320" i="17"/>
  <c r="M321" i="17"/>
  <c r="M332" i="17"/>
  <c r="M334" i="17"/>
  <c r="M337" i="17"/>
  <c r="M339" i="17"/>
  <c r="M341" i="17"/>
  <c r="M351" i="17"/>
  <c r="M352" i="17"/>
  <c r="M353" i="17"/>
  <c r="M354" i="17"/>
  <c r="M356" i="17"/>
  <c r="M357" i="17"/>
  <c r="M359" i="17"/>
  <c r="M372" i="17"/>
  <c r="M374" i="17"/>
  <c r="M376" i="17"/>
  <c r="M377" i="17"/>
  <c r="M379" i="17"/>
  <c r="M381" i="17"/>
  <c r="M388" i="17"/>
  <c r="M391" i="17"/>
  <c r="M392" i="17"/>
  <c r="M393" i="17"/>
  <c r="M394" i="17"/>
  <c r="M397" i="17"/>
  <c r="M399" i="17"/>
  <c r="M411" i="17"/>
  <c r="M412" i="17"/>
  <c r="M414" i="17"/>
  <c r="M416" i="17"/>
  <c r="M417" i="17"/>
  <c r="M418" i="17"/>
  <c r="M419" i="17"/>
  <c r="M421" i="17"/>
  <c r="M432" i="17"/>
  <c r="M437" i="17"/>
  <c r="M441" i="17"/>
  <c r="M451" i="17"/>
  <c r="M452" i="17"/>
  <c r="M453" i="17"/>
  <c r="M454" i="17"/>
  <c r="M456" i="17"/>
  <c r="M457" i="17"/>
  <c r="M472" i="17"/>
  <c r="M476" i="17"/>
  <c r="M477" i="17"/>
  <c r="M481" i="17"/>
  <c r="M488" i="17"/>
  <c r="M491" i="17"/>
  <c r="M492" i="17"/>
  <c r="M493" i="17"/>
  <c r="M497" i="17"/>
  <c r="M511" i="17"/>
  <c r="M512" i="17"/>
  <c r="M516" i="17"/>
  <c r="M517" i="17"/>
  <c r="M518" i="17"/>
  <c r="M519" i="17"/>
  <c r="M521" i="17"/>
  <c r="M541" i="17"/>
  <c r="M551" i="17"/>
  <c r="M552" i="17"/>
  <c r="M553" i="17"/>
  <c r="M554" i="17"/>
  <c r="M556" i="17"/>
  <c r="M557" i="17"/>
  <c r="M572" i="17"/>
  <c r="M576" i="17"/>
  <c r="M577" i="17"/>
  <c r="M581" i="17"/>
  <c r="M588" i="17"/>
  <c r="M591" i="17"/>
  <c r="M592" i="17"/>
  <c r="M593" i="17"/>
  <c r="M597" i="17"/>
  <c r="M611" i="17"/>
  <c r="M612" i="17"/>
  <c r="M616" i="17"/>
  <c r="M617" i="17"/>
  <c r="M618" i="17"/>
  <c r="M619" i="17"/>
  <c r="M621" i="17"/>
  <c r="M641" i="17"/>
  <c r="M651" i="17"/>
  <c r="M652" i="17"/>
  <c r="M653" i="17"/>
  <c r="M654" i="17"/>
  <c r="M656" i="17"/>
  <c r="M657" i="17"/>
  <c r="M672" i="17"/>
  <c r="M676" i="17"/>
  <c r="M677" i="17"/>
  <c r="M681" i="17"/>
  <c r="M688" i="17"/>
  <c r="M691" i="17"/>
  <c r="M692" i="17"/>
  <c r="M693" i="17"/>
  <c r="M697" i="17"/>
  <c r="M711" i="17"/>
  <c r="M712" i="17"/>
  <c r="M716" i="17"/>
  <c r="M717" i="17"/>
  <c r="M718" i="17"/>
  <c r="M719" i="17"/>
  <c r="M721" i="17"/>
  <c r="M741" i="17"/>
  <c r="M751" i="17"/>
  <c r="M752" i="17"/>
  <c r="M753" i="17"/>
  <c r="M754" i="17"/>
  <c r="M756" i="17"/>
  <c r="M757" i="17"/>
  <c r="M772" i="17"/>
  <c r="M776" i="17"/>
  <c r="M777" i="17"/>
  <c r="M781" i="17"/>
  <c r="M788" i="17"/>
  <c r="M791" i="17"/>
  <c r="M792" i="17"/>
  <c r="M793" i="17"/>
  <c r="M797" i="17"/>
  <c r="M811" i="17"/>
  <c r="M812" i="17"/>
  <c r="M816" i="17"/>
  <c r="M817" i="17"/>
  <c r="M818" i="17"/>
  <c r="M819" i="17"/>
  <c r="M821" i="17"/>
  <c r="M841" i="17"/>
  <c r="M851" i="17"/>
  <c r="M852" i="17"/>
  <c r="M853" i="17"/>
  <c r="M854" i="17"/>
  <c r="M856" i="17"/>
  <c r="M857" i="17"/>
  <c r="M872" i="17"/>
  <c r="M876" i="17"/>
  <c r="M877" i="17"/>
  <c r="M881" i="17"/>
  <c r="M888" i="17"/>
  <c r="M891" i="17"/>
  <c r="M892" i="17"/>
  <c r="M893" i="17"/>
  <c r="M911" i="17"/>
  <c r="M912" i="17"/>
  <c r="M916" i="17"/>
  <c r="M917" i="17"/>
  <c r="M918" i="17"/>
  <c r="M919" i="17"/>
  <c r="M921" i="17"/>
  <c r="M941" i="17"/>
  <c r="M951" i="17"/>
  <c r="M952" i="17"/>
  <c r="M953" i="17"/>
  <c r="M954" i="17"/>
  <c r="M956" i="17"/>
  <c r="M957" i="17"/>
  <c r="M976" i="17"/>
  <c r="M977" i="17"/>
  <c r="M981" i="17"/>
  <c r="M988" i="17"/>
  <c r="M991" i="17"/>
  <c r="M992" i="17"/>
  <c r="M993" i="17"/>
  <c r="I3" i="17"/>
  <c r="N3" i="17" s="1" a="1"/>
  <c r="N3" i="17" s="1"/>
  <c r="J3" i="17"/>
  <c r="O3" i="17" s="1" a="1"/>
  <c r="O3" i="17" s="1"/>
  <c r="K3" i="17"/>
  <c r="L3" i="17"/>
  <c r="M3" i="17" s="1"/>
  <c r="I4" i="17"/>
  <c r="J4" i="17"/>
  <c r="O4" i="17" s="1" a="1"/>
  <c r="O4" i="17" s="1"/>
  <c r="K4" i="17"/>
  <c r="L4" i="17"/>
  <c r="M4" i="17" s="1"/>
  <c r="I5" i="17"/>
  <c r="N5" i="17" s="1" a="1"/>
  <c r="N5" i="17" s="1"/>
  <c r="J5" i="17"/>
  <c r="O5" i="17" s="1" a="1"/>
  <c r="O5" i="17" s="1"/>
  <c r="K5" i="17"/>
  <c r="L5" i="17"/>
  <c r="M5" i="17" s="1"/>
  <c r="I6" i="17"/>
  <c r="J6" i="17"/>
  <c r="O6" i="17" s="1" a="1"/>
  <c r="O6" i="17" s="1"/>
  <c r="K6" i="17"/>
  <c r="L6" i="17"/>
  <c r="M6" i="17" s="1"/>
  <c r="I7" i="17"/>
  <c r="J7" i="17"/>
  <c r="O7" i="17" s="1" a="1"/>
  <c r="O7" i="17" s="1"/>
  <c r="K7" i="17"/>
  <c r="L7" i="17"/>
  <c r="I8" i="17"/>
  <c r="J8" i="17"/>
  <c r="O8" i="17" s="1" a="1"/>
  <c r="O8" i="17" s="1"/>
  <c r="K8" i="17"/>
  <c r="L8" i="17"/>
  <c r="M8" i="17" s="1"/>
  <c r="I9" i="17"/>
  <c r="N9" i="17" s="1" a="1"/>
  <c r="N9" i="17" s="1"/>
  <c r="J9" i="17"/>
  <c r="O9" i="17" s="1" a="1"/>
  <c r="O9" i="17" s="1"/>
  <c r="K9" i="17"/>
  <c r="L9" i="17"/>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I13" i="17"/>
  <c r="N13" i="17" s="1" a="1"/>
  <c r="N13" i="17" s="1"/>
  <c r="J13" i="17"/>
  <c r="O13" i="17" s="1" a="1"/>
  <c r="O13" i="17" s="1"/>
  <c r="K13" i="17"/>
  <c r="L13" i="17"/>
  <c r="M13" i="17" s="1"/>
  <c r="I14" i="17"/>
  <c r="N14" i="17" s="1" a="1"/>
  <c r="N14" i="17" s="1"/>
  <c r="J14" i="17"/>
  <c r="O14" i="17" s="1" a="1"/>
  <c r="O14" i="17" s="1"/>
  <c r="K14" i="17"/>
  <c r="L14" i="17"/>
  <c r="I15" i="17"/>
  <c r="N15" i="17" s="1" a="1"/>
  <c r="N15" i="17" s="1"/>
  <c r="J15" i="17"/>
  <c r="O15" i="17" s="1" a="1"/>
  <c r="O15" i="17" s="1"/>
  <c r="K15" i="17"/>
  <c r="L15" i="17"/>
  <c r="M15" i="17" s="1"/>
  <c r="I16" i="17"/>
  <c r="N16" i="17" s="1" a="1"/>
  <c r="N16" i="17" s="1"/>
  <c r="J16" i="17"/>
  <c r="O16" i="17" s="1" a="1"/>
  <c r="O16" i="17" s="1"/>
  <c r="K16" i="17"/>
  <c r="L16" i="17"/>
  <c r="I17" i="17"/>
  <c r="N17" i="17" s="1" a="1"/>
  <c r="J17" i="17"/>
  <c r="O17" i="17" s="1" a="1"/>
  <c r="O17" i="17" s="1"/>
  <c r="K17" i="17"/>
  <c r="L17" i="17"/>
  <c r="I18" i="17"/>
  <c r="J18" i="17"/>
  <c r="O18" i="17" s="1" a="1"/>
  <c r="O18" i="17" s="1"/>
  <c r="K18" i="17"/>
  <c r="L18" i="17"/>
  <c r="M18" i="17" s="1"/>
  <c r="I19" i="17"/>
  <c r="J19" i="17"/>
  <c r="O19" i="17" s="1" a="1"/>
  <c r="O19" i="17" s="1"/>
  <c r="K19" i="17"/>
  <c r="L19" i="17"/>
  <c r="I20" i="17"/>
  <c r="N20" i="17" s="1" a="1"/>
  <c r="N20" i="17" s="1"/>
  <c r="J20" i="17"/>
  <c r="O20" i="17" s="1" a="1"/>
  <c r="O20" i="17" s="1"/>
  <c r="K20" i="17"/>
  <c r="L20" i="17"/>
  <c r="M20" i="17" s="1"/>
  <c r="I21" i="17"/>
  <c r="N21" i="17" s="1" a="1"/>
  <c r="N21" i="17" s="1"/>
  <c r="J21" i="17"/>
  <c r="O21" i="17" s="1" a="1"/>
  <c r="O21" i="17" s="1"/>
  <c r="K21" i="17"/>
  <c r="L21" i="17"/>
  <c r="I22" i="17"/>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I28" i="17"/>
  <c r="N28" i="17" s="1" a="1"/>
  <c r="N28" i="17" s="1"/>
  <c r="J28" i="17"/>
  <c r="O28" i="17" s="1" a="1"/>
  <c r="O28" i="17" s="1"/>
  <c r="K28" i="17"/>
  <c r="L28" i="17"/>
  <c r="M28" i="17" s="1"/>
  <c r="I29" i="17"/>
  <c r="N29" i="17" s="1" a="1"/>
  <c r="N29" i="17" s="1"/>
  <c r="J29" i="17"/>
  <c r="O29" i="17" s="1" a="1"/>
  <c r="O29" i="17" s="1"/>
  <c r="K29" i="17"/>
  <c r="L29" i="17"/>
  <c r="I30" i="17"/>
  <c r="N30" i="17" s="1" a="1"/>
  <c r="N30" i="17" s="1"/>
  <c r="J30" i="17"/>
  <c r="O30" i="17" s="1" a="1"/>
  <c r="O30" i="17" s="1"/>
  <c r="K30" i="17"/>
  <c r="L30" i="17"/>
  <c r="M30" i="17" s="1"/>
  <c r="I31" i="17"/>
  <c r="N31" i="17" s="1" a="1"/>
  <c r="N31" i="17" s="1"/>
  <c r="J31" i="17"/>
  <c r="O31" i="17" s="1" a="1"/>
  <c r="O31" i="17" s="1"/>
  <c r="K31" i="17"/>
  <c r="L31" i="17"/>
  <c r="I32" i="17"/>
  <c r="N32" i="17" s="1" a="1"/>
  <c r="N32" i="17" s="1"/>
  <c r="J32" i="17"/>
  <c r="O32" i="17" s="1" a="1"/>
  <c r="O32" i="17" s="1"/>
  <c r="K32" i="17"/>
  <c r="L32" i="17"/>
  <c r="I33" i="17"/>
  <c r="N33" i="17" s="1" a="1"/>
  <c r="N33" i="17" s="1"/>
  <c r="J33" i="17"/>
  <c r="O33" i="17" s="1" a="1"/>
  <c r="O33" i="17" s="1"/>
  <c r="K33" i="17"/>
  <c r="L33" i="17"/>
  <c r="I34" i="17"/>
  <c r="N34" i="17" s="1" a="1"/>
  <c r="N34" i="17" s="1"/>
  <c r="J34" i="17"/>
  <c r="O34" i="17" s="1" a="1"/>
  <c r="O34" i="17" s="1"/>
  <c r="K34" i="17"/>
  <c r="L34" i="17"/>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I38" i="17"/>
  <c r="J38" i="17"/>
  <c r="O38" i="17" s="1" a="1"/>
  <c r="O38" i="17" s="1"/>
  <c r="K38" i="17"/>
  <c r="L38" i="17"/>
  <c r="M38" i="17" s="1"/>
  <c r="I39" i="17"/>
  <c r="J39" i="17"/>
  <c r="O39" i="17" s="1" a="1"/>
  <c r="O39" i="17" s="1"/>
  <c r="K39" i="17"/>
  <c r="L39" i="17"/>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I48" i="17"/>
  <c r="J48" i="17"/>
  <c r="O48" i="17" s="1" a="1"/>
  <c r="K48" i="17"/>
  <c r="L48" i="17"/>
  <c r="M48" i="17" s="1"/>
  <c r="I49" i="17"/>
  <c r="J49" i="17"/>
  <c r="O49" i="17" s="1" a="1"/>
  <c r="O49" i="17" s="1"/>
  <c r="K49" i="17"/>
  <c r="L49" i="17"/>
  <c r="I50" i="17"/>
  <c r="N50" i="17" s="1" a="1"/>
  <c r="N50" i="17" s="1"/>
  <c r="J50" i="17"/>
  <c r="O50" i="17" s="1" a="1"/>
  <c r="O50" i="17" s="1"/>
  <c r="K50" i="17"/>
  <c r="L50" i="17"/>
  <c r="M50" i="17" s="1"/>
  <c r="I51" i="17"/>
  <c r="J51" i="17"/>
  <c r="O51" i="17" s="1" a="1"/>
  <c r="K51" i="17"/>
  <c r="L51" i="17"/>
  <c r="I52" i="17"/>
  <c r="N52" i="17" s="1" a="1"/>
  <c r="N52" i="17" s="1"/>
  <c r="J52" i="17"/>
  <c r="O52" i="17" s="1" a="1"/>
  <c r="O52" i="17" s="1"/>
  <c r="K52" i="17"/>
  <c r="L52" i="17"/>
  <c r="I53" i="17"/>
  <c r="N53" i="17" s="1" a="1"/>
  <c r="N53" i="17" s="1"/>
  <c r="J53" i="17"/>
  <c r="O53" i="17" s="1" a="1"/>
  <c r="O53" i="17" s="1"/>
  <c r="K53" i="17"/>
  <c r="L53" i="17"/>
  <c r="M53" i="17" s="1"/>
  <c r="I54" i="17"/>
  <c r="N54" i="17" s="1" a="1"/>
  <c r="N54" i="17" s="1"/>
  <c r="J54" i="17"/>
  <c r="O54" i="17" s="1" a="1"/>
  <c r="O54" i="17" s="1"/>
  <c r="K54" i="17"/>
  <c r="L54" i="17"/>
  <c r="I55" i="17"/>
  <c r="N55" i="17" s="1" a="1"/>
  <c r="N55" i="17" s="1"/>
  <c r="J55" i="17"/>
  <c r="O55" i="17" s="1" a="1"/>
  <c r="O55" i="17" s="1"/>
  <c r="K55" i="17"/>
  <c r="L55" i="17"/>
  <c r="M55" i="17" s="1"/>
  <c r="I56" i="17"/>
  <c r="N56" i="17" s="1" a="1"/>
  <c r="N56" i="17" s="1"/>
  <c r="J56" i="17"/>
  <c r="O56" i="17" s="1" a="1"/>
  <c r="O56" i="17" s="1"/>
  <c r="K56" i="17"/>
  <c r="L56" i="17"/>
  <c r="I57" i="17"/>
  <c r="N57" i="17" s="1" a="1"/>
  <c r="N57" i="17" s="1"/>
  <c r="J57" i="17"/>
  <c r="O57" i="17" s="1" a="1"/>
  <c r="O57" i="17" s="1"/>
  <c r="K57" i="17"/>
  <c r="L57" i="17"/>
  <c r="I58" i="17"/>
  <c r="N58" i="17" s="1" a="1"/>
  <c r="N58" i="17" s="1"/>
  <c r="J58" i="17"/>
  <c r="O58" i="17" s="1" a="1"/>
  <c r="O58" i="17" s="1"/>
  <c r="K58" i="17"/>
  <c r="L58" i="17"/>
  <c r="I59" i="17"/>
  <c r="N59" i="17" s="1" a="1"/>
  <c r="N59" i="17" s="1"/>
  <c r="J59" i="17"/>
  <c r="O59" i="17" s="1" a="1"/>
  <c r="O59" i="17" s="1"/>
  <c r="K59" i="17"/>
  <c r="L59" i="17"/>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J63" i="17"/>
  <c r="O63" i="17" s="1" a="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I68" i="17"/>
  <c r="J68" i="17"/>
  <c r="O68" i="17" s="1" a="1"/>
  <c r="O68" i="17" s="1"/>
  <c r="K68" i="17"/>
  <c r="L68" i="17"/>
  <c r="M68" i="17" s="1"/>
  <c r="I69" i="17"/>
  <c r="N69" i="17" s="1" a="1"/>
  <c r="J69" i="17"/>
  <c r="O69" i="17" s="1" a="1"/>
  <c r="O69" i="17" s="1"/>
  <c r="K69" i="17"/>
  <c r="L69" i="17"/>
  <c r="I70" i="17"/>
  <c r="N70" i="17" s="1" a="1"/>
  <c r="N70" i="17" s="1"/>
  <c r="J70" i="17"/>
  <c r="O70" i="17" s="1" a="1"/>
  <c r="O70" i="17" s="1"/>
  <c r="K70" i="17"/>
  <c r="L70" i="17"/>
  <c r="M70" i="17" s="1"/>
  <c r="I71" i="17"/>
  <c r="J71" i="17"/>
  <c r="O71" i="17" s="1" a="1"/>
  <c r="O71" i="17" s="1"/>
  <c r="K71" i="17"/>
  <c r="L71" i="17"/>
  <c r="M71" i="17" s="1"/>
  <c r="I72" i="17"/>
  <c r="J72" i="17"/>
  <c r="O72" i="17" s="1" a="1"/>
  <c r="O72" i="17" s="1"/>
  <c r="K72" i="17"/>
  <c r="L72" i="17"/>
  <c r="I73" i="17"/>
  <c r="J73" i="17"/>
  <c r="O73" i="17" s="1" a="1"/>
  <c r="O73" i="17" s="1"/>
  <c r="K73" i="17"/>
  <c r="L73" i="17"/>
  <c r="M73" i="17" s="1"/>
  <c r="I74" i="17"/>
  <c r="N74" i="17" s="1" a="1"/>
  <c r="J74" i="17"/>
  <c r="O74" i="17" s="1" a="1"/>
  <c r="O74" i="17" s="1"/>
  <c r="K74" i="17"/>
  <c r="L74" i="17"/>
  <c r="I75" i="17"/>
  <c r="N75" i="17" s="1" a="1"/>
  <c r="N75" i="17" s="1"/>
  <c r="J75" i="17"/>
  <c r="O75" i="17" s="1" a="1"/>
  <c r="O75" i="17" s="1"/>
  <c r="K75" i="17"/>
  <c r="L75" i="17"/>
  <c r="M75" i="17" s="1"/>
  <c r="I76" i="17"/>
  <c r="J76" i="17"/>
  <c r="O76" i="17" s="1" a="1"/>
  <c r="O76" i="17" s="1"/>
  <c r="K76" i="17"/>
  <c r="L76" i="17"/>
  <c r="I77" i="17"/>
  <c r="N77" i="17" s="1" a="1"/>
  <c r="N77" i="17" s="1"/>
  <c r="J77" i="17"/>
  <c r="O77" i="17" s="1" a="1"/>
  <c r="O77" i="17" s="1"/>
  <c r="K77" i="17"/>
  <c r="L77" i="17"/>
  <c r="I78" i="17"/>
  <c r="N78" i="17" s="1" a="1"/>
  <c r="N78" i="17" s="1"/>
  <c r="J78" i="17"/>
  <c r="O78" i="17" s="1" a="1"/>
  <c r="O78" i="17" s="1"/>
  <c r="K78" i="17"/>
  <c r="L78" i="17"/>
  <c r="M78" i="17" s="1"/>
  <c r="I79" i="17"/>
  <c r="N79" i="17" s="1" a="1"/>
  <c r="N79" i="17" s="1"/>
  <c r="J79" i="17"/>
  <c r="O79" i="17" s="1" a="1"/>
  <c r="O79" i="17" s="1"/>
  <c r="K79" i="17"/>
  <c r="L79" i="17"/>
  <c r="I80" i="17"/>
  <c r="N80" i="17" s="1" a="1"/>
  <c r="N80" i="17" s="1"/>
  <c r="J80" i="17"/>
  <c r="O80" i="17" s="1" a="1"/>
  <c r="O80" i="17" s="1"/>
  <c r="K80" i="17"/>
  <c r="L80" i="17"/>
  <c r="M80" i="17" s="1"/>
  <c r="I81" i="17"/>
  <c r="N81" i="17" s="1" a="1"/>
  <c r="N81" i="17" s="1"/>
  <c r="J81" i="17"/>
  <c r="O81" i="17" s="1" a="1"/>
  <c r="O81" i="17" s="1"/>
  <c r="K81" i="17"/>
  <c r="L81" i="17"/>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I88" i="17"/>
  <c r="N88" i="17" s="1" a="1"/>
  <c r="N88" i="17" s="1"/>
  <c r="J88" i="17"/>
  <c r="O88" i="17" s="1" a="1"/>
  <c r="O88" i="17" s="1"/>
  <c r="K88" i="17"/>
  <c r="L88" i="17"/>
  <c r="M88" i="17" s="1"/>
  <c r="I89" i="17"/>
  <c r="N89" i="17" s="1" a="1"/>
  <c r="N89" i="17" s="1"/>
  <c r="J89" i="17"/>
  <c r="O89" i="17" s="1" a="1"/>
  <c r="O89" i="17" s="1"/>
  <c r="K89" i="17"/>
  <c r="L89" i="17"/>
  <c r="I90" i="17"/>
  <c r="N90" i="17" s="1" a="1"/>
  <c r="N90" i="17" s="1"/>
  <c r="J90" i="17"/>
  <c r="O90" i="17" s="1" a="1"/>
  <c r="O90" i="17" s="1"/>
  <c r="K90" i="17"/>
  <c r="L90" i="17"/>
  <c r="M90" i="17" s="1"/>
  <c r="I91" i="17"/>
  <c r="N91" i="17" s="1" a="1"/>
  <c r="N91" i="17" s="1"/>
  <c r="J91" i="17"/>
  <c r="K91" i="17"/>
  <c r="L91" i="17"/>
  <c r="I92" i="17"/>
  <c r="N92" i="17" s="1" a="1"/>
  <c r="N92" i="17" s="1"/>
  <c r="J92" i="17"/>
  <c r="O92" i="17" s="1" a="1"/>
  <c r="O92" i="17" s="1"/>
  <c r="K92" i="17"/>
  <c r="L92" i="17"/>
  <c r="I93" i="17"/>
  <c r="N93" i="17" s="1" a="1"/>
  <c r="N93" i="17" s="1"/>
  <c r="J93" i="17"/>
  <c r="O93" i="17" s="1" a="1"/>
  <c r="O93" i="17" s="1"/>
  <c r="K93" i="17"/>
  <c r="L93" i="17"/>
  <c r="I94" i="17"/>
  <c r="J94" i="17"/>
  <c r="O94" i="17" s="1" a="1"/>
  <c r="O94" i="17" s="1"/>
  <c r="K94" i="17"/>
  <c r="L94" i="17"/>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I98" i="17"/>
  <c r="N98" i="17" s="1" a="1"/>
  <c r="N98" i="17" s="1"/>
  <c r="J98" i="17"/>
  <c r="O98" i="17" s="1" a="1"/>
  <c r="O98" i="17" s="1"/>
  <c r="K98" i="17"/>
  <c r="L98" i="17"/>
  <c r="M98" i="17" s="1"/>
  <c r="I99" i="17"/>
  <c r="N99" i="17" s="1" a="1"/>
  <c r="N99" i="17" s="1"/>
  <c r="J99" i="17"/>
  <c r="O99" i="17" s="1" a="1"/>
  <c r="O99" i="17" s="1"/>
  <c r="K99" i="17"/>
  <c r="L99" i="17"/>
  <c r="I100" i="17"/>
  <c r="N100" i="17" s="1" a="1"/>
  <c r="N100" i="17" s="1"/>
  <c r="J100" i="17"/>
  <c r="O100" i="17" s="1" a="1"/>
  <c r="O100" i="17" s="1"/>
  <c r="K100" i="17"/>
  <c r="L100" i="17"/>
  <c r="M100" i="17" s="1"/>
  <c r="I101" i="17"/>
  <c r="N101" i="17" s="1" a="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J106" i="17"/>
  <c r="O106" i="17" s="1" a="1"/>
  <c r="O106" i="17" s="1"/>
  <c r="K106" i="17"/>
  <c r="L106" i="17"/>
  <c r="M106" i="17" s="1"/>
  <c r="I107" i="17"/>
  <c r="N107" i="17" s="1" a="1"/>
  <c r="N107" i="17" s="1"/>
  <c r="J107" i="17"/>
  <c r="O107" i="17" s="1" a="1"/>
  <c r="O107" i="17" s="1"/>
  <c r="K107" i="17"/>
  <c r="L107" i="17"/>
  <c r="I108" i="17"/>
  <c r="N108" i="17" s="1" a="1"/>
  <c r="N108" i="17" s="1"/>
  <c r="J108" i="17"/>
  <c r="O108" i="17" s="1" a="1"/>
  <c r="O108" i="17" s="1"/>
  <c r="K108" i="17"/>
  <c r="L108" i="17"/>
  <c r="M108" i="17" s="1"/>
  <c r="I109" i="17"/>
  <c r="J109" i="17"/>
  <c r="O109" i="17" s="1" a="1"/>
  <c r="O109" i="17" s="1"/>
  <c r="K109" i="17"/>
  <c r="L109" i="17"/>
  <c r="I110" i="17"/>
  <c r="N110" i="17" s="1" a="1"/>
  <c r="N110" i="17" s="1"/>
  <c r="J110" i="17"/>
  <c r="O110" i="17" s="1" a="1"/>
  <c r="O110" i="17" s="1"/>
  <c r="K110" i="17"/>
  <c r="L110" i="17"/>
  <c r="M110" i="17" s="1"/>
  <c r="I111" i="17"/>
  <c r="N111" i="17" s="1" a="1"/>
  <c r="N111" i="17" s="1"/>
  <c r="J111" i="17"/>
  <c r="O111" i="17" s="1" a="1"/>
  <c r="K111" i="17"/>
  <c r="L111" i="17"/>
  <c r="I112" i="17"/>
  <c r="N112" i="17" s="1" a="1"/>
  <c r="N112" i="17" s="1"/>
  <c r="J112" i="17"/>
  <c r="K112" i="17"/>
  <c r="L112" i="17"/>
  <c r="I113" i="17"/>
  <c r="N113" i="17" s="1" a="1"/>
  <c r="N113" i="17" s="1"/>
  <c r="J113" i="17"/>
  <c r="K113" i="17"/>
  <c r="L113" i="17"/>
  <c r="M113" i="17" s="1"/>
  <c r="I114" i="17"/>
  <c r="N114" i="17" s="1" a="1"/>
  <c r="N114" i="17" s="1"/>
  <c r="J114" i="17"/>
  <c r="O114" i="17" s="1" a="1"/>
  <c r="O114" i="17" s="1"/>
  <c r="K114" i="17"/>
  <c r="L114" i="17"/>
  <c r="I115" i="17"/>
  <c r="N115" i="17" s="1" a="1"/>
  <c r="N115" i="17" s="1"/>
  <c r="J115" i="17"/>
  <c r="O115" i="17" s="1" a="1"/>
  <c r="O115" i="17" s="1"/>
  <c r="K115" i="17"/>
  <c r="L115" i="17"/>
  <c r="M115" i="17" s="1"/>
  <c r="I116" i="17"/>
  <c r="N116" i="17" s="1" a="1"/>
  <c r="N116" i="17" s="1"/>
  <c r="J116" i="17"/>
  <c r="O116" i="17" s="1" a="1"/>
  <c r="O116" i="17" s="1"/>
  <c r="K116" i="17"/>
  <c r="L116" i="17"/>
  <c r="I117" i="17"/>
  <c r="N117" i="17" s="1" a="1"/>
  <c r="N117" i="17" s="1"/>
  <c r="J117" i="17"/>
  <c r="O117" i="17" s="1" a="1"/>
  <c r="O117" i="17" s="1"/>
  <c r="K117" i="17"/>
  <c r="L117" i="17"/>
  <c r="I118" i="17"/>
  <c r="N118" i="17" s="1" a="1"/>
  <c r="N118" i="17" s="1"/>
  <c r="J118" i="17"/>
  <c r="O118" i="17" s="1" a="1"/>
  <c r="O118" i="17" s="1"/>
  <c r="K118" i="17"/>
  <c r="L118" i="17"/>
  <c r="I119" i="17"/>
  <c r="N119" i="17" s="1" a="1"/>
  <c r="N119" i="17" s="1"/>
  <c r="J119" i="17"/>
  <c r="O119" i="17" s="1" a="1"/>
  <c r="O119" i="17" s="1"/>
  <c r="K119" i="17"/>
  <c r="L119" i="17"/>
  <c r="I120" i="17"/>
  <c r="N120" i="17" s="1" a="1"/>
  <c r="N120" i="17" s="1"/>
  <c r="J120" i="17"/>
  <c r="O120" i="17" s="1" a="1"/>
  <c r="O120" i="17" s="1"/>
  <c r="K120" i="17"/>
  <c r="L120" i="17"/>
  <c r="M120" i="17" s="1"/>
  <c r="I121" i="17"/>
  <c r="J121" i="17"/>
  <c r="O121" i="17" s="1" a="1"/>
  <c r="O121" i="17" s="1"/>
  <c r="K121" i="17"/>
  <c r="L121" i="17"/>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J131" i="17"/>
  <c r="O131" i="17" s="1" a="1"/>
  <c r="O131" i="17" s="1"/>
  <c r="K131" i="17"/>
  <c r="L131" i="17"/>
  <c r="M131" i="17" s="1"/>
  <c r="I132" i="17"/>
  <c r="N132" i="17" s="1" a="1"/>
  <c r="J132" i="17"/>
  <c r="O132" i="17" s="1" a="1"/>
  <c r="O132" i="17" s="1"/>
  <c r="K132" i="17"/>
  <c r="L132" i="17"/>
  <c r="I133" i="17"/>
  <c r="J133" i="17"/>
  <c r="O133" i="17" s="1" a="1"/>
  <c r="O133" i="17" s="1"/>
  <c r="K133" i="17"/>
  <c r="L133" i="17"/>
  <c r="M133" i="17" s="1"/>
  <c r="I134" i="17"/>
  <c r="N134" i="17" s="1" a="1"/>
  <c r="N134" i="17" s="1"/>
  <c r="J134" i="17"/>
  <c r="O134" i="17" s="1" a="1"/>
  <c r="O134" i="17" s="1"/>
  <c r="K134" i="17"/>
  <c r="L134" i="17"/>
  <c r="I135" i="17"/>
  <c r="N135" i="17" s="1" a="1"/>
  <c r="J135" i="17"/>
  <c r="O135" i="17" s="1" a="1"/>
  <c r="O135" i="17" s="1"/>
  <c r="K135" i="17"/>
  <c r="L135" i="17"/>
  <c r="M135" i="17" s="1"/>
  <c r="I136" i="17"/>
  <c r="J136" i="17"/>
  <c r="O136" i="17" s="1" a="1"/>
  <c r="O136" i="17" s="1"/>
  <c r="K136" i="17"/>
  <c r="L136" i="17"/>
  <c r="M136" i="17" s="1"/>
  <c r="I137" i="17"/>
  <c r="N137" i="17" s="1" a="1"/>
  <c r="N137" i="17" s="1"/>
  <c r="J137" i="17"/>
  <c r="O137" i="17" s="1" a="1"/>
  <c r="O137" i="17" s="1"/>
  <c r="K137" i="17"/>
  <c r="L137" i="17"/>
  <c r="I138" i="17"/>
  <c r="N138" i="17" s="1" a="1"/>
  <c r="N138" i="17" s="1"/>
  <c r="J138" i="17"/>
  <c r="O138" i="17" s="1" a="1"/>
  <c r="O138" i="17" s="1"/>
  <c r="K138" i="17"/>
  <c r="L138" i="17"/>
  <c r="M138" i="17" s="1"/>
  <c r="I139" i="17"/>
  <c r="N139" i="17" s="1" a="1"/>
  <c r="N139" i="17" s="1"/>
  <c r="J139" i="17"/>
  <c r="O139" i="17" s="1" a="1"/>
  <c r="O139" i="17" s="1"/>
  <c r="K139" i="17"/>
  <c r="L139" i="17"/>
  <c r="I140" i="17"/>
  <c r="N140" i="17" s="1" a="1"/>
  <c r="N140" i="17" s="1"/>
  <c r="J140" i="17"/>
  <c r="O140" i="17" s="1" a="1"/>
  <c r="O140" i="17" s="1"/>
  <c r="K140" i="17"/>
  <c r="L140" i="17"/>
  <c r="M140" i="17" s="1"/>
  <c r="I141" i="17"/>
  <c r="N141" i="17" s="1" a="1"/>
  <c r="N141" i="17" s="1"/>
  <c r="J141" i="17"/>
  <c r="K141" i="17"/>
  <c r="L141" i="17"/>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K151" i="17"/>
  <c r="L151" i="17"/>
  <c r="I152" i="17"/>
  <c r="N152" i="17" s="1" a="1"/>
  <c r="N152" i="17" s="1"/>
  <c r="J152" i="17"/>
  <c r="O152" i="17" s="1" a="1"/>
  <c r="O152" i="17" s="1"/>
  <c r="K152" i="17"/>
  <c r="L152" i="17"/>
  <c r="I153" i="17"/>
  <c r="N153" i="17" s="1" a="1"/>
  <c r="N153" i="17" s="1"/>
  <c r="J153" i="17"/>
  <c r="O153" i="17" s="1" a="1"/>
  <c r="O153" i="17" s="1"/>
  <c r="K153" i="17"/>
  <c r="L153" i="17"/>
  <c r="I154" i="17"/>
  <c r="N154" i="17" s="1" a="1"/>
  <c r="N154" i="17" s="1"/>
  <c r="J154" i="17"/>
  <c r="O154" i="17" s="1" a="1"/>
  <c r="O154" i="17" s="1"/>
  <c r="K154" i="17"/>
  <c r="L154" i="17"/>
  <c r="I155" i="17"/>
  <c r="N155" i="17" s="1" a="1"/>
  <c r="N155" i="17" s="1"/>
  <c r="J155" i="17"/>
  <c r="O155" i="17" s="1" a="1"/>
  <c r="O155" i="17" s="1"/>
  <c r="K155" i="17"/>
  <c r="L155" i="17"/>
  <c r="M155" i="17" s="1"/>
  <c r="I156" i="17"/>
  <c r="J156" i="17"/>
  <c r="O156" i="17" s="1" a="1"/>
  <c r="O156" i="17" s="1"/>
  <c r="K156" i="17"/>
  <c r="L156" i="17"/>
  <c r="I157" i="17"/>
  <c r="N157" i="17" s="1" a="1"/>
  <c r="N157" i="17" s="1"/>
  <c r="J157" i="17"/>
  <c r="K157" i="17"/>
  <c r="L157" i="17"/>
  <c r="I158" i="17"/>
  <c r="N158" i="17" s="1" a="1"/>
  <c r="N158" i="17" s="1"/>
  <c r="J158" i="17"/>
  <c r="K158" i="17"/>
  <c r="L158" i="17"/>
  <c r="M158" i="17" s="1"/>
  <c r="I159" i="17"/>
  <c r="N159" i="17" s="1" a="1"/>
  <c r="N159" i="17" s="1"/>
  <c r="J159" i="17"/>
  <c r="O159" i="17" s="1" a="1"/>
  <c r="O159" i="17" s="1"/>
  <c r="K159" i="17"/>
  <c r="L159" i="17"/>
  <c r="I160" i="17"/>
  <c r="N160" i="17" s="1" a="1"/>
  <c r="N160" i="17" s="1"/>
  <c r="J160" i="17"/>
  <c r="O160" i="17" s="1" a="1"/>
  <c r="O160" i="17" s="1"/>
  <c r="K160" i="17"/>
  <c r="L160" i="17"/>
  <c r="M160" i="17" s="1"/>
  <c r="I161" i="17"/>
  <c r="N161" i="17" s="1" a="1"/>
  <c r="J161" i="17"/>
  <c r="O161" i="17" s="1" a="1"/>
  <c r="O161" i="17" s="1"/>
  <c r="K161" i="17"/>
  <c r="L161" i="17"/>
  <c r="M161" i="17" s="1"/>
  <c r="I162" i="17"/>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I173" i="17"/>
  <c r="N173" i="17" s="1" a="1"/>
  <c r="N173" i="17" s="1"/>
  <c r="J173" i="17"/>
  <c r="O173" i="17" s="1" a="1"/>
  <c r="O173" i="17" s="1"/>
  <c r="K173" i="17"/>
  <c r="L173" i="17"/>
  <c r="M173" i="17" s="1"/>
  <c r="I174" i="17"/>
  <c r="N174" i="17" s="1" a="1"/>
  <c r="N174" i="17" s="1"/>
  <c r="J174" i="17"/>
  <c r="O174" i="17" s="1" a="1"/>
  <c r="O174" i="17" s="1"/>
  <c r="K174" i="17"/>
  <c r="L174" i="17"/>
  <c r="I175" i="17"/>
  <c r="N175" i="17" s="1" a="1"/>
  <c r="N175" i="17" s="1"/>
  <c r="J175" i="17"/>
  <c r="O175" i="17" s="1" a="1"/>
  <c r="O175" i="17" s="1"/>
  <c r="K175" i="17"/>
  <c r="L175" i="17"/>
  <c r="M175" i="17" s="1"/>
  <c r="I176" i="17"/>
  <c r="N176" i="17" s="1" a="1"/>
  <c r="N176" i="17" s="1"/>
  <c r="J176" i="17"/>
  <c r="O176" i="17" s="1" a="1"/>
  <c r="O176" i="17" s="1"/>
  <c r="K176" i="17"/>
  <c r="L176" i="17"/>
  <c r="I177" i="17"/>
  <c r="J177" i="17"/>
  <c r="O177" i="17" s="1" a="1"/>
  <c r="O177" i="17" s="1"/>
  <c r="K177" i="17"/>
  <c r="L177" i="17"/>
  <c r="I178" i="17"/>
  <c r="J178" i="17"/>
  <c r="O178" i="17" s="1" a="1"/>
  <c r="O178" i="17" s="1"/>
  <c r="K178" i="17"/>
  <c r="L178" i="17"/>
  <c r="M178" i="17" s="1"/>
  <c r="I179" i="17"/>
  <c r="J179" i="17"/>
  <c r="O179" i="17" s="1" a="1"/>
  <c r="O179" i="17" s="1"/>
  <c r="K179" i="17"/>
  <c r="L179" i="17"/>
  <c r="I180" i="17"/>
  <c r="N180" i="17" s="1" a="1"/>
  <c r="N180" i="17" s="1"/>
  <c r="J180" i="17"/>
  <c r="O180" i="17" s="1" a="1"/>
  <c r="O180" i="17" s="1"/>
  <c r="K180" i="17"/>
  <c r="L180" i="17"/>
  <c r="M180" i="17" s="1"/>
  <c r="I181" i="17"/>
  <c r="J181" i="17"/>
  <c r="O181" i="17" s="1" a="1"/>
  <c r="O181" i="17" s="1"/>
  <c r="K181" i="17"/>
  <c r="L181" i="17"/>
  <c r="I182" i="17"/>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J188" i="17"/>
  <c r="O188" i="17" s="1" a="1"/>
  <c r="K188" i="17"/>
  <c r="L188" i="17"/>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K191" i="17"/>
  <c r="L191" i="17"/>
  <c r="I192" i="17"/>
  <c r="N192" i="17" s="1" a="1"/>
  <c r="N192" i="17" s="1"/>
  <c r="J192" i="17"/>
  <c r="K192" i="17"/>
  <c r="L192" i="17"/>
  <c r="I193" i="17"/>
  <c r="N193" i="17" s="1" a="1"/>
  <c r="N193" i="17" s="1"/>
  <c r="J193" i="17"/>
  <c r="O193" i="17" s="1" a="1"/>
  <c r="O193" i="17" s="1"/>
  <c r="K193" i="17"/>
  <c r="L193" i="17"/>
  <c r="I194" i="17"/>
  <c r="N194" i="17" s="1" a="1"/>
  <c r="N194" i="17" s="1"/>
  <c r="J194" i="17"/>
  <c r="O194" i="17" s="1" a="1"/>
  <c r="O194" i="17" s="1"/>
  <c r="K194" i="17"/>
  <c r="L194" i="17"/>
  <c r="I195" i="17"/>
  <c r="N195" i="17" s="1" a="1"/>
  <c r="N195" i="17" s="1"/>
  <c r="J195" i="17"/>
  <c r="O195" i="17" s="1" a="1"/>
  <c r="O195" i="17" s="1"/>
  <c r="K195" i="17"/>
  <c r="L195" i="17"/>
  <c r="M195" i="17" s="1"/>
  <c r="I196" i="17"/>
  <c r="N196" i="17" s="1" a="1"/>
  <c r="N196" i="17" s="1"/>
  <c r="J196" i="17"/>
  <c r="K196" i="17"/>
  <c r="L196" i="17"/>
  <c r="M196" i="17" s="1"/>
  <c r="I197" i="17"/>
  <c r="N197" i="17" s="1" a="1"/>
  <c r="N197" i="17" s="1"/>
  <c r="J197" i="17"/>
  <c r="O197" i="17" s="1" a="1"/>
  <c r="O197" i="17" s="1"/>
  <c r="K197" i="17"/>
  <c r="L197" i="17"/>
  <c r="I198" i="17"/>
  <c r="N198" i="17" s="1" a="1"/>
  <c r="N198" i="17" s="1"/>
  <c r="J198" i="17"/>
  <c r="K198" i="17"/>
  <c r="L198" i="17"/>
  <c r="M198" i="17" s="1"/>
  <c r="I199" i="17"/>
  <c r="N199" i="17" s="1" a="1"/>
  <c r="N199" i="17" s="1"/>
  <c r="J199" i="17"/>
  <c r="O199" i="17" s="1" a="1"/>
  <c r="O199" i="17" s="1"/>
  <c r="K199" i="17"/>
  <c r="L199" i="17"/>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J206" i="17"/>
  <c r="O206" i="17" s="1" a="1"/>
  <c r="O206" i="17" s="1"/>
  <c r="K206" i="17"/>
  <c r="L206" i="17"/>
  <c r="M206" i="17" s="1"/>
  <c r="I207" i="17"/>
  <c r="N207" i="17" s="1" a="1"/>
  <c r="N207" i="17" s="1"/>
  <c r="J207" i="17"/>
  <c r="O207" i="17" s="1" a="1"/>
  <c r="O207" i="17" s="1"/>
  <c r="K207" i="17"/>
  <c r="L207" i="17"/>
  <c r="M207" i="17" s="1"/>
  <c r="I208" i="17"/>
  <c r="N208" i="17" s="1" a="1"/>
  <c r="J208" i="17"/>
  <c r="O208" i="17" s="1" a="1"/>
  <c r="O208" i="17" s="1"/>
  <c r="K208" i="17"/>
  <c r="L208" i="17"/>
  <c r="M208" i="17" s="1"/>
  <c r="I209" i="17"/>
  <c r="J209" i="17"/>
  <c r="O209" i="17" s="1" a="1"/>
  <c r="O209" i="17" s="1"/>
  <c r="K209" i="17"/>
  <c r="L209" i="17"/>
  <c r="M209" i="17" s="1"/>
  <c r="I210" i="17"/>
  <c r="N210" i="17" s="1" a="1"/>
  <c r="N210" i="17" s="1"/>
  <c r="J210" i="17"/>
  <c r="O210" i="17" s="1" a="1"/>
  <c r="O210" i="17" s="1"/>
  <c r="K210" i="17"/>
  <c r="L210" i="17"/>
  <c r="M210" i="17" s="1"/>
  <c r="I211" i="17"/>
  <c r="J211" i="17"/>
  <c r="O211" i="17" s="1" a="1"/>
  <c r="O211" i="17" s="1"/>
  <c r="K211" i="17"/>
  <c r="L211" i="17"/>
  <c r="I212" i="17"/>
  <c r="N212" i="17" s="1" a="1"/>
  <c r="N212" i="17" s="1"/>
  <c r="J212" i="17"/>
  <c r="O212" i="17" s="1" a="1"/>
  <c r="O212" i="17" s="1"/>
  <c r="K212" i="17"/>
  <c r="L212" i="17"/>
  <c r="I213" i="17"/>
  <c r="N213" i="17" s="1" a="1"/>
  <c r="N213" i="17" s="1"/>
  <c r="J213" i="17"/>
  <c r="O213" i="17" s="1" a="1"/>
  <c r="O213" i="17" s="1"/>
  <c r="K213" i="17"/>
  <c r="L213" i="17"/>
  <c r="M213" i="17" s="1"/>
  <c r="I214" i="17"/>
  <c r="N214" i="17" s="1" a="1"/>
  <c r="N214" i="17" s="1"/>
  <c r="J214" i="17"/>
  <c r="O214" i="17" s="1" a="1"/>
  <c r="O214" i="17" s="1"/>
  <c r="K214" i="17"/>
  <c r="L214" i="17"/>
  <c r="I215" i="17"/>
  <c r="N215" i="17" s="1" a="1"/>
  <c r="N215" i="17" s="1"/>
  <c r="J215" i="17"/>
  <c r="O215" i="17" s="1" a="1"/>
  <c r="O215" i="17" s="1"/>
  <c r="K215" i="17"/>
  <c r="L215" i="17"/>
  <c r="M215" i="17" s="1"/>
  <c r="I216" i="17"/>
  <c r="N216" i="17" s="1" a="1"/>
  <c r="N216" i="17" s="1"/>
  <c r="J216" i="17"/>
  <c r="O216" i="17" s="1" a="1"/>
  <c r="O216" i="17" s="1"/>
  <c r="K216" i="17"/>
  <c r="L216" i="17"/>
  <c r="I217" i="17"/>
  <c r="N217" i="17" s="1" a="1"/>
  <c r="N217" i="17" s="1"/>
  <c r="J217" i="17"/>
  <c r="O217" i="17" s="1" a="1"/>
  <c r="O217" i="17" s="1"/>
  <c r="K217" i="17"/>
  <c r="L217" i="17"/>
  <c r="I218" i="17"/>
  <c r="N218" i="17" s="1" a="1"/>
  <c r="N218" i="17" s="1"/>
  <c r="J218" i="17"/>
  <c r="O218" i="17" s="1" a="1"/>
  <c r="O218" i="17" s="1"/>
  <c r="K218" i="17"/>
  <c r="L218" i="17"/>
  <c r="I219" i="17"/>
  <c r="N219" i="17" s="1" a="1"/>
  <c r="N219" i="17" s="1"/>
  <c r="J219" i="17"/>
  <c r="O219" i="17" s="1" a="1"/>
  <c r="O219" i="17" s="1"/>
  <c r="K219" i="17"/>
  <c r="L219" i="17"/>
  <c r="I220" i="17"/>
  <c r="N220" i="17" s="1" a="1"/>
  <c r="N220" i="17" s="1"/>
  <c r="J220" i="17"/>
  <c r="O220" i="17" s="1" a="1"/>
  <c r="O220" i="17" s="1"/>
  <c r="K220" i="17"/>
  <c r="L220" i="17"/>
  <c r="M220" i="17" s="1"/>
  <c r="I221" i="17"/>
  <c r="N221" i="17" s="1" a="1"/>
  <c r="N221" i="17" s="1"/>
  <c r="J221" i="17"/>
  <c r="O221" i="17" s="1" a="1"/>
  <c r="O221" i="17" s="1"/>
  <c r="K221" i="17"/>
  <c r="L221" i="17"/>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J229" i="17"/>
  <c r="O229" i="17" s="1" a="1"/>
  <c r="O229" i="17" s="1"/>
  <c r="K229" i="17"/>
  <c r="L229" i="17"/>
  <c r="M229" i="17" s="1"/>
  <c r="I230" i="17"/>
  <c r="J230" i="17"/>
  <c r="O230" i="17" s="1" a="1"/>
  <c r="O230" i="17" s="1"/>
  <c r="K230" i="17"/>
  <c r="L230" i="17"/>
  <c r="M230" i="17" s="1"/>
  <c r="I231" i="17"/>
  <c r="J231" i="17"/>
  <c r="O231" i="17" s="1" a="1"/>
  <c r="O231" i="17" s="1"/>
  <c r="K231" i="17"/>
  <c r="L231" i="17"/>
  <c r="M231" i="17" s="1"/>
  <c r="I232" i="17"/>
  <c r="N232" i="17" s="1" a="1"/>
  <c r="N232" i="17" s="1"/>
  <c r="J232" i="17"/>
  <c r="O232" i="17" s="1" a="1"/>
  <c r="O232" i="17" s="1"/>
  <c r="K232" i="17"/>
  <c r="L232" i="17"/>
  <c r="I233" i="17"/>
  <c r="J233" i="17"/>
  <c r="O233" i="17" s="1" a="1"/>
  <c r="O233" i="17" s="1"/>
  <c r="K233" i="17"/>
  <c r="L233" i="17"/>
  <c r="M233" i="17" s="1"/>
  <c r="I234" i="17"/>
  <c r="N234" i="17" s="1" a="1"/>
  <c r="N234" i="17" s="1"/>
  <c r="J234" i="17"/>
  <c r="O234" i="17" s="1" a="1"/>
  <c r="O234" i="17" s="1"/>
  <c r="K234" i="17"/>
  <c r="L234" i="17"/>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I238" i="17"/>
  <c r="N238" i="17" s="1" a="1"/>
  <c r="N238" i="17" s="1"/>
  <c r="J238" i="17"/>
  <c r="O238" i="17" s="1" a="1"/>
  <c r="O238" i="17" s="1"/>
  <c r="K238" i="17"/>
  <c r="L238" i="17"/>
  <c r="M238" i="17" s="1"/>
  <c r="I239" i="17"/>
  <c r="N239" i="17" s="1" a="1"/>
  <c r="N239" i="17" s="1"/>
  <c r="J239" i="17"/>
  <c r="O239" i="17" s="1" a="1"/>
  <c r="O239" i="17" s="1"/>
  <c r="K239" i="17"/>
  <c r="L239" i="17"/>
  <c r="I240" i="17"/>
  <c r="N240" i="17" s="1" a="1"/>
  <c r="N240" i="17" s="1"/>
  <c r="J240" i="17"/>
  <c r="O240" i="17" s="1" a="1"/>
  <c r="O240" i="17" s="1"/>
  <c r="K240" i="17"/>
  <c r="L240" i="17"/>
  <c r="M240" i="17" s="1"/>
  <c r="I241" i="17"/>
  <c r="N241" i="17" s="1" a="1"/>
  <c r="N241" i="17" s="1"/>
  <c r="J241" i="17"/>
  <c r="O241" i="17" s="1" a="1"/>
  <c r="O241" i="17" s="1"/>
  <c r="K241" i="17"/>
  <c r="L241" i="17"/>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J251" i="17"/>
  <c r="K251" i="17"/>
  <c r="L251" i="17"/>
  <c r="I252" i="17"/>
  <c r="J252" i="17"/>
  <c r="K252" i="17"/>
  <c r="L252" i="17"/>
  <c r="I253" i="17"/>
  <c r="N253" i="17" s="1" a="1"/>
  <c r="N253" i="17" s="1"/>
  <c r="J253" i="17"/>
  <c r="O253" i="17" s="1" a="1"/>
  <c r="O253" i="17" s="1"/>
  <c r="K253" i="17"/>
  <c r="L253" i="17"/>
  <c r="I254" i="17"/>
  <c r="N254" i="17" s="1" a="1"/>
  <c r="N254" i="17" s="1"/>
  <c r="J254" i="17"/>
  <c r="O254" i="17" s="1" a="1"/>
  <c r="O254" i="17" s="1"/>
  <c r="K254" i="17"/>
  <c r="L254" i="17"/>
  <c r="I255" i="17"/>
  <c r="N255" i="17" s="1" a="1"/>
  <c r="N255" i="17" s="1"/>
  <c r="J255" i="17"/>
  <c r="O255" i="17" s="1" a="1"/>
  <c r="O255" i="17" s="1"/>
  <c r="K255" i="17"/>
  <c r="L255" i="17"/>
  <c r="M255" i="17" s="1"/>
  <c r="I256" i="17"/>
  <c r="N256" i="17" s="1" a="1"/>
  <c r="N256" i="17" s="1"/>
  <c r="J256" i="17"/>
  <c r="O256" i="17" s="1" a="1"/>
  <c r="O256" i="17" s="1"/>
  <c r="K256" i="17"/>
  <c r="L256" i="17"/>
  <c r="I257" i="17"/>
  <c r="N257" i="17" s="1" a="1"/>
  <c r="N257" i="17" s="1"/>
  <c r="J257" i="17"/>
  <c r="O257" i="17" s="1" a="1"/>
  <c r="O257" i="17" s="1"/>
  <c r="K257" i="17"/>
  <c r="L257" i="17"/>
  <c r="I258" i="17"/>
  <c r="J258" i="17"/>
  <c r="O258" i="17" s="1" a="1"/>
  <c r="O258" i="17" s="1"/>
  <c r="K258" i="17"/>
  <c r="L258" i="17"/>
  <c r="M258" i="17" s="1"/>
  <c r="I259" i="17"/>
  <c r="N259" i="17" s="1" a="1"/>
  <c r="N259" i="17" s="1"/>
  <c r="J259" i="17"/>
  <c r="O259" i="17" s="1" a="1"/>
  <c r="O259" i="17" s="1"/>
  <c r="K259" i="17"/>
  <c r="L259" i="17"/>
  <c r="I260" i="17"/>
  <c r="N260" i="17" s="1" a="1"/>
  <c r="N260" i="17" s="1"/>
  <c r="J260" i="17"/>
  <c r="O260" i="17" s="1" a="1"/>
  <c r="O260" i="17" s="1"/>
  <c r="K260" i="17"/>
  <c r="L260" i="17"/>
  <c r="M260" i="17" s="1"/>
  <c r="I261" i="17"/>
  <c r="J261" i="17"/>
  <c r="O261" i="17" s="1" a="1"/>
  <c r="O261" i="17" s="1"/>
  <c r="K261" i="17"/>
  <c r="L261" i="17"/>
  <c r="M261" i="17" s="1"/>
  <c r="I262" i="17"/>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J272" i="17"/>
  <c r="O272" i="17" s="1" a="1"/>
  <c r="O272" i="17" s="1"/>
  <c r="K272" i="17"/>
  <c r="L272" i="17"/>
  <c r="I273" i="17"/>
  <c r="N273" i="17" s="1" a="1"/>
  <c r="N273" i="17" s="1"/>
  <c r="J273" i="17"/>
  <c r="O273" i="17" s="1" a="1"/>
  <c r="O273" i="17" s="1"/>
  <c r="K273" i="17"/>
  <c r="L273" i="17"/>
  <c r="M273" i="17" s="1"/>
  <c r="I274" i="17"/>
  <c r="N274" i="17" s="1" a="1"/>
  <c r="N274" i="17" s="1"/>
  <c r="J274" i="17"/>
  <c r="O274" i="17" s="1" a="1"/>
  <c r="O274" i="17" s="1"/>
  <c r="K274" i="17"/>
  <c r="L274" i="17"/>
  <c r="I275" i="17"/>
  <c r="N275" i="17" s="1" a="1"/>
  <c r="J275" i="17"/>
  <c r="O275" i="17" s="1" a="1"/>
  <c r="O275" i="17" s="1"/>
  <c r="K275" i="17"/>
  <c r="L275" i="17"/>
  <c r="M275" i="17" s="1"/>
  <c r="I276" i="17"/>
  <c r="J276" i="17"/>
  <c r="O276" i="17" s="1" a="1"/>
  <c r="O276" i="17" s="1"/>
  <c r="K276" i="17"/>
  <c r="L276" i="17"/>
  <c r="I277" i="17"/>
  <c r="N277" i="17" s="1" a="1"/>
  <c r="N277" i="17" s="1"/>
  <c r="J277" i="17"/>
  <c r="O277" i="17" s="1" a="1"/>
  <c r="O277" i="17" s="1"/>
  <c r="K277" i="17"/>
  <c r="L277" i="17"/>
  <c r="I278" i="17"/>
  <c r="N278" i="17" s="1" a="1"/>
  <c r="N278" i="17" s="1"/>
  <c r="J278" i="17"/>
  <c r="O278" i="17" s="1" a="1"/>
  <c r="O278" i="17" s="1"/>
  <c r="K278" i="17"/>
  <c r="L278" i="17"/>
  <c r="M278" i="17" s="1"/>
  <c r="I279" i="17"/>
  <c r="N279" i="17" s="1" a="1"/>
  <c r="N279" i="17" s="1"/>
  <c r="J279" i="17"/>
  <c r="O279" i="17" s="1" a="1"/>
  <c r="K279" i="17"/>
  <c r="L279" i="17"/>
  <c r="I280" i="17"/>
  <c r="N280" i="17" s="1" a="1"/>
  <c r="N280" i="17" s="1"/>
  <c r="J280" i="17"/>
  <c r="O280" i="17" s="1" a="1"/>
  <c r="O280" i="17" s="1"/>
  <c r="K280" i="17"/>
  <c r="L280" i="17"/>
  <c r="M280" i="17" s="1"/>
  <c r="I281" i="17"/>
  <c r="N281" i="17" s="1" a="1"/>
  <c r="N281" i="17" s="1"/>
  <c r="J281" i="17"/>
  <c r="O281" i="17" s="1" a="1"/>
  <c r="O281" i="17" s="1"/>
  <c r="K281" i="17"/>
  <c r="L281" i="17"/>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I292" i="17"/>
  <c r="N292" i="17" s="1" a="1"/>
  <c r="N292" i="17" s="1"/>
  <c r="J292" i="17"/>
  <c r="O292" i="17" s="1" a="1"/>
  <c r="K292" i="17"/>
  <c r="L292" i="17"/>
  <c r="I293" i="17"/>
  <c r="N293" i="17" s="1" a="1"/>
  <c r="N293" i="17" s="1"/>
  <c r="J293" i="17"/>
  <c r="O293" i="17" s="1" a="1"/>
  <c r="O293" i="17" s="1"/>
  <c r="K293" i="17"/>
  <c r="L293" i="17"/>
  <c r="I294" i="17"/>
  <c r="N294" i="17" s="1" a="1"/>
  <c r="N294" i="17" s="1"/>
  <c r="J294" i="17"/>
  <c r="O294" i="17" s="1" a="1"/>
  <c r="O294" i="17" s="1"/>
  <c r="K294" i="17"/>
  <c r="L294" i="17"/>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I298" i="17"/>
  <c r="N298" i="17" s="1" a="1"/>
  <c r="N298" i="17" s="1"/>
  <c r="J298" i="17"/>
  <c r="O298" i="17" s="1" a="1"/>
  <c r="O298" i="17" s="1"/>
  <c r="K298" i="17"/>
  <c r="L298" i="17"/>
  <c r="M298" i="17" s="1"/>
  <c r="I299" i="17"/>
  <c r="N299" i="17" s="1" a="1"/>
  <c r="N299" i="17" s="1"/>
  <c r="J299" i="17"/>
  <c r="O299" i="17" s="1" a="1"/>
  <c r="O299" i="17" s="1"/>
  <c r="K299" i="17"/>
  <c r="L299" i="17"/>
  <c r="I300" i="17"/>
  <c r="N300" i="17" s="1" a="1"/>
  <c r="N300" i="17" s="1"/>
  <c r="J300" i="17"/>
  <c r="O300" i="17" s="1" a="1"/>
  <c r="O300" i="17" s="1"/>
  <c r="K300" i="17"/>
  <c r="L300" i="17"/>
  <c r="M300" i="17" s="1"/>
  <c r="I301" i="17"/>
  <c r="J301" i="17"/>
  <c r="O301" i="17" s="1" a="1"/>
  <c r="O301" i="17" s="1"/>
  <c r="K301" i="17"/>
  <c r="L301" i="17"/>
  <c r="M301" i="17" s="1"/>
  <c r="I302" i="17"/>
  <c r="J302" i="17"/>
  <c r="O302" i="17" s="1" a="1"/>
  <c r="O302" i="17" s="1"/>
  <c r="K302" i="17"/>
  <c r="L302" i="17"/>
  <c r="M302" i="17" s="1"/>
  <c r="I303" i="17"/>
  <c r="N303" i="17" s="1" a="1"/>
  <c r="N303" i="17" s="1"/>
  <c r="J303" i="17"/>
  <c r="O303" i="17" s="1" a="1"/>
  <c r="O303" i="17" s="1"/>
  <c r="K303" i="17"/>
  <c r="L303" i="17"/>
  <c r="M303" i="17" s="1"/>
  <c r="I304" i="17"/>
  <c r="J304" i="17"/>
  <c r="O304" i="17" s="1" a="1"/>
  <c r="O304" i="17" s="1"/>
  <c r="K304" i="17"/>
  <c r="L304" i="17"/>
  <c r="M304" i="17" s="1"/>
  <c r="I305" i="17"/>
  <c r="N305" i="17" s="1" a="1"/>
  <c r="N305" i="17" s="1"/>
  <c r="J305" i="17"/>
  <c r="O305" i="17" s="1" a="1"/>
  <c r="O305" i="17" s="1"/>
  <c r="K305" i="17"/>
  <c r="L305" i="17"/>
  <c r="M305" i="17" s="1"/>
  <c r="I306" i="17"/>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I312" i="17"/>
  <c r="N312" i="17" s="1" a="1"/>
  <c r="N312" i="17" s="1"/>
  <c r="J312" i="17"/>
  <c r="O312" i="17" s="1" a="1"/>
  <c r="O312" i="17" s="1"/>
  <c r="K312" i="17"/>
  <c r="L312" i="17"/>
  <c r="I313" i="17"/>
  <c r="N313" i="17" s="1" a="1"/>
  <c r="N313" i="17" s="1"/>
  <c r="J313" i="17"/>
  <c r="O313" i="17" s="1" a="1"/>
  <c r="O313" i="17" s="1"/>
  <c r="K313" i="17"/>
  <c r="L313" i="17"/>
  <c r="M313" i="17" s="1"/>
  <c r="I314" i="17"/>
  <c r="N314" i="17" s="1" a="1"/>
  <c r="N314" i="17" s="1"/>
  <c r="J314" i="17"/>
  <c r="O314" i="17" s="1" a="1"/>
  <c r="O314" i="17" s="1"/>
  <c r="K314" i="17"/>
  <c r="L314" i="17"/>
  <c r="I315" i="17"/>
  <c r="N315" i="17" s="1" a="1"/>
  <c r="N315" i="17" s="1"/>
  <c r="J315" i="17"/>
  <c r="O315" i="17" s="1" a="1"/>
  <c r="O315" i="17" s="1"/>
  <c r="K315" i="17"/>
  <c r="L315" i="17"/>
  <c r="M315" i="17" s="1"/>
  <c r="I316" i="17"/>
  <c r="N316" i="17" s="1" a="1"/>
  <c r="N316" i="17" s="1"/>
  <c r="J316" i="17"/>
  <c r="O316" i="17" s="1" a="1"/>
  <c r="O316" i="17" s="1"/>
  <c r="K316" i="17"/>
  <c r="L316" i="17"/>
  <c r="I317" i="17"/>
  <c r="N317" i="17" s="1" a="1"/>
  <c r="N317" i="17" s="1"/>
  <c r="J317" i="17"/>
  <c r="O317" i="17" s="1" a="1"/>
  <c r="O317" i="17" s="1"/>
  <c r="K317" i="17"/>
  <c r="L317" i="17"/>
  <c r="I318" i="17"/>
  <c r="N318" i="17" s="1" a="1"/>
  <c r="J318" i="17"/>
  <c r="O318" i="17" s="1" a="1"/>
  <c r="O318" i="17" s="1"/>
  <c r="K318" i="17"/>
  <c r="L318" i="17"/>
  <c r="I319" i="17"/>
  <c r="N319" i="17" s="1" a="1"/>
  <c r="N319" i="17" s="1"/>
  <c r="J319" i="17"/>
  <c r="O319" i="17" s="1" a="1"/>
  <c r="O319" i="17" s="1"/>
  <c r="K319" i="17"/>
  <c r="L319" i="17"/>
  <c r="I320" i="17"/>
  <c r="N320" i="17" s="1" a="1"/>
  <c r="N320" i="17" s="1"/>
  <c r="J320" i="17"/>
  <c r="O320" i="17" s="1" a="1"/>
  <c r="O320" i="17" s="1"/>
  <c r="K320" i="17"/>
  <c r="L320" i="17"/>
  <c r="I321" i="17"/>
  <c r="J321" i="17"/>
  <c r="O321" i="17" s="1" a="1"/>
  <c r="O321" i="17" s="1"/>
  <c r="K321" i="17"/>
  <c r="L321" i="17"/>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I333" i="17"/>
  <c r="N333" i="17" s="1" a="1"/>
  <c r="N333" i="17" s="1"/>
  <c r="J333" i="17"/>
  <c r="O333" i="17" s="1" a="1"/>
  <c r="O333" i="17" s="1"/>
  <c r="K333" i="17"/>
  <c r="L333" i="17"/>
  <c r="M333" i="17" s="1"/>
  <c r="I334" i="17"/>
  <c r="N334" i="17" s="1" a="1"/>
  <c r="N334" i="17" s="1"/>
  <c r="J334" i="17"/>
  <c r="O334" i="17" s="1" a="1"/>
  <c r="O334" i="17" s="1"/>
  <c r="K334" i="17"/>
  <c r="L334" i="17"/>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I338" i="17"/>
  <c r="N338" i="17" s="1" a="1"/>
  <c r="N338" i="17" s="1"/>
  <c r="J338" i="17"/>
  <c r="O338" i="17" s="1" a="1"/>
  <c r="O338" i="17" s="1"/>
  <c r="K338" i="17"/>
  <c r="L338" i="17"/>
  <c r="M338" i="17" s="1"/>
  <c r="I339" i="17"/>
  <c r="N339" i="17" s="1" a="1"/>
  <c r="N339" i="17" s="1"/>
  <c r="J339" i="17"/>
  <c r="O339" i="17" s="1" a="1"/>
  <c r="O339" i="17" s="1"/>
  <c r="K339" i="17"/>
  <c r="L339" i="17"/>
  <c r="I340" i="17"/>
  <c r="N340" i="17" s="1" a="1"/>
  <c r="N340" i="17" s="1"/>
  <c r="J340" i="17"/>
  <c r="O340" i="17" s="1" a="1"/>
  <c r="O340" i="17" s="1"/>
  <c r="K340" i="17"/>
  <c r="L340" i="17"/>
  <c r="M340" i="17" s="1"/>
  <c r="I341" i="17"/>
  <c r="N341" i="17" s="1" a="1"/>
  <c r="N341" i="17" s="1"/>
  <c r="J341" i="17"/>
  <c r="O341" i="17" s="1" a="1"/>
  <c r="O341" i="17" s="1"/>
  <c r="K341" i="17"/>
  <c r="L341" i="17"/>
  <c r="I342" i="17"/>
  <c r="N342" i="17" s="1" a="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J346" i="17"/>
  <c r="K346" i="17"/>
  <c r="L346" i="17"/>
  <c r="M346" i="17" s="1"/>
  <c r="I347" i="17"/>
  <c r="J347" i="17"/>
  <c r="K347" i="17"/>
  <c r="L347" i="17"/>
  <c r="M347" i="17" s="1"/>
  <c r="I348" i="17"/>
  <c r="N348" i="17" s="1" a="1"/>
  <c r="N348" i="17" s="1"/>
  <c r="J348" i="17"/>
  <c r="K348" i="17"/>
  <c r="L348" i="17"/>
  <c r="M348" i="17" s="1"/>
  <c r="I349" i="17"/>
  <c r="J349" i="17"/>
  <c r="O349" i="17" s="1" a="1"/>
  <c r="O349" i="17" s="1"/>
  <c r="K349" i="17"/>
  <c r="L349" i="17"/>
  <c r="M349" i="17" s="1"/>
  <c r="I350" i="17"/>
  <c r="N350" i="17" s="1" a="1"/>
  <c r="N350" i="17" s="1"/>
  <c r="J350" i="17"/>
  <c r="O350" i="17" s="1" a="1"/>
  <c r="O350" i="17" s="1"/>
  <c r="K350" i="17"/>
  <c r="L350" i="17"/>
  <c r="M350" i="17" s="1"/>
  <c r="I351" i="17"/>
  <c r="J351" i="17"/>
  <c r="O351" i="17" s="1" a="1"/>
  <c r="O351" i="17" s="1"/>
  <c r="K351" i="17"/>
  <c r="L351" i="17"/>
  <c r="I352" i="17"/>
  <c r="J352" i="17"/>
  <c r="O352" i="17" s="1" a="1"/>
  <c r="O352" i="17" s="1"/>
  <c r="K352" i="17"/>
  <c r="L352" i="17"/>
  <c r="I353" i="17"/>
  <c r="N353" i="17" s="1" a="1"/>
  <c r="N353" i="17" s="1"/>
  <c r="J353" i="17"/>
  <c r="K353" i="17"/>
  <c r="L353" i="17"/>
  <c r="I354" i="17"/>
  <c r="N354" i="17" s="1" a="1"/>
  <c r="N354" i="17" s="1"/>
  <c r="J354" i="17"/>
  <c r="O354" i="17" s="1" a="1"/>
  <c r="O354" i="17" s="1"/>
  <c r="K354" i="17"/>
  <c r="L354" i="17"/>
  <c r="I355" i="17"/>
  <c r="N355" i="17" s="1" a="1"/>
  <c r="N355" i="17" s="1"/>
  <c r="J355" i="17"/>
  <c r="O355" i="17" s="1" a="1"/>
  <c r="O355" i="17" s="1"/>
  <c r="K355" i="17"/>
  <c r="L355" i="17"/>
  <c r="M355" i="17" s="1"/>
  <c r="I356" i="17"/>
  <c r="N356" i="17" s="1" a="1"/>
  <c r="N356" i="17" s="1"/>
  <c r="J356" i="17"/>
  <c r="O356" i="17" s="1" a="1"/>
  <c r="O356" i="17" s="1"/>
  <c r="K356" i="17"/>
  <c r="L356" i="17"/>
  <c r="I357" i="17"/>
  <c r="N357" i="17" s="1" a="1"/>
  <c r="N357" i="17" s="1"/>
  <c r="J357" i="17"/>
  <c r="O357" i="17" s="1" a="1"/>
  <c r="O357" i="17" s="1"/>
  <c r="K357" i="17"/>
  <c r="L357" i="17"/>
  <c r="I358" i="17"/>
  <c r="N358" i="17" s="1" a="1"/>
  <c r="N358" i="17" s="1"/>
  <c r="J358" i="17"/>
  <c r="O358" i="17" s="1" a="1"/>
  <c r="O358" i="17" s="1"/>
  <c r="K358" i="17"/>
  <c r="L358" i="17"/>
  <c r="M358" i="17" s="1"/>
  <c r="I359" i="17"/>
  <c r="N359" i="17" s="1" a="1"/>
  <c r="N359" i="17" s="1"/>
  <c r="J359" i="17"/>
  <c r="O359" i="17" s="1" a="1"/>
  <c r="O359" i="17" s="1"/>
  <c r="K359" i="17"/>
  <c r="L359" i="17"/>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K372" i="17"/>
  <c r="L372" i="17"/>
  <c r="I373" i="17"/>
  <c r="N373" i="17" s="1" a="1"/>
  <c r="N373" i="17" s="1"/>
  <c r="J373" i="17"/>
  <c r="O373" i="17" s="1" a="1"/>
  <c r="O373" i="17" s="1"/>
  <c r="K373" i="17"/>
  <c r="L373" i="17"/>
  <c r="M373" i="17" s="1"/>
  <c r="I374" i="17"/>
  <c r="N374" i="17" s="1" a="1"/>
  <c r="J374" i="17"/>
  <c r="O374" i="17" s="1" a="1"/>
  <c r="O374" i="17" s="1"/>
  <c r="K374" i="17"/>
  <c r="L374" i="17"/>
  <c r="I375" i="17"/>
  <c r="N375" i="17" s="1" a="1"/>
  <c r="N375" i="17" s="1"/>
  <c r="J375" i="17"/>
  <c r="O375" i="17" s="1" a="1"/>
  <c r="O375" i="17" s="1"/>
  <c r="K375" i="17"/>
  <c r="L375" i="17"/>
  <c r="M375" i="17" s="1"/>
  <c r="I376" i="17"/>
  <c r="N376" i="17" s="1" a="1"/>
  <c r="N376" i="17" s="1"/>
  <c r="J376" i="17"/>
  <c r="O376" i="17" s="1" a="1"/>
  <c r="K376" i="17"/>
  <c r="L376" i="17"/>
  <c r="I377" i="17"/>
  <c r="N377" i="17" s="1" a="1"/>
  <c r="N377" i="17" s="1"/>
  <c r="J377" i="17"/>
  <c r="O377" i="17" s="1" a="1"/>
  <c r="O377" i="17" s="1"/>
  <c r="K377" i="17"/>
  <c r="L377" i="17"/>
  <c r="I378" i="17"/>
  <c r="N378" i="17" s="1" a="1"/>
  <c r="N378" i="17" s="1"/>
  <c r="J378" i="17"/>
  <c r="K378" i="17"/>
  <c r="L378" i="17"/>
  <c r="M378" i="17" s="1"/>
  <c r="I379" i="17"/>
  <c r="N379" i="17" s="1" a="1"/>
  <c r="N379" i="17" s="1"/>
  <c r="J379" i="17"/>
  <c r="O379" i="17" s="1" a="1"/>
  <c r="O379" i="17" s="1"/>
  <c r="K379" i="17"/>
  <c r="L379" i="17"/>
  <c r="I380" i="17"/>
  <c r="N380" i="17" s="1" a="1"/>
  <c r="N380" i="17" s="1"/>
  <c r="J380" i="17"/>
  <c r="O380" i="17" s="1" a="1"/>
  <c r="O380" i="17" s="1"/>
  <c r="K380" i="17"/>
  <c r="L380" i="17"/>
  <c r="M380" i="17" s="1"/>
  <c r="I381" i="17"/>
  <c r="N381" i="17" s="1" a="1"/>
  <c r="N381" i="17" s="1"/>
  <c r="J381" i="17"/>
  <c r="O381" i="17" s="1" a="1"/>
  <c r="O381" i="17" s="1"/>
  <c r="K381" i="17"/>
  <c r="L381" i="17"/>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J387" i="17"/>
  <c r="O387" i="17" s="1" a="1"/>
  <c r="O387" i="17" s="1"/>
  <c r="K387" i="17"/>
  <c r="L387" i="17"/>
  <c r="M387" i="17" s="1"/>
  <c r="I388" i="17"/>
  <c r="J388" i="17"/>
  <c r="O388" i="17" s="1" a="1"/>
  <c r="O388" i="17" s="1"/>
  <c r="K388" i="17"/>
  <c r="L388" i="17"/>
  <c r="I389" i="17"/>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I392" i="17"/>
  <c r="N392" i="17" s="1" a="1"/>
  <c r="N392" i="17" s="1"/>
  <c r="J392" i="17"/>
  <c r="O392" i="17" s="1" a="1"/>
  <c r="O392" i="17" s="1"/>
  <c r="K392" i="17"/>
  <c r="L392" i="17"/>
  <c r="I393" i="17"/>
  <c r="J393" i="17"/>
  <c r="O393" i="17" s="1" a="1"/>
  <c r="O393" i="17" s="1"/>
  <c r="K393" i="17"/>
  <c r="L393" i="17"/>
  <c r="I394" i="17"/>
  <c r="N394" i="17" s="1" a="1"/>
  <c r="N394" i="17" s="1"/>
  <c r="J394" i="17"/>
  <c r="O394" i="17" s="1" a="1"/>
  <c r="O394" i="17" s="1"/>
  <c r="K394" i="17"/>
  <c r="L394" i="17"/>
  <c r="I395" i="17"/>
  <c r="N395" i="17" s="1" a="1"/>
  <c r="N395" i="17" s="1"/>
  <c r="J395" i="17"/>
  <c r="O395" i="17" s="1" a="1"/>
  <c r="O395" i="17" s="1"/>
  <c r="K395" i="17"/>
  <c r="L395" i="17"/>
  <c r="M395" i="17" s="1"/>
  <c r="I396" i="17"/>
  <c r="N396" i="17" s="1" a="1"/>
  <c r="N396" i="17" s="1"/>
  <c r="J396" i="17"/>
  <c r="O396" i="17" s="1" a="1"/>
  <c r="O396" i="17" s="1"/>
  <c r="K396" i="17"/>
  <c r="L396" i="17"/>
  <c r="M396" i="17" s="1"/>
  <c r="I397" i="17"/>
  <c r="J397" i="17"/>
  <c r="O397" i="17" s="1" a="1"/>
  <c r="O397" i="17" s="1"/>
  <c r="K397" i="17"/>
  <c r="L397" i="17"/>
  <c r="I398" i="17"/>
  <c r="J398" i="17"/>
  <c r="O398" i="17" s="1" a="1"/>
  <c r="O398" i="17" s="1"/>
  <c r="K398" i="17"/>
  <c r="L398" i="17"/>
  <c r="M398" i="17" s="1"/>
  <c r="I399" i="17"/>
  <c r="N399" i="17" s="1" a="1"/>
  <c r="N399" i="17" s="1"/>
  <c r="J399" i="17"/>
  <c r="O399" i="17" s="1" a="1"/>
  <c r="O399" i="17" s="1"/>
  <c r="K399" i="17"/>
  <c r="L399" i="17"/>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I412" i="17"/>
  <c r="N412" i="17" s="1" a="1"/>
  <c r="N412" i="17" s="1"/>
  <c r="J412" i="17"/>
  <c r="O412" i="17" s="1" a="1"/>
  <c r="O412" i="17" s="1"/>
  <c r="K412" i="17"/>
  <c r="L412" i="17"/>
  <c r="I413" i="17"/>
  <c r="N413" i="17" s="1" a="1"/>
  <c r="N413" i="17" s="1"/>
  <c r="J413" i="17"/>
  <c r="O413" i="17" s="1" a="1"/>
  <c r="O413" i="17" s="1"/>
  <c r="K413" i="17"/>
  <c r="L413" i="17"/>
  <c r="M413" i="17" s="1"/>
  <c r="I414" i="17"/>
  <c r="N414" i="17" s="1" a="1"/>
  <c r="N414" i="17" s="1"/>
  <c r="J414" i="17"/>
  <c r="O414" i="17" s="1" a="1"/>
  <c r="O414" i="17" s="1"/>
  <c r="K414" i="17"/>
  <c r="L414" i="17"/>
  <c r="I415" i="17"/>
  <c r="N415" i="17" s="1" a="1"/>
  <c r="N415" i="17" s="1"/>
  <c r="J415" i="17"/>
  <c r="O415" i="17" s="1" a="1"/>
  <c r="O415" i="17" s="1"/>
  <c r="K415" i="17"/>
  <c r="L415" i="17"/>
  <c r="M415" i="17" s="1"/>
  <c r="I416" i="17"/>
  <c r="J416" i="17"/>
  <c r="O416" i="17" s="1" a="1"/>
  <c r="O416" i="17" s="1"/>
  <c r="K416" i="17"/>
  <c r="L416" i="17"/>
  <c r="I417" i="17"/>
  <c r="N417" i="17" s="1" a="1"/>
  <c r="N417" i="17" s="1"/>
  <c r="J417" i="17"/>
  <c r="O417" i="17" s="1" a="1"/>
  <c r="O417" i="17" s="1"/>
  <c r="K417" i="17"/>
  <c r="L417" i="17"/>
  <c r="I418" i="17"/>
  <c r="N418" i="17" s="1" a="1"/>
  <c r="N418" i="17" s="1"/>
  <c r="J418" i="17"/>
  <c r="O418" i="17" s="1" a="1"/>
  <c r="O418" i="17" s="1"/>
  <c r="K418" i="17"/>
  <c r="L418" i="17"/>
  <c r="I419" i="17"/>
  <c r="N419" i="17" s="1" a="1"/>
  <c r="N419" i="17" s="1"/>
  <c r="J419" i="17"/>
  <c r="O419" i="17" s="1" a="1"/>
  <c r="O419" i="17" s="1"/>
  <c r="K419" i="17"/>
  <c r="L419" i="17"/>
  <c r="I420" i="17"/>
  <c r="N420" i="17" s="1" a="1"/>
  <c r="N420" i="17" s="1"/>
  <c r="J420" i="17"/>
  <c r="O420" i="17" s="1" a="1"/>
  <c r="O420" i="17" s="1"/>
  <c r="K420" i="17"/>
  <c r="L420" i="17"/>
  <c r="M420" i="17" s="1"/>
  <c r="I421" i="17"/>
  <c r="N421" i="17" s="1" a="1"/>
  <c r="N421" i="17" s="1"/>
  <c r="J421" i="17"/>
  <c r="O421" i="17" s="1" a="1"/>
  <c r="O421" i="17" s="1"/>
  <c r="K421" i="17"/>
  <c r="L421" i="17"/>
  <c r="I422" i="17"/>
  <c r="N422" i="17" s="1" a="1"/>
  <c r="N422" i="17" s="1"/>
  <c r="J422" i="17"/>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J428" i="17"/>
  <c r="O428" i="17" s="1" a="1"/>
  <c r="K428" i="17"/>
  <c r="L428" i="17"/>
  <c r="M428" i="17" s="1"/>
  <c r="I429" i="17"/>
  <c r="N429" i="17" s="1" a="1"/>
  <c r="N429" i="17" s="1"/>
  <c r="J429" i="17"/>
  <c r="K429" i="17"/>
  <c r="L429" i="17"/>
  <c r="M429" i="17" s="1"/>
  <c r="I430" i="17"/>
  <c r="N430" i="17" s="1" a="1"/>
  <c r="N430" i="17" s="1"/>
  <c r="J430" i="17"/>
  <c r="O430" i="17" s="1" a="1"/>
  <c r="O430" i="17" s="1"/>
  <c r="K430" i="17"/>
  <c r="L430" i="17"/>
  <c r="M430" i="17" s="1"/>
  <c r="I431" i="17"/>
  <c r="J431" i="17"/>
  <c r="O431" i="17" s="1" a="1"/>
  <c r="K431" i="17"/>
  <c r="L431" i="17"/>
  <c r="M431" i="17" s="1"/>
  <c r="I432" i="17"/>
  <c r="J432" i="17"/>
  <c r="K432" i="17"/>
  <c r="L432" i="17"/>
  <c r="I433" i="17"/>
  <c r="J433" i="17"/>
  <c r="O433" i="17" s="1" a="1"/>
  <c r="K433" i="17"/>
  <c r="L433" i="17"/>
  <c r="M433" i="17" s="1"/>
  <c r="I434" i="17"/>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J451" i="17"/>
  <c r="O451" i="17" s="1" a="1"/>
  <c r="O451" i="17" s="1"/>
  <c r="K451" i="17"/>
  <c r="L451" i="17"/>
  <c r="I452" i="17"/>
  <c r="N452" i="17" s="1" a="1"/>
  <c r="N452" i="17" s="1"/>
  <c r="J452" i="17"/>
  <c r="O452" i="17" s="1" a="1"/>
  <c r="O452" i="17" s="1"/>
  <c r="K452" i="17"/>
  <c r="L452" i="17"/>
  <c r="I453" i="17"/>
  <c r="N453" i="17" s="1" a="1"/>
  <c r="N453" i="17" s="1"/>
  <c r="J453" i="17"/>
  <c r="O453" i="17" s="1" a="1"/>
  <c r="O453" i="17" s="1"/>
  <c r="K453" i="17"/>
  <c r="L453" i="17"/>
  <c r="I454" i="17"/>
  <c r="N454" i="17" s="1" a="1"/>
  <c r="N454" i="17" s="1"/>
  <c r="J454" i="17"/>
  <c r="O454" i="17" s="1" a="1"/>
  <c r="O454" i="17" s="1"/>
  <c r="K454" i="17"/>
  <c r="L454" i="17"/>
  <c r="I455" i="17"/>
  <c r="N455" i="17" s="1" a="1"/>
  <c r="N455" i="17" s="1"/>
  <c r="J455" i="17"/>
  <c r="O455" i="17" s="1" a="1"/>
  <c r="O455" i="17" s="1"/>
  <c r="K455" i="17"/>
  <c r="L455" i="17"/>
  <c r="M455" i="17" s="1"/>
  <c r="I456" i="17"/>
  <c r="N456" i="17" s="1" a="1"/>
  <c r="J456" i="17"/>
  <c r="K456" i="17"/>
  <c r="L456" i="17"/>
  <c r="I457" i="17"/>
  <c r="J457" i="17"/>
  <c r="O457" i="17" s="1" a="1"/>
  <c r="O457" i="17" s="1"/>
  <c r="K457" i="17"/>
  <c r="L457" i="17"/>
  <c r="I458" i="17"/>
  <c r="J458" i="17"/>
  <c r="O458" i="17" s="1" a="1"/>
  <c r="O458" i="17" s="1"/>
  <c r="K458" i="17"/>
  <c r="L458" i="17"/>
  <c r="M458" i="17" s="1"/>
  <c r="I459" i="17"/>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J471" i="17"/>
  <c r="O471" i="17" s="1" a="1"/>
  <c r="O471" i="17" s="1"/>
  <c r="K471" i="17"/>
  <c r="L471" i="17"/>
  <c r="M471" i="17" s="1"/>
  <c r="I472" i="17"/>
  <c r="J472" i="17"/>
  <c r="O472" i="17" s="1" a="1"/>
  <c r="O472" i="17" s="1"/>
  <c r="K472" i="17"/>
  <c r="L472" i="17"/>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I477" i="17"/>
  <c r="N477" i="17" s="1" a="1"/>
  <c r="N477" i="17" s="1"/>
  <c r="J477" i="17"/>
  <c r="O477" i="17" s="1" a="1"/>
  <c r="O477" i="17" s="1"/>
  <c r="K477" i="17"/>
  <c r="L477" i="17"/>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I492" i="17"/>
  <c r="N492" i="17" s="1" a="1"/>
  <c r="N492" i="17" s="1"/>
  <c r="J492" i="17"/>
  <c r="O492" i="17" s="1" a="1"/>
  <c r="O492" i="17" s="1"/>
  <c r="K492" i="17"/>
  <c r="L492" i="17"/>
  <c r="I493" i="17"/>
  <c r="J493" i="17"/>
  <c r="O493" i="17" s="1" a="1"/>
  <c r="O493" i="17" s="1"/>
  <c r="K493" i="17"/>
  <c r="L493" i="17"/>
  <c r="I494" i="17"/>
  <c r="J494" i="17"/>
  <c r="O494" i="17" s="1" a="1"/>
  <c r="O494" i="17" s="1"/>
  <c r="K494" i="17"/>
  <c r="L494" i="17"/>
  <c r="M494" i="17" s="1"/>
  <c r="I495" i="17"/>
  <c r="N495" i="17" s="1" a="1"/>
  <c r="N495" i="17" s="1"/>
  <c r="J495" i="17"/>
  <c r="O495" i="17" s="1" a="1"/>
  <c r="O495" i="17" s="1"/>
  <c r="K495" i="17"/>
  <c r="L495" i="17"/>
  <c r="M495" i="17" s="1"/>
  <c r="I496" i="17"/>
  <c r="J496" i="17"/>
  <c r="O496" i="17" s="1" a="1"/>
  <c r="O496" i="17" s="1"/>
  <c r="K496" i="17"/>
  <c r="L496" i="17"/>
  <c r="M496" i="17" s="1"/>
  <c r="I497" i="17"/>
  <c r="N497" i="17" s="1" a="1"/>
  <c r="N497" i="17" s="1"/>
  <c r="J497" i="17"/>
  <c r="O497" i="17" s="1" a="1"/>
  <c r="O497" i="17" s="1"/>
  <c r="K497" i="17"/>
  <c r="L497" i="17"/>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J510" i="17"/>
  <c r="O510" i="17" s="1" a="1"/>
  <c r="O510" i="17" s="1"/>
  <c r="K510" i="17"/>
  <c r="L510" i="17"/>
  <c r="M510" i="17" s="1"/>
  <c r="I511" i="17"/>
  <c r="J511" i="17"/>
  <c r="O511" i="17" s="1" a="1"/>
  <c r="O511" i="17" s="1"/>
  <c r="K511" i="17"/>
  <c r="L511" i="17"/>
  <c r="I512" i="17"/>
  <c r="N512" i="17" s="1" a="1"/>
  <c r="N512" i="17" s="1"/>
  <c r="J512" i="17"/>
  <c r="O512" i="17" s="1" a="1"/>
  <c r="O512" i="17" s="1"/>
  <c r="K512" i="17"/>
  <c r="L512" i="17"/>
  <c r="I513" i="17"/>
  <c r="N513" i="17" s="1" a="1"/>
  <c r="N513" i="17" s="1"/>
  <c r="J513" i="17"/>
  <c r="O513" i="17" s="1" a="1"/>
  <c r="O513" i="17" s="1"/>
  <c r="K513" i="17"/>
  <c r="L513" i="17"/>
  <c r="M513" i="17" s="1"/>
  <c r="I514" i="17"/>
  <c r="N514" i="17" s="1" a="1"/>
  <c r="N514" i="17" s="1"/>
  <c r="J514" i="17"/>
  <c r="K514" i="17"/>
  <c r="L514" i="17"/>
  <c r="M514" i="17" s="1"/>
  <c r="I515" i="17"/>
  <c r="N515" i="17" s="1" a="1"/>
  <c r="N515" i="17" s="1"/>
  <c r="J515" i="17"/>
  <c r="O515" i="17" s="1" a="1"/>
  <c r="O515" i="17" s="1"/>
  <c r="K515" i="17"/>
  <c r="L515" i="17"/>
  <c r="M515" i="17" s="1"/>
  <c r="I516" i="17"/>
  <c r="N516" i="17" s="1" a="1"/>
  <c r="N516" i="17" s="1"/>
  <c r="J516" i="17"/>
  <c r="K516" i="17"/>
  <c r="L516" i="17"/>
  <c r="I517" i="17"/>
  <c r="N517" i="17" s="1" a="1"/>
  <c r="N517" i="17" s="1"/>
  <c r="J517" i="17"/>
  <c r="K517" i="17"/>
  <c r="L517" i="17"/>
  <c r="I518" i="17"/>
  <c r="N518" i="17" s="1" a="1"/>
  <c r="N518" i="17" s="1"/>
  <c r="J518" i="17"/>
  <c r="K518" i="17"/>
  <c r="L518" i="17"/>
  <c r="I519" i="17"/>
  <c r="N519" i="17" s="1" a="1"/>
  <c r="N519" i="17" s="1"/>
  <c r="J519" i="17"/>
  <c r="K519" i="17"/>
  <c r="L519" i="17"/>
  <c r="I520" i="17"/>
  <c r="N520" i="17" s="1" a="1"/>
  <c r="N520" i="17" s="1"/>
  <c r="J520" i="17"/>
  <c r="O520" i="17" s="1" a="1"/>
  <c r="O520" i="17" s="1"/>
  <c r="K520" i="17"/>
  <c r="L520" i="17"/>
  <c r="M520" i="17" s="1"/>
  <c r="I521" i="17"/>
  <c r="N521" i="17" s="1" a="1"/>
  <c r="N521" i="17" s="1"/>
  <c r="J521" i="17"/>
  <c r="O521" i="17" s="1" a="1"/>
  <c r="O521" i="17" s="1"/>
  <c r="K521" i="17"/>
  <c r="L521" i="17"/>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J532" i="17"/>
  <c r="O532" i="17" s="1" a="1"/>
  <c r="O532" i="17" s="1"/>
  <c r="K532" i="17"/>
  <c r="L532" i="17"/>
  <c r="M532" i="17" s="1"/>
  <c r="I533" i="17"/>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J536" i="17"/>
  <c r="O536" i="17" s="1" a="1"/>
  <c r="O536" i="17" s="1"/>
  <c r="K536" i="17"/>
  <c r="L536" i="17"/>
  <c r="M536" i="17" s="1"/>
  <c r="I537" i="17"/>
  <c r="J537" i="17"/>
  <c r="O537" i="17" s="1" a="1"/>
  <c r="O537" i="17" s="1"/>
  <c r="K537" i="17"/>
  <c r="L537" i="17"/>
  <c r="M537" i="17" s="1"/>
  <c r="I538" i="17"/>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I552" i="17"/>
  <c r="N552" i="17" s="1" a="1"/>
  <c r="N552" i="17" s="1"/>
  <c r="J552" i="17"/>
  <c r="O552" i="17" s="1" a="1"/>
  <c r="O552" i="17" s="1"/>
  <c r="K552" i="17"/>
  <c r="L552" i="17"/>
  <c r="I553" i="17"/>
  <c r="N553" i="17" s="1" a="1"/>
  <c r="N553" i="17" s="1"/>
  <c r="J553" i="17"/>
  <c r="O553" i="17" s="1" a="1"/>
  <c r="O553" i="17" s="1"/>
  <c r="K553" i="17"/>
  <c r="L553" i="17"/>
  <c r="I554" i="17"/>
  <c r="N554" i="17" s="1" a="1"/>
  <c r="N554" i="17" s="1"/>
  <c r="J554" i="17"/>
  <c r="O554" i="17" s="1" a="1"/>
  <c r="O554" i="17" s="1"/>
  <c r="K554" i="17"/>
  <c r="L554" i="17"/>
  <c r="I555" i="17"/>
  <c r="N555" i="17" s="1" a="1"/>
  <c r="N555" i="17" s="1"/>
  <c r="J555" i="17"/>
  <c r="O555" i="17" s="1" a="1"/>
  <c r="O555" i="17" s="1"/>
  <c r="K555" i="17"/>
  <c r="L555" i="17"/>
  <c r="M555" i="17" s="1"/>
  <c r="I556" i="17"/>
  <c r="N556" i="17" s="1" a="1"/>
  <c r="N556" i="17" s="1"/>
  <c r="J556" i="17"/>
  <c r="O556" i="17" s="1" a="1"/>
  <c r="O556" i="17" s="1"/>
  <c r="K556" i="17"/>
  <c r="L556" i="17"/>
  <c r="I557" i="17"/>
  <c r="N557" i="17" s="1" a="1"/>
  <c r="N557" i="17" s="1"/>
  <c r="J557" i="17"/>
  <c r="K557" i="17"/>
  <c r="L557" i="17"/>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K561" i="17"/>
  <c r="L561" i="17"/>
  <c r="M561" i="17" s="1"/>
  <c r="I562" i="17"/>
  <c r="N562" i="17" s="1" a="1"/>
  <c r="N562" i="17" s="1"/>
  <c r="J562" i="17"/>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J566" i="17"/>
  <c r="O566" i="17" s="1" a="1"/>
  <c r="O566" i="17" s="1"/>
  <c r="K566" i="17"/>
  <c r="L566" i="17"/>
  <c r="M566" i="17" s="1"/>
  <c r="I567" i="17"/>
  <c r="J567" i="17"/>
  <c r="O567" i="17" s="1" a="1"/>
  <c r="O567" i="17" s="1"/>
  <c r="K567" i="17"/>
  <c r="L567" i="17"/>
  <c r="M567" i="17" s="1"/>
  <c r="I568" i="17"/>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J571" i="17"/>
  <c r="O571" i="17" s="1" a="1"/>
  <c r="O571" i="17" s="1"/>
  <c r="K571" i="17"/>
  <c r="L571" i="17"/>
  <c r="M571" i="17" s="1"/>
  <c r="I572" i="17"/>
  <c r="J572" i="17"/>
  <c r="O572" i="17" s="1" a="1"/>
  <c r="O572" i="17" s="1"/>
  <c r="K572" i="17"/>
  <c r="L572" i="17"/>
  <c r="I573" i="17"/>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I577" i="17"/>
  <c r="N577" i="17" s="1" a="1"/>
  <c r="N577" i="17" s="1"/>
  <c r="J577" i="17"/>
  <c r="O577" i="17" s="1" a="1"/>
  <c r="O577" i="17" s="1"/>
  <c r="K577" i="17"/>
  <c r="L577" i="17"/>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K586" i="17"/>
  <c r="L586" i="17"/>
  <c r="M586" i="17" s="1"/>
  <c r="I587" i="17"/>
  <c r="N587" i="17" s="1" a="1"/>
  <c r="N587" i="17" s="1"/>
  <c r="J587" i="17"/>
  <c r="K587" i="17"/>
  <c r="L587" i="17"/>
  <c r="M587" i="17" s="1"/>
  <c r="I588" i="17"/>
  <c r="J588" i="17"/>
  <c r="K588" i="17"/>
  <c r="L588" i="17"/>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K591" i="17"/>
  <c r="L591" i="17"/>
  <c r="I592" i="17"/>
  <c r="N592" i="17" s="1" a="1"/>
  <c r="N592" i="17" s="1"/>
  <c r="J592" i="17"/>
  <c r="O592" i="17" s="1" a="1"/>
  <c r="O592" i="17" s="1"/>
  <c r="K592" i="17"/>
  <c r="L592" i="17"/>
  <c r="I593" i="17"/>
  <c r="N593" i="17" s="1" a="1"/>
  <c r="N593" i="17" s="1"/>
  <c r="J593" i="17"/>
  <c r="O593" i="17" s="1" a="1"/>
  <c r="O593" i="17" s="1"/>
  <c r="K593" i="17"/>
  <c r="L593" i="17"/>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J597" i="17"/>
  <c r="O597" i="17" s="1" a="1"/>
  <c r="O597" i="17" s="1"/>
  <c r="K597" i="17"/>
  <c r="L597" i="17"/>
  <c r="I598" i="17"/>
  <c r="J598" i="17"/>
  <c r="O598" i="17" s="1" a="1"/>
  <c r="O598" i="17" s="1"/>
  <c r="K598" i="17"/>
  <c r="L598" i="17"/>
  <c r="M598" i="17" s="1"/>
  <c r="I599" i="17"/>
  <c r="J599" i="17"/>
  <c r="O599" i="17" s="1" a="1"/>
  <c r="O599" i="17" s="1"/>
  <c r="K599" i="17"/>
  <c r="L599" i="17"/>
  <c r="M599" i="17" s="1"/>
  <c r="I600" i="17"/>
  <c r="J600" i="17"/>
  <c r="K600" i="17"/>
  <c r="L600" i="17"/>
  <c r="M600" i="17" s="1"/>
  <c r="I601" i="17"/>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I612" i="17"/>
  <c r="N612" i="17" s="1" a="1"/>
  <c r="N612" i="17" s="1"/>
  <c r="J612" i="17"/>
  <c r="O612" i="17" s="1" a="1"/>
  <c r="O612" i="17" s="1"/>
  <c r="K612" i="17"/>
  <c r="L612" i="17"/>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J616" i="17"/>
  <c r="O616" i="17" s="1" a="1"/>
  <c r="O616" i="17" s="1"/>
  <c r="K616" i="17"/>
  <c r="L616" i="17"/>
  <c r="I617" i="17"/>
  <c r="J617" i="17"/>
  <c r="O617" i="17" s="1" a="1"/>
  <c r="O617" i="17" s="1"/>
  <c r="K617" i="17"/>
  <c r="L617" i="17"/>
  <c r="I618" i="17"/>
  <c r="J618" i="17"/>
  <c r="O618" i="17" s="1" a="1"/>
  <c r="O618" i="17" s="1"/>
  <c r="K618" i="17"/>
  <c r="L618" i="17"/>
  <c r="I619" i="17"/>
  <c r="N619" i="17" s="1" a="1"/>
  <c r="J619" i="17"/>
  <c r="O619" i="17" s="1" a="1"/>
  <c r="O619" i="17" s="1"/>
  <c r="K619" i="17"/>
  <c r="L619" i="17"/>
  <c r="I620" i="17"/>
  <c r="N620" i="17" s="1" a="1"/>
  <c r="N620" i="17" s="1"/>
  <c r="J620" i="17"/>
  <c r="O620" i="17" s="1" a="1"/>
  <c r="O620" i="17" s="1"/>
  <c r="K620" i="17"/>
  <c r="L620" i="17"/>
  <c r="M620" i="17" s="1"/>
  <c r="I621" i="17"/>
  <c r="N621" i="17" s="1" a="1"/>
  <c r="N621" i="17" s="1"/>
  <c r="J621" i="17"/>
  <c r="O621" i="17" s="1" a="1"/>
  <c r="O621" i="17" s="1"/>
  <c r="K621" i="17"/>
  <c r="L621" i="17"/>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K627" i="17"/>
  <c r="L627" i="17"/>
  <c r="M627" i="17" s="1"/>
  <c r="I628" i="17"/>
  <c r="J628" i="17"/>
  <c r="O628" i="17" s="1" a="1"/>
  <c r="O628" i="17" s="1"/>
  <c r="K628" i="17"/>
  <c r="L628" i="17"/>
  <c r="M628" i="17" s="1"/>
  <c r="I629" i="17"/>
  <c r="J629" i="17"/>
  <c r="O629" i="17" s="1" a="1"/>
  <c r="O629" i="17" s="1"/>
  <c r="K629" i="17"/>
  <c r="L629" i="17"/>
  <c r="M629" i="17" s="1"/>
  <c r="I630" i="17"/>
  <c r="J630" i="17"/>
  <c r="O630" i="17" s="1" a="1"/>
  <c r="O630" i="17" s="1"/>
  <c r="K630" i="17"/>
  <c r="L630" i="17"/>
  <c r="M630" i="17" s="1"/>
  <c r="I631" i="17"/>
  <c r="J631" i="17"/>
  <c r="O631" i="17" s="1" a="1"/>
  <c r="K631" i="17"/>
  <c r="L631" i="17"/>
  <c r="M631" i="17" s="1"/>
  <c r="I632" i="17"/>
  <c r="N632" i="17" s="1" a="1"/>
  <c r="N632" i="17" s="1"/>
  <c r="J632" i="17"/>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J646" i="17"/>
  <c r="O646" i="17" s="1" a="1"/>
  <c r="O646" i="17" s="1"/>
  <c r="K646" i="17"/>
  <c r="L646" i="17"/>
  <c r="M646" i="17" s="1"/>
  <c r="I647" i="17"/>
  <c r="J647" i="17"/>
  <c r="O647" i="17" s="1" a="1"/>
  <c r="O647" i="17" s="1"/>
  <c r="K647" i="17"/>
  <c r="L647" i="17"/>
  <c r="M647" i="17" s="1"/>
  <c r="I648" i="17"/>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I652" i="17"/>
  <c r="N652" i="17" s="1" a="1"/>
  <c r="N652" i="17" s="1"/>
  <c r="J652" i="17"/>
  <c r="O652" i="17" s="1" a="1"/>
  <c r="O652" i="17" s="1"/>
  <c r="K652" i="17"/>
  <c r="L652" i="17"/>
  <c r="I653" i="17"/>
  <c r="N653" i="17" s="1" a="1"/>
  <c r="N653" i="17" s="1"/>
  <c r="J653" i="17"/>
  <c r="O653" i="17" s="1" a="1"/>
  <c r="O653" i="17" s="1"/>
  <c r="K653" i="17"/>
  <c r="L653" i="17"/>
  <c r="I654" i="17"/>
  <c r="N654" i="17" s="1" a="1"/>
  <c r="N654" i="17" s="1"/>
  <c r="J654" i="17"/>
  <c r="K654" i="17"/>
  <c r="L654" i="17"/>
  <c r="I655" i="17"/>
  <c r="N655" i="17" s="1" a="1"/>
  <c r="N655" i="17" s="1"/>
  <c r="J655" i="17"/>
  <c r="O655" i="17" s="1" a="1"/>
  <c r="O655" i="17" s="1"/>
  <c r="K655" i="17"/>
  <c r="L655" i="17"/>
  <c r="M655" i="17" s="1"/>
  <c r="I656" i="17"/>
  <c r="N656" i="17" s="1" a="1"/>
  <c r="J656" i="17"/>
  <c r="O656" i="17" s="1" a="1"/>
  <c r="O656" i="17" s="1"/>
  <c r="K656" i="17"/>
  <c r="L656" i="17"/>
  <c r="I657" i="17"/>
  <c r="J657" i="17"/>
  <c r="K657" i="17"/>
  <c r="L657" i="17"/>
  <c r="I658" i="17"/>
  <c r="J658" i="17"/>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J676" i="17"/>
  <c r="O676" i="17" s="1" a="1"/>
  <c r="O676" i="17" s="1"/>
  <c r="K676" i="17"/>
  <c r="L676" i="17"/>
  <c r="I677" i="17"/>
  <c r="J677" i="17"/>
  <c r="O677" i="17" s="1" a="1"/>
  <c r="O677" i="17" s="1"/>
  <c r="K677" i="17"/>
  <c r="L677" i="17"/>
  <c r="I678" i="17"/>
  <c r="J678" i="17"/>
  <c r="O678" i="17" s="1" a="1"/>
  <c r="O678" i="17" s="1"/>
  <c r="K678" i="17"/>
  <c r="L678" i="17"/>
  <c r="M678" i="17" s="1"/>
  <c r="I679" i="17"/>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J688" i="17"/>
  <c r="O688" i="17" s="1" a="1"/>
  <c r="O688" i="17" s="1"/>
  <c r="K688" i="17"/>
  <c r="L688" i="17"/>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I692" i="17"/>
  <c r="N692" i="17" s="1" a="1"/>
  <c r="N692" i="17" s="1"/>
  <c r="J692" i="17"/>
  <c r="O692" i="17" s="1" a="1"/>
  <c r="O692" i="17" s="1"/>
  <c r="K692" i="17"/>
  <c r="L692" i="17"/>
  <c r="I693" i="17"/>
  <c r="N693" i="17" s="1" a="1"/>
  <c r="N693" i="17" s="1"/>
  <c r="J693" i="17"/>
  <c r="O693" i="17" s="1" a="1"/>
  <c r="O693" i="17" s="1"/>
  <c r="K693" i="17"/>
  <c r="L693" i="17"/>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J701" i="17"/>
  <c r="O701" i="17" s="1" a="1"/>
  <c r="O701" i="17" s="1"/>
  <c r="K701" i="17"/>
  <c r="L701" i="17"/>
  <c r="M701" i="17" s="1"/>
  <c r="I702" i="17"/>
  <c r="J702" i="17"/>
  <c r="O702" i="17" s="1" a="1"/>
  <c r="O702" i="17" s="1"/>
  <c r="K702" i="17"/>
  <c r="L702" i="17"/>
  <c r="M702" i="17" s="1"/>
  <c r="I703" i="17"/>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K706" i="17"/>
  <c r="L706" i="17"/>
  <c r="M706" i="17" s="1"/>
  <c r="I707" i="17"/>
  <c r="N707" i="17" s="1" a="1"/>
  <c r="J707" i="17"/>
  <c r="O707" i="17" s="1" a="1"/>
  <c r="O707" i="17" s="1"/>
  <c r="K707" i="17"/>
  <c r="L707" i="17"/>
  <c r="M707" i="17" s="1"/>
  <c r="I708" i="17"/>
  <c r="J708" i="17"/>
  <c r="O708" i="17" s="1" a="1"/>
  <c r="O708" i="17" s="1"/>
  <c r="K708" i="17"/>
  <c r="L708" i="17"/>
  <c r="M708" i="17" s="1"/>
  <c r="I709" i="17"/>
  <c r="J709" i="17"/>
  <c r="K709" i="17"/>
  <c r="L709" i="17"/>
  <c r="M709" i="17" s="1"/>
  <c r="I710" i="17"/>
  <c r="N710" i="17" s="1" a="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I717" i="17"/>
  <c r="N717" i="17" s="1" a="1"/>
  <c r="N717" i="17" s="1"/>
  <c r="J717" i="17"/>
  <c r="O717" i="17" s="1" a="1"/>
  <c r="O717" i="17" s="1"/>
  <c r="K717" i="17"/>
  <c r="L717" i="17"/>
  <c r="I718" i="17"/>
  <c r="N718" i="17" s="1" a="1"/>
  <c r="N718" i="17" s="1"/>
  <c r="J718" i="17"/>
  <c r="O718" i="17" s="1" a="1"/>
  <c r="O718" i="17" s="1"/>
  <c r="K718" i="17"/>
  <c r="L718" i="17"/>
  <c r="I719" i="17"/>
  <c r="N719" i="17" s="1" a="1"/>
  <c r="N719" i="17" s="1"/>
  <c r="J719" i="17"/>
  <c r="O719" i="17" s="1" a="1"/>
  <c r="O719" i="17" s="1"/>
  <c r="K719" i="17"/>
  <c r="L719" i="17"/>
  <c r="I720" i="17"/>
  <c r="N720" i="17" s="1" a="1"/>
  <c r="N720" i="17" s="1"/>
  <c r="J720" i="17"/>
  <c r="O720" i="17" s="1" a="1"/>
  <c r="O720" i="17" s="1"/>
  <c r="K720" i="17"/>
  <c r="L720" i="17"/>
  <c r="M720" i="17" s="1"/>
  <c r="I721" i="17"/>
  <c r="N721" i="17" s="1" a="1"/>
  <c r="N721" i="17" s="1"/>
  <c r="J721" i="17"/>
  <c r="O721" i="17" s="1" a="1"/>
  <c r="O721" i="17" s="1"/>
  <c r="K721" i="17"/>
  <c r="L721" i="17"/>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K727" i="17"/>
  <c r="L727" i="17"/>
  <c r="M727" i="17" s="1"/>
  <c r="I728" i="17"/>
  <c r="N728" i="17" s="1" a="1"/>
  <c r="N728" i="17" s="1"/>
  <c r="J728" i="17"/>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J732" i="17"/>
  <c r="O732" i="17" s="1" a="1"/>
  <c r="O732" i="17" s="1"/>
  <c r="K732" i="17"/>
  <c r="L732" i="17"/>
  <c r="M732" i="17" s="1"/>
  <c r="I733" i="17"/>
  <c r="J733" i="17"/>
  <c r="O733" i="17" s="1" a="1"/>
  <c r="O733" i="17" s="1"/>
  <c r="K733" i="17"/>
  <c r="L733" i="17"/>
  <c r="M733" i="17" s="1"/>
  <c r="I734" i="17"/>
  <c r="J734" i="17"/>
  <c r="O734" i="17" s="1" a="1"/>
  <c r="O734" i="17" s="1"/>
  <c r="K734" i="17"/>
  <c r="L734" i="17"/>
  <c r="M734" i="17" s="1"/>
  <c r="I735" i="17"/>
  <c r="N735" i="17" s="1" a="1"/>
  <c r="N735" i="17" s="1"/>
  <c r="J735" i="17"/>
  <c r="O735" i="17" s="1" a="1"/>
  <c r="O735" i="17" s="1"/>
  <c r="K735" i="17"/>
  <c r="L735" i="17"/>
  <c r="M735" i="17" s="1"/>
  <c r="I736" i="17"/>
  <c r="J736" i="17"/>
  <c r="O736" i="17" s="1" a="1"/>
  <c r="O736" i="17" s="1"/>
  <c r="K736" i="17"/>
  <c r="L736" i="17"/>
  <c r="M736" i="17" s="1"/>
  <c r="I737" i="17"/>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I752" i="17"/>
  <c r="N752" i="17" s="1" a="1"/>
  <c r="N752" i="17" s="1"/>
  <c r="J752" i="17"/>
  <c r="O752" i="17" s="1" a="1"/>
  <c r="O752" i="17" s="1"/>
  <c r="K752" i="17"/>
  <c r="L752" i="17"/>
  <c r="I753" i="17"/>
  <c r="J753" i="17"/>
  <c r="O753" i="17" s="1" a="1"/>
  <c r="O753" i="17" s="1"/>
  <c r="K753" i="17"/>
  <c r="L753" i="17"/>
  <c r="I754" i="17"/>
  <c r="J754" i="17"/>
  <c r="O754" i="17" s="1" a="1"/>
  <c r="O754" i="17" s="1"/>
  <c r="K754" i="17"/>
  <c r="L754" i="17"/>
  <c r="I755" i="17"/>
  <c r="N755" i="17" s="1" a="1"/>
  <c r="N755" i="17" s="1"/>
  <c r="J755" i="17"/>
  <c r="O755" i="17" s="1" a="1"/>
  <c r="O755" i="17" s="1"/>
  <c r="K755" i="17"/>
  <c r="L755" i="17"/>
  <c r="M755" i="17" s="1"/>
  <c r="I756" i="17"/>
  <c r="J756" i="17"/>
  <c r="O756" i="17" s="1" a="1"/>
  <c r="O756" i="17" s="1"/>
  <c r="K756" i="17"/>
  <c r="L756" i="17"/>
  <c r="I757" i="17"/>
  <c r="N757" i="17" s="1" a="1"/>
  <c r="N757" i="17" s="1"/>
  <c r="J757" i="17"/>
  <c r="O757" i="17" s="1" a="1"/>
  <c r="O757" i="17" s="1"/>
  <c r="K757" i="17"/>
  <c r="L757" i="17"/>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J764" i="17"/>
  <c r="O764" i="17" s="1" a="1"/>
  <c r="O764" i="17" s="1"/>
  <c r="K764" i="17"/>
  <c r="L764" i="17"/>
  <c r="M764" i="17" s="1"/>
  <c r="I765" i="17"/>
  <c r="N765" i="17" s="1" a="1"/>
  <c r="N765" i="17" s="1"/>
  <c r="J765" i="17"/>
  <c r="O765" i="17" s="1" a="1"/>
  <c r="O765" i="17" s="1"/>
  <c r="K765" i="17"/>
  <c r="L765" i="17"/>
  <c r="M765" i="17" s="1"/>
  <c r="I766" i="17"/>
  <c r="J766" i="17"/>
  <c r="O766" i="17" s="1" a="1"/>
  <c r="O766" i="17" s="1"/>
  <c r="K766" i="17"/>
  <c r="L766" i="17"/>
  <c r="M766" i="17" s="1"/>
  <c r="I767" i="17"/>
  <c r="J767" i="17"/>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K772" i="17"/>
  <c r="L772" i="17"/>
  <c r="I773" i="17"/>
  <c r="N773" i="17" s="1" a="1"/>
  <c r="N773" i="17" s="1"/>
  <c r="J773" i="17"/>
  <c r="K773" i="17"/>
  <c r="L773" i="17"/>
  <c r="M773" i="17" s="1"/>
  <c r="I774" i="17"/>
  <c r="N774" i="17" s="1" a="1"/>
  <c r="N774" i="17" s="1"/>
  <c r="J774" i="17"/>
  <c r="O774" i="17" s="1" a="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I777" i="17"/>
  <c r="N777" i="17" s="1" a="1"/>
  <c r="N777" i="17" s="1"/>
  <c r="J777" i="17"/>
  <c r="O777" i="17" s="1" a="1"/>
  <c r="O777" i="17" s="1"/>
  <c r="K777" i="17"/>
  <c r="L777" i="17"/>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J781" i="17"/>
  <c r="O781" i="17" s="1" a="1"/>
  <c r="O781" i="17" s="1"/>
  <c r="K781" i="17"/>
  <c r="L781" i="17"/>
  <c r="I782" i="17"/>
  <c r="J782" i="17"/>
  <c r="O782" i="17" s="1" a="1"/>
  <c r="O782" i="17" s="1"/>
  <c r="K782" i="17"/>
  <c r="L782" i="17"/>
  <c r="M782" i="17" s="1"/>
  <c r="I783" i="17"/>
  <c r="J783" i="17"/>
  <c r="O783" i="17" s="1" a="1"/>
  <c r="O783" i="17" s="1"/>
  <c r="K783" i="17"/>
  <c r="L783" i="17"/>
  <c r="M783" i="17" s="1"/>
  <c r="I784" i="17"/>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I792" i="17"/>
  <c r="J792" i="17"/>
  <c r="O792" i="17" s="1" a="1"/>
  <c r="O792" i="17" s="1"/>
  <c r="K792" i="17"/>
  <c r="L792" i="17"/>
  <c r="I793" i="17"/>
  <c r="J793" i="17"/>
  <c r="O793" i="17" s="1" a="1"/>
  <c r="O793" i="17" s="1"/>
  <c r="K793" i="17"/>
  <c r="L793" i="17"/>
  <c r="I794" i="17"/>
  <c r="J794" i="17"/>
  <c r="O794" i="17" s="1" a="1"/>
  <c r="O794" i="17" s="1"/>
  <c r="K794" i="17"/>
  <c r="L794" i="17"/>
  <c r="M794" i="17" s="1"/>
  <c r="I795" i="17"/>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J811" i="17"/>
  <c r="O811" i="17" s="1" a="1"/>
  <c r="O811" i="17" s="1"/>
  <c r="K811" i="17"/>
  <c r="L811" i="17"/>
  <c r="I812" i="17"/>
  <c r="J812" i="17"/>
  <c r="O812" i="17" s="1" a="1"/>
  <c r="O812" i="17" s="1"/>
  <c r="K812" i="17"/>
  <c r="L812" i="17"/>
  <c r="I813" i="17"/>
  <c r="J813" i="17"/>
  <c r="O813" i="17" s="1" a="1"/>
  <c r="O813" i="17" s="1"/>
  <c r="K813" i="17"/>
  <c r="L813" i="17"/>
  <c r="M813" i="17" s="1"/>
  <c r="I814" i="17"/>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K816" i="17"/>
  <c r="L816" i="17"/>
  <c r="I817" i="17"/>
  <c r="N817" i="17" s="1" a="1"/>
  <c r="N817" i="17" s="1"/>
  <c r="J817" i="17"/>
  <c r="O817" i="17" s="1" a="1"/>
  <c r="O817" i="17" s="1"/>
  <c r="K817" i="17"/>
  <c r="L817" i="17"/>
  <c r="I818" i="17"/>
  <c r="N818" i="17" s="1" a="1"/>
  <c r="N818" i="17" s="1"/>
  <c r="J818" i="17"/>
  <c r="O818" i="17" s="1" a="1"/>
  <c r="O818" i="17" s="1"/>
  <c r="K818" i="17"/>
  <c r="L818" i="17"/>
  <c r="I819" i="17"/>
  <c r="N819" i="17" s="1" a="1"/>
  <c r="N819" i="17" s="1"/>
  <c r="J819" i="17"/>
  <c r="O819" i="17" s="1" a="1"/>
  <c r="O819" i="17" s="1"/>
  <c r="K819" i="17"/>
  <c r="L819" i="17"/>
  <c r="I820" i="17"/>
  <c r="N820" i="17" s="1" a="1"/>
  <c r="N820" i="17" s="1"/>
  <c r="J820" i="17"/>
  <c r="O820" i="17" s="1" a="1"/>
  <c r="O820" i="17" s="1"/>
  <c r="K820" i="17"/>
  <c r="L820" i="17"/>
  <c r="M820" i="17" s="1"/>
  <c r="I821" i="17"/>
  <c r="N821" i="17" s="1" a="1"/>
  <c r="J821" i="17"/>
  <c r="O821" i="17" s="1" a="1"/>
  <c r="O821" i="17" s="1"/>
  <c r="K821" i="17"/>
  <c r="L821" i="17"/>
  <c r="I822" i="17"/>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J836" i="17"/>
  <c r="O836" i="17" s="1" a="1"/>
  <c r="O836" i="17" s="1"/>
  <c r="K836" i="17"/>
  <c r="L836" i="17"/>
  <c r="M836" i="17" s="1"/>
  <c r="I837" i="17"/>
  <c r="J837" i="17"/>
  <c r="O837" i="17" s="1" a="1"/>
  <c r="O837" i="17" s="1"/>
  <c r="K837" i="17"/>
  <c r="L837" i="17"/>
  <c r="M837" i="17" s="1"/>
  <c r="I838" i="17"/>
  <c r="J838" i="17"/>
  <c r="O838" i="17" s="1" a="1"/>
  <c r="O838" i="17" s="1"/>
  <c r="K838" i="17"/>
  <c r="L838" i="17"/>
  <c r="M838" i="17" s="1"/>
  <c r="I839" i="17"/>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I842" i="17"/>
  <c r="N842" i="17" s="1" a="1"/>
  <c r="N842" i="17" s="1"/>
  <c r="J842" i="17"/>
  <c r="O842" i="17" s="1" a="1"/>
  <c r="K842" i="17"/>
  <c r="L842" i="17"/>
  <c r="M842" i="17" s="1"/>
  <c r="I843" i="17"/>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K846" i="17"/>
  <c r="L846" i="17"/>
  <c r="M846" i="17" s="1"/>
  <c r="I847" i="17"/>
  <c r="N847" i="17" s="1" a="1"/>
  <c r="N847" i="17" s="1"/>
  <c r="J847" i="17"/>
  <c r="K847" i="17"/>
  <c r="L847" i="17"/>
  <c r="M847" i="17" s="1"/>
  <c r="I848" i="17"/>
  <c r="N848" i="17" s="1" a="1"/>
  <c r="N848" i="17" s="1"/>
  <c r="J848" i="17"/>
  <c r="K848" i="17"/>
  <c r="L848" i="17"/>
  <c r="M848" i="17" s="1"/>
  <c r="I849" i="17"/>
  <c r="J849" i="17"/>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I852" i="17"/>
  <c r="N852" i="17" s="1" a="1"/>
  <c r="N852" i="17" s="1"/>
  <c r="J852" i="17"/>
  <c r="O852" i="17" s="1" a="1"/>
  <c r="O852" i="17" s="1"/>
  <c r="K852" i="17"/>
  <c r="L852" i="17"/>
  <c r="I853" i="17"/>
  <c r="N853" i="17" s="1" a="1"/>
  <c r="N853" i="17" s="1"/>
  <c r="J853" i="17"/>
  <c r="O853" i="17" s="1" a="1"/>
  <c r="O853" i="17" s="1"/>
  <c r="K853" i="17"/>
  <c r="L853" i="17"/>
  <c r="I854" i="17"/>
  <c r="N854" i="17" s="1" a="1"/>
  <c r="N854" i="17" s="1"/>
  <c r="J854" i="17"/>
  <c r="O854" i="17" s="1" a="1"/>
  <c r="O854" i="17" s="1"/>
  <c r="K854" i="17"/>
  <c r="L854" i="17"/>
  <c r="I855" i="17"/>
  <c r="N855" i="17" s="1" a="1"/>
  <c r="N855" i="17" s="1"/>
  <c r="J855" i="17"/>
  <c r="O855" i="17" s="1" a="1"/>
  <c r="O855" i="17" s="1"/>
  <c r="K855" i="17"/>
  <c r="L855" i="17"/>
  <c r="M855" i="17" s="1"/>
  <c r="I856" i="17"/>
  <c r="N856" i="17" s="1" a="1"/>
  <c r="N856" i="17" s="1"/>
  <c r="J856" i="17"/>
  <c r="O856" i="17" s="1" a="1"/>
  <c r="O856" i="17" s="1"/>
  <c r="K856" i="17"/>
  <c r="L856" i="17"/>
  <c r="I857" i="17"/>
  <c r="J857" i="17"/>
  <c r="O857" i="17" s="1" a="1"/>
  <c r="O857" i="17" s="1"/>
  <c r="K857" i="17"/>
  <c r="L857" i="17"/>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J862" i="17"/>
  <c r="O862" i="17" s="1" a="1"/>
  <c r="O862" i="17" s="1"/>
  <c r="K862" i="17"/>
  <c r="L862" i="17"/>
  <c r="M862" i="17" s="1"/>
  <c r="I863" i="17"/>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J866" i="17"/>
  <c r="O866" i="17" s="1" a="1"/>
  <c r="O866" i="17" s="1"/>
  <c r="K866" i="17"/>
  <c r="L866" i="17"/>
  <c r="M866" i="17" s="1"/>
  <c r="I867" i="17"/>
  <c r="J867" i="17"/>
  <c r="O867" i="17" s="1" a="1"/>
  <c r="O867" i="17" s="1"/>
  <c r="K867" i="17"/>
  <c r="L867" i="17"/>
  <c r="M867" i="17" s="1"/>
  <c r="I868" i="17"/>
  <c r="J868" i="17"/>
  <c r="O868" i="17" s="1" a="1"/>
  <c r="O868" i="17" s="1"/>
  <c r="K868" i="17"/>
  <c r="L868" i="17"/>
  <c r="M868" i="17" s="1"/>
  <c r="I869" i="17"/>
  <c r="J869" i="17"/>
  <c r="O869" i="17" s="1" a="1"/>
  <c r="O869" i="17" s="1"/>
  <c r="K869" i="17"/>
  <c r="L869" i="17"/>
  <c r="M869" i="17" s="1"/>
  <c r="I870" i="17"/>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I877" i="17"/>
  <c r="N877" i="17" s="1" a="1"/>
  <c r="N877" i="17" s="1"/>
  <c r="J877" i="17"/>
  <c r="O877" i="17" s="1" a="1"/>
  <c r="O877" i="17" s="1"/>
  <c r="K877" i="17"/>
  <c r="L877" i="17"/>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I882" i="17"/>
  <c r="N882" i="17" s="1" a="1"/>
  <c r="N882" i="17" s="1"/>
  <c r="J882" i="17"/>
  <c r="O882" i="17" s="1" a="1"/>
  <c r="O882" i="17" s="1"/>
  <c r="K882" i="17"/>
  <c r="L882" i="17"/>
  <c r="M882" i="17" s="1"/>
  <c r="I883" i="17"/>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J891" i="17"/>
  <c r="O891" i="17" s="1" a="1"/>
  <c r="O891" i="17" s="1"/>
  <c r="K891" i="17"/>
  <c r="L891" i="17"/>
  <c r="I892" i="17"/>
  <c r="J892" i="17"/>
  <c r="O892" i="17" s="1" a="1"/>
  <c r="O892" i="17" s="1"/>
  <c r="K892" i="17"/>
  <c r="L892" i="17"/>
  <c r="I893" i="17"/>
  <c r="J893" i="17"/>
  <c r="O893" i="17" s="1" a="1"/>
  <c r="O893" i="17" s="1"/>
  <c r="K893" i="17"/>
  <c r="L893" i="17"/>
  <c r="I894" i="17"/>
  <c r="J894" i="17"/>
  <c r="O894" i="17" s="1" a="1"/>
  <c r="O894" i="17" s="1"/>
  <c r="K894" i="17"/>
  <c r="L894" i="17"/>
  <c r="M894" i="17" s="1"/>
  <c r="I895" i="17"/>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K907" i="17"/>
  <c r="L907" i="17"/>
  <c r="M907" i="17" s="1"/>
  <c r="I908" i="17"/>
  <c r="J908" i="17"/>
  <c r="K908" i="17"/>
  <c r="L908" i="17"/>
  <c r="M908" i="17" s="1"/>
  <c r="I909" i="17"/>
  <c r="N909" i="17" s="1" a="1"/>
  <c r="N909" i="17" s="1"/>
  <c r="J909" i="17"/>
  <c r="K909" i="17"/>
  <c r="L909" i="17"/>
  <c r="M909" i="17" s="1"/>
  <c r="I910" i="17"/>
  <c r="N910" i="17" s="1" a="1"/>
  <c r="N910" i="17" s="1"/>
  <c r="J910" i="17"/>
  <c r="O910" i="17" s="1" a="1"/>
  <c r="O910" i="17" s="1"/>
  <c r="K910" i="17"/>
  <c r="L910" i="17"/>
  <c r="M910" i="17" s="1"/>
  <c r="I911" i="17"/>
  <c r="J911" i="17"/>
  <c r="O911" i="17" s="1" a="1"/>
  <c r="O911" i="17" s="1"/>
  <c r="K911" i="17"/>
  <c r="L911" i="17"/>
  <c r="I912" i="17"/>
  <c r="J912" i="17"/>
  <c r="K912" i="17"/>
  <c r="L912" i="17"/>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I917" i="17"/>
  <c r="N917" i="17" s="1" a="1"/>
  <c r="J917" i="17"/>
  <c r="K917" i="17"/>
  <c r="L917" i="17"/>
  <c r="I918" i="17"/>
  <c r="J918" i="17"/>
  <c r="O918" i="17" s="1" a="1"/>
  <c r="O918" i="17" s="1"/>
  <c r="K918" i="17"/>
  <c r="L918" i="17"/>
  <c r="I919" i="17"/>
  <c r="J919" i="17"/>
  <c r="O919" i="17" s="1" a="1"/>
  <c r="O919" i="17" s="1"/>
  <c r="K919" i="17"/>
  <c r="L919" i="17"/>
  <c r="I920" i="17"/>
  <c r="J920" i="17"/>
  <c r="O920" i="17" s="1" a="1"/>
  <c r="O920" i="17" s="1"/>
  <c r="K920" i="17"/>
  <c r="L920" i="17"/>
  <c r="M920" i="17" s="1"/>
  <c r="I921" i="17"/>
  <c r="N921" i="17" s="1" a="1"/>
  <c r="N921" i="17" s="1"/>
  <c r="J921" i="17"/>
  <c r="O921" i="17" s="1" a="1"/>
  <c r="O921" i="17" s="1"/>
  <c r="K921" i="17"/>
  <c r="L921" i="17"/>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J931" i="17"/>
  <c r="O931" i="17" s="1" a="1"/>
  <c r="O931" i="17" s="1"/>
  <c r="K931" i="17"/>
  <c r="L931" i="17"/>
  <c r="M931" i="17" s="1"/>
  <c r="I932" i="17"/>
  <c r="J932" i="17"/>
  <c r="O932" i="17" s="1" a="1"/>
  <c r="O932" i="17" s="1"/>
  <c r="K932" i="17"/>
  <c r="L932" i="17"/>
  <c r="M932" i="17" s="1"/>
  <c r="I933" i="17"/>
  <c r="J933" i="17"/>
  <c r="O933" i="17" s="1" a="1"/>
  <c r="O933" i="17" s="1"/>
  <c r="K933" i="17"/>
  <c r="L933" i="17"/>
  <c r="M933" i="17" s="1"/>
  <c r="I934" i="17"/>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J941" i="17"/>
  <c r="O941" i="17" s="1" a="1"/>
  <c r="O941" i="17" s="1"/>
  <c r="K941" i="17"/>
  <c r="L941" i="17"/>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K951" i="17"/>
  <c r="L951" i="17"/>
  <c r="I952" i="17"/>
  <c r="J952" i="17"/>
  <c r="K952" i="17"/>
  <c r="L952" i="17"/>
  <c r="I953" i="17"/>
  <c r="J953" i="17"/>
  <c r="O953" i="17" s="1" a="1"/>
  <c r="O953" i="17" s="1"/>
  <c r="K953" i="17"/>
  <c r="L953" i="17"/>
  <c r="I954" i="17"/>
  <c r="J954" i="17"/>
  <c r="O954" i="17" s="1" a="1"/>
  <c r="O954" i="17" s="1"/>
  <c r="K954" i="17"/>
  <c r="L954" i="17"/>
  <c r="I955" i="17"/>
  <c r="N955" i="17" s="1" a="1"/>
  <c r="N955" i="17" s="1"/>
  <c r="J955" i="17"/>
  <c r="O955" i="17" s="1" a="1"/>
  <c r="O955" i="17" s="1"/>
  <c r="K955" i="17"/>
  <c r="L955" i="17"/>
  <c r="M955" i="17" s="1"/>
  <c r="I956" i="17"/>
  <c r="J956" i="17"/>
  <c r="O956" i="17" s="1" a="1"/>
  <c r="O956" i="17" s="1"/>
  <c r="K956" i="17"/>
  <c r="L956" i="17"/>
  <c r="I957" i="17"/>
  <c r="N957" i="17" s="1" a="1"/>
  <c r="N957" i="17" s="1"/>
  <c r="J957" i="17"/>
  <c r="O957" i="17" s="1" a="1"/>
  <c r="O957" i="17" s="1"/>
  <c r="K957" i="17"/>
  <c r="L957" i="17"/>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J973" i="17"/>
  <c r="O973" i="17" s="1" a="1"/>
  <c r="K973" i="17"/>
  <c r="L973" i="17"/>
  <c r="M973" i="17" s="1"/>
  <c r="I974" i="17"/>
  <c r="J974" i="17"/>
  <c r="O974" i="17" s="1" a="1"/>
  <c r="O974" i="17" s="1"/>
  <c r="K974" i="17"/>
  <c r="L974" i="17"/>
  <c r="M974" i="17" s="1"/>
  <c r="I975" i="17"/>
  <c r="N975" i="17" s="1" a="1"/>
  <c r="N975" i="17" s="1"/>
  <c r="J975" i="17"/>
  <c r="O975" i="17" s="1" a="1"/>
  <c r="O975" i="17" s="1"/>
  <c r="K975" i="17"/>
  <c r="L975" i="17"/>
  <c r="M975" i="17" s="1"/>
  <c r="I976" i="17"/>
  <c r="J976" i="17"/>
  <c r="O976" i="17" s="1" a="1"/>
  <c r="O976" i="17" s="1"/>
  <c r="K976" i="17"/>
  <c r="L976" i="17"/>
  <c r="I977" i="17"/>
  <c r="J977" i="17"/>
  <c r="O977" i="17" s="1" a="1"/>
  <c r="O977" i="17" s="1"/>
  <c r="K977" i="17"/>
  <c r="L977" i="17"/>
  <c r="I978" i="17"/>
  <c r="J978" i="17"/>
  <c r="K978" i="17"/>
  <c r="L978" i="17"/>
  <c r="M978" i="17" s="1"/>
  <c r="I979" i="17"/>
  <c r="N979" i="17" s="1" a="1"/>
  <c r="N979" i="17" s="1"/>
  <c r="J979" i="17"/>
  <c r="K979" i="17"/>
  <c r="L979" i="17"/>
  <c r="M979" i="17" s="1"/>
  <c r="I980" i="17"/>
  <c r="N980" i="17" s="1" a="1"/>
  <c r="N980" i="17" s="1"/>
  <c r="J980" i="17"/>
  <c r="O980" i="17" s="1" a="1"/>
  <c r="O980" i="17" s="1"/>
  <c r="K980" i="17"/>
  <c r="L980" i="17"/>
  <c r="M980" i="17" s="1"/>
  <c r="I981" i="17"/>
  <c r="N981" i="17" s="1" a="1"/>
  <c r="N981" i="17" s="1"/>
  <c r="J981" i="17"/>
  <c r="K981" i="17"/>
  <c r="L981" i="17"/>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I992" i="17"/>
  <c r="N992" i="17" s="1" a="1"/>
  <c r="N992" i="17" s="1"/>
  <c r="J992" i="17"/>
  <c r="O992" i="17" s="1" a="1"/>
  <c r="O992" i="17" s="1"/>
  <c r="K992" i="17"/>
  <c r="L992" i="17"/>
  <c r="I993" i="17"/>
  <c r="N993" i="17" s="1" a="1"/>
  <c r="N993" i="17" s="1"/>
  <c r="J993" i="17"/>
  <c r="O993" i="17" s="1" a="1"/>
  <c r="O993" i="17" s="1"/>
  <c r="K993" i="17"/>
  <c r="L993" i="17"/>
  <c r="I994" i="17"/>
  <c r="N994" i="17" s="1" a="1"/>
  <c r="N994" i="17" s="1"/>
  <c r="J994" i="17"/>
  <c r="O994" i="17" s="1" a="1"/>
  <c r="O994" i="17" s="1"/>
  <c r="K994" i="17"/>
  <c r="L994" i="17"/>
  <c r="M994" i="17" s="1"/>
  <c r="I995" i="17"/>
  <c r="N995" i="17" s="1" a="1"/>
  <c r="N995" i="17" s="1"/>
  <c r="J995" i="17"/>
  <c r="O995" i="17" s="1" a="1"/>
  <c r="O995" i="17" s="1"/>
  <c r="K995" i="17"/>
  <c r="L995" i="17"/>
  <c r="M995" i="17" s="1"/>
  <c r="I996" i="17"/>
  <c r="J996" i="17"/>
  <c r="O996" i="17" s="1" a="1"/>
  <c r="O996" i="17" s="1"/>
  <c r="K996" i="17"/>
  <c r="L996" i="17"/>
  <c r="M996" i="17" s="1"/>
  <c r="I997" i="17"/>
  <c r="J997" i="17"/>
  <c r="O997" i="17" s="1" a="1"/>
  <c r="O997" i="17" s="1"/>
  <c r="K997" i="17"/>
  <c r="L997" i="17"/>
  <c r="M997" i="17" s="1"/>
  <c r="I998" i="17"/>
  <c r="J998" i="17"/>
  <c r="O998" i="17" s="1" a="1"/>
  <c r="O998" i="17" s="1"/>
  <c r="K998" i="17"/>
  <c r="L998" i="17"/>
  <c r="M998" i="17" s="1"/>
  <c r="I999" i="17"/>
  <c r="J999" i="17"/>
  <c r="O999" i="17" s="1" a="1"/>
  <c r="O999" i="17" s="1"/>
  <c r="K999" i="17"/>
  <c r="L999" i="17"/>
  <c r="M999" i="17" s="1"/>
  <c r="I1000" i="17"/>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<sst xmlns="http://schemas.openxmlformats.org/spreadsheetml/2006/main" count="11128" uniqueCount="6221">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</sst>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0"/>
        <name val="Calibri"/>
        <family val="2"/>
        <scheme val="minor"/>
      </font>
    </dxf>
    <dxf>
      <font>
        <b/>
        <i val="0"/>
        <sz val="10"/>
        <color theme="0"/>
        <name val="Calibri"/>
        <family val="2"/>
        <scheme val="minor"/>
      </font>
      <fill>
        <patternFill>
          <bgColor rgb="FF3C1464"/>
        </patternFill>
      </fill>
    </dxf>
  </dxfs>
  <tableStyles count="2" defaultTableStyle="TableStyleMedium2" defaultPivotStyle="PivotStyleMedium9">
    <tableStyle name="Sales Style" pivot="0" table="0" count="6" xr9:uid="{91566EBF-B929-402B-A500-C9EE3475A0B4}">
      <tableStyleElement type="wholeTable" dxfId="15"/>
      <tableStyleElement type="headerRow" dxfId="14"/>
    </tableStyle>
    <tableStyle name="Sales Timeline" pivot="0" table="0" count="8" xr9:uid="{D1C6DA88-7876-4926-8819-FA5EFD39C997}">
      <tableStyleElement type="wholeTable" dxfId="13"/>
      <tableStyleElement type="headerRow" dxfId="12"/>
    </tableStyle>
  </tableStyles>
  <colors>
    <mruColors>
      <color rgb="FF3C1464"/>
      <color rgb="FF3ACDEA"/>
      <color rgb="FFFC0404"/>
      <color rgb="FFE6D5F7"/>
      <color rgb="FFC096EA"/>
      <color rgb="FF461E64"/>
      <color rgb="FF36E242"/>
      <color rgb="FF828CE6"/>
      <color rgb="FF96E4F4"/>
      <color rgb="FFC85C12"/>
    </mruColors>
  </colors>
  <extLst>
    <ext xmlns:x14="http://schemas.microsoft.com/office/spreadsheetml/2009/9/main" uri="{46F421CA-312F-682f-3DD2-61675219B42D}">
      <x14:dxfs count="4">
        <dxf>
          <font>
            <b/>
            <i val="0"/>
            <sz val="10"/>
            <color theme="0"/>
            <name val="Calibri"/>
            <family val="2"/>
            <scheme val="minor"/>
          </font>
          <border>
            <left style="thin">
              <color auto="1"/>
            </left>
            <right style="thin">
              <color auto="1"/>
            </right>
            <top style="thin">
              <color auto="1"/>
            </top>
            <bottom style="thin">
              <color auto="1"/>
            </bottom>
          </border>
        </dxf>
        <dxf>
          <font>
            <b/>
            <i val="0"/>
            <sz val="10"/>
            <color theme="0"/>
            <name val="Calibri"/>
            <family val="2"/>
            <scheme val="minor"/>
          </font>
          <border>
            <left style="thin">
              <color theme="0"/>
            </left>
            <right style="thin">
              <color theme="0"/>
            </right>
            <top style="thin">
              <color theme="0"/>
            </top>
            <bottom style="thin">
              <color theme="0"/>
            </bottom>
          </border>
        </dxf>
        <dxf>
          <font>
            <b val="0"/>
            <i val="0"/>
            <color theme="0"/>
            <name val="Calibri"/>
            <family val="2"/>
            <scheme val="minor"/>
          </font>
          <border>
            <left style="thin">
              <color theme="0"/>
            </left>
            <right style="thin">
              <color theme="0"/>
            </right>
            <top style="thin">
              <color theme="0"/>
            </top>
            <bottom style="thin">
              <color theme="0"/>
            </bottom>
          </border>
        </dxf>
        <dxf>
          <font>
            <b val="0"/>
            <i val="0"/>
            <strike/>
            <color rgb="FFFF000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ales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C096EA"/>
            </patternFill>
          </fill>
        </dxf>
        <dxf>
          <font>
            <b/>
            <i val="0"/>
            <sz val="10"/>
            <color theme="0"/>
            <name val="Calibri"/>
            <family val="2"/>
            <scheme val="minor"/>
          </font>
        </dxf>
        <dxf>
          <font>
            <b/>
            <i val="0"/>
            <sz val="10"/>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Sales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Tables!Overall_Sales</c:name>
    <c:fmtId val="2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3ACDEA"/>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C040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6E24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3ACDE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C040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36E24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3ACDE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C040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36E24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Tables'!$C$3:$C$4</c:f>
              <c:strCache>
                <c:ptCount val="1"/>
                <c:pt idx="0">
                  <c:v>Arabi</c:v>
                </c:pt>
              </c:strCache>
            </c:strRef>
          </c:tx>
          <c:spPr>
            <a:ln w="28575" cap="rnd">
              <a:solidFill>
                <a:srgbClr val="3ACDEA"/>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7B8-4EB6-8E0D-70AA5867E875}"/>
            </c:ext>
          </c:extLst>
        </c:ser>
        <c:ser>
          <c:idx val="1"/>
          <c:order val="1"/>
          <c:tx>
            <c:strRef>
              <c:f>'Pivot Tables'!$D$3:$D$4</c:f>
              <c:strCache>
                <c:ptCount val="1"/>
                <c:pt idx="0">
                  <c:v>Excelsa</c:v>
                </c:pt>
              </c:strCache>
            </c:strRef>
          </c:tx>
          <c:spPr>
            <a:ln w="28575" cap="rnd">
              <a:solidFill>
                <a:srgbClr val="FFFF00"/>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7B8-4EB6-8E0D-70AA5867E875}"/>
            </c:ext>
          </c:extLst>
        </c:ser>
        <c:ser>
          <c:idx val="2"/>
          <c:order val="2"/>
          <c:tx>
            <c:strRef>
              <c:f>'Pivot Tables'!$E$3:$E$4</c:f>
              <c:strCache>
                <c:ptCount val="1"/>
                <c:pt idx="0">
                  <c:v>Liberica</c:v>
                </c:pt>
              </c:strCache>
            </c:strRef>
          </c:tx>
          <c:spPr>
            <a:ln w="28575" cap="rnd">
              <a:solidFill>
                <a:srgbClr val="FC0404"/>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77B8-4EB6-8E0D-70AA5867E875}"/>
            </c:ext>
          </c:extLst>
        </c:ser>
        <c:ser>
          <c:idx val="3"/>
          <c:order val="3"/>
          <c:tx>
            <c:strRef>
              <c:f>'Pivot Tables'!$F$3:$F$4</c:f>
              <c:strCache>
                <c:ptCount val="1"/>
                <c:pt idx="0">
                  <c:v>Robusta</c:v>
                </c:pt>
              </c:strCache>
            </c:strRef>
          </c:tx>
          <c:spPr>
            <a:ln w="28575" cap="rnd">
              <a:solidFill>
                <a:srgbClr val="36E242"/>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77B8-4EB6-8E0D-70AA5867E875}"/>
            </c:ext>
          </c:extLst>
        </c:ser>
        <c:dLbls>
          <c:showLegendKey val="0"/>
          <c:showVal val="0"/>
          <c:showCatName val="0"/>
          <c:showSerName val="0"/>
          <c:showPercent val="0"/>
          <c:showBubbleSize val="0"/>
        </c:dLbls>
        <c:smooth val="0"/>
        <c:axId val="1435197087"/>
        <c:axId val="1435187007"/>
      </c:lineChart>
      <c:catAx>
        <c:axId val="143519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35187007"/>
        <c:crosses val="autoZero"/>
        <c:auto val="1"/>
        <c:lblAlgn val="ctr"/>
        <c:lblOffset val="100"/>
        <c:noMultiLvlLbl val="0"/>
      </c:catAx>
      <c:valAx>
        <c:axId val="1435187007"/>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35197087"/>
        <c:crosses val="autoZero"/>
        <c:crossBetween val="between"/>
      </c:valAx>
      <c:spPr>
        <a:solidFill>
          <a:srgbClr val="E6D5F7"/>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[coffeeOrdersData.xlsx]SalesByCountry!Overall_Sales</c:name>
    <c:fmtId val="3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w="25400">
            <a:solidFill>
              <a:schemeClr val="bg1"/>
            </a:solidFill>
          </a:ln>
          <a:effectLst/>
        </c:spPr>
      </c:pivotFmt>
      <c:pivotFmt>
        <c:idx val="2"/>
        <c:spPr>
          <a:solidFill>
            <a:schemeClr val="tx1">
              <a:lumMod val="65000"/>
              <a:lumOff val="35000"/>
            </a:schemeClr>
          </a:solidFill>
          <a:ln w="25400">
            <a:solidFill>
              <a:schemeClr val="bg1"/>
            </a:solidFill>
          </a:ln>
          <a:effectLst/>
        </c:spPr>
      </c:pivotFmt>
      <c:pivotFmt>
        <c:idx val="3"/>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65000"/>
              <a:lumOff val="35000"/>
            </a:schemeClr>
          </a:solidFill>
          <a:ln w="25400">
            <a:solidFill>
              <a:schemeClr val="bg1"/>
            </a:solidFill>
          </a:ln>
          <a:effectLst/>
        </c:spPr>
      </c:pivotFmt>
      <c:pivotFmt>
        <c:idx val="5"/>
        <c:spPr>
          <a:solidFill>
            <a:schemeClr val="tx1">
              <a:lumMod val="75000"/>
              <a:lumOff val="25000"/>
            </a:schemeClr>
          </a:solidFill>
          <a:ln w="25400">
            <a:solidFill>
              <a:schemeClr val="bg1"/>
            </a:solidFill>
          </a:ln>
          <a:effectLst/>
        </c:spPr>
      </c:pivotFmt>
      <c:pivotFmt>
        <c:idx val="6"/>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65000"/>
              <a:lumOff val="35000"/>
            </a:schemeClr>
          </a:solidFill>
          <a:ln w="25400">
            <a:solidFill>
              <a:schemeClr val="bg1"/>
            </a:solidFill>
          </a:ln>
          <a:effectLst/>
        </c:spPr>
      </c:pivotFmt>
      <c:pivotFmt>
        <c:idx val="8"/>
        <c:spPr>
          <a:solidFill>
            <a:schemeClr val="tx1">
              <a:lumMod val="75000"/>
              <a:lumOff val="25000"/>
            </a:schemeClr>
          </a:solidFill>
          <a:ln w="25400">
            <a:solidFill>
              <a:schemeClr val="bg1"/>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chemeClr val="tx1">
                <a:lumMod val="95000"/>
                <a:lumOff val="5000"/>
              </a:schemeClr>
            </a:solidFill>
            <a:ln w="25400">
              <a:solidFill>
                <a:schemeClr val="bg1"/>
              </a:solidFill>
            </a:ln>
            <a:effectLst/>
          </c:spPr>
          <c:invertIfNegative val="0"/>
          <c:dPt>
            <c:idx val="0"/>
            <c:invertIfNegative val="0"/>
            <c:bubble3D val="0"/>
            <c:spPr>
              <a:solidFill>
                <a:schemeClr val="tx1">
                  <a:lumMod val="65000"/>
                  <a:lumOff val="35000"/>
                </a:schemeClr>
              </a:solidFill>
              <a:ln w="25400">
                <a:solidFill>
                  <a:schemeClr val="bg1"/>
                </a:solidFill>
              </a:ln>
              <a:effectLst/>
            </c:spPr>
            <c:extLst>
              <c:ext xmlns:c16="http://schemas.microsoft.com/office/drawing/2014/chart" uri="{C3380CC4-5D6E-409C-BE32-E72D297353CC}">
                <c16:uniqueId val="{00000001-70EE-45A1-ACC6-FA5182B7777A}"/>
              </c:ext>
            </c:extLst>
          </c:dPt>
          <c:dPt>
            <c:idx val="1"/>
            <c:invertIfNegative val="0"/>
            <c:bubble3D val="0"/>
            <c:spPr>
              <a:solidFill>
                <a:schemeClr val="tx1">
                  <a:lumMod val="75000"/>
                  <a:lumOff val="25000"/>
                </a:schemeClr>
              </a:solidFill>
              <a:ln w="25400">
                <a:solidFill>
                  <a:schemeClr val="bg1"/>
                </a:solidFill>
              </a:ln>
              <a:effectLst/>
            </c:spPr>
            <c:extLst>
              <c:ext xmlns:c16="http://schemas.microsoft.com/office/drawing/2014/chart" uri="{C3380CC4-5D6E-409C-BE32-E72D297353CC}">
                <c16:uniqueId val="{00000003-70EE-45A1-ACC6-FA5182B7777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4-70EE-45A1-ACC6-FA5182B7777A}"/>
            </c:ext>
          </c:extLst>
        </c:ser>
        <c:dLbls>
          <c:dLblPos val="outEnd"/>
          <c:showLegendKey val="0"/>
          <c:showVal val="1"/>
          <c:showCatName val="0"/>
          <c:showSerName val="0"/>
          <c:showPercent val="0"/>
          <c:showBubbleSize val="0"/>
        </c:dLbls>
        <c:gapWidth val="182"/>
        <c:axId val="398015455"/>
        <c:axId val="398008255"/>
      </c:barChart>
      <c:catAx>
        <c:axId val="398015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08255"/>
        <c:crosses val="autoZero"/>
        <c:auto val="1"/>
        <c:lblAlgn val="ctr"/>
        <c:lblOffset val="100"/>
        <c:noMultiLvlLbl val="0"/>
      </c:catAx>
      <c:valAx>
        <c:axId val="398008255"/>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1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[coffeeOrdersData.xlsx]Top5Customers!Overall_Sales</c:name>
    <c:fmtId val="3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w="25400">
            <a:solidFill>
              <a:schemeClr val="bg1"/>
            </a:solidFill>
          </a:ln>
          <a:effectLst/>
        </c:spPr>
      </c:pivotFmt>
      <c:pivotFmt>
        <c:idx val="2"/>
        <c:spPr>
          <a:solidFill>
            <a:schemeClr val="tx1">
              <a:lumMod val="65000"/>
              <a:lumOff val="35000"/>
            </a:schemeClr>
          </a:solidFill>
          <a:ln w="25400">
            <a:solidFill>
              <a:schemeClr val="bg1"/>
            </a:solidFill>
          </a:ln>
          <a:effectLst/>
        </c:spPr>
      </c:pivotFmt>
      <c:pivotFmt>
        <c:idx val="3"/>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65000"/>
              <a:lumOff val="35000"/>
            </a:schemeClr>
          </a:solidFill>
          <a:ln w="25400">
            <a:solidFill>
              <a:schemeClr val="bg1"/>
            </a:solidFill>
          </a:ln>
          <a:effectLst/>
        </c:spPr>
      </c:pivotFmt>
      <c:pivotFmt>
        <c:idx val="5"/>
        <c:spPr>
          <a:solidFill>
            <a:schemeClr val="tx1">
              <a:lumMod val="75000"/>
              <a:lumOff val="25000"/>
            </a:schemeClr>
          </a:solidFill>
          <a:ln w="25400">
            <a:solidFill>
              <a:schemeClr val="bg1"/>
            </a:solidFill>
          </a:ln>
          <a:effectLst/>
        </c:spPr>
      </c:pivotFmt>
      <c:pivotFmt>
        <c:idx val="6"/>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tx1">
                <a:lumMod val="95000"/>
                <a:lumOff val="5000"/>
              </a:schemeClr>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92D2-40EF-A54E-EBBFA1E9760D}"/>
              </c:ext>
            </c:extLst>
          </c:dPt>
          <c:dPt>
            <c:idx val="1"/>
            <c:invertIfNegative val="0"/>
            <c:bubble3D val="0"/>
            <c:extLst>
              <c:ext xmlns:c16="http://schemas.microsoft.com/office/drawing/2014/chart" uri="{C3380CC4-5D6E-409C-BE32-E72D297353CC}">
                <c16:uniqueId val="{00000001-92D2-40EF-A54E-EBBFA1E9760D}"/>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92D2-40EF-A54E-EBBFA1E9760D}"/>
            </c:ext>
          </c:extLst>
        </c:ser>
        <c:dLbls>
          <c:dLblPos val="outEnd"/>
          <c:showLegendKey val="0"/>
          <c:showVal val="1"/>
          <c:showCatName val="0"/>
          <c:showSerName val="0"/>
          <c:showPercent val="0"/>
          <c:showBubbleSize val="0"/>
        </c:dLbls>
        <c:gapWidth val="182"/>
        <c:axId val="398015455"/>
        <c:axId val="398008255"/>
      </c:barChart>
      <c:catAx>
        <c:axId val="398015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08255"/>
        <c:crosses val="autoZero"/>
        <c:auto val="1"/>
        <c:lblAlgn val="ctr"/>
        <c:lblOffset val="100"/>
        <c:noMultiLvlLbl val="0"/>
      </c:catAx>
      <c:valAx>
        <c:axId val="398008255"/>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1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Tables!Overall_Sales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3ACDE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C040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36E24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Tables'!$C$3:$C$4</c:f>
              <c:strCache>
                <c:ptCount val="1"/>
                <c:pt idx="0">
                  <c:v>Arabi</c:v>
                </c:pt>
              </c:strCache>
            </c:strRef>
          </c:tx>
          <c:spPr>
            <a:ln w="28575" cap="rnd">
              <a:solidFill>
                <a:srgbClr val="3ACDEA"/>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CB50-47D4-A56D-4E9ADDB2F036}"/>
            </c:ext>
          </c:extLst>
        </c:ser>
        <c:ser>
          <c:idx val="1"/>
          <c:order val="1"/>
          <c:tx>
            <c:strRef>
              <c:f>'Pivot Tables'!$D$3:$D$4</c:f>
              <c:strCache>
                <c:ptCount val="1"/>
                <c:pt idx="0">
                  <c:v>Excelsa</c:v>
                </c:pt>
              </c:strCache>
            </c:strRef>
          </c:tx>
          <c:spPr>
            <a:ln w="28575" cap="rnd">
              <a:solidFill>
                <a:srgbClr val="FFFF00"/>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CB50-47D4-A56D-4E9ADDB2F036}"/>
            </c:ext>
          </c:extLst>
        </c:ser>
        <c:ser>
          <c:idx val="2"/>
          <c:order val="2"/>
          <c:tx>
            <c:strRef>
              <c:f>'Pivot Tables'!$E$3:$E$4</c:f>
              <c:strCache>
                <c:ptCount val="1"/>
                <c:pt idx="0">
                  <c:v>Liberica</c:v>
                </c:pt>
              </c:strCache>
            </c:strRef>
          </c:tx>
          <c:spPr>
            <a:ln w="28575" cap="rnd">
              <a:solidFill>
                <a:srgbClr val="FC0404"/>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E-CB50-47D4-A56D-4E9ADDB2F036}"/>
            </c:ext>
          </c:extLst>
        </c:ser>
        <c:ser>
          <c:idx val="3"/>
          <c:order val="3"/>
          <c:tx>
            <c:strRef>
              <c:f>'Pivot Tables'!$F$3:$F$4</c:f>
              <c:strCache>
                <c:ptCount val="1"/>
                <c:pt idx="0">
                  <c:v>Robusta</c:v>
                </c:pt>
              </c:strCache>
            </c:strRef>
          </c:tx>
          <c:spPr>
            <a:ln w="28575" cap="rnd">
              <a:solidFill>
                <a:srgbClr val="36E242"/>
              </a:solidFill>
              <a:round/>
            </a:ln>
            <a:effectLst/>
          </c:spPr>
          <c:marker>
            <c:symbol val="none"/>
          </c:marker>
          <c:cat>
            <c:multiLvlStrRef>
              <c:f>'Pivot 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F-CB50-47D4-A56D-4E9ADDB2F036}"/>
            </c:ext>
          </c:extLst>
        </c:ser>
        <c:dLbls>
          <c:showLegendKey val="0"/>
          <c:showVal val="0"/>
          <c:showCatName val="0"/>
          <c:showSerName val="0"/>
          <c:showPercent val="0"/>
          <c:showBubbleSize val="0"/>
        </c:dLbls>
        <c:smooth val="0"/>
        <c:axId val="1435197087"/>
        <c:axId val="1435187007"/>
      </c:lineChart>
      <c:catAx>
        <c:axId val="143519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35187007"/>
        <c:crosses val="autoZero"/>
        <c:auto val="1"/>
        <c:lblAlgn val="ctr"/>
        <c:lblOffset val="100"/>
        <c:noMultiLvlLbl val="0"/>
      </c:catAx>
      <c:valAx>
        <c:axId val="1435187007"/>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35197087"/>
        <c:crosses val="autoZero"/>
        <c:crossBetween val="between"/>
      </c:valAx>
      <c:spPr>
        <a:solidFill>
          <a:srgbClr val="E6D5F7"/>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[coffeeOrdersData.xlsx]SalesByCountry!Overall_Sales</c:name>
    <c:fmtId val="3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w="25400">
            <a:solidFill>
              <a:schemeClr val="bg1"/>
            </a:solidFill>
          </a:ln>
          <a:effectLst/>
        </c:spPr>
      </c:pivotFmt>
      <c:pivotFmt>
        <c:idx val="2"/>
        <c:spPr>
          <a:solidFill>
            <a:schemeClr val="tx1">
              <a:lumMod val="65000"/>
              <a:lumOff val="35000"/>
            </a:schemeClr>
          </a:solidFill>
          <a:ln w="25400">
            <a:solidFill>
              <a:schemeClr val="bg1"/>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chemeClr val="tx1">
                <a:lumMod val="95000"/>
                <a:lumOff val="5000"/>
              </a:schemeClr>
            </a:solidFill>
            <a:ln w="25400">
              <a:solidFill>
                <a:schemeClr val="bg1"/>
              </a:solidFill>
            </a:ln>
            <a:effectLst/>
          </c:spPr>
          <c:invertIfNegative val="0"/>
          <c:dPt>
            <c:idx val="0"/>
            <c:invertIfNegative val="0"/>
            <c:bubble3D val="0"/>
            <c:spPr>
              <a:solidFill>
                <a:schemeClr val="tx1">
                  <a:lumMod val="65000"/>
                  <a:lumOff val="35000"/>
                </a:schemeClr>
              </a:solidFill>
              <a:ln w="25400">
                <a:solidFill>
                  <a:schemeClr val="bg1"/>
                </a:solidFill>
              </a:ln>
              <a:effectLst/>
            </c:spPr>
            <c:extLst>
              <c:ext xmlns:c16="http://schemas.microsoft.com/office/drawing/2014/chart" uri="{C3380CC4-5D6E-409C-BE32-E72D297353CC}">
                <c16:uniqueId val="{00000003-D997-478E-B8DD-4B5F80A746FB}"/>
              </c:ext>
            </c:extLst>
          </c:dPt>
          <c:dPt>
            <c:idx val="1"/>
            <c:invertIfNegative val="0"/>
            <c:bubble3D val="0"/>
            <c:spPr>
              <a:solidFill>
                <a:schemeClr val="tx1">
                  <a:lumMod val="75000"/>
                  <a:lumOff val="25000"/>
                </a:schemeClr>
              </a:solidFill>
              <a:ln w="25400">
                <a:solidFill>
                  <a:schemeClr val="bg1"/>
                </a:solidFill>
              </a:ln>
              <a:effectLst/>
            </c:spPr>
            <c:extLst>
              <c:ext xmlns:c16="http://schemas.microsoft.com/office/drawing/2014/chart" uri="{C3380CC4-5D6E-409C-BE32-E72D297353CC}">
                <c16:uniqueId val="{00000002-D997-478E-B8DD-4B5F80A746FB}"/>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997-478E-B8DD-4B5F80A746FB}"/>
            </c:ext>
          </c:extLst>
        </c:ser>
        <c:dLbls>
          <c:dLblPos val="outEnd"/>
          <c:showLegendKey val="0"/>
          <c:showVal val="1"/>
          <c:showCatName val="0"/>
          <c:showSerName val="0"/>
          <c:showPercent val="0"/>
          <c:showBubbleSize val="0"/>
        </c:dLbls>
        <c:gapWidth val="182"/>
        <c:axId val="398015455"/>
        <c:axId val="398008255"/>
      </c:barChart>
      <c:catAx>
        <c:axId val="398015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08255"/>
        <c:crosses val="autoZero"/>
        <c:auto val="1"/>
        <c:lblAlgn val="ctr"/>
        <c:lblOffset val="100"/>
        <c:noMultiLvlLbl val="0"/>
      </c:catAx>
      <c:valAx>
        <c:axId val="398008255"/>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1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[coffeeOrdersData.xlsx]Top5Customers!Overall_Sales</c:name>
    <c:fmtId val="3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w="25400">
            <a:solidFill>
              <a:schemeClr val="bg1"/>
            </a:solidFill>
          </a:ln>
          <a:effectLst/>
        </c:spPr>
      </c:pivotFmt>
      <c:pivotFmt>
        <c:idx val="2"/>
        <c:spPr>
          <a:solidFill>
            <a:schemeClr val="tx1">
              <a:lumMod val="65000"/>
              <a:lumOff val="35000"/>
            </a:schemeClr>
          </a:solidFill>
          <a:ln w="25400">
            <a:solidFill>
              <a:schemeClr val="bg1"/>
            </a:solidFill>
          </a:ln>
          <a:effectLst/>
        </c:spPr>
      </c:pivotFmt>
      <c:pivotFmt>
        <c:idx val="3"/>
        <c:spPr>
          <a:solidFill>
            <a:schemeClr val="tx1">
              <a:lumMod val="95000"/>
              <a:lumOff val="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65000"/>
              <a:lumOff val="35000"/>
            </a:schemeClr>
          </a:solidFill>
          <a:ln w="25400">
            <a:solidFill>
              <a:schemeClr val="bg1"/>
            </a:solidFill>
          </a:ln>
          <a:effectLst/>
        </c:spPr>
      </c:pivotFmt>
      <c:pivotFmt>
        <c:idx val="5"/>
        <c:spPr>
          <a:solidFill>
            <a:schemeClr val="tx1">
              <a:lumMod val="75000"/>
              <a:lumOff val="25000"/>
            </a:schemeClr>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tx1">
                <a:lumMod val="95000"/>
                <a:lumOff val="5000"/>
              </a:schemeClr>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399B-4ACB-8B2B-8D72B1698E3D}"/>
              </c:ext>
            </c:extLst>
          </c:dPt>
          <c:dPt>
            <c:idx val="1"/>
            <c:invertIfNegative val="0"/>
            <c:bubble3D val="0"/>
            <c:extLst>
              <c:ext xmlns:c16="http://schemas.microsoft.com/office/drawing/2014/chart" uri="{C3380CC4-5D6E-409C-BE32-E72D297353CC}">
                <c16:uniqueId val="{00000003-399B-4ACB-8B2B-8D72B1698E3D}"/>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399B-4ACB-8B2B-8D72B1698E3D}"/>
            </c:ext>
          </c:extLst>
        </c:ser>
        <c:dLbls>
          <c:dLblPos val="outEnd"/>
          <c:showLegendKey val="0"/>
          <c:showVal val="1"/>
          <c:showCatName val="0"/>
          <c:showSerName val="0"/>
          <c:showPercent val="0"/>
          <c:showBubbleSize val="0"/>
        </c:dLbls>
        <c:gapWidth val="182"/>
        <c:axId val="398015455"/>
        <c:axId val="398008255"/>
      </c:barChart>
      <c:catAx>
        <c:axId val="398015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08255"/>
        <c:crosses val="autoZero"/>
        <c:auto val="1"/>
        <c:lblAlgn val="ctr"/>
        <c:lblOffset val="100"/>
        <c:noMultiLvlLbl val="0"/>
      </c:catAx>
      <c:valAx>
        <c:axId val="398008255"/>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9801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17929</xdr:colOff>
      <xdr:row>1</xdr:row>
      <xdr:rowOff>29135</xdr:rowOff>
    </xdr:from>
    <xdr:to>
      <xdr:col>23</xdr:col>
      <xdr:colOff>170329</xdr:colOff>
      <xdr:row>4</xdr:row>
      <xdr:rowOff>170329</xdr:rowOff>
    </xdr:to>
    <xdr:sp macro="" textlink="">
      <xdr:nvSpPr>
        <xdr:cNvPr id="5" name="Rectangle 4">
          <a:extLst>
            <a:ext uri="{FF2B5EF4-FFF2-40B4-BE49-F238E27FC236}">
              <a16:creationId xmlns:a16="http://schemas.microsoft.com/office/drawing/2014/main" id="{D6767BBF-69E4-45FA-C100-F50E4960D8CC}"/>
            </a:ext>
          </a:extLst>
        </xdr:cNvPr>
        <xdr:cNvSpPr/>
      </xdr:nvSpPr>
      <xdr:spPr>
        <a:xfrm>
          <a:off x="143435" y="91888"/>
          <a:ext cx="12980894" cy="679076"/>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4000" b="1">
              <a:solidFill>
                <a:schemeClr val="bg1"/>
              </a:solidFill>
            </a:rPr>
            <a:t>Coffe</a:t>
          </a:r>
          <a:r>
            <a:rPr lang="en-CA" sz="4000" b="1" baseline="0">
              <a:solidFill>
                <a:schemeClr val="bg1"/>
              </a:solidFill>
            </a:rPr>
            <a:t> Sales Dashboard</a:t>
          </a:r>
          <a:endParaRPr lang="en-CA" sz="4000" b="1">
            <a:solidFill>
              <a:schemeClr val="bg1"/>
            </a:solidFill>
          </a:endParaRPr>
        </a:p>
      </xdr:txBody>
    </xdr:sp>
    <xdr:clientData/>
  </xdr:twoCellAnchor>
  <xdr:twoCellAnchor editAs="oneCell">
    <xdr:from>
      <xdr:col>1</xdr:col>
      <xdr:colOff>17929</xdr:colOff>
      <xdr:row>5</xdr:row>
      <xdr:rowOff>25550</xdr:rowOff>
    </xdr:from>
    <xdr:to>
      <xdr:col>16</xdr:col>
      <xdr:colOff>17929</xdr:colOff>
      <xdr:row>15</xdr:row>
      <xdr:rowOff>124161</xdr:rowOff>
    </xdr:to>
    <mc:AlternateContent xmlns:mc="http://schemas.openxmlformats.org/markup-compatibility/2006" xmlns:tsle="http://schemas.microsoft.com/office/drawing/2012/timeslicer">
      <mc:Choice Requires="tsle">
        <xdr:graphicFrame macro="">
          <xdr:nvGraphicFramePr>
            <xdr:cNvPr id="6" name="Order Date 1">
              <a:extLst>
                <a:ext uri="{FF2B5EF4-FFF2-40B4-BE49-F238E27FC236}">
                  <a16:creationId xmlns:a16="http://schemas.microsoft.com/office/drawing/2014/main" id="{A7A48E34-D9AB-4960-BFE1-9A32EF1F8503}"/>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37672" y="831093"/>
              <a:ext cx="9144000" cy="1644382"/>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16</xdr:col>
      <xdr:colOff>82923</xdr:colOff>
      <xdr:row>10</xdr:row>
      <xdr:rowOff>75753</xdr:rowOff>
    </xdr:from>
    <xdr:to>
      <xdr:col>20</xdr:col>
      <xdr:colOff>56029</xdr:colOff>
      <xdr:row>15</xdr:row>
      <xdr:rowOff>125506</xdr:rowOff>
    </xdr:to>
    <mc:AlternateContent xmlns:mc="http://schemas.openxmlformats.org/markup-compatibility/2006" xmlns:a14="http://schemas.microsoft.com/office/drawing/2010/main">
      <mc:Choice Requires="a14">
        <xdr:graphicFrame macro="">
          <xdr:nvGraphicFramePr>
            <xdr:cNvPr id="7" name="Size 1">
              <a:extLst>
                <a:ext uri="{FF2B5EF4-FFF2-40B4-BE49-F238E27FC236}">
                  <a16:creationId xmlns:a16="http://schemas.microsoft.com/office/drawing/2014/main" id="{2EFD016F-23EE-475E-BC60-9F89078769B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346666" y="1501782"/>
              <a:ext cx="1823677" cy="97503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95024</xdr:colOff>
      <xdr:row>10</xdr:row>
      <xdr:rowOff>73962</xdr:rowOff>
    </xdr:from>
    <xdr:to>
      <xdr:col>23</xdr:col>
      <xdr:colOff>179293</xdr:colOff>
      <xdr:row>15</xdr:row>
      <xdr:rowOff>125506</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DD3A3A80-CF74-461E-B8E9-0C8C9E60A07D}"/>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209338" y="1499991"/>
              <a:ext cx="1913069" cy="97682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95922</xdr:colOff>
      <xdr:row>6</xdr:row>
      <xdr:rowOff>17929</xdr:rowOff>
    </xdr:from>
    <xdr:to>
      <xdr:col>23</xdr:col>
      <xdr:colOff>170329</xdr:colOff>
      <xdr:row>10</xdr:row>
      <xdr:rowOff>44824</xdr:rowOff>
    </xdr:to>
    <mc:AlternateContent xmlns:mc="http://schemas.openxmlformats.org/markup-compatibility/2006" xmlns:a14="http://schemas.microsoft.com/office/drawing/2010/main">
      <mc:Choice Requires="a14">
        <xdr:graphicFrame macro="">
          <xdr:nvGraphicFramePr>
            <xdr:cNvPr id="9" name="Roast Type Name 1">
              <a:extLst>
                <a:ext uri="{FF2B5EF4-FFF2-40B4-BE49-F238E27FC236}">
                  <a16:creationId xmlns:a16="http://schemas.microsoft.com/office/drawing/2014/main" id="{62DBDD19-1FC9-4E96-A11A-C89D32429E1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359665" y="845243"/>
              <a:ext cx="3753778" cy="62561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17928</xdr:colOff>
      <xdr:row>16</xdr:row>
      <xdr:rowOff>35858</xdr:rowOff>
    </xdr:from>
    <xdr:to>
      <xdr:col>11</xdr:col>
      <xdr:colOff>53787</xdr:colOff>
      <xdr:row>43</xdr:row>
      <xdr:rowOff>179293</xdr:rowOff>
    </xdr:to>
    <xdr:graphicFrame macro="">
      <xdr:nvGraphicFramePr>
        <xdr:cNvPr id="10" name="Chart 9">
          <a:extLst>
            <a:ext uri="{FF2B5EF4-FFF2-40B4-BE49-F238E27FC236}">
              <a16:creationId xmlns:a16="http://schemas.microsoft.com/office/drawing/2014/main" id="{2A57DF19-DCF7-4D7D-982F-203734C7F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116542</xdr:colOff>
      <xdr:row>17</xdr:row>
      <xdr:rowOff>0</xdr:rowOff>
    </xdr:from>
    <xdr:to>
      <xdr:col>23</xdr:col>
      <xdr:colOff>179294</xdr:colOff>
      <xdr:row>27</xdr:row>
      <xdr:rowOff>26894</xdr:rowOff>
    </xdr:to>
    <xdr:graphicFrame macro="">
      <xdr:nvGraphicFramePr>
        <xdr:cNvPr id="11" name="Chart 10">
          <a:extLst>
            <a:ext uri="{FF2B5EF4-FFF2-40B4-BE49-F238E27FC236}">
              <a16:creationId xmlns:a16="http://schemas.microsoft.com/office/drawing/2014/main" id="{0975CB0E-8127-42A6-96EC-846C6CD003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125507</xdr:colOff>
      <xdr:row>27</xdr:row>
      <xdr:rowOff>89647</xdr:rowOff>
    </xdr:from>
    <xdr:to>
      <xdr:col>24</xdr:col>
      <xdr:colOff>8966</xdr:colOff>
      <xdr:row>44</xdr:row>
      <xdr:rowOff>0</xdr:rowOff>
    </xdr:to>
    <xdr:graphicFrame macro="">
      <xdr:nvGraphicFramePr>
        <xdr:cNvPr id="12" name="Chart 11">
          <a:extLst>
            <a:ext uri="{FF2B5EF4-FFF2-40B4-BE49-F238E27FC236}">
              <a16:creationId xmlns:a16="http://schemas.microsoft.com/office/drawing/2014/main" id="{B4C5ADF6-B6F5-4ACE-877C-86A7F70D0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128644</xdr:colOff>
      <xdr:row>1</xdr:row>
      <xdr:rowOff>143435</xdr:rowOff>
    </xdr:from>
    <xdr:to>
      <xdr:col>16</xdr:col>
      <xdr:colOff>331694</xdr:colOff>
      <xdr:row>21</xdr:row>
      <xdr:rowOff>15240</xdr:rowOff>
    </xdr:to>
    <xdr:graphicFrame macro="">
      <xdr:nvGraphicFramePr>
        <xdr:cNvPr id="5" name="Chart 4">
          <a:extLst>
            <a:ext uri="{FF2B5EF4-FFF2-40B4-BE49-F238E27FC236}">
              <a16:creationId xmlns:a16="http://schemas.microsoft.com/office/drawing/2014/main" id="{D27290AB-0F18-371B-7FE8-77BA10B3E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98612</xdr:colOff>
      <xdr:row>22</xdr:row>
      <xdr:rowOff>116541</xdr:rowOff>
    </xdr:from>
    <xdr:to>
      <xdr:col>16</xdr:col>
      <xdr:colOff>322729</xdr:colOff>
      <xdr:row>30</xdr:row>
      <xdr:rowOff>73784</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FBA48592-F64F-EDD6-AEAC-FAA2D9B5CF9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459506" y="4061012"/>
              <a:ext cx="6113929" cy="1391596"/>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6</xdr:col>
      <xdr:colOff>135367</xdr:colOff>
      <xdr:row>31</xdr:row>
      <xdr:rowOff>47961</xdr:rowOff>
    </xdr:from>
    <xdr:to>
      <xdr:col>9</xdr:col>
      <xdr:colOff>9861</xdr:colOff>
      <xdr:row>37</xdr:row>
      <xdr:rowOff>71718</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DC4F70EA-7C38-85AF-C442-0A481EBD218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5496261" y="5606079"/>
              <a:ext cx="1828800" cy="109952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319143</xdr:colOff>
      <xdr:row>31</xdr:row>
      <xdr:rowOff>62752</xdr:rowOff>
    </xdr:from>
    <xdr:to>
      <xdr:col>16</xdr:col>
      <xdr:colOff>319143</xdr:colOff>
      <xdr:row>36</xdr:row>
      <xdr:rowOff>62753</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C2A1EA75-C88D-145A-62FA-3382D047891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072743" y="5620870"/>
              <a:ext cx="1828800" cy="89647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112955</xdr:colOff>
      <xdr:row>31</xdr:row>
      <xdr:rowOff>50203</xdr:rowOff>
    </xdr:from>
    <xdr:to>
      <xdr:col>13</xdr:col>
      <xdr:colOff>215153</xdr:colOff>
      <xdr:row>35</xdr:row>
      <xdr:rowOff>98613</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1F804B24-AFD6-1501-7205-B6F611F28C0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428155" y="5608321"/>
              <a:ext cx="2540598" cy="76558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250564</xdr:colOff>
      <xdr:row>1</xdr:row>
      <xdr:rowOff>138505</xdr:rowOff>
    </xdr:from>
    <xdr:to>
      <xdr:col>13</xdr:col>
      <xdr:colOff>312868</xdr:colOff>
      <xdr:row>17</xdr:row>
      <xdr:rowOff>165399</xdr:rowOff>
    </xdr:to>
    <xdr:graphicFrame macro="">
      <xdr:nvGraphicFramePr>
        <xdr:cNvPr id="7" name="Chart 6">
          <a:extLst>
            <a:ext uri="{FF2B5EF4-FFF2-40B4-BE49-F238E27FC236}">
              <a16:creationId xmlns:a16="http://schemas.microsoft.com/office/drawing/2014/main" id="{5B8138A6-B119-7DDA-95C7-3CAE30146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471544</xdr:colOff>
      <xdr:row>1</xdr:row>
      <xdr:rowOff>176605</xdr:rowOff>
    </xdr:from>
    <xdr:to>
      <xdr:col>13</xdr:col>
      <xdr:colOff>533848</xdr:colOff>
      <xdr:row>18</xdr:row>
      <xdr:rowOff>20619</xdr:rowOff>
    </xdr:to>
    <xdr:graphicFrame macro="">
      <xdr:nvGraphicFramePr>
        <xdr:cNvPr id="2" name="Chart 1">
          <a:extLst>
            <a:ext uri="{FF2B5EF4-FFF2-40B4-BE49-F238E27FC236}">
              <a16:creationId xmlns:a16="http://schemas.microsoft.com/office/drawing/2014/main" id="{FBC306B5-44EF-484C-9EAD-A3008773F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l patel" refreshedDate="45763.63560439815" createdVersion="8" refreshedVersion="8" minRefreshableVersion="3" recordCount="1000" xr:uid="{9ACF8DC1-8C2A-4C33-A2FC-E1408F8CEB07}">
  <cacheSource type="worksheet">
    <worksheetSource name="Orders_Detail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9185126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Not Found"/>
    <x v="1"/>
    <s v="Exc"/>
    <x v="0"/>
    <x v="0"/>
    <n v="13.75"/>
    <n v="27.5"/>
    <x v="1"/>
    <x v="0"/>
    <x v="1"/>
  </r>
  <r>
    <s v="KAC-83089-793"/>
    <x v="2"/>
    <s v="23806-46781-OU"/>
    <s v="R-L-2.5"/>
    <n v="2"/>
    <x v="2"/>
    <s v="Not Found"/>
    <x v="1"/>
    <s v="Rob"/>
    <x v="1"/>
    <x v="2"/>
    <n v="27.484999999999996"/>
    <n v="54.969999999999992"/>
    <x v="0"/>
    <x v="1"/>
    <x v="1"/>
  </r>
  <r>
    <s v="CVP-18956-553"/>
    <x v="3"/>
    <s v="86561-91660-RB"/>
    <s v="L-D-1"/>
    <n v="3"/>
    <x v="3"/>
    <s v="Not Found"/>
    <x v="0"/>
    <s v="Lib"/>
    <x v="2"/>
    <x v="0"/>
    <n v="12.95"/>
    <n v="38.849999999999994"/>
    <x v="3"/>
    <x v="2"/>
    <x v="1"/>
  </r>
  <r>
    <s v="IPP-31994-879"/>
    <x v="4"/>
    <s v="65223-29612-CB"/>
    <s v="E-D-0.5"/>
    <n v="3"/>
    <x v="4"/>
    <s v="slobe6@nifty.com"/>
    <x v="0"/>
    <s v="Exc"/>
    <x v="2"/>
    <x v="1"/>
    <n v="7.29"/>
    <n v="21.87"/>
    <x v="1"/>
    <x v="2"/>
    <x v="0"/>
  </r>
  <r>
    <s v="SNZ-65340-705"/>
    <x v="5"/>
    <s v="21134-81676-FR"/>
    <s v="L-L-0.2"/>
    <n v="1"/>
    <x v="5"/>
    <s v="Not Found"/>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Not Found"/>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Not Found"/>
    <x v="0"/>
    <s v="Lib"/>
    <x v="0"/>
    <x v="3"/>
    <n v="4.3650000000000002"/>
    <n v="21.825000000000003"/>
    <x v="3"/>
    <x v="0"/>
    <x v="1"/>
  </r>
  <r>
    <s v="WOQ-36015-429"/>
    <x v="24"/>
    <s v="51427-89175-QJ"/>
    <s v="A-D-0.5"/>
    <n v="6"/>
    <x v="27"/>
    <s v="Not Found"/>
    <x v="0"/>
    <s v="Ara"/>
    <x v="2"/>
    <x v="1"/>
    <n v="5.97"/>
    <n v="35.82"/>
    <x v="2"/>
    <x v="2"/>
    <x v="1"/>
  </r>
  <r>
    <s v="WOQ-36015-429"/>
    <x v="24"/>
    <s v="51427-89175-QJ"/>
    <s v="L-M-0.5"/>
    <n v="6"/>
    <x v="27"/>
    <s v="Not Found"/>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Not Found"/>
    <x v="0"/>
    <s v="Rob"/>
    <x v="0"/>
    <x v="0"/>
    <n v="9.9499999999999993"/>
    <n v="59.699999999999996"/>
    <x v="0"/>
    <x v="0"/>
    <x v="0"/>
  </r>
  <r>
    <s v="LUO-37559-016"/>
    <x v="32"/>
    <s v="21240-83132-SP"/>
    <s v="L-M-1"/>
    <n v="3"/>
    <x v="35"/>
    <s v="Not Found"/>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Not Found"/>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Not Found"/>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Not Found"/>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Not Found"/>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Not Found"/>
    <x v="2"/>
    <s v="Rob"/>
    <x v="2"/>
    <x v="1"/>
    <n v="5.3699999999999992"/>
    <n v="26.849999999999994"/>
    <x v="0"/>
    <x v="2"/>
    <x v="0"/>
  </r>
  <r>
    <s v="EEJ-16185-108"/>
    <x v="53"/>
    <s v="65552-60476-KY"/>
    <s v="L-L-0.2"/>
    <n v="5"/>
    <x v="56"/>
    <s v="Not Found"/>
    <x v="0"/>
    <s v="Lib"/>
    <x v="1"/>
    <x v="3"/>
    <n v="4.7549999999999999"/>
    <n v="23.774999999999999"/>
    <x v="3"/>
    <x v="1"/>
    <x v="0"/>
  </r>
  <r>
    <s v="RWR-77888-800"/>
    <x v="54"/>
    <s v="69904-02729-YS"/>
    <s v="A-M-0.5"/>
    <n v="1"/>
    <x v="57"/>
    <s v="adykes1r@eventbrite.com"/>
    <x v="0"/>
    <s v="Ara"/>
    <x v="0"/>
    <x v="1"/>
    <n v="6.75"/>
    <n v="6.75"/>
    <x v="2"/>
    <x v="0"/>
    <x v="1"/>
  </r>
  <r>
    <s v="LHN-75209-742"/>
    <x v="55"/>
    <s v="01433-04270-AX"/>
    <s v="R-M-0.5"/>
    <n v="6"/>
    <x v="58"/>
    <s v="Not Found"/>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Not Found"/>
    <x v="0"/>
    <s v="Ara"/>
    <x v="0"/>
    <x v="2"/>
    <n v="25.874999999999996"/>
    <n v="77.624999999999986"/>
    <x v="2"/>
    <x v="0"/>
    <x v="1"/>
  </r>
  <r>
    <s v="LEF-83057-763"/>
    <x v="64"/>
    <s v="15395-90855-VB"/>
    <s v="L-M-0.2"/>
    <n v="5"/>
    <x v="67"/>
    <s v="Not Found"/>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Not Found"/>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Not Found"/>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Not Found"/>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Not Found"/>
    <x v="0"/>
    <s v="Exc"/>
    <x v="1"/>
    <x v="0"/>
    <n v="14.85"/>
    <n v="44.55"/>
    <x v="1"/>
    <x v="1"/>
    <x v="0"/>
  </r>
  <r>
    <s v="YWH-50638-556"/>
    <x v="83"/>
    <s v="89442-35633-HJ"/>
    <s v="E-L-0.5"/>
    <n v="4"/>
    <x v="86"/>
    <s v="elangcaster2l@spotify.com"/>
    <x v="2"/>
    <s v="Exc"/>
    <x v="1"/>
    <x v="1"/>
    <n v="8.91"/>
    <n v="35.64"/>
    <x v="1"/>
    <x v="1"/>
    <x v="0"/>
  </r>
  <r>
    <s v="ISL-11200-600"/>
    <x v="84"/>
    <s v="13654-85265-IL"/>
    <s v="A-D-0.2"/>
    <n v="6"/>
    <x v="87"/>
    <s v="Not Found"/>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Not Found"/>
    <x v="1"/>
    <s v="Ara"/>
    <x v="2"/>
    <x v="3"/>
    <n v="2.9849999999999999"/>
    <n v="2.9849999999999999"/>
    <x v="2"/>
    <x v="2"/>
    <x v="1"/>
  </r>
  <r>
    <s v="DBC-44122-300"/>
    <x v="88"/>
    <s v="13366-78506-KP"/>
    <s v="L-M-0.2"/>
    <n v="3"/>
    <x v="92"/>
    <s v="Not Found"/>
    <x v="0"/>
    <s v="Lib"/>
    <x v="0"/>
    <x v="3"/>
    <n v="4.3650000000000002"/>
    <n v="13.095000000000001"/>
    <x v="3"/>
    <x v="0"/>
    <x v="0"/>
  </r>
  <r>
    <s v="FJQ-60035-234"/>
    <x v="89"/>
    <s v="08847-29858-HN"/>
    <s v="A-L-0.2"/>
    <n v="2"/>
    <x v="93"/>
    <s v="Not Found"/>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Not Found"/>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Not Found"/>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Not Found"/>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Not Found"/>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Not Found"/>
    <x v="1"/>
    <s v="Exc"/>
    <x v="1"/>
    <x v="2"/>
    <n v="34.154999999999994"/>
    <n v="102.46499999999997"/>
    <x v="1"/>
    <x v="1"/>
    <x v="1"/>
  </r>
  <r>
    <s v="PPP-78935-365"/>
    <x v="123"/>
    <s v="91074-60023-IP"/>
    <s v="E-D-1"/>
    <n v="4"/>
    <x v="129"/>
    <s v="Not Found"/>
    <x v="0"/>
    <s v="Exc"/>
    <x v="2"/>
    <x v="0"/>
    <n v="12.15"/>
    <n v="48.6"/>
    <x v="1"/>
    <x v="2"/>
    <x v="1"/>
  </r>
  <r>
    <s v="JUO-34131-517"/>
    <x v="124"/>
    <s v="07972-83748-JI"/>
    <s v="L-D-1"/>
    <n v="6"/>
    <x v="130"/>
    <s v="Not Found"/>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Not Found"/>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Not Found"/>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Not Found"/>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Not Found"/>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Not Found"/>
    <x v="0"/>
    <s v="Rob"/>
    <x v="2"/>
    <x v="2"/>
    <n v="20.584999999999997"/>
    <n v="123.50999999999999"/>
    <x v="0"/>
    <x v="2"/>
    <x v="0"/>
  </r>
  <r>
    <s v="TME-59627-221"/>
    <x v="140"/>
    <s v="72282-40594-RX"/>
    <s v="L-L-2.5"/>
    <n v="6"/>
    <x v="149"/>
    <s v="Not Found"/>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Not Found"/>
    <x v="0"/>
    <s v="Rob"/>
    <x v="2"/>
    <x v="0"/>
    <n v="8.9499999999999993"/>
    <n v="53.699999999999996"/>
    <x v="0"/>
    <x v="2"/>
    <x v="0"/>
  </r>
  <r>
    <s v="EIL-44855-309"/>
    <x v="147"/>
    <s v="59741-90220-OW"/>
    <s v="R-D-0.5"/>
    <n v="5"/>
    <x v="156"/>
    <s v="Not Found"/>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Not Found"/>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Not Found"/>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Not Found"/>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Not Found"/>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Not Found"/>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Not Found"/>
    <x v="0"/>
    <s v="Exc"/>
    <x v="0"/>
    <x v="0"/>
    <n v="13.75"/>
    <n v="82.5"/>
    <x v="1"/>
    <x v="0"/>
    <x v="1"/>
  </r>
  <r>
    <s v="TJG-73587-353"/>
    <x v="175"/>
    <s v="24766-58139-GT"/>
    <s v="R-D-0.2"/>
    <n v="3"/>
    <x v="190"/>
    <s v="Not Found"/>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Not Found"/>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Not Found"/>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Not Found"/>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Not Found"/>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Not Found"/>
    <x v="0"/>
    <s v="Ara"/>
    <x v="0"/>
    <x v="2"/>
    <n v="25.874999999999996"/>
    <n v="155.24999999999997"/>
    <x v="2"/>
    <x v="0"/>
    <x v="0"/>
  </r>
  <r>
    <s v="AHV-66988-037"/>
    <x v="208"/>
    <s v="12743-00952-KO"/>
    <s v="R-M-2.5"/>
    <n v="2"/>
    <x v="225"/>
    <s v="Not Found"/>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Not Found"/>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Not Found"/>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Not Found"/>
    <x v="0"/>
    <s v="Lib"/>
    <x v="0"/>
    <x v="2"/>
    <n v="33.464999999999996"/>
    <n v="133.85999999999999"/>
    <x v="3"/>
    <x v="0"/>
    <x v="1"/>
  </r>
  <r>
    <s v="VZH-86274-142"/>
    <x v="226"/>
    <s v="53120-45532-KL"/>
    <s v="R-L-1"/>
    <n v="5"/>
    <x v="247"/>
    <s v="Not Found"/>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Not Found"/>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Not Found"/>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Not Found"/>
    <x v="0"/>
    <s v="Exc"/>
    <x v="0"/>
    <x v="2"/>
    <n v="31.624999999999996"/>
    <n v="94.874999999999986"/>
    <x v="1"/>
    <x v="0"/>
    <x v="1"/>
  </r>
  <r>
    <s v="BYZ-39669-954"/>
    <x v="243"/>
    <s v="66408-53777-VE"/>
    <s v="L-L-2.5"/>
    <n v="1"/>
    <x v="267"/>
    <s v="Not Found"/>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Not Found"/>
    <x v="1"/>
    <s v="Exc"/>
    <x v="0"/>
    <x v="1"/>
    <n v="8.25"/>
    <n v="8.25"/>
    <x v="1"/>
    <x v="0"/>
    <x v="0"/>
  </r>
  <r>
    <s v="DFK-35846-692"/>
    <x v="247"/>
    <s v="49612-33852-CN"/>
    <s v="R-D-0.2"/>
    <n v="5"/>
    <x v="271"/>
    <s v="Not Found"/>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Not Found"/>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Not Found"/>
    <x v="0"/>
    <s v="Exc"/>
    <x v="1"/>
    <x v="0"/>
    <n v="14.85"/>
    <n v="44.55"/>
    <x v="1"/>
    <x v="1"/>
    <x v="1"/>
  </r>
  <r>
    <s v="ULM-49433-003"/>
    <x v="252"/>
    <s v="99421-80253-UI"/>
    <s v="E-M-1"/>
    <n v="2"/>
    <x v="277"/>
    <s v="Not Found"/>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Not Found"/>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Not Found"/>
    <x v="0"/>
    <s v="Exc"/>
    <x v="0"/>
    <x v="0"/>
    <n v="13.75"/>
    <n v="13.75"/>
    <x v="1"/>
    <x v="0"/>
    <x v="1"/>
  </r>
  <r>
    <s v="IBW-87442-480"/>
    <x v="272"/>
    <s v="79814-23626-JR"/>
    <s v="A-L-2.5"/>
    <n v="1"/>
    <x v="305"/>
    <s v="tle91@epa.gov"/>
    <x v="0"/>
    <s v="Ara"/>
    <x v="1"/>
    <x v="2"/>
    <n v="29.784999999999997"/>
    <n v="29.784999999999997"/>
    <x v="2"/>
    <x v="1"/>
    <x v="0"/>
  </r>
  <r>
    <s v="DGZ-82537-477"/>
    <x v="252"/>
    <s v="43439-94003-DW"/>
    <s v="R-D-1"/>
    <n v="5"/>
    <x v="306"/>
    <s v="Not Found"/>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Not Found"/>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Not Found"/>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Not Found"/>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Not Found"/>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Not Found"/>
    <x v="0"/>
    <s v="Exc"/>
    <x v="2"/>
    <x v="1"/>
    <n v="7.29"/>
    <n v="36.450000000000003"/>
    <x v="1"/>
    <x v="2"/>
    <x v="1"/>
  </r>
  <r>
    <s v="UEB-09112-118"/>
    <x v="297"/>
    <s v="82718-93677-XO"/>
    <s v="A-M-0.5"/>
    <n v="4"/>
    <x v="329"/>
    <s v="Not Found"/>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Not Found"/>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Not Found"/>
    <x v="0"/>
    <s v="Exc"/>
    <x v="2"/>
    <x v="1"/>
    <n v="7.29"/>
    <n v="43.74"/>
    <x v="1"/>
    <x v="2"/>
    <x v="1"/>
  </r>
  <r>
    <s v="DGL-29648-995"/>
    <x v="307"/>
    <s v="59367-30821-ZQ"/>
    <s v="L-M-0.2"/>
    <n v="2"/>
    <x v="342"/>
    <s v="Not Found"/>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Not Found"/>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Not Found"/>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Not Found"/>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Not Found"/>
    <x v="0"/>
    <s v="Exc"/>
    <x v="1"/>
    <x v="1"/>
    <n v="8.91"/>
    <n v="53.46"/>
    <x v="1"/>
    <x v="1"/>
    <x v="0"/>
  </r>
  <r>
    <s v="UBW-50312-037"/>
    <x v="321"/>
    <s v="69503-12127-YD"/>
    <s v="A-L-2.5"/>
    <n v="4"/>
    <x v="358"/>
    <s v="Not Found"/>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Not Found"/>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Not Found"/>
    <x v="1"/>
    <s v="Exc"/>
    <x v="0"/>
    <x v="1"/>
    <n v="8.25"/>
    <n v="49.5"/>
    <x v="1"/>
    <x v="0"/>
    <x v="1"/>
  </r>
  <r>
    <s v="WKL-27981-758"/>
    <x v="177"/>
    <s v="73699-93557-FZ"/>
    <s v="A-M-2.5"/>
    <n v="2"/>
    <x v="381"/>
    <s v="fmiellbc@spiegel.de"/>
    <x v="0"/>
    <s v="Ara"/>
    <x v="0"/>
    <x v="2"/>
    <n v="25.874999999999996"/>
    <n v="51.749999999999993"/>
    <x v="2"/>
    <x v="0"/>
    <x v="0"/>
  </r>
  <r>
    <s v="VRT-39834-265"/>
    <x v="341"/>
    <s v="86686-37462-CK"/>
    <s v="L-L-1"/>
    <n v="3"/>
    <x v="382"/>
    <s v="Not Found"/>
    <x v="1"/>
    <s v="Lib"/>
    <x v="1"/>
    <x v="0"/>
    <n v="15.85"/>
    <n v="47.55"/>
    <x v="3"/>
    <x v="1"/>
    <x v="0"/>
  </r>
  <r>
    <s v="QTC-71005-730"/>
    <x v="342"/>
    <s v="14298-02150-KH"/>
    <s v="A-L-0.2"/>
    <n v="4"/>
    <x v="383"/>
    <s v="Not Found"/>
    <x v="0"/>
    <s v="Ara"/>
    <x v="1"/>
    <x v="3"/>
    <n v="3.8849999999999998"/>
    <n v="15.54"/>
    <x v="2"/>
    <x v="1"/>
    <x v="1"/>
  </r>
  <r>
    <s v="TNX-09857-717"/>
    <x v="343"/>
    <s v="48675-07824-HJ"/>
    <s v="L-M-1"/>
    <n v="6"/>
    <x v="384"/>
    <s v="Not Found"/>
    <x v="0"/>
    <s v="Lib"/>
    <x v="0"/>
    <x v="0"/>
    <n v="14.55"/>
    <n v="87.300000000000011"/>
    <x v="3"/>
    <x v="0"/>
    <x v="0"/>
  </r>
  <r>
    <s v="JZV-43874-185"/>
    <x v="344"/>
    <s v="18551-80943-YQ"/>
    <s v="A-M-1"/>
    <n v="5"/>
    <x v="385"/>
    <s v="Not Found"/>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Not Found"/>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Not Found"/>
    <x v="0"/>
    <s v="Ara"/>
    <x v="1"/>
    <x v="1"/>
    <n v="7.77"/>
    <n v="23.31"/>
    <x v="2"/>
    <x v="1"/>
    <x v="0"/>
  </r>
  <r>
    <s v="KJJ-12573-591"/>
    <x v="347"/>
    <s v="12997-41076-FQ"/>
    <s v="A-L-2.5"/>
    <n v="1"/>
    <x v="390"/>
    <s v="Not Found"/>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Not Found"/>
    <x v="0"/>
    <s v="Ara"/>
    <x v="2"/>
    <x v="1"/>
    <n v="5.97"/>
    <n v="29.849999999999998"/>
    <x v="2"/>
    <x v="2"/>
    <x v="1"/>
  </r>
  <r>
    <s v="CYH-53243-218"/>
    <x v="237"/>
    <s v="88167-57964-PH"/>
    <s v="R-M-0.5"/>
    <n v="3"/>
    <x v="394"/>
    <s v="Not Found"/>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Not Found"/>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Not Found"/>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Not Found"/>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Not Found"/>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Not Found"/>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Not Found"/>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Not Found"/>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Not Found"/>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Not Found"/>
    <x v="1"/>
    <s v="Rob"/>
    <x v="2"/>
    <x v="3"/>
    <n v="2.6849999999999996"/>
    <n v="8.0549999999999997"/>
    <x v="0"/>
    <x v="2"/>
    <x v="0"/>
  </r>
  <r>
    <s v="JIG-27636-870"/>
    <x v="402"/>
    <s v="67204-04870-LG"/>
    <s v="R-L-1"/>
    <n v="4"/>
    <x v="466"/>
    <s v="Not Found"/>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Not Found"/>
    <x v="0"/>
    <s v="Rob"/>
    <x v="2"/>
    <x v="2"/>
    <n v="20.584999999999997"/>
    <n v="102.92499999999998"/>
    <x v="0"/>
    <x v="2"/>
    <x v="0"/>
  </r>
  <r>
    <s v="DGC-21813-731"/>
    <x v="127"/>
    <s v="43606-83072-OA"/>
    <s v="L-D-0.2"/>
    <n v="2"/>
    <x v="479"/>
    <s v="Not Found"/>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Not Found"/>
    <x v="0"/>
    <s v="Lib"/>
    <x v="1"/>
    <x v="2"/>
    <n v="36.454999999999998"/>
    <n v="72.91"/>
    <x v="3"/>
    <x v="1"/>
    <x v="1"/>
  </r>
  <r>
    <s v="ITR-54735-364"/>
    <x v="416"/>
    <s v="92599-58687-CS"/>
    <s v="R-D-0.2"/>
    <n v="5"/>
    <x v="485"/>
    <s v="Not Found"/>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Not Found"/>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Not Found"/>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Not Found"/>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Not Found"/>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Not Found"/>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Not Found"/>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Not Found"/>
    <x v="0"/>
    <s v="Exc"/>
    <x v="0"/>
    <x v="2"/>
    <n v="31.624999999999996"/>
    <n v="189.74999999999997"/>
    <x v="1"/>
    <x v="0"/>
    <x v="0"/>
  </r>
  <r>
    <s v="PNU-22150-408"/>
    <x v="437"/>
    <s v="77408-43873-RS"/>
    <s v="A-D-0.2"/>
    <n v="6"/>
    <x v="518"/>
    <s v="Not Found"/>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Not Found"/>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Not Found"/>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Not Found"/>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Not Found"/>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Not Found"/>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Not Found"/>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Not Found"/>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Not Found"/>
    <x v="1"/>
    <s v="Ara"/>
    <x v="0"/>
    <x v="3"/>
    <n v="3.375"/>
    <n v="13.5"/>
    <x v="2"/>
    <x v="0"/>
    <x v="1"/>
  </r>
  <r>
    <s v="DYP-74337-787"/>
    <x v="431"/>
    <s v="41486-52502-QQ"/>
    <s v="R-M-0.5"/>
    <n v="1"/>
    <x v="565"/>
    <s v="Not Found"/>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Not Found"/>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Not Found"/>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Not Found"/>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Not Found"/>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Not Found"/>
    <x v="0"/>
    <s v="Lib"/>
    <x v="2"/>
    <x v="2"/>
    <n v="29.784999999999997"/>
    <n v="119.13999999999999"/>
    <x v="3"/>
    <x v="2"/>
    <x v="0"/>
  </r>
  <r>
    <s v="EZL-27919-704"/>
    <x v="481"/>
    <s v="49480-85909-DG"/>
    <s v="L-L-0.5"/>
    <n v="5"/>
    <x v="621"/>
    <s v="Not Found"/>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Not Found"/>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Not Found"/>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Not Found"/>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Not Found"/>
    <x v="1"/>
    <s v="Lib"/>
    <x v="2"/>
    <x v="2"/>
    <n v="29.784999999999997"/>
    <n v="119.13999999999999"/>
    <x v="3"/>
    <x v="2"/>
    <x v="0"/>
  </r>
  <r>
    <s v="CWT-27056-328"/>
    <x v="531"/>
    <s v="18570-80998-ZS"/>
    <s v="E-D-0.2"/>
    <n v="6"/>
    <x v="648"/>
    <s v="Not Found"/>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Not Found"/>
    <x v="1"/>
    <s v="Lib"/>
    <x v="2"/>
    <x v="0"/>
    <n v="12.95"/>
    <n v="25.9"/>
    <x v="3"/>
    <x v="2"/>
    <x v="1"/>
  </r>
  <r>
    <s v="BLI-21697-702"/>
    <x v="534"/>
    <s v="21141-12455-VB"/>
    <s v="A-M-0.5"/>
    <n v="2"/>
    <x v="652"/>
    <s v="sdejo@newsvine.com"/>
    <x v="0"/>
    <s v="Ara"/>
    <x v="0"/>
    <x v="1"/>
    <n v="6.75"/>
    <n v="13.5"/>
    <x v="2"/>
    <x v="0"/>
    <x v="0"/>
  </r>
  <r>
    <s v="KFJ-46568-890"/>
    <x v="535"/>
    <s v="71003-85639-HB"/>
    <s v="E-L-0.5"/>
    <n v="2"/>
    <x v="653"/>
    <s v="Not Found"/>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Not Found"/>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Not Found"/>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Not Found"/>
    <x v="0"/>
    <s v="Ara"/>
    <x v="0"/>
    <x v="3"/>
    <n v="3.375"/>
    <n v="6.75"/>
    <x v="2"/>
    <x v="0"/>
    <x v="0"/>
  </r>
  <r>
    <s v="ATY-28980-884"/>
    <x v="117"/>
    <s v="50705-17295-NK"/>
    <s v="A-L-0.2"/>
    <n v="6"/>
    <x v="668"/>
    <s v="caleixok5@globo.com"/>
    <x v="0"/>
    <s v="Ara"/>
    <x v="1"/>
    <x v="3"/>
    <n v="3.8849999999999998"/>
    <n v="23.31"/>
    <x v="2"/>
    <x v="1"/>
    <x v="1"/>
  </r>
  <r>
    <s v="SWP-88281-918"/>
    <x v="543"/>
    <s v="77657-61366-FY"/>
    <s v="L-L-2.5"/>
    <n v="4"/>
    <x v="669"/>
    <s v="Not Found"/>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Not Found"/>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Not Found"/>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Not Found"/>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Not Found"/>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Not Found"/>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Not Found"/>
    <x v="0"/>
    <s v="Exc"/>
    <x v="0"/>
    <x v="0"/>
    <n v="13.75"/>
    <n v="82.5"/>
    <x v="1"/>
    <x v="0"/>
    <x v="1"/>
  </r>
  <r>
    <s v="BZE-96093-118"/>
    <x v="91"/>
    <s v="43452-18035-DH"/>
    <s v="L-M-0.2"/>
    <n v="2"/>
    <x v="711"/>
    <s v="afilipczaklh@ning.com"/>
    <x v="1"/>
    <s v="Lib"/>
    <x v="0"/>
    <x v="3"/>
    <n v="4.3650000000000002"/>
    <n v="8.73"/>
    <x v="3"/>
    <x v="0"/>
    <x v="1"/>
  </r>
  <r>
    <s v="LOU-41819-242"/>
    <x v="272"/>
    <s v="88060-50676-MV"/>
    <s v="R-M-1"/>
    <n v="2"/>
    <x v="712"/>
    <s v="Not Found"/>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Not Found"/>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Not Found"/>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Not Found"/>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Not Found"/>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Not Found"/>
    <x v="2"/>
    <s v="Rob"/>
    <x v="1"/>
    <x v="0"/>
    <n v="11.95"/>
    <n v="23.9"/>
    <x v="0"/>
    <x v="1"/>
    <x v="1"/>
  </r>
  <r>
    <s v="XNU-83276-288"/>
    <x v="595"/>
    <s v="98185-92775-KT"/>
    <s v="R-M-0.5"/>
    <n v="1"/>
    <x v="742"/>
    <s v="Not Found"/>
    <x v="0"/>
    <s v="Rob"/>
    <x v="0"/>
    <x v="1"/>
    <n v="5.97"/>
    <n v="5.97"/>
    <x v="0"/>
    <x v="0"/>
    <x v="1"/>
  </r>
  <r>
    <s v="YOG-94666-679"/>
    <x v="596"/>
    <s v="86991-53901-AT"/>
    <s v="L-D-0.2"/>
    <n v="2"/>
    <x v="743"/>
    <s v="Not Found"/>
    <x v="2"/>
    <s v="Lib"/>
    <x v="2"/>
    <x v="3"/>
    <n v="3.8849999999999998"/>
    <n v="7.77"/>
    <x v="3"/>
    <x v="2"/>
    <x v="0"/>
  </r>
  <r>
    <s v="KHG-33953-115"/>
    <x v="514"/>
    <s v="78226-97287-JI"/>
    <s v="L-D-0.5"/>
    <n v="3"/>
    <x v="744"/>
    <s v="kferrettimf@huffingtonpost.com"/>
    <x v="1"/>
    <s v="Lib"/>
    <x v="2"/>
    <x v="1"/>
    <n v="7.77"/>
    <n v="23.31"/>
    <x v="3"/>
    <x v="2"/>
    <x v="1"/>
  </r>
  <r>
    <s v="MHD-95615-696"/>
    <x v="54"/>
    <s v="27930-59250-JT"/>
    <s v="R-L-2.5"/>
    <n v="5"/>
    <x v="745"/>
    <s v="Not Found"/>
    <x v="0"/>
    <s v="Rob"/>
    <x v="1"/>
    <x v="2"/>
    <n v="27.484999999999996"/>
    <n v="137.42499999999998"/>
    <x v="0"/>
    <x v="1"/>
    <x v="1"/>
  </r>
  <r>
    <s v="HBH-64794-080"/>
    <x v="597"/>
    <s v="40560-18556-YE"/>
    <s v="R-D-0.2"/>
    <n v="3"/>
    <x v="746"/>
    <s v="Not Found"/>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Not Found"/>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Not Found"/>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Not Found"/>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Not Found"/>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Not Found"/>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Not Found"/>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Not Found"/>
    <x v="0"/>
    <s v="Rob"/>
    <x v="1"/>
    <x v="2"/>
    <n v="27.484999999999996"/>
    <n v="27.484999999999996"/>
    <x v="0"/>
    <x v="1"/>
    <x v="0"/>
  </r>
  <r>
    <s v="FWD-85967-769"/>
    <x v="631"/>
    <s v="20256-54689-LO"/>
    <s v="E-D-0.2"/>
    <n v="3"/>
    <x v="807"/>
    <s v="Not Found"/>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Not Found"/>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Not Found"/>
    <x v="1"/>
    <s v="Rob"/>
    <x v="2"/>
    <x v="2"/>
    <n v="20.584999999999997"/>
    <n v="82.339999999999989"/>
    <x v="0"/>
    <x v="2"/>
    <x v="0"/>
  </r>
  <r>
    <s v="QDO-57268-842"/>
    <x v="612"/>
    <s v="57808-90533-UE"/>
    <s v="E-M-2.5"/>
    <n v="5"/>
    <x v="822"/>
    <s v="Not Found"/>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Not Found"/>
    <x v="0"/>
    <s v="Rob"/>
    <x v="1"/>
    <x v="1"/>
    <n v="7.169999999999999"/>
    <n v="35.849999999999994"/>
    <x v="0"/>
    <x v="1"/>
    <x v="1"/>
  </r>
  <r>
    <s v="VKQ-39009-292"/>
    <x v="219"/>
    <s v="57808-90533-UE"/>
    <s v="L-M-1"/>
    <n v="5"/>
    <x v="822"/>
    <s v="Not Found"/>
    <x v="0"/>
    <s v="Lib"/>
    <x v="0"/>
    <x v="0"/>
    <n v="14.55"/>
    <n v="72.75"/>
    <x v="3"/>
    <x v="0"/>
    <x v="1"/>
  </r>
  <r>
    <s v="PDB-98743-282"/>
    <x v="643"/>
    <s v="51940-02669-OR"/>
    <s v="L-L-1"/>
    <n v="3"/>
    <x v="826"/>
    <s v="Not Found"/>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Not Found"/>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Not Found"/>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Not Found"/>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Not Found"/>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Not Found"/>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Not Found"/>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Not Found"/>
    <x v="0"/>
    <s v="Ara"/>
    <x v="2"/>
    <x v="1"/>
    <n v="5.97"/>
    <n v="23.88"/>
    <x v="2"/>
    <x v="2"/>
    <x v="0"/>
  </r>
  <r>
    <s v="EQH-53569-934"/>
    <x v="659"/>
    <s v="53667-91553-LT"/>
    <s v="E-M-1"/>
    <n v="4"/>
    <x v="856"/>
    <s v="bsillispw@istockphoto.com"/>
    <x v="0"/>
    <s v="Exc"/>
    <x v="0"/>
    <x v="0"/>
    <n v="13.75"/>
    <n v="55"/>
    <x v="1"/>
    <x v="0"/>
    <x v="1"/>
  </r>
  <r>
    <s v="XKK-06692-189"/>
    <x v="558"/>
    <s v="86579-92122-OC"/>
    <s v="R-D-1"/>
    <n v="3"/>
    <x v="857"/>
    <s v="Not Found"/>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Not Found"/>
    <x v="0"/>
    <s v="Lib"/>
    <x v="2"/>
    <x v="2"/>
    <n v="29.784999999999997"/>
    <n v="119.13999999999999"/>
    <x v="3"/>
    <x v="2"/>
    <x v="1"/>
  </r>
  <r>
    <s v="UBI-59229-277"/>
    <x v="44"/>
    <s v="00886-35803-FG"/>
    <s v="L-D-0.5"/>
    <n v="3"/>
    <x v="869"/>
    <s v="Not Found"/>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Not Found"/>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Not Found"/>
    <x v="0"/>
    <s v="Ara"/>
    <x v="1"/>
    <x v="3"/>
    <n v="3.8849999999999998"/>
    <n v="3.8849999999999998"/>
    <x v="2"/>
    <x v="1"/>
    <x v="0"/>
  </r>
  <r>
    <s v="HEL-86709-449"/>
    <x v="667"/>
    <s v="86579-92122-OC"/>
    <s v="E-D-2.5"/>
    <n v="1"/>
    <x v="857"/>
    <s v="Not Found"/>
    <x v="0"/>
    <s v="Exc"/>
    <x v="2"/>
    <x v="2"/>
    <n v="27.945"/>
    <n v="27.945"/>
    <x v="1"/>
    <x v="2"/>
    <x v="0"/>
  </r>
  <r>
    <s v="NCH-55389-562"/>
    <x v="110"/>
    <s v="86579-92122-OC"/>
    <s v="E-L-2.5"/>
    <n v="5"/>
    <x v="857"/>
    <s v="Not Found"/>
    <x v="0"/>
    <s v="Exc"/>
    <x v="1"/>
    <x v="2"/>
    <n v="34.154999999999994"/>
    <n v="170.77499999999998"/>
    <x v="1"/>
    <x v="1"/>
    <x v="0"/>
  </r>
  <r>
    <s v="NCH-55389-562"/>
    <x v="110"/>
    <s v="86579-92122-OC"/>
    <s v="R-L-2.5"/>
    <n v="2"/>
    <x v="857"/>
    <s v="Not Found"/>
    <x v="0"/>
    <s v="Rob"/>
    <x v="1"/>
    <x v="2"/>
    <n v="27.484999999999996"/>
    <n v="54.969999999999992"/>
    <x v="0"/>
    <x v="1"/>
    <x v="0"/>
  </r>
  <r>
    <s v="NCH-55389-562"/>
    <x v="110"/>
    <s v="86579-92122-OC"/>
    <s v="E-L-1"/>
    <n v="1"/>
    <x v="857"/>
    <s v="Not Found"/>
    <x v="0"/>
    <s v="Exc"/>
    <x v="1"/>
    <x v="0"/>
    <n v="14.85"/>
    <n v="14.85"/>
    <x v="1"/>
    <x v="1"/>
    <x v="0"/>
  </r>
  <r>
    <s v="NCH-55389-562"/>
    <x v="110"/>
    <s v="86579-92122-OC"/>
    <s v="A-L-0.2"/>
    <n v="2"/>
    <x v="857"/>
    <s v="Not Found"/>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Not Found"/>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Not Found"/>
    <x v="0"/>
    <s v="Exc"/>
    <x v="0"/>
    <x v="1"/>
    <n v="8.25"/>
    <n v="8.25"/>
    <x v="1"/>
    <x v="0"/>
    <x v="1"/>
  </r>
  <r>
    <s v="TED-81959-419"/>
    <x v="677"/>
    <s v="27702-50024-XC"/>
    <s v="A-L-2.5"/>
    <n v="5"/>
    <x v="888"/>
    <s v="nfurberqz@jugem.jp"/>
    <x v="0"/>
    <s v="Ara"/>
    <x v="1"/>
    <x v="2"/>
    <n v="29.784999999999997"/>
    <n v="148.92499999999998"/>
    <x v="2"/>
    <x v="1"/>
    <x v="1"/>
  </r>
  <r>
    <s v="FDO-25756-141"/>
    <x v="629"/>
    <s v="57360-46846-NS"/>
    <s v="A-L-2.5"/>
    <n v="3"/>
    <x v="889"/>
    <s v="Not Found"/>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Not Found"/>
    <x v="0"/>
    <s v="Rob"/>
    <x v="2"/>
    <x v="1"/>
    <n v="5.3699999999999992"/>
    <n v="10.739999999999998"/>
    <x v="0"/>
    <x v="2"/>
    <x v="1"/>
  </r>
  <r>
    <s v="MVV-19034-198"/>
    <x v="94"/>
    <s v="98476-63654-CG"/>
    <s v="E-D-2.5"/>
    <n v="6"/>
    <x v="896"/>
    <s v="Not Found"/>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Not Found"/>
    <x v="2"/>
    <s v="Rob"/>
    <x v="0"/>
    <x v="0"/>
    <n v="9.9499999999999993"/>
    <n v="29.849999999999998"/>
    <x v="0"/>
    <x v="0"/>
    <x v="0"/>
  </r>
  <r>
    <s v="OQA-93249-841"/>
    <x v="647"/>
    <s v="03917-13632-KC"/>
    <s v="A-M-2.5"/>
    <n v="6"/>
    <x v="905"/>
    <s v="Not Found"/>
    <x v="0"/>
    <s v="Ara"/>
    <x v="0"/>
    <x v="2"/>
    <n v="25.874999999999996"/>
    <n v="155.24999999999997"/>
    <x v="2"/>
    <x v="0"/>
    <x v="0"/>
  </r>
  <r>
    <s v="DUV-12075-132"/>
    <x v="366"/>
    <s v="62494-09113-RP"/>
    <s v="E-D-0.2"/>
    <n v="5"/>
    <x v="906"/>
    <s v="Not Found"/>
    <x v="0"/>
    <s v="Exc"/>
    <x v="2"/>
    <x v="3"/>
    <n v="3.645"/>
    <n v="18.225000000000001"/>
    <x v="1"/>
    <x v="2"/>
    <x v="1"/>
  </r>
  <r>
    <s v="DUV-12075-132"/>
    <x v="366"/>
    <s v="62494-09113-RP"/>
    <s v="L-D-0.5"/>
    <n v="2"/>
    <x v="906"/>
    <s v="Not Found"/>
    <x v="0"/>
    <s v="Lib"/>
    <x v="2"/>
    <x v="1"/>
    <n v="7.77"/>
    <n v="15.54"/>
    <x v="3"/>
    <x v="2"/>
    <x v="1"/>
  </r>
  <r>
    <s v="KPO-24942-184"/>
    <x v="684"/>
    <s v="70567-65133-CN"/>
    <s v="L-L-2.5"/>
    <n v="3"/>
    <x v="907"/>
    <s v="Not Found"/>
    <x v="1"/>
    <s v="Lib"/>
    <x v="1"/>
    <x v="2"/>
    <n v="36.454999999999998"/>
    <n v="109.36499999999999"/>
    <x v="3"/>
    <x v="1"/>
    <x v="1"/>
  </r>
  <r>
    <s v="SRJ-79353-838"/>
    <x v="506"/>
    <s v="77869-81373-AY"/>
    <s v="A-L-1"/>
    <n v="6"/>
    <x v="908"/>
    <s v="Not Found"/>
    <x v="0"/>
    <s v="Ara"/>
    <x v="1"/>
    <x v="0"/>
    <n v="12.95"/>
    <n v="77.699999999999989"/>
    <x v="2"/>
    <x v="1"/>
    <x v="1"/>
  </r>
  <r>
    <s v="XBV-40336-071"/>
    <x v="685"/>
    <s v="38536-98293-JZ"/>
    <s v="A-D-0.2"/>
    <n v="3"/>
    <x v="909"/>
    <s v="Not Found"/>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Not Found"/>
    <x v="0"/>
    <s v="Rob"/>
    <x v="0"/>
    <x v="1"/>
    <n v="5.97"/>
    <n v="29.849999999999998"/>
    <x v="0"/>
    <x v="0"/>
    <x v="1"/>
  </r>
  <r>
    <s v="UME-75640-698"/>
    <x v="687"/>
    <s v="62494-09113-RP"/>
    <s v="A-M-0.5"/>
    <n v="4"/>
    <x v="906"/>
    <s v="Not Found"/>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Not Found"/>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57FFF5-BEE5-4C1E-AC98-1F8B85307004}" name="Overal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8">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 chart="17" format="2" series="1">
      <pivotArea type="data" outline="0" fieldPosition="0">
        <references count="2">
          <reference field="4294967294" count="1" selected="0">
            <x v="0"/>
          </reference>
          <reference field="13" count="1" selected="0">
            <x v="2"/>
          </reference>
        </references>
      </pivotArea>
    </chartFormat>
    <chartFormat chart="17" format="3" series="1">
      <pivotArea type="data" outline="0" fieldPosition="0">
        <references count="2">
          <reference field="4294967294" count="1" selected="0">
            <x v="0"/>
          </reference>
          <reference field="13" count="1" selected="0">
            <x v="3"/>
          </reference>
        </references>
      </pivotArea>
    </chartFormat>
    <chartFormat chart="21" format="8" series="1">
      <pivotArea type="data" outline="0" fieldPosition="0">
        <references count="2">
          <reference field="4294967294" count="1" selected="0">
            <x v="0"/>
          </reference>
          <reference field="13" count="1" selected="0">
            <x v="0"/>
          </reference>
        </references>
      </pivotArea>
    </chartFormat>
    <chartFormat chart="21" format="9" series="1">
      <pivotArea type="data" outline="0" fieldPosition="0">
        <references count="2">
          <reference field="4294967294" count="1" selected="0">
            <x v="0"/>
          </reference>
          <reference field="13" count="1" selected="0">
            <x v="1"/>
          </reference>
        </references>
      </pivotArea>
    </chartFormat>
    <chartFormat chart="21" format="10" series="1">
      <pivotArea type="data" outline="0" fieldPosition="0">
        <references count="2">
          <reference field="4294967294" count="1" selected="0">
            <x v="0"/>
          </reference>
          <reference field="13" count="1" selected="0">
            <x v="2"/>
          </reference>
        </references>
      </pivotArea>
    </chartFormat>
    <chartFormat chart="21"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BA6D8F-D956-469A-8DBD-433D9F728D72}" name="Overal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6">
    <chartFormat chart="32" format="0" series="1">
      <pivotArea type="data" outline="0" fieldPosition="0">
        <references count="1">
          <reference field="4294967294" count="1" selected="0">
            <x v="0"/>
          </reference>
        </references>
      </pivotArea>
    </chartFormat>
    <chartFormat chart="32" format="1">
      <pivotArea type="data" outline="0" fieldPosition="0">
        <references count="2">
          <reference field="4294967294" count="1" selected="0">
            <x v="0"/>
          </reference>
          <reference field="7" count="1" selected="0">
            <x v="0"/>
          </reference>
        </references>
      </pivotArea>
    </chartFormat>
    <chartFormat chart="32" format="2">
      <pivotArea type="data" outline="0" fieldPosition="0">
        <references count="2">
          <reference field="4294967294" count="1" selected="0">
            <x v="0"/>
          </reference>
          <reference field="7" count="1" selected="0">
            <x v="1"/>
          </reference>
        </references>
      </pivotArea>
    </chartFormat>
    <chartFormat chart="35" format="6" series="1">
      <pivotArea type="data" outline="0" fieldPosition="0">
        <references count="1">
          <reference field="4294967294" count="1" selected="0">
            <x v="0"/>
          </reference>
        </references>
      </pivotArea>
    </chartFormat>
    <chartFormat chart="35" format="7">
      <pivotArea type="data" outline="0" fieldPosition="0">
        <references count="2">
          <reference field="4294967294" count="1" selected="0">
            <x v="0"/>
          </reference>
          <reference field="7" count="1" selected="0">
            <x v="1"/>
          </reference>
        </references>
      </pivotArea>
    </chartFormat>
    <chartFormat chart="35"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C282EC-CA9E-4827-A432-9CC42186D202}" name="Overal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4">
    <chartFormat chart="20" format="8"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4" format="3" series="1">
      <pivotArea type="data" outline="0" fieldPosition="0">
        <references count="1">
          <reference field="4294967294" count="1" selected="0">
            <x v="0"/>
          </reference>
        </references>
      </pivotArea>
    </chartFormat>
    <chartFormat chart="36"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6242DD6-DCBF-4DA8-AE06-82D2DEC88F8C}" sourceName="Size">
  <pivotTables>
    <pivotTable tabId="18" name="Overall_Sales"/>
    <pivotTable tabId="19" name="Overall_Sales"/>
    <pivotTable tabId="20" name="Overall_Sales"/>
  </pivotTables>
  <data>
    <tabular pivotCacheId="191851267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68A6E33-0C8B-4E65-8B30-4FF691A0DB24}" sourceName="Loyalty Card">
  <pivotTables>
    <pivotTable tabId="18" name="Overall_Sales"/>
    <pivotTable tabId="19" name="Overall_Sales"/>
    <pivotTable tabId="20" name="Overall_Sales"/>
  </pivotTables>
  <data>
    <tabular pivotCacheId="191851267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9769AF3-C259-4F4F-A928-3B86E6A7CBC9}" sourceName="Roast Type Name">
  <pivotTables>
    <pivotTable tabId="18" name="Overall_Sales"/>
    <pivotTable tabId="19" name="Overall_Sales"/>
    <pivotTable tabId="20" name="Overall_Sales"/>
  </pivotTables>
  <data>
    <tabular pivotCacheId="191851267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7F1BD25C-8270-485F-A237-340BC9BE9C55}" cache="Slicer_Size" caption="Size" columnCount="2" style="Sales Style" rowHeight="234950"/>
  <slicer name="Loyalty Card 1" xr10:uid="{7744C0A2-3A29-42FC-BD35-19D0072737F9}" cache="Slicer_Loyalty_Card" caption="Loyalty Card" style="Sales Style" rowHeight="234950"/>
  <slicer name="Roast Type Name 1" xr10:uid="{534FBE95-E807-40D0-B1CA-13FF3DF90270}" cache="Slicer_Roast_Type_Name" caption="Roast Type Name" columnCount="3" style="Sales Styl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0619B93-44F3-49AF-B676-69865E1C14E5}" cache="Slicer_Size" caption="Size" columnCount="2" style="Sales Style" rowHeight="234950"/>
  <slicer name="Loyalty Card" xr10:uid="{1ABC8544-37E3-410D-9281-0763BD54909B}" cache="Slicer_Loyalty_Card" caption="Loyalty Card" style="Sales Style" rowHeight="234950"/>
  <slicer name="Roast Type Name" xr10:uid="{BD5CEDDA-29D1-4CB0-ABC8-DF365CB93D08}" cache="Slicer_Roast_Type_Name" caption="Roast Type Name" columnCount="3" style="Sales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848394-B4F5-4619-9785-24B3D23A6A5D}" name="Orders_Details" displayName="Orders_Details" ref="A1:P1001" totalsRowShown="0" headerRowDxfId="11">
  <autoFilter ref="A1:P1001" xr:uid="{60848394-B4F5-4619-9785-24B3D23A6A5D}"/>
  <tableColumns count="16">
    <tableColumn id="1" xr3:uid="{ED9035AA-D5F7-4E5D-8325-39B6C6FA6E20}" name="Order ID" dataDxfId="10"/>
    <tableColumn id="2" xr3:uid="{61CDD0E7-040E-46CE-B0F3-FB3F7DB78E2D}" name="Order Date" dataDxfId="9"/>
    <tableColumn id="3" xr3:uid="{FE4C8C1D-C791-4930-BC3F-CAC8404D75A3}" name="Customer ID" dataDxfId="8"/>
    <tableColumn id="4" xr3:uid="{FD216130-F803-453B-97B9-E130C09D6685}" name="Product ID"/>
    <tableColumn id="5" xr3:uid="{B44AC1E4-954A-4316-9C29-5D2F1D83E1DE}" name="Quantity" dataDxfId="7"/>
    <tableColumn id="6" xr3:uid="{BE83FAE2-06E5-4ACF-897F-1D6B2B875619}" name="Customer Name" dataDxfId="6">
      <calculatedColumnFormula>_xlfn.XLOOKUP(C2,customers!$A$1:$A$1001,customers!$B$1:$B$1001,0)</calculatedColumnFormula>
    </tableColumn>
    <tableColumn id="7" xr3:uid="{F78D5016-4F8D-4D2A-81C6-33BA3B91E51F}" name="Email" dataDxfId="5">
      <calculatedColumnFormula>IF(_xlfn.XLOOKUP(C2,customers!$A$1:$A$1001,customers!$C$1:$C$1001,0)=0,"Not Found",_xlfn.XLOOKUP(C2,customers!$A$1:$A$1001,customers!$C$1:$C$1001,0))</calculatedColumnFormula>
    </tableColumn>
    <tableColumn id="8" xr3:uid="{BB507F72-351D-4E3A-A073-F2771C4643D4}" name="Country" dataDxfId="4">
      <calculatedColumnFormula>_xlfn.XLOOKUP(C2,customers!$A$1:$A$1001,customers!$G$1:$G$1001,,0)</calculatedColumnFormula>
    </tableColumn>
    <tableColumn id="9" xr3:uid="{DB0F571D-55D2-41A5-8EF6-EF16B69E98BD}" name="Coffee Type">
      <calculatedColumnFormula>INDEX(products!$A$1:$G$49,MATCH(orders!$D2,products!$A$1:$A$49,0),MATCH(I$1,products!$A$1:$G$1,0))</calculatedColumnFormula>
    </tableColumn>
    <tableColumn id="10" xr3:uid="{3B700058-2458-4796-9C90-EF79A76C332E}" name="Roast Type">
      <calculatedColumnFormula>INDEX(products!$A$1:$G$49,MATCH(orders!$D2,products!$A$1:$A$49,0),MATCH(J$1,products!$A$1:$G$1,0))</calculatedColumnFormula>
    </tableColumn>
    <tableColumn id="11" xr3:uid="{8F7803EC-7F34-482F-9078-5FA7F54426AE}" name="Size" dataDxfId="3">
      <calculatedColumnFormula>INDEX(products!$A$1:$G$49,MATCH(orders!$D2,products!$A$1:$A$49,0),MATCH(K$1,products!$A$1:$G$1,0))</calculatedColumnFormula>
    </tableColumn>
    <tableColumn id="12" xr3:uid="{CA32E44C-569F-48F3-ACFF-98B2B539F2AA}" name="Unit Price" dataDxfId="2">
      <calculatedColumnFormula>INDEX(products!$A$1:$G$49,MATCH(orders!$D2,products!$A$1:$A$49,0),MATCH(L$1,products!$A$1:$G$1,0))</calculatedColumnFormula>
    </tableColumn>
    <tableColumn id="13" xr3:uid="{BC3277B2-65EB-4941-B8FD-3FE486A9D95D}" name="Sales" dataDxfId="1">
      <calculatedColumnFormula>L2*E2</calculatedColumnFormula>
    </tableColumn>
    <tableColumn id="14" xr3:uid="{A121550F-6000-4ECA-B5B1-95E6964CE101}" name="Coffee Type Name">
      <calculatedColumnFormula array="1">_xlfn.IFS(I2="Rob","Robusta",I2="Exc","Excelsa",I2="Ara","Arabi",I2="Lib","Liberica")</calculatedColumnFormula>
    </tableColumn>
    <tableColumn id="15" xr3:uid="{8F05E9A2-135D-4FB5-83F6-26729F8B8530}" name="Roast Type Name">
      <calculatedColumnFormula array="1">_xlfn.IFS(J2="M","Medium",J2="L","Light",J2="d","Dark")</calculatedColumnFormula>
    </tableColumn>
    <tableColumn id="16" xr3:uid="{A62C17A7-EBD3-4E44-9720-D7507C744116}" name="Loyalty Card" dataDxfId="0">
      <calculatedColumnFormula>_xlfn.XLOOKUP(Orders_Details[[#This Row],[Customer ID]],customers!$A$1:$A$1001,customers!$I$1:$I$1001,,0)</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382CE63-C2E0-426E-8467-42CBBB64F638}" sourceName="Order Date">
  <pivotTables>
    <pivotTable tabId="18" name="Overall_Sales"/>
    <pivotTable tabId="19" name="Overall_Sales"/>
    <pivotTable tabId="20" name="Overall_Sales"/>
  </pivotTables>
  <state minimalRefreshVersion="6" lastRefreshVersion="6" pivotCacheId="191851267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2399BABC-0AB7-4C98-A6A7-3EF621C63D8C}" cache="NativeTimeline_Order_Date" caption="Order Date" level="2" selectionLevel="2" scrollPosition="2020-05-18T00:00:00" style="Sales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42A5C72-6DDA-4319-B6C9-F248F09B38B4}" cache="NativeTimeline_Order_Date" caption="Order Date" level="2" selectionLevel="2" scrollPosition="2021-12-04T00:00:00" style="Sales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6BF3-650A-43E4-9D0E-93F589855D50}">
  <dimension ref="A1:A17"/>
  <sheetViews>
    <sheetView showGridLines="0" tabSelected="1" zoomScale="70" zoomScaleNormal="70" workbookViewId="0">
      <selection activeCell="AC24" sqref="AC24"/>
    </sheetView>
  </sheetViews>
  <sheetFormatPr defaultRowHeight="14.4" x14ac:dyDescent="0.3"/>
  <cols>
    <col min="1" max="1" width="1.77734375" customWidth="1"/>
    <col min="20" max="20" width="0.33203125" customWidth="1"/>
    <col min="24" max="24" width="2.77734375" customWidth="1"/>
  </cols>
  <sheetData>
    <row r="1" ht="4.95" customHeight="1" x14ac:dyDescent="0.3"/>
    <row r="6" ht="1.95" customHeight="1" x14ac:dyDescent="0.3"/>
    <row r="10" ht="4.05" customHeight="1" x14ac:dyDescent="0.3"/>
    <row r="17" ht="4.0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4B18-D2B0-4C83-99B9-DE3689F9A8C2}">
  <dimension ref="A3:F48"/>
  <sheetViews>
    <sheetView showGridLines="0" zoomScale="85" zoomScaleNormal="85" workbookViewId="0">
      <selection activeCell="U21" sqref="U21"/>
    </sheetView>
  </sheetViews>
  <sheetFormatPr defaultRowHeight="14.4" x14ac:dyDescent="0.3"/>
  <cols>
    <col min="1" max="1" width="12.5546875" bestFit="1" customWidth="1"/>
    <col min="2" max="2" width="22.44140625" bestFit="1" customWidth="1"/>
    <col min="3" max="3" width="19.88671875" bestFit="1" customWidth="1"/>
    <col min="4" max="4" width="7.21875" bestFit="1" customWidth="1"/>
    <col min="5" max="5" width="7.77734375" bestFit="1" customWidth="1"/>
    <col min="6" max="6" width="8.21875" bestFit="1" customWidth="1"/>
    <col min="7" max="7" width="10.77734375" bestFit="1" customWidth="1"/>
  </cols>
  <sheetData>
    <row r="3" spans="1:6" x14ac:dyDescent="0.3">
      <c r="A3" s="6" t="s">
        <v>6216</v>
      </c>
      <c r="C3" s="6" t="s">
        <v>6196</v>
      </c>
    </row>
    <row r="4" spans="1:6" x14ac:dyDescent="0.3">
      <c r="A4" s="6" t="s">
        <v>6214</v>
      </c>
      <c r="B4" s="6" t="s">
        <v>6215</v>
      </c>
      <c r="C4" t="s">
        <v>6217</v>
      </c>
      <c r="D4" t="s">
        <v>6218</v>
      </c>
      <c r="E4" t="s">
        <v>6219</v>
      </c>
      <c r="F4" t="s">
        <v>6220</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8B85-04FB-4366-8E84-F324F0328983}">
  <dimension ref="A3:B6"/>
  <sheetViews>
    <sheetView showGridLines="0" zoomScaleNormal="100" workbookViewId="0">
      <selection activeCell="U11" sqref="U11"/>
    </sheetView>
  </sheetViews>
  <sheetFormatPr defaultRowHeight="14.4" x14ac:dyDescent="0.3"/>
  <cols>
    <col min="1" max="1" width="14" bestFit="1" customWidth="1"/>
    <col min="2" max="2" width="11.6640625" bestFit="1" customWidth="1"/>
    <col min="3" max="3" width="7.21875" bestFit="1" customWidth="1"/>
    <col min="4" max="4" width="7.77734375" bestFit="1" customWidth="1"/>
    <col min="5" max="6" width="8.21875" bestFit="1" customWidth="1"/>
    <col min="7" max="7" width="10.77734375" bestFit="1" customWidth="1"/>
  </cols>
  <sheetData>
    <row r="3" spans="1:2" x14ac:dyDescent="0.3">
      <c r="A3" s="6" t="s">
        <v>7</v>
      </c>
      <c r="B3" t="s">
        <v>6216</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C4ACB-C520-4B96-B8D6-C03D48EDC216}">
  <dimension ref="A3:B8"/>
  <sheetViews>
    <sheetView showGridLines="0" zoomScaleNormal="100" workbookViewId="0">
      <selection activeCell="R9" sqref="R9"/>
    </sheetView>
  </sheetViews>
  <sheetFormatPr defaultRowHeight="14.4" x14ac:dyDescent="0.3"/>
  <cols>
    <col min="1" max="1" width="16.88671875" bestFit="1" customWidth="1"/>
    <col min="2" max="2" width="11.6640625" bestFit="1" customWidth="1"/>
    <col min="3" max="3" width="7.21875" bestFit="1" customWidth="1"/>
    <col min="4" max="4" width="7.77734375" bestFit="1" customWidth="1"/>
    <col min="5" max="6" width="8.21875" bestFit="1" customWidth="1"/>
    <col min="7" max="7" width="10.77734375" bestFit="1" customWidth="1"/>
  </cols>
  <sheetData>
    <row r="3" spans="1:2" x14ac:dyDescent="0.3">
      <c r="A3" s="6" t="s">
        <v>4</v>
      </c>
      <c r="B3" t="s">
        <v>6216</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P3" sqref="P3"/>
    </sheetView>
  </sheetViews>
  <sheetFormatPr defaultRowHeight="14.4" x14ac:dyDescent="0.3"/>
  <cols>
    <col min="1" max="1" width="16.5546875" bestFit="1" customWidth="1"/>
    <col min="2" max="2" width="12.1093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6.33203125" bestFit="1" customWidth="1"/>
    <col min="12" max="12" width="10.77734375" customWidth="1"/>
    <col min="13" max="13" width="8.777343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IF(_xlfn.XLOOKUP(C2,customers!$A$1:$A$1001,customers!$C$1:$C$1001,0)=0,"Not Found",_xlfn.XLOOKUP(C2,customers!$A$1:$A$1001,customers!$C$1:$C$1001,0))</f>
        <v>aallner0@lulu.com</v>
      </c>
      <c r="H2" s="2" t="str">
        <f>_xlfn.XLOOKUP(C2,customers!$A$1:$A$1001,customers!$G$1:$G$1001,,0)</f>
        <v>United States</v>
      </c>
      <c r="I2" t="str">
        <f>INDEX(products!$A$1:$G$49,MATCH(orders!$D2,products!$A$1:$A$49,0),MATCH(I$1,products!$A$1:$G$1,0))</f>
        <v>Rob</v>
      </c>
      <c r="J2" t="str">
        <f>INDEX(products!$A$1:$G$49,MATCH(orders!$D2,products!$A$1:$A$49,0),MATCH(J$1,products!$A$1:$G$1,0))</f>
        <v>M</v>
      </c>
      <c r="K2" s="4">
        <f>INDEX(products!$A$1:$G$49,MATCH(orders!$D2,products!$A$1:$A$49,0),MATCH(K$1,products!$A$1:$G$1,0))</f>
        <v>1</v>
      </c>
      <c r="L2" s="5">
        <f>INDEX(products!$A$1:$G$49,MATCH(orders!$D2,products!$A$1:$A$49,0),MATCH(L$1,products!$A$1:$G$1,0))</f>
        <v>9.9499999999999993</v>
      </c>
      <c r="M2" s="5">
        <f>L2*E2</f>
        <v>19.899999999999999</v>
      </c>
      <c r="N2" t="str" cm="1">
        <f t="array" ref="N2">_xlfn.IFS(I2="Rob","Robusta",I2="Exc","Excelsa",I2="Ara","Arabi",I2="Lib","Liberica")</f>
        <v>Robusta</v>
      </c>
      <c r="O2" t="str" cm="1">
        <f t="array" ref="O2">_xlfn.IFS(J2="M","Medium",J2="L","Light",J2="d","Dark")</f>
        <v>Medium</v>
      </c>
      <c r="P2" t="str">
        <f>_xlfn.XLOOKUP(Orders_Details[[#This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IF(_xlfn.XLOOKUP(C3,customers!$A$1:$A$1001,customers!$C$1:$C$1001,0)=0,"Not Found",_xlfn.XLOOKUP(C3,customers!$A$1:$A$1001,customers!$C$1:$C$1001,0))</f>
        <v>aallner0@lulu.com</v>
      </c>
      <c r="H3" s="2" t="str">
        <f>_xlfn.XLOOKUP(C3,customers!$A$1:$A$1001,customers!$G$1:$G$1001,,0)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ref="M3:M66" si="0">L3*E3</f>
        <v>41.25</v>
      </c>
      <c r="N3" t="str" cm="1">
        <f t="array" ref="N3">_xlfn.IFS(I3="Rob","Robusta",I3="Exc","Excelsa",I3="Ara","Arabi",I3="Lib","Liberica")</f>
        <v>Excelsa</v>
      </c>
      <c r="O3" t="str" cm="1">
        <f t="array" ref="O3">_xlfn.IFS(J3="M","Medium",J3="L","Light",J3="d","Dark")</f>
        <v>Medium</v>
      </c>
      <c r="P3" t="str">
        <f>_xlfn.XLOOKUP(Orders_Details[[#This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IF(_xlfn.XLOOKUP(C4,customers!$A$1:$A$1001,customers!$C$1:$C$1001,0)=0,"Not Found",_xlfn.XLOOKUP(C4,customers!$A$1:$A$1001,customers!$C$1:$C$1001,0))</f>
        <v>jredholes2@tmall.com</v>
      </c>
      <c r="H4" s="2" t="str">
        <f>_xlfn.XLOOKUP(C4,customers!$A$1:$A$1001,customers!$G$1:$G$1001,,0)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cm="1">
        <f t="array" ref="N4">_xlfn.IFS(I4="Rob","Robusta",I4="Exc","Excelsa",I4="Ara","Arabi",I4="Lib","Liberica")</f>
        <v>Arabi</v>
      </c>
      <c r="O4" t="str" cm="1">
        <f t="array" ref="O4">_xlfn.IFS(J4="M","Medium",J4="L","Light",J4="d","Dark")</f>
        <v>Light</v>
      </c>
      <c r="P4" t="str">
        <f>_xlfn.XLOOKUP(Orders_Details[[#This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IF(_xlfn.XLOOKUP(C5,customers!$A$1:$A$1001,customers!$C$1:$C$1001,0)=0,"Not Found",_xlfn.XLOOKUP(C5,customers!$A$1:$A$1001,customers!$C$1:$C$1001,0))</f>
        <v>Not Found</v>
      </c>
      <c r="H5" s="2" t="str">
        <f>_xlfn.XLOOKUP(C5,customers!$A$1:$A$1001,customers!$G$1:$G$1001,,0)</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cm="1">
        <f t="array" ref="N5">_xlfn.IFS(I5="Rob","Robusta",I5="Exc","Excelsa",I5="Ara","Arabi",I5="Lib","Liberica")</f>
        <v>Excelsa</v>
      </c>
      <c r="O5" t="str" cm="1">
        <f t="array" ref="O5">_xlfn.IFS(J5="M","Medium",J5="L","Light",J5="d","Dark")</f>
        <v>Medium</v>
      </c>
      <c r="P5" t="str">
        <f>_xlfn.XLOOKUP(Orders_Details[[#This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IF(_xlfn.XLOOKUP(C6,customers!$A$1:$A$1001,customers!$C$1:$C$1001,0)=0,"Not Found",_xlfn.XLOOKUP(C6,customers!$A$1:$A$1001,customers!$C$1:$C$1001,0))</f>
        <v>Not Found</v>
      </c>
      <c r="H6" s="2" t="str">
        <f>_xlfn.XLOOKUP(C6,customers!$A$1:$A$1001,customers!$G$1:$G$1001,,0)</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cm="1">
        <f t="array" ref="N6">_xlfn.IFS(I6="Rob","Robusta",I6="Exc","Excelsa",I6="Ara","Arabi",I6="Lib","Liberica")</f>
        <v>Robusta</v>
      </c>
      <c r="O6" t="str" cm="1">
        <f t="array" ref="O6">_xlfn.IFS(J6="M","Medium",J6="L","Light",J6="d","Dark")</f>
        <v>Light</v>
      </c>
      <c r="P6" t="str">
        <f>_xlfn.XLOOKUP(Orders_Details[[#This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IF(_xlfn.XLOOKUP(C7,customers!$A$1:$A$1001,customers!$C$1:$C$1001,0)=0,"Not Found",_xlfn.XLOOKUP(C7,customers!$A$1:$A$1001,customers!$C$1:$C$1001,0))</f>
        <v>Not Found</v>
      </c>
      <c r="H7" s="2" t="str">
        <f>_xlfn.XLOOKUP(C7,customers!$A$1:$A$1001,customers!$G$1:$G$1001,,0)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cm="1">
        <f t="array" ref="N7">_xlfn.IFS(I7="Rob","Robusta",I7="Exc","Excelsa",I7="Ara","Arabi",I7="Lib","Liberica")</f>
        <v>Liberica</v>
      </c>
      <c r="O7" t="str" cm="1">
        <f t="array" ref="O7">_xlfn.IFS(J7="M","Medium",J7="L","Light",J7="d","Dark")</f>
        <v>Dark</v>
      </c>
      <c r="P7" t="str">
        <f>_xlfn.XLOOKUP(Orders_Details[[#This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IF(_xlfn.XLOOKUP(C8,customers!$A$1:$A$1001,customers!$C$1:$C$1001,0)=0,"Not Found",_xlfn.XLOOKUP(C8,customers!$A$1:$A$1001,customers!$C$1:$C$1001,0))</f>
        <v>slobe6@nifty.com</v>
      </c>
      <c r="H8" s="2" t="str">
        <f>_xlfn.XLOOKUP(C8,customers!$A$1:$A$1001,customers!$G$1:$G$1001,,0)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cm="1">
        <f t="array" ref="N8">_xlfn.IFS(I8="Rob","Robusta",I8="Exc","Excelsa",I8="Ara","Arabi",I8="Lib","Liberica")</f>
        <v>Excelsa</v>
      </c>
      <c r="O8" t="str" cm="1">
        <f t="array" ref="O8">_xlfn.IFS(J8="M","Medium",J8="L","Light",J8="d","Dark")</f>
        <v>Dark</v>
      </c>
      <c r="P8" t="str">
        <f>_xlfn.XLOOKUP(Orders_Details[[#This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IF(_xlfn.XLOOKUP(C9,customers!$A$1:$A$1001,customers!$C$1:$C$1001,0)=0,"Not Found",_xlfn.XLOOKUP(C9,customers!$A$1:$A$1001,customers!$C$1:$C$1001,0))</f>
        <v>Not Found</v>
      </c>
      <c r="H9" s="2" t="str">
        <f>_xlfn.XLOOKUP(C9,customers!$A$1:$A$1001,customers!$G$1:$G$1001,,0)</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cm="1">
        <f t="array" ref="N9">_xlfn.IFS(I9="Rob","Robusta",I9="Exc","Excelsa",I9="Ara","Arabi",I9="Lib","Liberica")</f>
        <v>Liberica</v>
      </c>
      <c r="O9" t="str" cm="1">
        <f t="array" ref="O9">_xlfn.IFS(J9="M","Medium",J9="L","Light",J9="d","Dark")</f>
        <v>Light</v>
      </c>
      <c r="P9" t="str">
        <f>_xlfn.XLOOKUP(Orders_Details[[#This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IF(_xlfn.XLOOKUP(C10,customers!$A$1:$A$1001,customers!$C$1:$C$1001,0)=0,"Not Found",_xlfn.XLOOKUP(C10,customers!$A$1:$A$1001,customers!$C$1:$C$1001,0))</f>
        <v>gpetracci8@livejournal.com</v>
      </c>
      <c r="H10" s="2" t="str">
        <f>_xlfn.XLOOKUP(C10,customers!$A$1:$A$1001,customers!$G$1:$G$1001,,0)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cm="1">
        <f t="array" ref="N10">_xlfn.IFS(I10="Rob","Robusta",I10="Exc","Excelsa",I10="Ara","Arabi",I10="Lib","Liberica")</f>
        <v>Robusta</v>
      </c>
      <c r="O10" t="str" cm="1">
        <f t="array" ref="O10">_xlfn.IFS(J10="M","Medium",J10="L","Light",J10="d","Dark")</f>
        <v>Medium</v>
      </c>
      <c r="P10" t="str">
        <f>_xlfn.XLOOKUP(Orders_Details[[#This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IF(_xlfn.XLOOKUP(C11,customers!$A$1:$A$1001,customers!$C$1:$C$1001,0)=0,"Not Found",_xlfn.XLOOKUP(C11,customers!$A$1:$A$1001,customers!$C$1:$C$1001,0))</f>
        <v>rraven9@ed.gov</v>
      </c>
      <c r="H11" s="2" t="str">
        <f>_xlfn.XLOOKUP(C11,customers!$A$1:$A$1001,customers!$G$1:$G$1001,,0)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cm="1">
        <f t="array" ref="N11">_xlfn.IFS(I11="Rob","Robusta",I11="Exc","Excelsa",I11="Ara","Arabi",I11="Lib","Liberica")</f>
        <v>Robusta</v>
      </c>
      <c r="O11" t="str" cm="1">
        <f t="array" ref="O11">_xlfn.IFS(J11="M","Medium",J11="L","Light",J11="d","Dark")</f>
        <v>Medium</v>
      </c>
      <c r="P11" t="str">
        <f>_xlfn.XLOOKUP(Orders_Details[[#This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IF(_xlfn.XLOOKUP(C12,customers!$A$1:$A$1001,customers!$C$1:$C$1001,0)=0,"Not Found",_xlfn.XLOOKUP(C12,customers!$A$1:$A$1001,customers!$C$1:$C$1001,0))</f>
        <v>fferbera@businesswire.com</v>
      </c>
      <c r="H12" s="2" t="str">
        <f>_xlfn.XLOOKUP(C12,customers!$A$1:$A$1001,customers!$G$1:$G$1001,,0)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cm="1">
        <f t="array" ref="N12">_xlfn.IFS(I12="Rob","Robusta",I12="Exc","Excelsa",I12="Ara","Arabi",I12="Lib","Liberica")</f>
        <v>Arabi</v>
      </c>
      <c r="O12" t="str" cm="1">
        <f t="array" ref="O12">_xlfn.IFS(J12="M","Medium",J12="L","Light",J12="d","Dark")</f>
        <v>Dark</v>
      </c>
      <c r="P12" t="str">
        <f>_xlfn.XLOOKUP(Orders_Details[[#This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IF(_xlfn.XLOOKUP(C13,customers!$A$1:$A$1001,customers!$C$1:$C$1001,0)=0,"Not Found",_xlfn.XLOOKUP(C13,customers!$A$1:$A$1001,customers!$C$1:$C$1001,0))</f>
        <v>dphizackerlyb@utexas.edu</v>
      </c>
      <c r="H13" s="2" t="str">
        <f>_xlfn.XLOOKUP(C13,customers!$A$1:$A$1001,customers!$G$1:$G$1001,,0)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cm="1">
        <f t="array" ref="N13">_xlfn.IFS(I13="Rob","Robusta",I13="Exc","Excelsa",I13="Ara","Arabi",I13="Lib","Liberica")</f>
        <v>Excelsa</v>
      </c>
      <c r="O13" t="str" cm="1">
        <f t="array" ref="O13">_xlfn.IFS(J13="M","Medium",J13="L","Light",J13="d","Dark")</f>
        <v>Light</v>
      </c>
      <c r="P13" t="str">
        <f>_xlfn.XLOOKUP(Orders_Details[[#This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IF(_xlfn.XLOOKUP(C14,customers!$A$1:$A$1001,customers!$C$1:$C$1001,0)=0,"Not Found",_xlfn.XLOOKUP(C14,customers!$A$1:$A$1001,customers!$C$1:$C$1001,0))</f>
        <v>rscholarc@nyu.edu</v>
      </c>
      <c r="H14" s="2" t="str">
        <f>_xlfn.XLOOKUP(C14,customers!$A$1:$A$1001,customers!$G$1:$G$1001,,0)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cm="1">
        <f t="array" ref="N14">_xlfn.IFS(I14="Rob","Robusta",I14="Exc","Excelsa",I14="Ara","Arabi",I14="Lib","Liberica")</f>
        <v>Robusta</v>
      </c>
      <c r="O14" t="str" cm="1">
        <f t="array" ref="O14">_xlfn.IFS(J14="M","Medium",J14="L","Light",J14="d","Dark")</f>
        <v>Medium</v>
      </c>
      <c r="P14" t="str">
        <f>_xlfn.XLOOKUP(Orders_Details[[#This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IF(_xlfn.XLOOKUP(C15,customers!$A$1:$A$1001,customers!$C$1:$C$1001,0)=0,"Not Found",_xlfn.XLOOKUP(C15,customers!$A$1:$A$1001,customers!$C$1:$C$1001,0))</f>
        <v>tvanyutind@wix.com</v>
      </c>
      <c r="H15" s="2" t="str">
        <f>_xlfn.XLOOKUP(C15,customers!$A$1:$A$1001,customers!$G$1:$G$1001,,0)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cm="1">
        <f t="array" ref="N15">_xlfn.IFS(I15="Rob","Robusta",I15="Exc","Excelsa",I15="Ara","Arabi",I15="Lib","Liberica")</f>
        <v>Robusta</v>
      </c>
      <c r="O15" t="str" cm="1">
        <f t="array" ref="O15">_xlfn.IFS(J15="M","Medium",J15="L","Light",J15="d","Dark")</f>
        <v>Dark</v>
      </c>
      <c r="P15" t="str">
        <f>_xlfn.XLOOKUP(Orders_Details[[#This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IF(_xlfn.XLOOKUP(C16,customers!$A$1:$A$1001,customers!$C$1:$C$1001,0)=0,"Not Found",_xlfn.XLOOKUP(C16,customers!$A$1:$A$1001,customers!$C$1:$C$1001,0))</f>
        <v>ptrobee@wunderground.com</v>
      </c>
      <c r="H16" s="2" t="str">
        <f>_xlfn.XLOOKUP(C16,customers!$A$1:$A$1001,customers!$G$1:$G$1001,,0)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cm="1">
        <f t="array" ref="N16">_xlfn.IFS(I16="Rob","Robusta",I16="Exc","Excelsa",I16="Ara","Arabi",I16="Lib","Liberica")</f>
        <v>Liberica</v>
      </c>
      <c r="O16" t="str" cm="1">
        <f t="array" ref="O16">_xlfn.IFS(J16="M","Medium",J16="L","Light",J16="d","Dark")</f>
        <v>Dark</v>
      </c>
      <c r="P16" t="str">
        <f>_xlfn.XLOOKUP(Orders_Details[[#This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IF(_xlfn.XLOOKUP(C17,customers!$A$1:$A$1001,customers!$C$1:$C$1001,0)=0,"Not Found",_xlfn.XLOOKUP(C17,customers!$A$1:$A$1001,customers!$C$1:$C$1001,0))</f>
        <v>loscroftf@ebay.co.uk</v>
      </c>
      <c r="H17" s="2" t="str">
        <f>_xlfn.XLOOKUP(C17,customers!$A$1:$A$1001,customers!$G$1:$G$1001,,0)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cm="1">
        <f t="array" ref="N17">_xlfn.IFS(I17="Rob","Robusta",I17="Exc","Excelsa",I17="Ara","Arabi",I17="Lib","Liberica")</f>
        <v>Robusta</v>
      </c>
      <c r="O17" t="str" cm="1">
        <f t="array" ref="O17">_xlfn.IFS(J17="M","Medium",J17="L","Light",J17="d","Dark")</f>
        <v>Medium</v>
      </c>
      <c r="P17" t="str">
        <f>_xlfn.XLOOKUP(Orders_Details[[#This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IF(_xlfn.XLOOKUP(C18,customers!$A$1:$A$1001,customers!$C$1:$C$1001,0)=0,"Not Found",_xlfn.XLOOKUP(C18,customers!$A$1:$A$1001,customers!$C$1:$C$1001,0))</f>
        <v>malabasterg@hexun.com</v>
      </c>
      <c r="H18" s="2" t="str">
        <f>_xlfn.XLOOKUP(C18,customers!$A$1:$A$1001,customers!$G$1:$G$1001,,0)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cm="1">
        <f t="array" ref="N18">_xlfn.IFS(I18="Rob","Robusta",I18="Exc","Excelsa",I18="Ara","Arabi",I18="Lib","Liberica")</f>
        <v>Arabi</v>
      </c>
      <c r="O18" t="str" cm="1">
        <f t="array" ref="O18">_xlfn.IFS(J18="M","Medium",J18="L","Light",J18="d","Dark")</f>
        <v>Medium</v>
      </c>
      <c r="P18" t="str">
        <f>_xlfn.XLOOKUP(Orders_Details[[#This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IF(_xlfn.XLOOKUP(C19,customers!$A$1:$A$1001,customers!$C$1:$C$1001,0)=0,"Not Found",_xlfn.XLOOKUP(C19,customers!$A$1:$A$1001,customers!$C$1:$C$1001,0))</f>
        <v>rbroxuph@jimdo.com</v>
      </c>
      <c r="H19" s="2" t="str">
        <f>_xlfn.XLOOKUP(C19,customers!$A$1:$A$1001,customers!$G$1:$G$1001,,0)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cm="1">
        <f t="array" ref="N19">_xlfn.IFS(I19="Rob","Robusta",I19="Exc","Excelsa",I19="Ara","Arabi",I19="Lib","Liberica")</f>
        <v>Arabi</v>
      </c>
      <c r="O19" t="str" cm="1">
        <f t="array" ref="O19">_xlfn.IFS(J19="M","Medium",J19="L","Light",J19="d","Dark")</f>
        <v>Light</v>
      </c>
      <c r="P19" t="str">
        <f>_xlfn.XLOOKUP(Orders_Details[[#This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IF(_xlfn.XLOOKUP(C20,customers!$A$1:$A$1001,customers!$C$1:$C$1001,0)=0,"Not Found",_xlfn.XLOOKUP(C20,customers!$A$1:$A$1001,customers!$C$1:$C$1001,0))</f>
        <v>predfordi@ow.ly</v>
      </c>
      <c r="H20" s="2" t="str">
        <f>_xlfn.XLOOKUP(C20,customers!$A$1:$A$1001,customers!$G$1:$G$1001,,0)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cm="1">
        <f t="array" ref="N20">_xlfn.IFS(I20="Rob","Robusta",I20="Exc","Excelsa",I20="Ara","Arabi",I20="Lib","Liberica")</f>
        <v>Robusta</v>
      </c>
      <c r="O20" t="str" cm="1">
        <f t="array" ref="O20">_xlfn.IFS(J20="M","Medium",J20="L","Light",J20="d","Dark")</f>
        <v>Dark</v>
      </c>
      <c r="P20" t="str">
        <f>_xlfn.XLOOKUP(Orders_Details[[#This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IF(_xlfn.XLOOKUP(C21,customers!$A$1:$A$1001,customers!$C$1:$C$1001,0)=0,"Not Found",_xlfn.XLOOKUP(C21,customers!$A$1:$A$1001,customers!$C$1:$C$1001,0))</f>
        <v>acorradinoj@harvard.edu</v>
      </c>
      <c r="H21" s="2" t="str">
        <f>_xlfn.XLOOKUP(C21,customers!$A$1:$A$1001,customers!$G$1:$G$1001,,0)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cm="1">
        <f t="array" ref="N21">_xlfn.IFS(I21="Rob","Robusta",I21="Exc","Excelsa",I21="Ara","Arabi",I21="Lib","Liberica")</f>
        <v>Arabi</v>
      </c>
      <c r="O21" t="str" cm="1">
        <f t="array" ref="O21">_xlfn.IFS(J21="M","Medium",J21="L","Light",J21="d","Dark")</f>
        <v>Medium</v>
      </c>
      <c r="P21" t="str">
        <f>_xlfn.XLOOKUP(Orders_Details[[#This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IF(_xlfn.XLOOKUP(C22,customers!$A$1:$A$1001,customers!$C$1:$C$1001,0)=0,"Not Found",_xlfn.XLOOKUP(C22,customers!$A$1:$A$1001,customers!$C$1:$C$1001,0))</f>
        <v>acorradinoj@harvard.edu</v>
      </c>
      <c r="H22" s="2" t="str">
        <f>_xlfn.XLOOKUP(C22,customers!$A$1:$A$1001,customers!$G$1:$G$1001,,0)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cm="1">
        <f t="array" ref="N22">_xlfn.IFS(I22="Rob","Robusta",I22="Exc","Excelsa",I22="Ara","Arabi",I22="Lib","Liberica")</f>
        <v>Excelsa</v>
      </c>
      <c r="O22" t="str" cm="1">
        <f t="array" ref="O22">_xlfn.IFS(J22="M","Medium",J22="L","Light",J22="d","Dark")</f>
        <v>Dark</v>
      </c>
      <c r="P22" t="str">
        <f>_xlfn.XLOOKUP(Orders_Details[[#This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IF(_xlfn.XLOOKUP(C23,customers!$A$1:$A$1001,customers!$C$1:$C$1001,0)=0,"Not Found",_xlfn.XLOOKUP(C23,customers!$A$1:$A$1001,customers!$C$1:$C$1001,0))</f>
        <v>adavidowskyl@netvibes.com</v>
      </c>
      <c r="H23" s="2" t="str">
        <f>_xlfn.XLOOKUP(C23,customers!$A$1:$A$1001,customers!$G$1:$G$1001,,0)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cm="1">
        <f t="array" ref="N23">_xlfn.IFS(I23="Rob","Robusta",I23="Exc","Excelsa",I23="Ara","Arabi",I23="Lib","Liberica")</f>
        <v>Arabi</v>
      </c>
      <c r="O23" t="str" cm="1">
        <f t="array" ref="O23">_xlfn.IFS(J23="M","Medium",J23="L","Light",J23="d","Dark")</f>
        <v>Dark</v>
      </c>
      <c r="P23" t="str">
        <f>_xlfn.XLOOKUP(Orders_Details[[#This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IF(_xlfn.XLOOKUP(C24,customers!$A$1:$A$1001,customers!$C$1:$C$1001,0)=0,"Not Found",_xlfn.XLOOKUP(C24,customers!$A$1:$A$1001,customers!$C$1:$C$1001,0))</f>
        <v>aantukm@kickstarter.com</v>
      </c>
      <c r="H24" s="2" t="str">
        <f>_xlfn.XLOOKUP(C24,customers!$A$1:$A$1001,customers!$G$1:$G$1001,,0)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cm="1">
        <f t="array" ref="N24">_xlfn.IFS(I24="Rob","Robusta",I24="Exc","Excelsa",I24="Ara","Arabi",I24="Lib","Liberica")</f>
        <v>Robusta</v>
      </c>
      <c r="O24" t="str" cm="1">
        <f t="array" ref="O24">_xlfn.IFS(J24="M","Medium",J24="L","Light",J24="d","Dark")</f>
        <v>Medium</v>
      </c>
      <c r="P24" t="str">
        <f>_xlfn.XLOOKUP(Orders_Details[[#This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IF(_xlfn.XLOOKUP(C25,customers!$A$1:$A$1001,customers!$C$1:$C$1001,0)=0,"Not Found",_xlfn.XLOOKUP(C25,customers!$A$1:$A$1001,customers!$C$1:$C$1001,0))</f>
        <v>ikleinertn@timesonline.co.uk</v>
      </c>
      <c r="H25" s="2" t="str">
        <f>_xlfn.XLOOKUP(C25,customers!$A$1:$A$1001,customers!$G$1:$G$1001,,0)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cm="1">
        <f t="array" ref="N25">_xlfn.IFS(I25="Rob","Robusta",I25="Exc","Excelsa",I25="Ara","Arabi",I25="Lib","Liberica")</f>
        <v>Arabi</v>
      </c>
      <c r="O25" t="str" cm="1">
        <f t="array" ref="O25">_xlfn.IFS(J25="M","Medium",J25="L","Light",J25="d","Dark")</f>
        <v>Dark</v>
      </c>
      <c r="P25" t="str">
        <f>_xlfn.XLOOKUP(Orders_Details[[#This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IF(_xlfn.XLOOKUP(C26,customers!$A$1:$A$1001,customers!$C$1:$C$1001,0)=0,"Not Found",_xlfn.XLOOKUP(C26,customers!$A$1:$A$1001,customers!$C$1:$C$1001,0))</f>
        <v>cblofeldo@amazon.co.uk</v>
      </c>
      <c r="H26" s="2" t="str">
        <f>_xlfn.XLOOKUP(C26,customers!$A$1:$A$1001,customers!$G$1:$G$1001,,0)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cm="1">
        <f t="array" ref="N26">_xlfn.IFS(I26="Rob","Robusta",I26="Exc","Excelsa",I26="Ara","Arabi",I26="Lib","Liberica")</f>
        <v>Arabi</v>
      </c>
      <c r="O26" t="str" cm="1">
        <f t="array" ref="O26">_xlfn.IFS(J26="M","Medium",J26="L","Light",J26="d","Dark")</f>
        <v>Medium</v>
      </c>
      <c r="P26" t="str">
        <f>_xlfn.XLOOKUP(Orders_Details[[#This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IF(_xlfn.XLOOKUP(C27,customers!$A$1:$A$1001,customers!$C$1:$C$1001,0)=0,"Not Found",_xlfn.XLOOKUP(C27,customers!$A$1:$A$1001,customers!$C$1:$C$1001,0))</f>
        <v>Not Found</v>
      </c>
      <c r="H27" s="2" t="str">
        <f>_xlfn.XLOOKUP(C27,customers!$A$1:$A$1001,customers!$G$1:$G$1001,,0)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cm="1">
        <f t="array" ref="N27">_xlfn.IFS(I27="Rob","Robusta",I27="Exc","Excelsa",I27="Ara","Arabi",I27="Lib","Liberica")</f>
        <v>Excelsa</v>
      </c>
      <c r="O27" t="str" cm="1">
        <f t="array" ref="O27">_xlfn.IFS(J27="M","Medium",J27="L","Light",J27="d","Dark")</f>
        <v>Medium</v>
      </c>
      <c r="P27" t="str">
        <f>_xlfn.XLOOKUP(Orders_Details[[#This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IF(_xlfn.XLOOKUP(C28,customers!$A$1:$A$1001,customers!$C$1:$C$1001,0)=0,"Not Found",_xlfn.XLOOKUP(C28,customers!$A$1:$A$1001,customers!$C$1:$C$1001,0))</f>
        <v>sshalesq@umich.edu</v>
      </c>
      <c r="H28" s="2" t="str">
        <f>_xlfn.XLOOKUP(C28,customers!$A$1:$A$1001,customers!$G$1:$G$1001,,0)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cm="1">
        <f t="array" ref="N28">_xlfn.IFS(I28="Rob","Robusta",I28="Exc","Excelsa",I28="Ara","Arabi",I28="Lib","Liberica")</f>
        <v>Arabi</v>
      </c>
      <c r="O28" t="str" cm="1">
        <f t="array" ref="O28">_xlfn.IFS(J28="M","Medium",J28="L","Light",J28="d","Dark")</f>
        <v>Medium</v>
      </c>
      <c r="P28" t="str">
        <f>_xlfn.XLOOKUP(Orders_Details[[#This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IF(_xlfn.XLOOKUP(C29,customers!$A$1:$A$1001,customers!$C$1:$C$1001,0)=0,"Not Found",_xlfn.XLOOKUP(C29,customers!$A$1:$A$1001,customers!$C$1:$C$1001,0))</f>
        <v>vdanneilr@mtv.com</v>
      </c>
      <c r="H29" s="2" t="str">
        <f>_xlfn.XLOOKUP(C29,customers!$A$1:$A$1001,customers!$G$1:$G$1001,,0)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cm="1">
        <f t="array" ref="N29">_xlfn.IFS(I29="Rob","Robusta",I29="Exc","Excelsa",I29="Ara","Arabi",I29="Lib","Liberica")</f>
        <v>Arabi</v>
      </c>
      <c r="O29" t="str" cm="1">
        <f t="array" ref="O29">_xlfn.IFS(J29="M","Medium",J29="L","Light",J29="d","Dark")</f>
        <v>Medium</v>
      </c>
      <c r="P29" t="str">
        <f>_xlfn.XLOOKUP(Orders_Details[[#This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IF(_xlfn.XLOOKUP(C30,customers!$A$1:$A$1001,customers!$C$1:$C$1001,0)=0,"Not Found",_xlfn.XLOOKUP(C30,customers!$A$1:$A$1001,customers!$C$1:$C$1001,0))</f>
        <v>tnewburys@usda.gov</v>
      </c>
      <c r="H30" s="2" t="str">
        <f>_xlfn.XLOOKUP(C30,customers!$A$1:$A$1001,customers!$G$1:$G$1001,,0)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cm="1">
        <f t="array" ref="N30">_xlfn.IFS(I30="Rob","Robusta",I30="Exc","Excelsa",I30="Ara","Arabi",I30="Lib","Liberica")</f>
        <v>Arabi</v>
      </c>
      <c r="O30" t="str" cm="1">
        <f t="array" ref="O30">_xlfn.IFS(J30="M","Medium",J30="L","Light",J30="d","Dark")</f>
        <v>Dark</v>
      </c>
      <c r="P30" t="str">
        <f>_xlfn.XLOOKUP(Orders_Details[[#This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IF(_xlfn.XLOOKUP(C31,customers!$A$1:$A$1001,customers!$C$1:$C$1001,0)=0,"Not Found",_xlfn.XLOOKUP(C31,customers!$A$1:$A$1001,customers!$C$1:$C$1001,0))</f>
        <v>mcalcuttt@baidu.com</v>
      </c>
      <c r="H31" s="2" t="str">
        <f>_xlfn.XLOOKUP(C31,customers!$A$1:$A$1001,customers!$G$1:$G$1001,,0)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cm="1">
        <f t="array" ref="N31">_xlfn.IFS(I31="Rob","Robusta",I31="Exc","Excelsa",I31="Ara","Arabi",I31="Lib","Liberica")</f>
        <v>Arabi</v>
      </c>
      <c r="O31" t="str" cm="1">
        <f t="array" ref="O31">_xlfn.IFS(J31="M","Medium",J31="L","Light",J31="d","Dark")</f>
        <v>Dark</v>
      </c>
      <c r="P31" t="str">
        <f>_xlfn.XLOOKUP(Orders_Details[[#This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IF(_xlfn.XLOOKUP(C32,customers!$A$1:$A$1001,customers!$C$1:$C$1001,0)=0,"Not Found",_xlfn.XLOOKUP(C32,customers!$A$1:$A$1001,customers!$C$1:$C$1001,0))</f>
        <v>Not Found</v>
      </c>
      <c r="H32" s="2" t="str">
        <f>_xlfn.XLOOKUP(C32,customers!$A$1:$A$1001,customers!$G$1:$G$1001,,0)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cm="1">
        <f t="array" ref="N32">_xlfn.IFS(I32="Rob","Robusta",I32="Exc","Excelsa",I32="Ara","Arabi",I32="Lib","Liberica")</f>
        <v>Liberica</v>
      </c>
      <c r="O32" t="str" cm="1">
        <f t="array" ref="O32">_xlfn.IFS(J32="M","Medium",J32="L","Light",J32="d","Dark")</f>
        <v>Medium</v>
      </c>
      <c r="P32" t="str">
        <f>_xlfn.XLOOKUP(Orders_Details[[#This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IF(_xlfn.XLOOKUP(C33,customers!$A$1:$A$1001,customers!$C$1:$C$1001,0)=0,"Not Found",_xlfn.XLOOKUP(C33,customers!$A$1:$A$1001,customers!$C$1:$C$1001,0))</f>
        <v>Not Found</v>
      </c>
      <c r="H33" s="2" t="str">
        <f>_xlfn.XLOOKUP(C33,customers!$A$1:$A$1001,customers!$G$1:$G$1001,,0)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cm="1">
        <f t="array" ref="N33">_xlfn.IFS(I33="Rob","Robusta",I33="Exc","Excelsa",I33="Ara","Arabi",I33="Lib","Liberica")</f>
        <v>Arabi</v>
      </c>
      <c r="O33" t="str" cm="1">
        <f t="array" ref="O33">_xlfn.IFS(J33="M","Medium",J33="L","Light",J33="d","Dark")</f>
        <v>Dark</v>
      </c>
      <c r="P33" t="str">
        <f>_xlfn.XLOOKUP(Orders_Details[[#This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IF(_xlfn.XLOOKUP(C34,customers!$A$1:$A$1001,customers!$C$1:$C$1001,0)=0,"Not Found",_xlfn.XLOOKUP(C34,customers!$A$1:$A$1001,customers!$C$1:$C$1001,0))</f>
        <v>Not Found</v>
      </c>
      <c r="H34" s="2" t="str">
        <f>_xlfn.XLOOKUP(C34,customers!$A$1:$A$1001,customers!$G$1:$G$1001,,0)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cm="1">
        <f t="array" ref="N34">_xlfn.IFS(I34="Rob","Robusta",I34="Exc","Excelsa",I34="Ara","Arabi",I34="Lib","Liberica")</f>
        <v>Liberica</v>
      </c>
      <c r="O34" t="str" cm="1">
        <f t="array" ref="O34">_xlfn.IFS(J34="M","Medium",J34="L","Light",J34="d","Dark")</f>
        <v>Medium</v>
      </c>
      <c r="P34" t="str">
        <f>_xlfn.XLOOKUP(Orders_Details[[#This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IF(_xlfn.XLOOKUP(C35,customers!$A$1:$A$1001,customers!$C$1:$C$1001,0)=0,"Not Found",_xlfn.XLOOKUP(C35,customers!$A$1:$A$1001,customers!$C$1:$C$1001,0))</f>
        <v>ggatheralx@123-reg.co.uk</v>
      </c>
      <c r="H35" s="2" t="str">
        <f>_xlfn.XLOOKUP(C35,customers!$A$1:$A$1001,customers!$G$1:$G$1001,,0)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cm="1">
        <f t="array" ref="N35">_xlfn.IFS(I35="Rob","Robusta",I35="Exc","Excelsa",I35="Ara","Arabi",I35="Lib","Liberica")</f>
        <v>Liberica</v>
      </c>
      <c r="O35" t="str" cm="1">
        <f t="array" ref="O35">_xlfn.IFS(J35="M","Medium",J35="L","Light",J35="d","Dark")</f>
        <v>Light</v>
      </c>
      <c r="P35" t="str">
        <f>_xlfn.XLOOKUP(Orders_Details[[#This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IF(_xlfn.XLOOKUP(C36,customers!$A$1:$A$1001,customers!$C$1:$C$1001,0)=0,"Not Found",_xlfn.XLOOKUP(C36,customers!$A$1:$A$1001,customers!$C$1:$C$1001,0))</f>
        <v>uwelberryy@ebay.co.uk</v>
      </c>
      <c r="H36" s="2" t="str">
        <f>_xlfn.XLOOKUP(C36,customers!$A$1:$A$1001,customers!$G$1:$G$1001,,0)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cm="1">
        <f t="array" ref="N36">_xlfn.IFS(I36="Rob","Robusta",I36="Exc","Excelsa",I36="Ara","Arabi",I36="Lib","Liberica")</f>
        <v>Liberica</v>
      </c>
      <c r="O36" t="str" cm="1">
        <f t="array" ref="O36">_xlfn.IFS(J36="M","Medium",J36="L","Light",J36="d","Dark")</f>
        <v>Light</v>
      </c>
      <c r="P36" t="str">
        <f>_xlfn.XLOOKUP(Orders_Details[[#This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IF(_xlfn.XLOOKUP(C37,customers!$A$1:$A$1001,customers!$C$1:$C$1001,0)=0,"Not Found",_xlfn.XLOOKUP(C37,customers!$A$1:$A$1001,customers!$C$1:$C$1001,0))</f>
        <v>feilhartz@who.int</v>
      </c>
      <c r="H37" s="2" t="str">
        <f>_xlfn.XLOOKUP(C37,customers!$A$1:$A$1001,customers!$G$1:$G$1001,,0)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cm="1">
        <f t="array" ref="N37">_xlfn.IFS(I37="Rob","Robusta",I37="Exc","Excelsa",I37="Ara","Arabi",I37="Lib","Liberica")</f>
        <v>Arabi</v>
      </c>
      <c r="O37" t="str" cm="1">
        <f t="array" ref="O37">_xlfn.IFS(J37="M","Medium",J37="L","Light",J37="d","Dark")</f>
        <v>Dark</v>
      </c>
      <c r="P37" t="str">
        <f>_xlfn.XLOOKUP(Orders_Details[[#This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IF(_xlfn.XLOOKUP(C38,customers!$A$1:$A$1001,customers!$C$1:$C$1001,0)=0,"Not Found",_xlfn.XLOOKUP(C38,customers!$A$1:$A$1001,customers!$C$1:$C$1001,0))</f>
        <v>zponting10@altervista.org</v>
      </c>
      <c r="H38" s="2" t="str">
        <f>_xlfn.XLOOKUP(C38,customers!$A$1:$A$1001,customers!$G$1:$G$1001,,0)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cm="1">
        <f t="array" ref="N38">_xlfn.IFS(I38="Rob","Robusta",I38="Exc","Excelsa",I38="Ara","Arabi",I38="Lib","Liberica")</f>
        <v>Liberica</v>
      </c>
      <c r="O38" t="str" cm="1">
        <f t="array" ref="O38">_xlfn.IFS(J38="M","Medium",J38="L","Light",J38="d","Dark")</f>
        <v>Medium</v>
      </c>
      <c r="P38" t="str">
        <f>_xlfn.XLOOKUP(Orders_Details[[#This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IF(_xlfn.XLOOKUP(C39,customers!$A$1:$A$1001,customers!$C$1:$C$1001,0)=0,"Not Found",_xlfn.XLOOKUP(C39,customers!$A$1:$A$1001,customers!$C$1:$C$1001,0))</f>
        <v>sstrase11@booking.com</v>
      </c>
      <c r="H39" s="2" t="str">
        <f>_xlfn.XLOOKUP(C39,customers!$A$1:$A$1001,customers!$G$1:$G$1001,,0)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cm="1">
        <f t="array" ref="N39">_xlfn.IFS(I39="Rob","Robusta",I39="Exc","Excelsa",I39="Ara","Arabi",I39="Lib","Liberica")</f>
        <v>Liberica</v>
      </c>
      <c r="O39" t="str" cm="1">
        <f t="array" ref="O39">_xlfn.IFS(J39="M","Medium",J39="L","Light",J39="d","Dark")</f>
        <v>Light</v>
      </c>
      <c r="P39" t="str">
        <f>_xlfn.XLOOKUP(Orders_Details[[#This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IF(_xlfn.XLOOKUP(C40,customers!$A$1:$A$1001,customers!$C$1:$C$1001,0)=0,"Not Found",_xlfn.XLOOKUP(C40,customers!$A$1:$A$1001,customers!$C$1:$C$1001,0))</f>
        <v>dde12@unesco.org</v>
      </c>
      <c r="H40" s="2" t="str">
        <f>_xlfn.XLOOKUP(C40,customers!$A$1:$A$1001,customers!$G$1:$G$1001,,0)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cm="1">
        <f t="array" ref="N40">_xlfn.IFS(I40="Rob","Robusta",I40="Exc","Excelsa",I40="Ara","Arabi",I40="Lib","Liberica")</f>
        <v>Robusta</v>
      </c>
      <c r="O40" t="str" cm="1">
        <f t="array" ref="O40">_xlfn.IFS(J40="M","Medium",J40="L","Light",J40="d","Dark")</f>
        <v>Medium</v>
      </c>
      <c r="P40" t="str">
        <f>_xlfn.XLOOKUP(Orders_Details[[#This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IF(_xlfn.XLOOKUP(C41,customers!$A$1:$A$1001,customers!$C$1:$C$1001,0)=0,"Not Found",_xlfn.XLOOKUP(C41,customers!$A$1:$A$1001,customers!$C$1:$C$1001,0))</f>
        <v>Not Found</v>
      </c>
      <c r="H41" s="2" t="str">
        <f>_xlfn.XLOOKUP(C41,customers!$A$1:$A$1001,customers!$G$1:$G$1001,,0)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cm="1">
        <f t="array" ref="N41">_xlfn.IFS(I41="Rob","Robusta",I41="Exc","Excelsa",I41="Ara","Arabi",I41="Lib","Liberica")</f>
        <v>Robusta</v>
      </c>
      <c r="O41" t="str" cm="1">
        <f t="array" ref="O41">_xlfn.IFS(J41="M","Medium",J41="L","Light",J41="d","Dark")</f>
        <v>Medium</v>
      </c>
      <c r="P41" t="str">
        <f>_xlfn.XLOOKUP(Orders_Details[[#This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IF(_xlfn.XLOOKUP(C42,customers!$A$1:$A$1001,customers!$C$1:$C$1001,0)=0,"Not Found",_xlfn.XLOOKUP(C42,customers!$A$1:$A$1001,customers!$C$1:$C$1001,0))</f>
        <v>Not Found</v>
      </c>
      <c r="H42" s="2" t="str">
        <f>_xlfn.XLOOKUP(C42,customers!$A$1:$A$1001,customers!$G$1:$G$1001,,0)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cm="1">
        <f t="array" ref="N42">_xlfn.IFS(I42="Rob","Robusta",I42="Exc","Excelsa",I42="Ara","Arabi",I42="Lib","Liberica")</f>
        <v>Liberica</v>
      </c>
      <c r="O42" t="str" cm="1">
        <f t="array" ref="O42">_xlfn.IFS(J42="M","Medium",J42="L","Light",J42="d","Dark")</f>
        <v>Medium</v>
      </c>
      <c r="P42" t="str">
        <f>_xlfn.XLOOKUP(Orders_Details[[#This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IF(_xlfn.XLOOKUP(C43,customers!$A$1:$A$1001,customers!$C$1:$C$1001,0)=0,"Not Found",_xlfn.XLOOKUP(C43,customers!$A$1:$A$1001,customers!$C$1:$C$1001,0))</f>
        <v>lyeoland15@pbs.org</v>
      </c>
      <c r="H43" s="2" t="str">
        <f>_xlfn.XLOOKUP(C43,customers!$A$1:$A$1001,customers!$G$1:$G$1001,,0)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cm="1">
        <f t="array" ref="N43">_xlfn.IFS(I43="Rob","Robusta",I43="Exc","Excelsa",I43="Ara","Arabi",I43="Lib","Liberica")</f>
        <v>Excelsa</v>
      </c>
      <c r="O43" t="str" cm="1">
        <f t="array" ref="O43">_xlfn.IFS(J43="M","Medium",J43="L","Light",J43="d","Dark")</f>
        <v>Dark</v>
      </c>
      <c r="P43" t="str">
        <f>_xlfn.XLOOKUP(Orders_Details[[#This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IF(_xlfn.XLOOKUP(C44,customers!$A$1:$A$1001,customers!$C$1:$C$1001,0)=0,"Not Found",_xlfn.XLOOKUP(C44,customers!$A$1:$A$1001,customers!$C$1:$C$1001,0))</f>
        <v>atolworthy16@toplist.cz</v>
      </c>
      <c r="H44" s="2" t="str">
        <f>_xlfn.XLOOKUP(C44,customers!$A$1:$A$1001,customers!$G$1:$G$1001,,0)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cm="1">
        <f t="array" ref="N44">_xlfn.IFS(I44="Rob","Robusta",I44="Exc","Excelsa",I44="Ara","Arabi",I44="Lib","Liberica")</f>
        <v>Robusta</v>
      </c>
      <c r="O44" t="str" cm="1">
        <f t="array" ref="O44">_xlfn.IFS(J44="M","Medium",J44="L","Light",J44="d","Dark")</f>
        <v>Dark</v>
      </c>
      <c r="P44" t="str">
        <f>_xlfn.XLOOKUP(Orders_Details[[#This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IF(_xlfn.XLOOKUP(C45,customers!$A$1:$A$1001,customers!$C$1:$C$1001,0)=0,"Not Found",_xlfn.XLOOKUP(C45,customers!$A$1:$A$1001,customers!$C$1:$C$1001,0))</f>
        <v>Not Found</v>
      </c>
      <c r="H45" s="2" t="str">
        <f>_xlfn.XLOOKUP(C45,customers!$A$1:$A$1001,customers!$G$1:$G$1001,,0)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cm="1">
        <f t="array" ref="N45">_xlfn.IFS(I45="Rob","Robusta",I45="Exc","Excelsa",I45="Ara","Arabi",I45="Lib","Liberica")</f>
        <v>Liberica</v>
      </c>
      <c r="O45" t="str" cm="1">
        <f t="array" ref="O45">_xlfn.IFS(J45="M","Medium",J45="L","Light",J45="d","Dark")</f>
        <v>Light</v>
      </c>
      <c r="P45" t="str">
        <f>_xlfn.XLOOKUP(Orders_Details[[#This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IF(_xlfn.XLOOKUP(C46,customers!$A$1:$A$1001,customers!$C$1:$C$1001,0)=0,"Not Found",_xlfn.XLOOKUP(C46,customers!$A$1:$A$1001,customers!$C$1:$C$1001,0))</f>
        <v>obaudassi18@seesaa.net</v>
      </c>
      <c r="H46" s="2" t="str">
        <f>_xlfn.XLOOKUP(C46,customers!$A$1:$A$1001,customers!$G$1:$G$1001,,0)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cm="1">
        <f t="array" ref="N46">_xlfn.IFS(I46="Rob","Robusta",I46="Exc","Excelsa",I46="Ara","Arabi",I46="Lib","Liberica")</f>
        <v>Excelsa</v>
      </c>
      <c r="O46" t="str" cm="1">
        <f t="array" ref="O46">_xlfn.IFS(J46="M","Medium",J46="L","Light",J46="d","Dark")</f>
        <v>Medium</v>
      </c>
      <c r="P46" t="str">
        <f>_xlfn.XLOOKUP(Orders_Details[[#This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IF(_xlfn.XLOOKUP(C47,customers!$A$1:$A$1001,customers!$C$1:$C$1001,0)=0,"Not Found",_xlfn.XLOOKUP(C47,customers!$A$1:$A$1001,customers!$C$1:$C$1001,0))</f>
        <v>pkingsbury19@comcast.net</v>
      </c>
      <c r="H47" s="2" t="str">
        <f>_xlfn.XLOOKUP(C47,customers!$A$1:$A$1001,customers!$G$1:$G$1001,,0)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cm="1">
        <f t="array" ref="N47">_xlfn.IFS(I47="Rob","Robusta",I47="Exc","Excelsa",I47="Ara","Arabi",I47="Lib","Liberica")</f>
        <v>Liberica</v>
      </c>
      <c r="O47" t="str" cm="1">
        <f t="array" ref="O47">_xlfn.IFS(J47="M","Medium",J47="L","Light",J47="d","Dark")</f>
        <v>Dark</v>
      </c>
      <c r="P47" t="str">
        <f>_xlfn.XLOOKUP(Orders_Details[[#This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IF(_xlfn.XLOOKUP(C48,customers!$A$1:$A$1001,customers!$C$1:$C$1001,0)=0,"Not Found",_xlfn.XLOOKUP(C48,customers!$A$1:$A$1001,customers!$C$1:$C$1001,0))</f>
        <v>Not Found</v>
      </c>
      <c r="H48" s="2" t="str">
        <f>_xlfn.XLOOKUP(C48,customers!$A$1:$A$1001,customers!$G$1:$G$1001,,0)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cm="1">
        <f t="array" ref="N48">_xlfn.IFS(I48="Rob","Robusta",I48="Exc","Excelsa",I48="Ara","Arabi",I48="Lib","Liberica")</f>
        <v>Excelsa</v>
      </c>
      <c r="O48" t="str" cm="1">
        <f t="array" ref="O48">_xlfn.IFS(J48="M","Medium",J48="L","Light",J48="d","Dark")</f>
        <v>Medium</v>
      </c>
      <c r="P48" t="str">
        <f>_xlfn.XLOOKUP(Orders_Details[[#This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IF(_xlfn.XLOOKUP(C49,customers!$A$1:$A$1001,customers!$C$1:$C$1001,0)=0,"Not Found",_xlfn.XLOOKUP(C49,customers!$A$1:$A$1001,customers!$C$1:$C$1001,0))</f>
        <v>acurley1b@hao123.com</v>
      </c>
      <c r="H49" s="2" t="str">
        <f>_xlfn.XLOOKUP(C49,customers!$A$1:$A$1001,customers!$G$1:$G$1001,,0)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cm="1">
        <f t="array" ref="N49">_xlfn.IFS(I49="Rob","Robusta",I49="Exc","Excelsa",I49="Ara","Arabi",I49="Lib","Liberica")</f>
        <v>Arabi</v>
      </c>
      <c r="O49" t="str" cm="1">
        <f t="array" ref="O49">_xlfn.IFS(J49="M","Medium",J49="L","Light",J49="d","Dark")</f>
        <v>Light</v>
      </c>
      <c r="P49" t="str">
        <f>_xlfn.XLOOKUP(Orders_Details[[#This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IF(_xlfn.XLOOKUP(C50,customers!$A$1:$A$1001,customers!$C$1:$C$1001,0)=0,"Not Found",_xlfn.XLOOKUP(C50,customers!$A$1:$A$1001,customers!$C$1:$C$1001,0))</f>
        <v>rmcgilvary1c@tamu.edu</v>
      </c>
      <c r="H50" s="2" t="str">
        <f>_xlfn.XLOOKUP(C50,customers!$A$1:$A$1001,customers!$G$1:$G$1001,,0)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cm="1">
        <f t="array" ref="N50">_xlfn.IFS(I50="Rob","Robusta",I50="Exc","Excelsa",I50="Ara","Arabi",I50="Lib","Liberica")</f>
        <v>Arabi</v>
      </c>
      <c r="O50" t="str" cm="1">
        <f t="array" ref="O50">_xlfn.IFS(J50="M","Medium",J50="L","Light",J50="d","Dark")</f>
        <v>Dark</v>
      </c>
      <c r="P50" t="str">
        <f>_xlfn.XLOOKUP(Orders_Details[[#This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IF(_xlfn.XLOOKUP(C51,customers!$A$1:$A$1001,customers!$C$1:$C$1001,0)=0,"Not Found",_xlfn.XLOOKUP(C51,customers!$A$1:$A$1001,customers!$C$1:$C$1001,0))</f>
        <v>ipikett1d@xinhuanet.com</v>
      </c>
      <c r="H51" s="2" t="str">
        <f>_xlfn.XLOOKUP(C51,customers!$A$1:$A$1001,customers!$G$1:$G$1001,,0)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cm="1">
        <f t="array" ref="N51">_xlfn.IFS(I51="Rob","Robusta",I51="Exc","Excelsa",I51="Ara","Arabi",I51="Lib","Liberica")</f>
        <v>Arabi</v>
      </c>
      <c r="O51" t="str" cm="1">
        <f t="array" ref="O51">_xlfn.IFS(J51="M","Medium",J51="L","Light",J51="d","Dark")</f>
        <v>Light</v>
      </c>
      <c r="P51" t="str">
        <f>_xlfn.XLOOKUP(Orders_Details[[#This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IF(_xlfn.XLOOKUP(C52,customers!$A$1:$A$1001,customers!$C$1:$C$1001,0)=0,"Not Found",_xlfn.XLOOKUP(C52,customers!$A$1:$A$1001,customers!$C$1:$C$1001,0))</f>
        <v>ibouldon1e@gizmodo.com</v>
      </c>
      <c r="H52" s="2" t="str">
        <f>_xlfn.XLOOKUP(C52,customers!$A$1:$A$1001,customers!$G$1:$G$1001,,0)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cm="1">
        <f t="array" ref="N52">_xlfn.IFS(I52="Rob","Robusta",I52="Exc","Excelsa",I52="Ara","Arabi",I52="Lib","Liberica")</f>
        <v>Liberica</v>
      </c>
      <c r="O52" t="str" cm="1">
        <f t="array" ref="O52">_xlfn.IFS(J52="M","Medium",J52="L","Light",J52="d","Dark")</f>
        <v>Dark</v>
      </c>
      <c r="P52" t="str">
        <f>_xlfn.XLOOKUP(Orders_Details[[#This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IF(_xlfn.XLOOKUP(C53,customers!$A$1:$A$1001,customers!$C$1:$C$1001,0)=0,"Not Found",_xlfn.XLOOKUP(C53,customers!$A$1:$A$1001,customers!$C$1:$C$1001,0))</f>
        <v>kflanders1f@over-blog.com</v>
      </c>
      <c r="H53" s="2" t="str">
        <f>_xlfn.XLOOKUP(C53,customers!$A$1:$A$1001,customers!$G$1:$G$1001,,0)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cm="1">
        <f t="array" ref="N53">_xlfn.IFS(I53="Rob","Robusta",I53="Exc","Excelsa",I53="Ara","Arabi",I53="Lib","Liberica")</f>
        <v>Liberica</v>
      </c>
      <c r="O53" t="str" cm="1">
        <f t="array" ref="O53">_xlfn.IFS(J53="M","Medium",J53="L","Light",J53="d","Dark")</f>
        <v>Light</v>
      </c>
      <c r="P53" t="str">
        <f>_xlfn.XLOOKUP(Orders_Details[[#This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IF(_xlfn.XLOOKUP(C54,customers!$A$1:$A$1001,customers!$C$1:$C$1001,0)=0,"Not Found",_xlfn.XLOOKUP(C54,customers!$A$1:$A$1001,customers!$C$1:$C$1001,0))</f>
        <v>hmattioli1g@webmd.com</v>
      </c>
      <c r="H54" s="2" t="str">
        <f>_xlfn.XLOOKUP(C54,customers!$A$1:$A$1001,customers!$G$1:$G$1001,,0)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cm="1">
        <f t="array" ref="N54">_xlfn.IFS(I54="Rob","Robusta",I54="Exc","Excelsa",I54="Ara","Arabi",I54="Lib","Liberica")</f>
        <v>Robusta</v>
      </c>
      <c r="O54" t="str" cm="1">
        <f t="array" ref="O54">_xlfn.IFS(J54="M","Medium",J54="L","Light",J54="d","Dark")</f>
        <v>Medium</v>
      </c>
      <c r="P54" t="str">
        <f>_xlfn.XLOOKUP(Orders_Details[[#This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IF(_xlfn.XLOOKUP(C55,customers!$A$1:$A$1001,customers!$C$1:$C$1001,0)=0,"Not Found",_xlfn.XLOOKUP(C55,customers!$A$1:$A$1001,customers!$C$1:$C$1001,0))</f>
        <v>hmattioli1g@webmd.com</v>
      </c>
      <c r="H55" s="2" t="str">
        <f>_xlfn.XLOOKUP(C55,customers!$A$1:$A$1001,customers!$G$1:$G$1001,,0)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cm="1">
        <f t="array" ref="N55">_xlfn.IFS(I55="Rob","Robusta",I55="Exc","Excelsa",I55="Ara","Arabi",I55="Lib","Liberica")</f>
        <v>Liberica</v>
      </c>
      <c r="O55" t="str" cm="1">
        <f t="array" ref="O55">_xlfn.IFS(J55="M","Medium",J55="L","Light",J55="d","Dark")</f>
        <v>Light</v>
      </c>
      <c r="P55" t="str">
        <f>_xlfn.XLOOKUP(Orders_Details[[#This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IF(_xlfn.XLOOKUP(C56,customers!$A$1:$A$1001,customers!$C$1:$C$1001,0)=0,"Not Found",_xlfn.XLOOKUP(C56,customers!$A$1:$A$1001,customers!$C$1:$C$1001,0))</f>
        <v>agillard1i@issuu.com</v>
      </c>
      <c r="H56" s="2" t="str">
        <f>_xlfn.XLOOKUP(C56,customers!$A$1:$A$1001,customers!$G$1:$G$1001,,0)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cm="1">
        <f t="array" ref="N56">_xlfn.IFS(I56="Rob","Robusta",I56="Exc","Excelsa",I56="Ara","Arabi",I56="Lib","Liberica")</f>
        <v>Liberica</v>
      </c>
      <c r="O56" t="str" cm="1">
        <f t="array" ref="O56">_xlfn.IFS(J56="M","Medium",J56="L","Light",J56="d","Dark")</f>
        <v>Medium</v>
      </c>
      <c r="P56" t="str">
        <f>_xlfn.XLOOKUP(Orders_Details[[#This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IF(_xlfn.XLOOKUP(C57,customers!$A$1:$A$1001,customers!$C$1:$C$1001,0)=0,"Not Found",_xlfn.XLOOKUP(C57,customers!$A$1:$A$1001,customers!$C$1:$C$1001,0))</f>
        <v>Not Found</v>
      </c>
      <c r="H57" s="2" t="str">
        <f>_xlfn.XLOOKUP(C57,customers!$A$1:$A$1001,customers!$G$1:$G$1001,,0)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cm="1">
        <f t="array" ref="N57">_xlfn.IFS(I57="Rob","Robusta",I57="Exc","Excelsa",I57="Ara","Arabi",I57="Lib","Liberica")</f>
        <v>Liberica</v>
      </c>
      <c r="O57" t="str" cm="1">
        <f t="array" ref="O57">_xlfn.IFS(J57="M","Medium",J57="L","Light",J57="d","Dark")</f>
        <v>Light</v>
      </c>
      <c r="P57" t="str">
        <f>_xlfn.XLOOKUP(Orders_Details[[#This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IF(_xlfn.XLOOKUP(C58,customers!$A$1:$A$1001,customers!$C$1:$C$1001,0)=0,"Not Found",_xlfn.XLOOKUP(C58,customers!$A$1:$A$1001,customers!$C$1:$C$1001,0))</f>
        <v>tgrizard1k@odnoklassniki.ru</v>
      </c>
      <c r="H58" s="2" t="str">
        <f>_xlfn.XLOOKUP(C58,customers!$A$1:$A$1001,customers!$G$1:$G$1001,,0)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cm="1">
        <f t="array" ref="N58">_xlfn.IFS(I58="Rob","Robusta",I58="Exc","Excelsa",I58="Ara","Arabi",I58="Lib","Liberica")</f>
        <v>Excelsa</v>
      </c>
      <c r="O58" t="str" cm="1">
        <f t="array" ref="O58">_xlfn.IFS(J58="M","Medium",J58="L","Light",J58="d","Dark")</f>
        <v>Dark</v>
      </c>
      <c r="P58" t="str">
        <f>_xlfn.XLOOKUP(Orders_Details[[#This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IF(_xlfn.XLOOKUP(C59,customers!$A$1:$A$1001,customers!$C$1:$C$1001,0)=0,"Not Found",_xlfn.XLOOKUP(C59,customers!$A$1:$A$1001,customers!$C$1:$C$1001,0))</f>
        <v>rrelton1l@stanford.edu</v>
      </c>
      <c r="H59" s="2" t="str">
        <f>_xlfn.XLOOKUP(C59,customers!$A$1:$A$1001,customers!$G$1:$G$1001,,0)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cm="1">
        <f t="array" ref="N59">_xlfn.IFS(I59="Rob","Robusta",I59="Exc","Excelsa",I59="Ara","Arabi",I59="Lib","Liberica")</f>
        <v>Excelsa</v>
      </c>
      <c r="O59" t="str" cm="1">
        <f t="array" ref="O59">_xlfn.IFS(J59="M","Medium",J59="L","Light",J59="d","Dark")</f>
        <v>Light</v>
      </c>
      <c r="P59" t="str">
        <f>_xlfn.XLOOKUP(Orders_Details[[#This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IF(_xlfn.XLOOKUP(C60,customers!$A$1:$A$1001,customers!$C$1:$C$1001,0)=0,"Not Found",_xlfn.XLOOKUP(C60,customers!$A$1:$A$1001,customers!$C$1:$C$1001,0))</f>
        <v>Not Found</v>
      </c>
      <c r="H60" s="2" t="str">
        <f>_xlfn.XLOOKUP(C60,customers!$A$1:$A$1001,customers!$G$1:$G$1001,,0)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cm="1">
        <f t="array" ref="N60">_xlfn.IFS(I60="Rob","Robusta",I60="Exc","Excelsa",I60="Ara","Arabi",I60="Lib","Liberica")</f>
        <v>Liberica</v>
      </c>
      <c r="O60" t="str" cm="1">
        <f t="array" ref="O60">_xlfn.IFS(J60="M","Medium",J60="L","Light",J60="d","Dark")</f>
        <v>Dark</v>
      </c>
      <c r="P60" t="str">
        <f>_xlfn.XLOOKUP(Orders_Details[[#This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IF(_xlfn.XLOOKUP(C61,customers!$A$1:$A$1001,customers!$C$1:$C$1001,0)=0,"Not Found",_xlfn.XLOOKUP(C61,customers!$A$1:$A$1001,customers!$C$1:$C$1001,0))</f>
        <v>sgilroy1n@eepurl.com</v>
      </c>
      <c r="H61" s="2" t="str">
        <f>_xlfn.XLOOKUP(C61,customers!$A$1:$A$1001,customers!$G$1:$G$1001,,0)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cm="1">
        <f t="array" ref="N61">_xlfn.IFS(I61="Rob","Robusta",I61="Exc","Excelsa",I61="Ara","Arabi",I61="Lib","Liberica")</f>
        <v>Liberica</v>
      </c>
      <c r="O61" t="str" cm="1">
        <f t="array" ref="O61">_xlfn.IFS(J61="M","Medium",J61="L","Light",J61="d","Dark")</f>
        <v>Medium</v>
      </c>
      <c r="P61" t="str">
        <f>_xlfn.XLOOKUP(Orders_Details[[#This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IF(_xlfn.XLOOKUP(C62,customers!$A$1:$A$1001,customers!$C$1:$C$1001,0)=0,"Not Found",_xlfn.XLOOKUP(C62,customers!$A$1:$A$1001,customers!$C$1:$C$1001,0))</f>
        <v>ccottingham1o@wikipedia.org</v>
      </c>
      <c r="H62" s="2" t="str">
        <f>_xlfn.XLOOKUP(C62,customers!$A$1:$A$1001,customers!$G$1:$G$1001,,0)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cm="1">
        <f t="array" ref="N62">_xlfn.IFS(I62="Rob","Robusta",I62="Exc","Excelsa",I62="Ara","Arabi",I62="Lib","Liberica")</f>
        <v>Arabi</v>
      </c>
      <c r="O62" t="str" cm="1">
        <f t="array" ref="O62">_xlfn.IFS(J62="M","Medium",J62="L","Light",J62="d","Dark")</f>
        <v>Dark</v>
      </c>
      <c r="P62" t="str">
        <f>_xlfn.XLOOKUP(Orders_Details[[#This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IF(_xlfn.XLOOKUP(C63,customers!$A$1:$A$1001,customers!$C$1:$C$1001,0)=0,"Not Found",_xlfn.XLOOKUP(C63,customers!$A$1:$A$1001,customers!$C$1:$C$1001,0))</f>
        <v>Not Found</v>
      </c>
      <c r="H63" s="2" t="str">
        <f>_xlfn.XLOOKUP(C63,customers!$A$1:$A$1001,customers!$G$1:$G$1001,,0)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cm="1">
        <f t="array" ref="N63">_xlfn.IFS(I63="Rob","Robusta",I63="Exc","Excelsa",I63="Ara","Arabi",I63="Lib","Liberica")</f>
        <v>Robusta</v>
      </c>
      <c r="O63" t="str" cm="1">
        <f t="array" ref="O63">_xlfn.IFS(J63="M","Medium",J63="L","Light",J63="d","Dark")</f>
        <v>Dark</v>
      </c>
      <c r="P63" t="str">
        <f>_xlfn.XLOOKUP(Orders_Details[[#This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IF(_xlfn.XLOOKUP(C64,customers!$A$1:$A$1001,customers!$C$1:$C$1001,0)=0,"Not Found",_xlfn.XLOOKUP(C64,customers!$A$1:$A$1001,customers!$C$1:$C$1001,0))</f>
        <v>Not Found</v>
      </c>
      <c r="H64" s="2" t="str">
        <f>_xlfn.XLOOKUP(C64,customers!$A$1:$A$1001,customers!$G$1:$G$1001,,0)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cm="1">
        <f t="array" ref="N64">_xlfn.IFS(I64="Rob","Robusta",I64="Exc","Excelsa",I64="Ara","Arabi",I64="Lib","Liberica")</f>
        <v>Liberica</v>
      </c>
      <c r="O64" t="str" cm="1">
        <f t="array" ref="O64">_xlfn.IFS(J64="M","Medium",J64="L","Light",J64="d","Dark")</f>
        <v>Light</v>
      </c>
      <c r="P64" t="str">
        <f>_xlfn.XLOOKUP(Orders_Details[[#This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IF(_xlfn.XLOOKUP(C65,customers!$A$1:$A$1001,customers!$C$1:$C$1001,0)=0,"Not Found",_xlfn.XLOOKUP(C65,customers!$A$1:$A$1001,customers!$C$1:$C$1001,0))</f>
        <v>adykes1r@eventbrite.com</v>
      </c>
      <c r="H65" s="2" t="str">
        <f>_xlfn.XLOOKUP(C65,customers!$A$1:$A$1001,customers!$G$1:$G$1001,,0)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cm="1">
        <f t="array" ref="N65">_xlfn.IFS(I65="Rob","Robusta",I65="Exc","Excelsa",I65="Ara","Arabi",I65="Lib","Liberica")</f>
        <v>Arabi</v>
      </c>
      <c r="O65" t="str" cm="1">
        <f t="array" ref="O65">_xlfn.IFS(J65="M","Medium",J65="L","Light",J65="d","Dark")</f>
        <v>Medium</v>
      </c>
      <c r="P65" t="str">
        <f>_xlfn.XLOOKUP(Orders_Details[[#This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IF(_xlfn.XLOOKUP(C66,customers!$A$1:$A$1001,customers!$C$1:$C$1001,0)=0,"Not Found",_xlfn.XLOOKUP(C66,customers!$A$1:$A$1001,customers!$C$1:$C$1001,0))</f>
        <v>Not Found</v>
      </c>
      <c r="H66" s="2" t="str">
        <f>_xlfn.XLOOKUP(C66,customers!$A$1:$A$1001,customers!$G$1:$G$1001,,0)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si="0"/>
        <v>35.82</v>
      </c>
      <c r="N66" t="str" cm="1">
        <f t="array" ref="N66">_xlfn.IFS(I66="Rob","Robusta",I66="Exc","Excelsa",I66="Ara","Arabi",I66="Lib","Liberica")</f>
        <v>Robusta</v>
      </c>
      <c r="O66" t="str" cm="1">
        <f t="array" ref="O66">_xlfn.IFS(J66="M","Medium",J66="L","Light",J66="d","Dark")</f>
        <v>Medium</v>
      </c>
      <c r="P66" t="str">
        <f>_xlfn.XLOOKUP(Orders_Details[[#This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IF(_xlfn.XLOOKUP(C67,customers!$A$1:$A$1001,customers!$C$1:$C$1001,0)=0,"Not Found",_xlfn.XLOOKUP(C67,customers!$A$1:$A$1001,customers!$C$1:$C$1001,0))</f>
        <v>acockrem1t@engadget.com</v>
      </c>
      <c r="H67" s="2" t="str">
        <f>_xlfn.XLOOKUP(C67,customers!$A$1:$A$1001,customers!$G$1:$G$1001,,0)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ref="M67:M130" si="1">L67*E67</f>
        <v>82.339999999999989</v>
      </c>
      <c r="N67" t="str" cm="1">
        <f t="array" ref="N67">_xlfn.IFS(I67="Rob","Robusta",I67="Exc","Excelsa",I67="Ara","Arabi",I67="Lib","Liberica")</f>
        <v>Robusta</v>
      </c>
      <c r="O67" t="str" cm="1">
        <f t="array" ref="O67">_xlfn.IFS(J67="M","Medium",J67="L","Light",J67="d","Dark")</f>
        <v>Dark</v>
      </c>
      <c r="P67" t="str">
        <f>_xlfn.XLOOKUP(Orders_Details[[#This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IF(_xlfn.XLOOKUP(C68,customers!$A$1:$A$1001,customers!$C$1:$C$1001,0)=0,"Not Found",_xlfn.XLOOKUP(C68,customers!$A$1:$A$1001,customers!$C$1:$C$1001,0))</f>
        <v>bumpleby1u@soundcloud.com</v>
      </c>
      <c r="H68" s="2" t="str">
        <f>_xlfn.XLOOKUP(C68,customers!$A$1:$A$1001,customers!$G$1:$G$1001,,0)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1"/>
        <v>7.169999999999999</v>
      </c>
      <c r="N68" t="str" cm="1">
        <f t="array" ref="N68">_xlfn.IFS(I68="Rob","Robusta",I68="Exc","Excelsa",I68="Ara","Arabi",I68="Lib","Liberica")</f>
        <v>Robusta</v>
      </c>
      <c r="O68" t="str" cm="1">
        <f t="array" ref="O68">_xlfn.IFS(J68="M","Medium",J68="L","Light",J68="d","Dark")</f>
        <v>Light</v>
      </c>
      <c r="P68" t="str">
        <f>_xlfn.XLOOKUP(Orders_Details[[#This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IF(_xlfn.XLOOKUP(C69,customers!$A$1:$A$1001,customers!$C$1:$C$1001,0)=0,"Not Found",_xlfn.XLOOKUP(C69,customers!$A$1:$A$1001,customers!$C$1:$C$1001,0))</f>
        <v>nsaleway1v@dedecms.com</v>
      </c>
      <c r="H69" s="2" t="str">
        <f>_xlfn.XLOOKUP(C69,customers!$A$1:$A$1001,customers!$G$1:$G$1001,,0)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1"/>
        <v>9.51</v>
      </c>
      <c r="N69" t="str" cm="1">
        <f t="array" ref="N69">_xlfn.IFS(I69="Rob","Robusta",I69="Exc","Excelsa",I69="Ara","Arabi",I69="Lib","Liberica")</f>
        <v>Liberica</v>
      </c>
      <c r="O69" t="str" cm="1">
        <f t="array" ref="O69">_xlfn.IFS(J69="M","Medium",J69="L","Light",J69="d","Dark")</f>
        <v>Light</v>
      </c>
      <c r="P69" t="str">
        <f>_xlfn.XLOOKUP(Orders_Details[[#This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IF(_xlfn.XLOOKUP(C70,customers!$A$1:$A$1001,customers!$C$1:$C$1001,0)=0,"Not Found",_xlfn.XLOOKUP(C70,customers!$A$1:$A$1001,customers!$C$1:$C$1001,0))</f>
        <v>hgoulter1w@abc.net.au</v>
      </c>
      <c r="H70" s="2" t="str">
        <f>_xlfn.XLOOKUP(C70,customers!$A$1:$A$1001,customers!$G$1:$G$1001,,0)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1"/>
        <v>2.9849999999999999</v>
      </c>
      <c r="N70" t="str" cm="1">
        <f t="array" ref="N70">_xlfn.IFS(I70="Rob","Robusta",I70="Exc","Excelsa",I70="Ara","Arabi",I70="Lib","Liberica")</f>
        <v>Robusta</v>
      </c>
      <c r="O70" t="str" cm="1">
        <f t="array" ref="O70">_xlfn.IFS(J70="M","Medium",J70="L","Light",J70="d","Dark")</f>
        <v>Medium</v>
      </c>
      <c r="P70" t="str">
        <f>_xlfn.XLOOKUP(Orders_Details[[#This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IF(_xlfn.XLOOKUP(C71,customers!$A$1:$A$1001,customers!$C$1:$C$1001,0)=0,"Not Found",_xlfn.XLOOKUP(C71,customers!$A$1:$A$1001,customers!$C$1:$C$1001,0))</f>
        <v>grizzello1x@symantec.com</v>
      </c>
      <c r="H71" s="2" t="str">
        <f>_xlfn.XLOOKUP(C71,customers!$A$1:$A$1001,customers!$G$1:$G$1001,,0)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1"/>
        <v>59.699999999999996</v>
      </c>
      <c r="N71" t="str" cm="1">
        <f t="array" ref="N71">_xlfn.IFS(I71="Rob","Robusta",I71="Exc","Excelsa",I71="Ara","Arabi",I71="Lib","Liberica")</f>
        <v>Robusta</v>
      </c>
      <c r="O71" t="str" cm="1">
        <f t="array" ref="O71">_xlfn.IFS(J71="M","Medium",J71="L","Light",J71="d","Dark")</f>
        <v>Medium</v>
      </c>
      <c r="P71" t="str">
        <f>_xlfn.XLOOKUP(Orders_Details[[#This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IF(_xlfn.XLOOKUP(C72,customers!$A$1:$A$1001,customers!$C$1:$C$1001,0)=0,"Not Found",_xlfn.XLOOKUP(C72,customers!$A$1:$A$1001,customers!$C$1:$C$1001,0))</f>
        <v>slist1y@mapquest.com</v>
      </c>
      <c r="H72" s="2" t="str">
        <f>_xlfn.XLOOKUP(C72,customers!$A$1:$A$1001,customers!$G$1:$G$1001,,0)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1"/>
        <v>136.61999999999998</v>
      </c>
      <c r="N72" t="str" cm="1">
        <f t="array" ref="N72">_xlfn.IFS(I72="Rob","Robusta",I72="Exc","Excelsa",I72="Ara","Arabi",I72="Lib","Liberica")</f>
        <v>Excelsa</v>
      </c>
      <c r="O72" t="str" cm="1">
        <f t="array" ref="O72">_xlfn.IFS(J72="M","Medium",J72="L","Light",J72="d","Dark")</f>
        <v>Light</v>
      </c>
      <c r="P72" t="str">
        <f>_xlfn.XLOOKUP(Orders_Details[[#This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IF(_xlfn.XLOOKUP(C73,customers!$A$1:$A$1001,customers!$C$1:$C$1001,0)=0,"Not Found",_xlfn.XLOOKUP(C73,customers!$A$1:$A$1001,customers!$C$1:$C$1001,0))</f>
        <v>sedmondson1z@theguardian.com</v>
      </c>
      <c r="H73" s="2" t="str">
        <f>_xlfn.XLOOKUP(C73,customers!$A$1:$A$1001,customers!$G$1:$G$1001,,0)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1"/>
        <v>9.51</v>
      </c>
      <c r="N73" t="str" cm="1">
        <f t="array" ref="N73">_xlfn.IFS(I73="Rob","Robusta",I73="Exc","Excelsa",I73="Ara","Arabi",I73="Lib","Liberica")</f>
        <v>Liberica</v>
      </c>
      <c r="O73" t="str" cm="1">
        <f t="array" ref="O73">_xlfn.IFS(J73="M","Medium",J73="L","Light",J73="d","Dark")</f>
        <v>Light</v>
      </c>
      <c r="P73" t="str">
        <f>_xlfn.XLOOKUP(Orders_Details[[#This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IF(_xlfn.XLOOKUP(C74,customers!$A$1:$A$1001,customers!$C$1:$C$1001,0)=0,"Not Found",_xlfn.XLOOKUP(C74,customers!$A$1:$A$1001,customers!$C$1:$C$1001,0))</f>
        <v>Not Found</v>
      </c>
      <c r="H74" s="2" t="str">
        <f>_xlfn.XLOOKUP(C74,customers!$A$1:$A$1001,customers!$G$1:$G$1001,,0)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1"/>
        <v>77.624999999999986</v>
      </c>
      <c r="N74" t="str" cm="1">
        <f t="array" ref="N74">_xlfn.IFS(I74="Rob","Robusta",I74="Exc","Excelsa",I74="Ara","Arabi",I74="Lib","Liberica")</f>
        <v>Arabi</v>
      </c>
      <c r="O74" t="str" cm="1">
        <f t="array" ref="O74">_xlfn.IFS(J74="M","Medium",J74="L","Light",J74="d","Dark")</f>
        <v>Medium</v>
      </c>
      <c r="P74" t="str">
        <f>_xlfn.XLOOKUP(Orders_Details[[#This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IF(_xlfn.XLOOKUP(C75,customers!$A$1:$A$1001,customers!$C$1:$C$1001,0)=0,"Not Found",_xlfn.XLOOKUP(C75,customers!$A$1:$A$1001,customers!$C$1:$C$1001,0))</f>
        <v>Not Found</v>
      </c>
      <c r="H75" s="2" t="str">
        <f>_xlfn.XLOOKUP(C75,customers!$A$1:$A$1001,customers!$G$1:$G$1001,,0)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1"/>
        <v>21.825000000000003</v>
      </c>
      <c r="N75" t="str" cm="1">
        <f t="array" ref="N75">_xlfn.IFS(I75="Rob","Robusta",I75="Exc","Excelsa",I75="Ara","Arabi",I75="Lib","Liberica")</f>
        <v>Liberica</v>
      </c>
      <c r="O75" t="str" cm="1">
        <f t="array" ref="O75">_xlfn.IFS(J75="M","Medium",J75="L","Light",J75="d","Dark")</f>
        <v>Medium</v>
      </c>
      <c r="P75" t="str">
        <f>_xlfn.XLOOKUP(Orders_Details[[#This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IF(_xlfn.XLOOKUP(C76,customers!$A$1:$A$1001,customers!$C$1:$C$1001,0)=0,"Not Found",_xlfn.XLOOKUP(C76,customers!$A$1:$A$1001,customers!$C$1:$C$1001,0))</f>
        <v>jrangall22@newsvine.com</v>
      </c>
      <c r="H76" s="2" t="str">
        <f>_xlfn.XLOOKUP(C76,customers!$A$1:$A$1001,customers!$G$1:$G$1001,,0)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1"/>
        <v>17.82</v>
      </c>
      <c r="N76" t="str" cm="1">
        <f t="array" ref="N76">_xlfn.IFS(I76="Rob","Robusta",I76="Exc","Excelsa",I76="Ara","Arabi",I76="Lib","Liberica")</f>
        <v>Excelsa</v>
      </c>
      <c r="O76" t="str" cm="1">
        <f t="array" ref="O76">_xlfn.IFS(J76="M","Medium",J76="L","Light",J76="d","Dark")</f>
        <v>Light</v>
      </c>
      <c r="P76" t="str">
        <f>_xlfn.XLOOKUP(Orders_Details[[#This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IF(_xlfn.XLOOKUP(C77,customers!$A$1:$A$1001,customers!$C$1:$C$1001,0)=0,"Not Found",_xlfn.XLOOKUP(C77,customers!$A$1:$A$1001,customers!$C$1:$C$1001,0))</f>
        <v>kboorn23@ezinearticles.com</v>
      </c>
      <c r="H77" s="2" t="str">
        <f>_xlfn.XLOOKUP(C77,customers!$A$1:$A$1001,customers!$G$1:$G$1001,,0)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1"/>
        <v>53.699999999999996</v>
      </c>
      <c r="N77" t="str" cm="1">
        <f t="array" ref="N77">_xlfn.IFS(I77="Rob","Robusta",I77="Exc","Excelsa",I77="Ara","Arabi",I77="Lib","Liberica")</f>
        <v>Robusta</v>
      </c>
      <c r="O77" t="str" cm="1">
        <f t="array" ref="O77">_xlfn.IFS(J77="M","Medium",J77="L","Light",J77="d","Dark")</f>
        <v>Dark</v>
      </c>
      <c r="P77" t="str">
        <f>_xlfn.XLOOKUP(Orders_Details[[#This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IF(_xlfn.XLOOKUP(C78,customers!$A$1:$A$1001,customers!$C$1:$C$1001,0)=0,"Not Found",_xlfn.XLOOKUP(C78,customers!$A$1:$A$1001,customers!$C$1:$C$1001,0))</f>
        <v>Not Found</v>
      </c>
      <c r="H78" s="2" t="str">
        <f>_xlfn.XLOOKUP(C78,customers!$A$1:$A$1001,customers!$G$1:$G$1001,,0)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1"/>
        <v>3.5849999999999995</v>
      </c>
      <c r="N78" t="str" cm="1">
        <f t="array" ref="N78">_xlfn.IFS(I78="Rob","Robusta",I78="Exc","Excelsa",I78="Ara","Arabi",I78="Lib","Liberica")</f>
        <v>Robusta</v>
      </c>
      <c r="O78" t="str" cm="1">
        <f t="array" ref="O78">_xlfn.IFS(J78="M","Medium",J78="L","Light",J78="d","Dark")</f>
        <v>Light</v>
      </c>
      <c r="P78" t="str">
        <f>_xlfn.XLOOKUP(Orders_Details[[#This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IF(_xlfn.XLOOKUP(C79,customers!$A$1:$A$1001,customers!$C$1:$C$1001,0)=0,"Not Found",_xlfn.XLOOKUP(C79,customers!$A$1:$A$1001,customers!$C$1:$C$1001,0))</f>
        <v>celgey25@webs.com</v>
      </c>
      <c r="H79" s="2" t="str">
        <f>_xlfn.XLOOKUP(C79,customers!$A$1:$A$1001,customers!$G$1:$G$1001,,0)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1"/>
        <v>7.29</v>
      </c>
      <c r="N79" t="str" cm="1">
        <f t="array" ref="N79">_xlfn.IFS(I79="Rob","Robusta",I79="Exc","Excelsa",I79="Ara","Arabi",I79="Lib","Liberica")</f>
        <v>Excelsa</v>
      </c>
      <c r="O79" t="str" cm="1">
        <f t="array" ref="O79">_xlfn.IFS(J79="M","Medium",J79="L","Light",J79="d","Dark")</f>
        <v>Dark</v>
      </c>
      <c r="P79" t="str">
        <f>_xlfn.XLOOKUP(Orders_Details[[#This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IF(_xlfn.XLOOKUP(C80,customers!$A$1:$A$1001,customers!$C$1:$C$1001,0)=0,"Not Found",_xlfn.XLOOKUP(C80,customers!$A$1:$A$1001,customers!$C$1:$C$1001,0))</f>
        <v>lmizzi26@rakuten.co.jp</v>
      </c>
      <c r="H80" s="2" t="str">
        <f>_xlfn.XLOOKUP(C80,customers!$A$1:$A$1001,customers!$G$1:$G$1001,,0)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1"/>
        <v>40.5</v>
      </c>
      <c r="N80" t="str" cm="1">
        <f t="array" ref="N80">_xlfn.IFS(I80="Rob","Robusta",I80="Exc","Excelsa",I80="Ara","Arabi",I80="Lib","Liberica")</f>
        <v>Arabi</v>
      </c>
      <c r="O80" t="str" cm="1">
        <f t="array" ref="O80">_xlfn.IFS(J80="M","Medium",J80="L","Light",J80="d","Dark")</f>
        <v>Medium</v>
      </c>
      <c r="P80" t="str">
        <f>_xlfn.XLOOKUP(Orders_Details[[#This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IF(_xlfn.XLOOKUP(C81,customers!$A$1:$A$1001,customers!$C$1:$C$1001,0)=0,"Not Found",_xlfn.XLOOKUP(C81,customers!$A$1:$A$1001,customers!$C$1:$C$1001,0))</f>
        <v>cgiacomazzo27@jigsy.com</v>
      </c>
      <c r="H81" s="2" t="str">
        <f>_xlfn.XLOOKUP(C81,customers!$A$1:$A$1001,customers!$G$1:$G$1001,,0)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1"/>
        <v>47.8</v>
      </c>
      <c r="N81" t="str" cm="1">
        <f t="array" ref="N81">_xlfn.IFS(I81="Rob","Robusta",I81="Exc","Excelsa",I81="Ara","Arabi",I81="Lib","Liberica")</f>
        <v>Robusta</v>
      </c>
      <c r="O81" t="str" cm="1">
        <f t="array" ref="O81">_xlfn.IFS(J81="M","Medium",J81="L","Light",J81="d","Dark")</f>
        <v>Light</v>
      </c>
      <c r="P81" t="str">
        <f>_xlfn.XLOOKUP(Orders_Details[[#This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IF(_xlfn.XLOOKUP(C82,customers!$A$1:$A$1001,customers!$C$1:$C$1001,0)=0,"Not Found",_xlfn.XLOOKUP(C82,customers!$A$1:$A$1001,customers!$C$1:$C$1001,0))</f>
        <v>aarnow28@arizona.edu</v>
      </c>
      <c r="H82" s="2" t="str">
        <f>_xlfn.XLOOKUP(C82,customers!$A$1:$A$1001,customers!$G$1:$G$1001,,0)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1"/>
        <v>38.849999999999994</v>
      </c>
      <c r="N82" t="str" cm="1">
        <f t="array" ref="N82">_xlfn.IFS(I82="Rob","Robusta",I82="Exc","Excelsa",I82="Ara","Arabi",I82="Lib","Liberica")</f>
        <v>Arabi</v>
      </c>
      <c r="O82" t="str" cm="1">
        <f t="array" ref="O82">_xlfn.IFS(J82="M","Medium",J82="L","Light",J82="d","Dark")</f>
        <v>Light</v>
      </c>
      <c r="P82" t="str">
        <f>_xlfn.XLOOKUP(Orders_Details[[#This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IF(_xlfn.XLOOKUP(C83,customers!$A$1:$A$1001,customers!$C$1:$C$1001,0)=0,"Not Found",_xlfn.XLOOKUP(C83,customers!$A$1:$A$1001,customers!$C$1:$C$1001,0))</f>
        <v>syann29@senate.gov</v>
      </c>
      <c r="H83" s="2" t="str">
        <f>_xlfn.XLOOKUP(C83,customers!$A$1:$A$1001,customers!$G$1:$G$1001,,0)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1"/>
        <v>109.36499999999999</v>
      </c>
      <c r="N83" t="str" cm="1">
        <f t="array" ref="N83">_xlfn.IFS(I83="Rob","Robusta",I83="Exc","Excelsa",I83="Ara","Arabi",I83="Lib","Liberica")</f>
        <v>Liberica</v>
      </c>
      <c r="O83" t="str" cm="1">
        <f t="array" ref="O83">_xlfn.IFS(J83="M","Medium",J83="L","Light",J83="d","Dark")</f>
        <v>Light</v>
      </c>
      <c r="P83" t="str">
        <f>_xlfn.XLOOKUP(Orders_Details[[#This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IF(_xlfn.XLOOKUP(C84,customers!$A$1:$A$1001,customers!$C$1:$C$1001,0)=0,"Not Found",_xlfn.XLOOKUP(C84,customers!$A$1:$A$1001,customers!$C$1:$C$1001,0))</f>
        <v>bnaulls2a@tiny.cc</v>
      </c>
      <c r="H84" s="2" t="str">
        <f>_xlfn.XLOOKUP(C84,customers!$A$1:$A$1001,customers!$G$1:$G$1001,,0)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1"/>
        <v>100.39499999999998</v>
      </c>
      <c r="N84" t="str" cm="1">
        <f t="array" ref="N84">_xlfn.IFS(I84="Rob","Robusta",I84="Exc","Excelsa",I84="Ara","Arabi",I84="Lib","Liberica")</f>
        <v>Liberica</v>
      </c>
      <c r="O84" t="str" cm="1">
        <f t="array" ref="O84">_xlfn.IFS(J84="M","Medium",J84="L","Light",J84="d","Dark")</f>
        <v>Medium</v>
      </c>
      <c r="P84" t="str">
        <f>_xlfn.XLOOKUP(Orders_Details[[#This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IF(_xlfn.XLOOKUP(C85,customers!$A$1:$A$1001,customers!$C$1:$C$1001,0)=0,"Not Found",_xlfn.XLOOKUP(C85,customers!$A$1:$A$1001,customers!$C$1:$C$1001,0))</f>
        <v>Not Found</v>
      </c>
      <c r="H85" s="2" t="str">
        <f>_xlfn.XLOOKUP(C85,customers!$A$1:$A$1001,customers!$G$1:$G$1001,,0)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1"/>
        <v>82.339999999999989</v>
      </c>
      <c r="N85" t="str" cm="1">
        <f t="array" ref="N85">_xlfn.IFS(I85="Rob","Robusta",I85="Exc","Excelsa",I85="Ara","Arabi",I85="Lib","Liberica")</f>
        <v>Robusta</v>
      </c>
      <c r="O85" t="str" cm="1">
        <f t="array" ref="O85">_xlfn.IFS(J85="M","Medium",J85="L","Light",J85="d","Dark")</f>
        <v>Dark</v>
      </c>
      <c r="P85" t="str">
        <f>_xlfn.XLOOKUP(Orders_Details[[#This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IF(_xlfn.XLOOKUP(C86,customers!$A$1:$A$1001,customers!$C$1:$C$1001,0)=0,"Not Found",_xlfn.XLOOKUP(C86,customers!$A$1:$A$1001,customers!$C$1:$C$1001,0))</f>
        <v>zsherewood2c@apache.org</v>
      </c>
      <c r="H86" s="2" t="str">
        <f>_xlfn.XLOOKUP(C86,customers!$A$1:$A$1001,customers!$G$1:$G$1001,,0)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1"/>
        <v>9.51</v>
      </c>
      <c r="N86" t="str" cm="1">
        <f t="array" ref="N86">_xlfn.IFS(I86="Rob","Robusta",I86="Exc","Excelsa",I86="Ara","Arabi",I86="Lib","Liberica")</f>
        <v>Liberica</v>
      </c>
      <c r="O86" t="str" cm="1">
        <f t="array" ref="O86">_xlfn.IFS(J86="M","Medium",J86="L","Light",J86="d","Dark")</f>
        <v>Light</v>
      </c>
      <c r="P86" t="str">
        <f>_xlfn.XLOOKUP(Orders_Details[[#This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IF(_xlfn.XLOOKUP(C87,customers!$A$1:$A$1001,customers!$C$1:$C$1001,0)=0,"Not Found",_xlfn.XLOOKUP(C87,customers!$A$1:$A$1001,customers!$C$1:$C$1001,0))</f>
        <v>jdufaire2d@fc2.com</v>
      </c>
      <c r="H87" s="2" t="str">
        <f>_xlfn.XLOOKUP(C87,customers!$A$1:$A$1001,customers!$G$1:$G$1001,,0)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1"/>
        <v>89.35499999999999</v>
      </c>
      <c r="N87" t="str" cm="1">
        <f t="array" ref="N87">_xlfn.IFS(I87="Rob","Robusta",I87="Exc","Excelsa",I87="Ara","Arabi",I87="Lib","Liberica")</f>
        <v>Arabi</v>
      </c>
      <c r="O87" t="str" cm="1">
        <f t="array" ref="O87">_xlfn.IFS(J87="M","Medium",J87="L","Light",J87="d","Dark")</f>
        <v>Light</v>
      </c>
      <c r="P87" t="str">
        <f>_xlfn.XLOOKUP(Orders_Details[[#This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IF(_xlfn.XLOOKUP(C88,customers!$A$1:$A$1001,customers!$C$1:$C$1001,0)=0,"Not Found",_xlfn.XLOOKUP(C88,customers!$A$1:$A$1001,customers!$C$1:$C$1001,0))</f>
        <v>jdufaire2d@fc2.com</v>
      </c>
      <c r="H88" s="2" t="str">
        <f>_xlfn.XLOOKUP(C88,customers!$A$1:$A$1001,customers!$G$1:$G$1001,,0)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1"/>
        <v>11.94</v>
      </c>
      <c r="N88" t="str" cm="1">
        <f t="array" ref="N88">_xlfn.IFS(I88="Rob","Robusta",I88="Exc","Excelsa",I88="Ara","Arabi",I88="Lib","Liberica")</f>
        <v>Arabi</v>
      </c>
      <c r="O88" t="str" cm="1">
        <f t="array" ref="O88">_xlfn.IFS(J88="M","Medium",J88="L","Light",J88="d","Dark")</f>
        <v>Dark</v>
      </c>
      <c r="P88" t="str">
        <f>_xlfn.XLOOKUP(Orders_Details[[#This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IF(_xlfn.XLOOKUP(C89,customers!$A$1:$A$1001,customers!$C$1:$C$1001,0)=0,"Not Found",_xlfn.XLOOKUP(C89,customers!$A$1:$A$1001,customers!$C$1:$C$1001,0))</f>
        <v>bkeaveney2f@netlog.com</v>
      </c>
      <c r="H89" s="2" t="str">
        <f>_xlfn.XLOOKUP(C89,customers!$A$1:$A$1001,customers!$G$1:$G$1001,,0)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1"/>
        <v>33.75</v>
      </c>
      <c r="N89" t="str" cm="1">
        <f t="array" ref="N89">_xlfn.IFS(I89="Rob","Robusta",I89="Exc","Excelsa",I89="Ara","Arabi",I89="Lib","Liberica")</f>
        <v>Arabi</v>
      </c>
      <c r="O89" t="str" cm="1">
        <f t="array" ref="O89">_xlfn.IFS(J89="M","Medium",J89="L","Light",J89="d","Dark")</f>
        <v>Medium</v>
      </c>
      <c r="P89" t="str">
        <f>_xlfn.XLOOKUP(Orders_Details[[#This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IF(_xlfn.XLOOKUP(C90,customers!$A$1:$A$1001,customers!$C$1:$C$1001,0)=0,"Not Found",_xlfn.XLOOKUP(C90,customers!$A$1:$A$1001,customers!$C$1:$C$1001,0))</f>
        <v>egrise2g@cargocollective.com</v>
      </c>
      <c r="H90" s="2" t="str">
        <f>_xlfn.XLOOKUP(C90,customers!$A$1:$A$1001,customers!$G$1:$G$1001,,0)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1"/>
        <v>35.849999999999994</v>
      </c>
      <c r="N90" t="str" cm="1">
        <f t="array" ref="N90">_xlfn.IFS(I90="Rob","Robusta",I90="Exc","Excelsa",I90="Ara","Arabi",I90="Lib","Liberica")</f>
        <v>Robusta</v>
      </c>
      <c r="O90" t="str" cm="1">
        <f t="array" ref="O90">_xlfn.IFS(J90="M","Medium",J90="L","Light",J90="d","Dark")</f>
        <v>Light</v>
      </c>
      <c r="P90" t="str">
        <f>_xlfn.XLOOKUP(Orders_Details[[#This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IF(_xlfn.XLOOKUP(C91,customers!$A$1:$A$1001,customers!$C$1:$C$1001,0)=0,"Not Found",_xlfn.XLOOKUP(C91,customers!$A$1:$A$1001,customers!$C$1:$C$1001,0))</f>
        <v>tgottelier2h@vistaprint.com</v>
      </c>
      <c r="H91" s="2" t="str">
        <f>_xlfn.XLOOKUP(C91,customers!$A$1:$A$1001,customers!$G$1:$G$1001,,0)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1"/>
        <v>77.699999999999989</v>
      </c>
      <c r="N91" t="str" cm="1">
        <f t="array" ref="N91">_xlfn.IFS(I91="Rob","Robusta",I91="Exc","Excelsa",I91="Ara","Arabi",I91="Lib","Liberica")</f>
        <v>Arabi</v>
      </c>
      <c r="O91" t="str" cm="1">
        <f t="array" ref="O91">_xlfn.IFS(J91="M","Medium",J91="L","Light",J91="d","Dark")</f>
        <v>Light</v>
      </c>
      <c r="P91" t="str">
        <f>_xlfn.XLOOKUP(Orders_Details[[#This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IF(_xlfn.XLOOKUP(C92,customers!$A$1:$A$1001,customers!$C$1:$C$1001,0)=0,"Not Found",_xlfn.XLOOKUP(C92,customers!$A$1:$A$1001,customers!$C$1:$C$1001,0))</f>
        <v>Not Found</v>
      </c>
      <c r="H92" s="2" t="str">
        <f>_xlfn.XLOOKUP(C92,customers!$A$1:$A$1001,customers!$G$1:$G$1001,,0)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1"/>
        <v>51.8</v>
      </c>
      <c r="N92" t="str" cm="1">
        <f t="array" ref="N92">_xlfn.IFS(I92="Rob","Robusta",I92="Exc","Excelsa",I92="Ara","Arabi",I92="Lib","Liberica")</f>
        <v>Arabi</v>
      </c>
      <c r="O92" t="str" cm="1">
        <f t="array" ref="O92">_xlfn.IFS(J92="M","Medium",J92="L","Light",J92="d","Dark")</f>
        <v>Light</v>
      </c>
      <c r="P92" t="str">
        <f>_xlfn.XLOOKUP(Orders_Details[[#This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IF(_xlfn.XLOOKUP(C93,customers!$A$1:$A$1001,customers!$C$1:$C$1001,0)=0,"Not Found",_xlfn.XLOOKUP(C93,customers!$A$1:$A$1001,customers!$C$1:$C$1001,0))</f>
        <v>agreenhead2j@dailymail.co.uk</v>
      </c>
      <c r="H93" s="2" t="str">
        <f>_xlfn.XLOOKUP(C93,customers!$A$1:$A$1001,customers!$G$1:$G$1001,,0)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1"/>
        <v>103.49999999999999</v>
      </c>
      <c r="N93" t="str" cm="1">
        <f t="array" ref="N93">_xlfn.IFS(I93="Rob","Robusta",I93="Exc","Excelsa",I93="Ara","Arabi",I93="Lib","Liberica")</f>
        <v>Arabi</v>
      </c>
      <c r="O93" t="str" cm="1">
        <f t="array" ref="O93">_xlfn.IFS(J93="M","Medium",J93="L","Light",J93="d","Dark")</f>
        <v>Medium</v>
      </c>
      <c r="P93" t="str">
        <f>_xlfn.XLOOKUP(Orders_Details[[#This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IF(_xlfn.XLOOKUP(C94,customers!$A$1:$A$1001,customers!$C$1:$C$1001,0)=0,"Not Found",_xlfn.XLOOKUP(C94,customers!$A$1:$A$1001,customers!$C$1:$C$1001,0))</f>
        <v>Not Found</v>
      </c>
      <c r="H94" s="2" t="str">
        <f>_xlfn.XLOOKUP(C94,customers!$A$1:$A$1001,customers!$G$1:$G$1001,,0)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1"/>
        <v>44.55</v>
      </c>
      <c r="N94" t="str" cm="1">
        <f t="array" ref="N94">_xlfn.IFS(I94="Rob","Robusta",I94="Exc","Excelsa",I94="Ara","Arabi",I94="Lib","Liberica")</f>
        <v>Excelsa</v>
      </c>
      <c r="O94" t="str" cm="1">
        <f t="array" ref="O94">_xlfn.IFS(J94="M","Medium",J94="L","Light",J94="d","Dark")</f>
        <v>Light</v>
      </c>
      <c r="P94" t="str">
        <f>_xlfn.XLOOKUP(Orders_Details[[#This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IF(_xlfn.XLOOKUP(C95,customers!$A$1:$A$1001,customers!$C$1:$C$1001,0)=0,"Not Found",_xlfn.XLOOKUP(C95,customers!$A$1:$A$1001,customers!$C$1:$C$1001,0))</f>
        <v>elangcaster2l@spotify.com</v>
      </c>
      <c r="H95" s="2" t="str">
        <f>_xlfn.XLOOKUP(C95,customers!$A$1:$A$1001,customers!$G$1:$G$1001,,0)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1"/>
        <v>35.64</v>
      </c>
      <c r="N95" t="str" cm="1">
        <f t="array" ref="N95">_xlfn.IFS(I95="Rob","Robusta",I95="Exc","Excelsa",I95="Ara","Arabi",I95="Lib","Liberica")</f>
        <v>Excelsa</v>
      </c>
      <c r="O95" t="str" cm="1">
        <f t="array" ref="O95">_xlfn.IFS(J95="M","Medium",J95="L","Light",J95="d","Dark")</f>
        <v>Light</v>
      </c>
      <c r="P95" t="str">
        <f>_xlfn.XLOOKUP(Orders_Details[[#This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IF(_xlfn.XLOOKUP(C96,customers!$A$1:$A$1001,customers!$C$1:$C$1001,0)=0,"Not Found",_xlfn.XLOOKUP(C96,customers!$A$1:$A$1001,customers!$C$1:$C$1001,0))</f>
        <v>Not Found</v>
      </c>
      <c r="H96" s="2" t="str">
        <f>_xlfn.XLOOKUP(C96,customers!$A$1:$A$1001,customers!$G$1:$G$1001,,0)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1"/>
        <v>17.91</v>
      </c>
      <c r="N96" t="str" cm="1">
        <f t="array" ref="N96">_xlfn.IFS(I96="Rob","Robusta",I96="Exc","Excelsa",I96="Ara","Arabi",I96="Lib","Liberica")</f>
        <v>Arabi</v>
      </c>
      <c r="O96" t="str" cm="1">
        <f t="array" ref="O96">_xlfn.IFS(J96="M","Medium",J96="L","Light",J96="d","Dark")</f>
        <v>Dark</v>
      </c>
      <c r="P96" t="str">
        <f>_xlfn.XLOOKUP(Orders_Details[[#This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IF(_xlfn.XLOOKUP(C97,customers!$A$1:$A$1001,customers!$C$1:$C$1001,0)=0,"Not Found",_xlfn.XLOOKUP(C97,customers!$A$1:$A$1001,customers!$C$1:$C$1001,0))</f>
        <v>nmagauran2n@51.la</v>
      </c>
      <c r="H97" s="2" t="str">
        <f>_xlfn.XLOOKUP(C97,customers!$A$1:$A$1001,customers!$G$1:$G$1001,,0)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1"/>
        <v>155.24999999999997</v>
      </c>
      <c r="N97" t="str" cm="1">
        <f t="array" ref="N97">_xlfn.IFS(I97="Rob","Robusta",I97="Exc","Excelsa",I97="Ara","Arabi",I97="Lib","Liberica")</f>
        <v>Arabi</v>
      </c>
      <c r="O97" t="str" cm="1">
        <f t="array" ref="O97">_xlfn.IFS(J97="M","Medium",J97="L","Light",J97="d","Dark")</f>
        <v>Medium</v>
      </c>
      <c r="P97" t="str">
        <f>_xlfn.XLOOKUP(Orders_Details[[#This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IF(_xlfn.XLOOKUP(C98,customers!$A$1:$A$1001,customers!$C$1:$C$1001,0)=0,"Not Found",_xlfn.XLOOKUP(C98,customers!$A$1:$A$1001,customers!$C$1:$C$1001,0))</f>
        <v>vkirdsch2o@google.fr</v>
      </c>
      <c r="H98" s="2" t="str">
        <f>_xlfn.XLOOKUP(C98,customers!$A$1:$A$1001,customers!$G$1:$G$1001,,0)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1"/>
        <v>5.97</v>
      </c>
      <c r="N98" t="str" cm="1">
        <f t="array" ref="N98">_xlfn.IFS(I98="Rob","Robusta",I98="Exc","Excelsa",I98="Ara","Arabi",I98="Lib","Liberica")</f>
        <v>Arabi</v>
      </c>
      <c r="O98" t="str" cm="1">
        <f t="array" ref="O98">_xlfn.IFS(J98="M","Medium",J98="L","Light",J98="d","Dark")</f>
        <v>Dark</v>
      </c>
      <c r="P98" t="str">
        <f>_xlfn.XLOOKUP(Orders_Details[[#This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IF(_xlfn.XLOOKUP(C99,customers!$A$1:$A$1001,customers!$C$1:$C$1001,0)=0,"Not Found",_xlfn.XLOOKUP(C99,customers!$A$1:$A$1001,customers!$C$1:$C$1001,0))</f>
        <v>iwhapple2p@com.com</v>
      </c>
      <c r="H99" s="2" t="str">
        <f>_xlfn.XLOOKUP(C99,customers!$A$1:$A$1001,customers!$G$1:$G$1001,,0)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1"/>
        <v>13.5</v>
      </c>
      <c r="N99" t="str" cm="1">
        <f t="array" ref="N99">_xlfn.IFS(I99="Rob","Robusta",I99="Exc","Excelsa",I99="Ara","Arabi",I99="Lib","Liberica")</f>
        <v>Arabi</v>
      </c>
      <c r="O99" t="str" cm="1">
        <f t="array" ref="O99">_xlfn.IFS(J99="M","Medium",J99="L","Light",J99="d","Dark")</f>
        <v>Medium</v>
      </c>
      <c r="P99" t="str">
        <f>_xlfn.XLOOKUP(Orders_Details[[#This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IF(_xlfn.XLOOKUP(C100,customers!$A$1:$A$1001,customers!$C$1:$C$1001,0)=0,"Not Found",_xlfn.XLOOKUP(C100,customers!$A$1:$A$1001,customers!$C$1:$C$1001,0))</f>
        <v>Not Found</v>
      </c>
      <c r="H100" s="2" t="str">
        <f>_xlfn.XLOOKUP(C100,customers!$A$1:$A$1001,customers!$G$1:$G$1001,,0)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1"/>
        <v>2.9849999999999999</v>
      </c>
      <c r="N100" t="str" cm="1">
        <f t="array" ref="N100">_xlfn.IFS(I100="Rob","Robusta",I100="Exc","Excelsa",I100="Ara","Arabi",I100="Lib","Liberica")</f>
        <v>Arabi</v>
      </c>
      <c r="O100" t="str" cm="1">
        <f t="array" ref="O100">_xlfn.IFS(J100="M","Medium",J100="L","Light",J100="d","Dark")</f>
        <v>Dark</v>
      </c>
      <c r="P100" t="str">
        <f>_xlfn.XLOOKUP(Orders_Details[[#This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IF(_xlfn.XLOOKUP(C101,customers!$A$1:$A$1001,customers!$C$1:$C$1001,0)=0,"Not Found",_xlfn.XLOOKUP(C101,customers!$A$1:$A$1001,customers!$C$1:$C$1001,0))</f>
        <v>Not Found</v>
      </c>
      <c r="H101" s="2" t="str">
        <f>_xlfn.XLOOKUP(C101,customers!$A$1:$A$1001,customers!$G$1:$G$1001,,0)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1"/>
        <v>13.095000000000001</v>
      </c>
      <c r="N101" t="str" cm="1">
        <f t="array" ref="N101">_xlfn.IFS(I101="Rob","Robusta",I101="Exc","Excelsa",I101="Ara","Arabi",I101="Lib","Liberica")</f>
        <v>Liberica</v>
      </c>
      <c r="O101" t="str" cm="1">
        <f t="array" ref="O101">_xlfn.IFS(J101="M","Medium",J101="L","Light",J101="d","Dark")</f>
        <v>Medium</v>
      </c>
      <c r="P101" t="str">
        <f>_xlfn.XLOOKUP(Orders_Details[[#This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IF(_xlfn.XLOOKUP(C102,customers!$A$1:$A$1001,customers!$C$1:$C$1001,0)=0,"Not Found",_xlfn.XLOOKUP(C102,customers!$A$1:$A$1001,customers!$C$1:$C$1001,0))</f>
        <v>Not Found</v>
      </c>
      <c r="H102" s="2" t="str">
        <f>_xlfn.XLOOKUP(C102,customers!$A$1:$A$1001,customers!$G$1:$G$1001,,0)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1"/>
        <v>7.77</v>
      </c>
      <c r="N102" t="str" cm="1">
        <f t="array" ref="N102">_xlfn.IFS(I102="Rob","Robusta",I102="Exc","Excelsa",I102="Ara","Arabi",I102="Lib","Liberica")</f>
        <v>Arabi</v>
      </c>
      <c r="O102" t="str" cm="1">
        <f t="array" ref="O102">_xlfn.IFS(J102="M","Medium",J102="L","Light",J102="d","Dark")</f>
        <v>Light</v>
      </c>
      <c r="P102" t="str">
        <f>_xlfn.XLOOKUP(Orders_Details[[#This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IF(_xlfn.XLOOKUP(C103,customers!$A$1:$A$1001,customers!$C$1:$C$1001,0)=0,"Not Found",_xlfn.XLOOKUP(C103,customers!$A$1:$A$1001,customers!$C$1:$C$1001,0))</f>
        <v>nyoules2t@reference.com</v>
      </c>
      <c r="H103" s="2" t="str">
        <f>_xlfn.XLOOKUP(C103,customers!$A$1:$A$1001,customers!$G$1:$G$1001,,0)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1"/>
        <v>148.92499999999998</v>
      </c>
      <c r="N103" t="str" cm="1">
        <f t="array" ref="N103">_xlfn.IFS(I103="Rob","Robusta",I103="Exc","Excelsa",I103="Ara","Arabi",I103="Lib","Liberica")</f>
        <v>Liberica</v>
      </c>
      <c r="O103" t="str" cm="1">
        <f t="array" ref="O103">_xlfn.IFS(J103="M","Medium",J103="L","Light",J103="d","Dark")</f>
        <v>Dark</v>
      </c>
      <c r="P103" t="str">
        <f>_xlfn.XLOOKUP(Orders_Details[[#This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IF(_xlfn.XLOOKUP(C104,customers!$A$1:$A$1001,customers!$C$1:$C$1001,0)=0,"Not Found",_xlfn.XLOOKUP(C104,customers!$A$1:$A$1001,customers!$C$1:$C$1001,0))</f>
        <v>daizikovitz2u@answers.com</v>
      </c>
      <c r="H104" s="2" t="str">
        <f>_xlfn.XLOOKUP(C104,customers!$A$1:$A$1001,customers!$G$1:$G$1001,,0)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1"/>
        <v>38.849999999999994</v>
      </c>
      <c r="N104" t="str" cm="1">
        <f t="array" ref="N104">_xlfn.IFS(I104="Rob","Robusta",I104="Exc","Excelsa",I104="Ara","Arabi",I104="Lib","Liberica")</f>
        <v>Liberica</v>
      </c>
      <c r="O104" t="str" cm="1">
        <f t="array" ref="O104">_xlfn.IFS(J104="M","Medium",J104="L","Light",J104="d","Dark")</f>
        <v>Dark</v>
      </c>
      <c r="P104" t="str">
        <f>_xlfn.XLOOKUP(Orders_Details[[#This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IF(_xlfn.XLOOKUP(C105,customers!$A$1:$A$1001,customers!$C$1:$C$1001,0)=0,"Not Found",_xlfn.XLOOKUP(C105,customers!$A$1:$A$1001,customers!$C$1:$C$1001,0))</f>
        <v>brevel2v@fastcompany.com</v>
      </c>
      <c r="H105" s="2" t="str">
        <f>_xlfn.XLOOKUP(C105,customers!$A$1:$A$1001,customers!$G$1:$G$1001,,0)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1"/>
        <v>11.94</v>
      </c>
      <c r="N105" t="str" cm="1">
        <f t="array" ref="N105">_xlfn.IFS(I105="Rob","Robusta",I105="Exc","Excelsa",I105="Ara","Arabi",I105="Lib","Liberica")</f>
        <v>Robusta</v>
      </c>
      <c r="O105" t="str" cm="1">
        <f t="array" ref="O105">_xlfn.IFS(J105="M","Medium",J105="L","Light",J105="d","Dark")</f>
        <v>Medium</v>
      </c>
      <c r="P105" t="str">
        <f>_xlfn.XLOOKUP(Orders_Details[[#This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IF(_xlfn.XLOOKUP(C106,customers!$A$1:$A$1001,customers!$C$1:$C$1001,0)=0,"Not Found",_xlfn.XLOOKUP(C106,customers!$A$1:$A$1001,customers!$C$1:$C$1001,0))</f>
        <v>epriddis2w@nationalgeographic.com</v>
      </c>
      <c r="H106" s="2" t="str">
        <f>_xlfn.XLOOKUP(C106,customers!$A$1:$A$1001,customers!$G$1:$G$1001,,0)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1"/>
        <v>87.300000000000011</v>
      </c>
      <c r="N106" t="str" cm="1">
        <f t="array" ref="N106">_xlfn.IFS(I106="Rob","Robusta",I106="Exc","Excelsa",I106="Ara","Arabi",I106="Lib","Liberica")</f>
        <v>Liberica</v>
      </c>
      <c r="O106" t="str" cm="1">
        <f t="array" ref="O106">_xlfn.IFS(J106="M","Medium",J106="L","Light",J106="d","Dark")</f>
        <v>Medium</v>
      </c>
      <c r="P106" t="str">
        <f>_xlfn.XLOOKUP(Orders_Details[[#This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IF(_xlfn.XLOOKUP(C107,customers!$A$1:$A$1001,customers!$C$1:$C$1001,0)=0,"Not Found",_xlfn.XLOOKUP(C107,customers!$A$1:$A$1001,customers!$C$1:$C$1001,0))</f>
        <v>qveel2x@jugem.jp</v>
      </c>
      <c r="H107" s="2" t="str">
        <f>_xlfn.XLOOKUP(C107,customers!$A$1:$A$1001,customers!$G$1:$G$1001,,0)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1"/>
        <v>40.5</v>
      </c>
      <c r="N107" t="str" cm="1">
        <f t="array" ref="N107">_xlfn.IFS(I107="Rob","Robusta",I107="Exc","Excelsa",I107="Ara","Arabi",I107="Lib","Liberica")</f>
        <v>Arabi</v>
      </c>
      <c r="O107" t="str" cm="1">
        <f t="array" ref="O107">_xlfn.IFS(J107="M","Medium",J107="L","Light",J107="d","Dark")</f>
        <v>Medium</v>
      </c>
      <c r="P107" t="str">
        <f>_xlfn.XLOOKUP(Orders_Details[[#This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IF(_xlfn.XLOOKUP(C108,customers!$A$1:$A$1001,customers!$C$1:$C$1001,0)=0,"Not Found",_xlfn.XLOOKUP(C108,customers!$A$1:$A$1001,customers!$C$1:$C$1001,0))</f>
        <v>lconyers2y@twitter.com</v>
      </c>
      <c r="H108" s="2" t="str">
        <f>_xlfn.XLOOKUP(C108,customers!$A$1:$A$1001,customers!$G$1:$G$1001,,0)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1"/>
        <v>24.3</v>
      </c>
      <c r="N108" t="str" cm="1">
        <f t="array" ref="N108">_xlfn.IFS(I108="Rob","Robusta",I108="Exc","Excelsa",I108="Ara","Arabi",I108="Lib","Liberica")</f>
        <v>Excelsa</v>
      </c>
      <c r="O108" t="str" cm="1">
        <f t="array" ref="O108">_xlfn.IFS(J108="M","Medium",J108="L","Light",J108="d","Dark")</f>
        <v>Dark</v>
      </c>
      <c r="P108" t="str">
        <f>_xlfn.XLOOKUP(Orders_Details[[#This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IF(_xlfn.XLOOKUP(C109,customers!$A$1:$A$1001,customers!$C$1:$C$1001,0)=0,"Not Found",_xlfn.XLOOKUP(C109,customers!$A$1:$A$1001,customers!$C$1:$C$1001,0))</f>
        <v>pwye2z@dagondesign.com</v>
      </c>
      <c r="H109" s="2" t="str">
        <f>_xlfn.XLOOKUP(C109,customers!$A$1:$A$1001,customers!$G$1:$G$1001,,0)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1"/>
        <v>17.91</v>
      </c>
      <c r="N109" t="str" cm="1">
        <f t="array" ref="N109">_xlfn.IFS(I109="Rob","Robusta",I109="Exc","Excelsa",I109="Ara","Arabi",I109="Lib","Liberica")</f>
        <v>Robusta</v>
      </c>
      <c r="O109" t="str" cm="1">
        <f t="array" ref="O109">_xlfn.IFS(J109="M","Medium",J109="L","Light",J109="d","Dark")</f>
        <v>Medium</v>
      </c>
      <c r="P109" t="str">
        <f>_xlfn.XLOOKUP(Orders_Details[[#This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IF(_xlfn.XLOOKUP(C110,customers!$A$1:$A$1001,customers!$C$1:$C$1001,0)=0,"Not Found",_xlfn.XLOOKUP(C110,customers!$A$1:$A$1001,customers!$C$1:$C$1001,0))</f>
        <v>Not Found</v>
      </c>
      <c r="H110" s="2" t="str">
        <f>_xlfn.XLOOKUP(C110,customers!$A$1:$A$1001,customers!$G$1:$G$1001,,0)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1"/>
        <v>27</v>
      </c>
      <c r="N110" t="str" cm="1">
        <f t="array" ref="N110">_xlfn.IFS(I110="Rob","Robusta",I110="Exc","Excelsa",I110="Ara","Arabi",I110="Lib","Liberica")</f>
        <v>Arabi</v>
      </c>
      <c r="O110" t="str" cm="1">
        <f t="array" ref="O110">_xlfn.IFS(J110="M","Medium",J110="L","Light",J110="d","Dark")</f>
        <v>Medium</v>
      </c>
      <c r="P110" t="str">
        <f>_xlfn.XLOOKUP(Orders_Details[[#This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IF(_xlfn.XLOOKUP(C111,customers!$A$1:$A$1001,customers!$C$1:$C$1001,0)=0,"Not Found",_xlfn.XLOOKUP(C111,customers!$A$1:$A$1001,customers!$C$1:$C$1001,0))</f>
        <v>tsheryn31@mtv.com</v>
      </c>
      <c r="H111" s="2" t="str">
        <f>_xlfn.XLOOKUP(C111,customers!$A$1:$A$1001,customers!$G$1:$G$1001,,0)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1"/>
        <v>7.77</v>
      </c>
      <c r="N111" t="str" cm="1">
        <f t="array" ref="N111">_xlfn.IFS(I111="Rob","Robusta",I111="Exc","Excelsa",I111="Ara","Arabi",I111="Lib","Liberica")</f>
        <v>Liberica</v>
      </c>
      <c r="O111" t="str" cm="1">
        <f t="array" ref="O111">_xlfn.IFS(J111="M","Medium",J111="L","Light",J111="d","Dark")</f>
        <v>Dark</v>
      </c>
      <c r="P111" t="str">
        <f>_xlfn.XLOOKUP(Orders_Details[[#This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IF(_xlfn.XLOOKUP(C112,customers!$A$1:$A$1001,customers!$C$1:$C$1001,0)=0,"Not Found",_xlfn.XLOOKUP(C112,customers!$A$1:$A$1001,customers!$C$1:$C$1001,0))</f>
        <v>mredgrave32@cargocollective.com</v>
      </c>
      <c r="H112" s="2" t="str">
        <f>_xlfn.XLOOKUP(C112,customers!$A$1:$A$1001,customers!$G$1:$G$1001,,0)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1"/>
        <v>13.365</v>
      </c>
      <c r="N112" t="str" cm="1">
        <f t="array" ref="N112">_xlfn.IFS(I112="Rob","Robusta",I112="Exc","Excelsa",I112="Ara","Arabi",I112="Lib","Liberica")</f>
        <v>Excelsa</v>
      </c>
      <c r="O112" t="str" cm="1">
        <f t="array" ref="O112">_xlfn.IFS(J112="M","Medium",J112="L","Light",J112="d","Dark")</f>
        <v>Light</v>
      </c>
      <c r="P112" t="str">
        <f>_xlfn.XLOOKUP(Orders_Details[[#This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IF(_xlfn.XLOOKUP(C113,customers!$A$1:$A$1001,customers!$C$1:$C$1001,0)=0,"Not Found",_xlfn.XLOOKUP(C113,customers!$A$1:$A$1001,customers!$C$1:$C$1001,0))</f>
        <v>bfominov33@yale.edu</v>
      </c>
      <c r="H113" s="2" t="str">
        <f>_xlfn.XLOOKUP(C113,customers!$A$1:$A$1001,customers!$G$1:$G$1001,,0)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1"/>
        <v>26.849999999999994</v>
      </c>
      <c r="N113" t="str" cm="1">
        <f t="array" ref="N113">_xlfn.IFS(I113="Rob","Robusta",I113="Exc","Excelsa",I113="Ara","Arabi",I113="Lib","Liberica")</f>
        <v>Robusta</v>
      </c>
      <c r="O113" t="str" cm="1">
        <f t="array" ref="O113">_xlfn.IFS(J113="M","Medium",J113="L","Light",J113="d","Dark")</f>
        <v>Dark</v>
      </c>
      <c r="P113" t="str">
        <f>_xlfn.XLOOKUP(Orders_Details[[#This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IF(_xlfn.XLOOKUP(C114,customers!$A$1:$A$1001,customers!$C$1:$C$1001,0)=0,"Not Found",_xlfn.XLOOKUP(C114,customers!$A$1:$A$1001,customers!$C$1:$C$1001,0))</f>
        <v>scritchlow34@un.org</v>
      </c>
      <c r="H114" s="2" t="str">
        <f>_xlfn.XLOOKUP(C114,customers!$A$1:$A$1001,customers!$G$1:$G$1001,,0)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1"/>
        <v>11.25</v>
      </c>
      <c r="N114" t="str" cm="1">
        <f t="array" ref="N114">_xlfn.IFS(I114="Rob","Robusta",I114="Exc","Excelsa",I114="Ara","Arabi",I114="Lib","Liberica")</f>
        <v>Arabi</v>
      </c>
      <c r="O114" t="str" cm="1">
        <f t="array" ref="O114">_xlfn.IFS(J114="M","Medium",J114="L","Light",J114="d","Dark")</f>
        <v>Medium</v>
      </c>
      <c r="P114" t="str">
        <f>_xlfn.XLOOKUP(Orders_Details[[#This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IF(_xlfn.XLOOKUP(C115,customers!$A$1:$A$1001,customers!$C$1:$C$1001,0)=0,"Not Found",_xlfn.XLOOKUP(C115,customers!$A$1:$A$1001,customers!$C$1:$C$1001,0))</f>
        <v>msteptow35@earthlink.net</v>
      </c>
      <c r="H115" s="2" t="str">
        <f>_xlfn.XLOOKUP(C115,customers!$A$1:$A$1001,customers!$G$1:$G$1001,,0)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1"/>
        <v>14.55</v>
      </c>
      <c r="N115" t="str" cm="1">
        <f t="array" ref="N115">_xlfn.IFS(I115="Rob","Robusta",I115="Exc","Excelsa",I115="Ara","Arabi",I115="Lib","Liberica")</f>
        <v>Liberica</v>
      </c>
      <c r="O115" t="str" cm="1">
        <f t="array" ref="O115">_xlfn.IFS(J115="M","Medium",J115="L","Light",J115="d","Dark")</f>
        <v>Medium</v>
      </c>
      <c r="P115" t="str">
        <f>_xlfn.XLOOKUP(Orders_Details[[#This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IF(_xlfn.XLOOKUP(C116,customers!$A$1:$A$1001,customers!$C$1:$C$1001,0)=0,"Not Found",_xlfn.XLOOKUP(C116,customers!$A$1:$A$1001,customers!$C$1:$C$1001,0))</f>
        <v>Not Found</v>
      </c>
      <c r="H116" s="2" t="str">
        <f>_xlfn.XLOOKUP(C116,customers!$A$1:$A$1001,customers!$G$1:$G$1001,,0)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1"/>
        <v>14.339999999999998</v>
      </c>
      <c r="N116" t="str" cm="1">
        <f t="array" ref="N116">_xlfn.IFS(I116="Rob","Robusta",I116="Exc","Excelsa",I116="Ara","Arabi",I116="Lib","Liberica")</f>
        <v>Robusta</v>
      </c>
      <c r="O116" t="str" cm="1">
        <f t="array" ref="O116">_xlfn.IFS(J116="M","Medium",J116="L","Light",J116="d","Dark")</f>
        <v>Light</v>
      </c>
      <c r="P116" t="str">
        <f>_xlfn.XLOOKUP(Orders_Details[[#This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IF(_xlfn.XLOOKUP(C117,customers!$A$1:$A$1001,customers!$C$1:$C$1001,0)=0,"Not Found",_xlfn.XLOOKUP(C117,customers!$A$1:$A$1001,customers!$C$1:$C$1001,0))</f>
        <v>imulliner37@pinterest.com</v>
      </c>
      <c r="H117" s="2" t="str">
        <f>_xlfn.XLOOKUP(C117,customers!$A$1:$A$1001,customers!$G$1:$G$1001,,0)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1"/>
        <v>15.85</v>
      </c>
      <c r="N117" t="str" cm="1">
        <f t="array" ref="N117">_xlfn.IFS(I117="Rob","Robusta",I117="Exc","Excelsa",I117="Ara","Arabi",I117="Lib","Liberica")</f>
        <v>Liberica</v>
      </c>
      <c r="O117" t="str" cm="1">
        <f t="array" ref="O117">_xlfn.IFS(J117="M","Medium",J117="L","Light",J117="d","Dark")</f>
        <v>Light</v>
      </c>
      <c r="P117" t="str">
        <f>_xlfn.XLOOKUP(Orders_Details[[#This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IF(_xlfn.XLOOKUP(C118,customers!$A$1:$A$1001,customers!$C$1:$C$1001,0)=0,"Not Found",_xlfn.XLOOKUP(C118,customers!$A$1:$A$1001,customers!$C$1:$C$1001,0))</f>
        <v>gstandley38@dion.ne.jp</v>
      </c>
      <c r="H118" s="2" t="str">
        <f>_xlfn.XLOOKUP(C118,customers!$A$1:$A$1001,customers!$G$1:$G$1001,,0)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1"/>
        <v>19.02</v>
      </c>
      <c r="N118" t="str" cm="1">
        <f t="array" ref="N118">_xlfn.IFS(I118="Rob","Robusta",I118="Exc","Excelsa",I118="Ara","Arabi",I118="Lib","Liberica")</f>
        <v>Liberica</v>
      </c>
      <c r="O118" t="str" cm="1">
        <f t="array" ref="O118">_xlfn.IFS(J118="M","Medium",J118="L","Light",J118="d","Dark")</f>
        <v>Light</v>
      </c>
      <c r="P118" t="str">
        <f>_xlfn.XLOOKUP(Orders_Details[[#This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IF(_xlfn.XLOOKUP(C119,customers!$A$1:$A$1001,customers!$C$1:$C$1001,0)=0,"Not Found",_xlfn.XLOOKUP(C119,customers!$A$1:$A$1001,customers!$C$1:$C$1001,0))</f>
        <v>bdrage39@youku.com</v>
      </c>
      <c r="H119" s="2" t="str">
        <f>_xlfn.XLOOKUP(C119,customers!$A$1:$A$1001,customers!$G$1:$G$1001,,0)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1"/>
        <v>38.04</v>
      </c>
      <c r="N119" t="str" cm="1">
        <f t="array" ref="N119">_xlfn.IFS(I119="Rob","Robusta",I119="Exc","Excelsa",I119="Ara","Arabi",I119="Lib","Liberica")</f>
        <v>Liberica</v>
      </c>
      <c r="O119" t="str" cm="1">
        <f t="array" ref="O119">_xlfn.IFS(J119="M","Medium",J119="L","Light",J119="d","Dark")</f>
        <v>Light</v>
      </c>
      <c r="P119" t="str">
        <f>_xlfn.XLOOKUP(Orders_Details[[#This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IF(_xlfn.XLOOKUP(C120,customers!$A$1:$A$1001,customers!$C$1:$C$1001,0)=0,"Not Found",_xlfn.XLOOKUP(C120,customers!$A$1:$A$1001,customers!$C$1:$C$1001,0))</f>
        <v>myallop3a@fema.gov</v>
      </c>
      <c r="H120" s="2" t="str">
        <f>_xlfn.XLOOKUP(C120,customers!$A$1:$A$1001,customers!$G$1:$G$1001,,0)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1"/>
        <v>21.87</v>
      </c>
      <c r="N120" t="str" cm="1">
        <f t="array" ref="N120">_xlfn.IFS(I120="Rob","Robusta",I120="Exc","Excelsa",I120="Ara","Arabi",I120="Lib","Liberica")</f>
        <v>Excelsa</v>
      </c>
      <c r="O120" t="str" cm="1">
        <f t="array" ref="O120">_xlfn.IFS(J120="M","Medium",J120="L","Light",J120="d","Dark")</f>
        <v>Dark</v>
      </c>
      <c r="P120" t="str">
        <f>_xlfn.XLOOKUP(Orders_Details[[#This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IF(_xlfn.XLOOKUP(C121,customers!$A$1:$A$1001,customers!$C$1:$C$1001,0)=0,"Not Found",_xlfn.XLOOKUP(C121,customers!$A$1:$A$1001,customers!$C$1:$C$1001,0))</f>
        <v>cswitsur3b@chronoengine.com</v>
      </c>
      <c r="H121" s="2" t="str">
        <f>_xlfn.XLOOKUP(C121,customers!$A$1:$A$1001,customers!$G$1:$G$1001,,0)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1"/>
        <v>4.125</v>
      </c>
      <c r="N121" t="str" cm="1">
        <f t="array" ref="N121">_xlfn.IFS(I121="Rob","Robusta",I121="Exc","Excelsa",I121="Ara","Arabi",I121="Lib","Liberica")</f>
        <v>Excelsa</v>
      </c>
      <c r="O121" t="str" cm="1">
        <f t="array" ref="O121">_xlfn.IFS(J121="M","Medium",J121="L","Light",J121="d","Dark")</f>
        <v>Medium</v>
      </c>
      <c r="P121" t="str">
        <f>_xlfn.XLOOKUP(Orders_Details[[#This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IF(_xlfn.XLOOKUP(C122,customers!$A$1:$A$1001,customers!$C$1:$C$1001,0)=0,"Not Found",_xlfn.XLOOKUP(C122,customers!$A$1:$A$1001,customers!$C$1:$C$1001,0))</f>
        <v>cswitsur3b@chronoengine.com</v>
      </c>
      <c r="H122" s="2" t="str">
        <f>_xlfn.XLOOKUP(C122,customers!$A$1:$A$1001,customers!$G$1:$G$1001,,0)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1"/>
        <v>3.8849999999999998</v>
      </c>
      <c r="N122" t="str" cm="1">
        <f t="array" ref="N122">_xlfn.IFS(I122="Rob","Robusta",I122="Exc","Excelsa",I122="Ara","Arabi",I122="Lib","Liberica")</f>
        <v>Arabi</v>
      </c>
      <c r="O122" t="str" cm="1">
        <f t="array" ref="O122">_xlfn.IFS(J122="M","Medium",J122="L","Light",J122="d","Dark")</f>
        <v>Light</v>
      </c>
      <c r="P122" t="str">
        <f>_xlfn.XLOOKUP(Orders_Details[[#This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IF(_xlfn.XLOOKUP(C123,customers!$A$1:$A$1001,customers!$C$1:$C$1001,0)=0,"Not Found",_xlfn.XLOOKUP(C123,customers!$A$1:$A$1001,customers!$C$1:$C$1001,0))</f>
        <v>cswitsur3b@chronoengine.com</v>
      </c>
      <c r="H123" s="2" t="str">
        <f>_xlfn.XLOOKUP(C123,customers!$A$1:$A$1001,customers!$G$1:$G$1001,,0)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1"/>
        <v>68.75</v>
      </c>
      <c r="N123" t="str" cm="1">
        <f t="array" ref="N123">_xlfn.IFS(I123="Rob","Robusta",I123="Exc","Excelsa",I123="Ara","Arabi",I123="Lib","Liberica")</f>
        <v>Excelsa</v>
      </c>
      <c r="O123" t="str" cm="1">
        <f t="array" ref="O123">_xlfn.IFS(J123="M","Medium",J123="L","Light",J123="d","Dark")</f>
        <v>Medium</v>
      </c>
      <c r="P123" t="str">
        <f>_xlfn.XLOOKUP(Orders_Details[[#This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IF(_xlfn.XLOOKUP(C124,customers!$A$1:$A$1001,customers!$C$1:$C$1001,0)=0,"Not Found",_xlfn.XLOOKUP(C124,customers!$A$1:$A$1001,customers!$C$1:$C$1001,0))</f>
        <v>mludwell3e@blogger.com</v>
      </c>
      <c r="H124" s="2" t="str">
        <f>_xlfn.XLOOKUP(C124,customers!$A$1:$A$1001,customers!$G$1:$G$1001,,0)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1"/>
        <v>23.88</v>
      </c>
      <c r="N124" t="str" cm="1">
        <f t="array" ref="N124">_xlfn.IFS(I124="Rob","Robusta",I124="Exc","Excelsa",I124="Ara","Arabi",I124="Lib","Liberica")</f>
        <v>Arabi</v>
      </c>
      <c r="O124" t="str" cm="1">
        <f t="array" ref="O124">_xlfn.IFS(J124="M","Medium",J124="L","Light",J124="d","Dark")</f>
        <v>Dark</v>
      </c>
      <c r="P124" t="str">
        <f>_xlfn.XLOOKUP(Orders_Details[[#This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IF(_xlfn.XLOOKUP(C125,customers!$A$1:$A$1001,customers!$C$1:$C$1001,0)=0,"Not Found",_xlfn.XLOOKUP(C125,customers!$A$1:$A$1001,customers!$C$1:$C$1001,0))</f>
        <v>dbeauchamp3f@usda.gov</v>
      </c>
      <c r="H125" s="2" t="str">
        <f>_xlfn.XLOOKUP(C125,customers!$A$1:$A$1001,customers!$G$1:$G$1001,,0)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1"/>
        <v>145.82</v>
      </c>
      <c r="N125" t="str" cm="1">
        <f t="array" ref="N125">_xlfn.IFS(I125="Rob","Robusta",I125="Exc","Excelsa",I125="Ara","Arabi",I125="Lib","Liberica")</f>
        <v>Liberica</v>
      </c>
      <c r="O125" t="str" cm="1">
        <f t="array" ref="O125">_xlfn.IFS(J125="M","Medium",J125="L","Light",J125="d","Dark")</f>
        <v>Light</v>
      </c>
      <c r="P125" t="str">
        <f>_xlfn.XLOOKUP(Orders_Details[[#This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IF(_xlfn.XLOOKUP(C126,customers!$A$1:$A$1001,customers!$C$1:$C$1001,0)=0,"Not Found",_xlfn.XLOOKUP(C126,customers!$A$1:$A$1001,customers!$C$1:$C$1001,0))</f>
        <v>srodliff3g@ted.com</v>
      </c>
      <c r="H126" s="2" t="str">
        <f>_xlfn.XLOOKUP(C126,customers!$A$1:$A$1001,customers!$G$1:$G$1001,,0)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1"/>
        <v>21.825000000000003</v>
      </c>
      <c r="N126" t="str" cm="1">
        <f t="array" ref="N126">_xlfn.IFS(I126="Rob","Robusta",I126="Exc","Excelsa",I126="Ara","Arabi",I126="Lib","Liberica")</f>
        <v>Liberica</v>
      </c>
      <c r="O126" t="str" cm="1">
        <f t="array" ref="O126">_xlfn.IFS(J126="M","Medium",J126="L","Light",J126="d","Dark")</f>
        <v>Medium</v>
      </c>
      <c r="P126" t="str">
        <f>_xlfn.XLOOKUP(Orders_Details[[#This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IF(_xlfn.XLOOKUP(C127,customers!$A$1:$A$1001,customers!$C$1:$C$1001,0)=0,"Not Found",_xlfn.XLOOKUP(C127,customers!$A$1:$A$1001,customers!$C$1:$C$1001,0))</f>
        <v>swoodham3h@businesswire.com</v>
      </c>
      <c r="H127" s="2" t="str">
        <f>_xlfn.XLOOKUP(C127,customers!$A$1:$A$1001,customers!$G$1:$G$1001,,0)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1"/>
        <v>26.19</v>
      </c>
      <c r="N127" t="str" cm="1">
        <f t="array" ref="N127">_xlfn.IFS(I127="Rob","Robusta",I127="Exc","Excelsa",I127="Ara","Arabi",I127="Lib","Liberica")</f>
        <v>Liberica</v>
      </c>
      <c r="O127" t="str" cm="1">
        <f t="array" ref="O127">_xlfn.IFS(J127="M","Medium",J127="L","Light",J127="d","Dark")</f>
        <v>Medium</v>
      </c>
      <c r="P127" t="str">
        <f>_xlfn.XLOOKUP(Orders_Details[[#This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IF(_xlfn.XLOOKUP(C128,customers!$A$1:$A$1001,customers!$C$1:$C$1001,0)=0,"Not Found",_xlfn.XLOOKUP(C128,customers!$A$1:$A$1001,customers!$C$1:$C$1001,0))</f>
        <v>hsynnot3i@about.com</v>
      </c>
      <c r="H128" s="2" t="str">
        <f>_xlfn.XLOOKUP(C128,customers!$A$1:$A$1001,customers!$G$1:$G$1001,,0)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1"/>
        <v>11.25</v>
      </c>
      <c r="N128" t="str" cm="1">
        <f t="array" ref="N128">_xlfn.IFS(I128="Rob","Robusta",I128="Exc","Excelsa",I128="Ara","Arabi",I128="Lib","Liberica")</f>
        <v>Arabi</v>
      </c>
      <c r="O128" t="str" cm="1">
        <f t="array" ref="O128">_xlfn.IFS(J128="M","Medium",J128="L","Light",J128="d","Dark")</f>
        <v>Medium</v>
      </c>
      <c r="P128" t="str">
        <f>_xlfn.XLOOKUP(Orders_Details[[#This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IF(_xlfn.XLOOKUP(C129,customers!$A$1:$A$1001,customers!$C$1:$C$1001,0)=0,"Not Found",_xlfn.XLOOKUP(C129,customers!$A$1:$A$1001,customers!$C$1:$C$1001,0))</f>
        <v>rlepere3j@shop-pro.jp</v>
      </c>
      <c r="H129" s="2" t="str">
        <f>_xlfn.XLOOKUP(C129,customers!$A$1:$A$1001,customers!$G$1:$G$1001,,0)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1"/>
        <v>77.699999999999989</v>
      </c>
      <c r="N129" t="str" cm="1">
        <f t="array" ref="N129">_xlfn.IFS(I129="Rob","Robusta",I129="Exc","Excelsa",I129="Ara","Arabi",I129="Lib","Liberica")</f>
        <v>Liberica</v>
      </c>
      <c r="O129" t="str" cm="1">
        <f t="array" ref="O129">_xlfn.IFS(J129="M","Medium",J129="L","Light",J129="d","Dark")</f>
        <v>Dark</v>
      </c>
      <c r="P129" t="str">
        <f>_xlfn.XLOOKUP(Orders_Details[[#This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IF(_xlfn.XLOOKUP(C130,customers!$A$1:$A$1001,customers!$C$1:$C$1001,0)=0,"Not Found",_xlfn.XLOOKUP(C130,customers!$A$1:$A$1001,customers!$C$1:$C$1001,0))</f>
        <v>twoofinden3k@businesswire.com</v>
      </c>
      <c r="H130" s="2" t="str">
        <f>_xlfn.XLOOKUP(C130,customers!$A$1:$A$1001,customers!$G$1:$G$1001,,0)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si="1"/>
        <v>6.75</v>
      </c>
      <c r="N130" t="str" cm="1">
        <f t="array" ref="N130">_xlfn.IFS(I130="Rob","Robusta",I130="Exc","Excelsa",I130="Ara","Arabi",I130="Lib","Liberica")</f>
        <v>Arabi</v>
      </c>
      <c r="O130" t="str" cm="1">
        <f t="array" ref="O130">_xlfn.IFS(J130="M","Medium",J130="L","Light",J130="d","Dark")</f>
        <v>Medium</v>
      </c>
      <c r="P130" t="str">
        <f>_xlfn.XLOOKUP(Orders_Details[[#This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IF(_xlfn.XLOOKUP(C131,customers!$A$1:$A$1001,customers!$C$1:$C$1001,0)=0,"Not Found",_xlfn.XLOOKUP(C131,customers!$A$1:$A$1001,customers!$C$1:$C$1001,0))</f>
        <v>edacca3l@google.pl</v>
      </c>
      <c r="H131" s="2" t="str">
        <f>_xlfn.XLOOKUP(C131,customers!$A$1:$A$1001,customers!$G$1:$G$1001,,0)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ref="M131:M194" si="2">L131*E131</f>
        <v>12.15</v>
      </c>
      <c r="N131" t="str" cm="1">
        <f t="array" ref="N131">_xlfn.IFS(I131="Rob","Robusta",I131="Exc","Excelsa",I131="Ara","Arabi",I131="Lib","Liberica")</f>
        <v>Excelsa</v>
      </c>
      <c r="O131" t="str" cm="1">
        <f t="array" ref="O131">_xlfn.IFS(J131="M","Medium",J131="L","Light",J131="d","Dark")</f>
        <v>Dark</v>
      </c>
      <c r="P131" t="str">
        <f>_xlfn.XLOOKUP(Orders_Details[[#This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IF(_xlfn.XLOOKUP(C132,customers!$A$1:$A$1001,customers!$C$1:$C$1001,0)=0,"Not Found",_xlfn.XLOOKUP(C132,customers!$A$1:$A$1001,customers!$C$1:$C$1001,0))</f>
        <v>Not Found</v>
      </c>
      <c r="H132" s="2" t="str">
        <f>_xlfn.XLOOKUP(C132,customers!$A$1:$A$1001,customers!$G$1:$G$1001,,0)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2"/>
        <v>148.92499999999998</v>
      </c>
      <c r="N132" t="str" cm="1">
        <f t="array" ref="N132">_xlfn.IFS(I132="Rob","Robusta",I132="Exc","Excelsa",I132="Ara","Arabi",I132="Lib","Liberica")</f>
        <v>Arabi</v>
      </c>
      <c r="O132" t="str" cm="1">
        <f t="array" ref="O132">_xlfn.IFS(J132="M","Medium",J132="L","Light",J132="d","Dark")</f>
        <v>Light</v>
      </c>
      <c r="P132" t="str">
        <f>_xlfn.XLOOKUP(Orders_Details[[#This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IF(_xlfn.XLOOKUP(C133,customers!$A$1:$A$1001,customers!$C$1:$C$1001,0)=0,"Not Found",_xlfn.XLOOKUP(C133,customers!$A$1:$A$1001,customers!$C$1:$C$1001,0))</f>
        <v>bhindsberg3n@blogs.com</v>
      </c>
      <c r="H133" s="2" t="str">
        <f>_xlfn.XLOOKUP(C133,customers!$A$1:$A$1001,customers!$G$1:$G$1001,,0)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2"/>
        <v>14.58</v>
      </c>
      <c r="N133" t="str" cm="1">
        <f t="array" ref="N133">_xlfn.IFS(I133="Rob","Robusta",I133="Exc","Excelsa",I133="Ara","Arabi",I133="Lib","Liberica")</f>
        <v>Excelsa</v>
      </c>
      <c r="O133" t="str" cm="1">
        <f t="array" ref="O133">_xlfn.IFS(J133="M","Medium",J133="L","Light",J133="d","Dark")</f>
        <v>Dark</v>
      </c>
      <c r="P133" t="str">
        <f>_xlfn.XLOOKUP(Orders_Details[[#This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IF(_xlfn.XLOOKUP(C134,customers!$A$1:$A$1001,customers!$C$1:$C$1001,0)=0,"Not Found",_xlfn.XLOOKUP(C134,customers!$A$1:$A$1001,customers!$C$1:$C$1001,0))</f>
        <v>orobins3o@salon.com</v>
      </c>
      <c r="H134" s="2" t="str">
        <f>_xlfn.XLOOKUP(C134,customers!$A$1:$A$1001,customers!$G$1:$G$1001,,0)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2"/>
        <v>148.92499999999998</v>
      </c>
      <c r="N134" t="str" cm="1">
        <f t="array" ref="N134">_xlfn.IFS(I134="Rob","Robusta",I134="Exc","Excelsa",I134="Ara","Arabi",I134="Lib","Liberica")</f>
        <v>Arabi</v>
      </c>
      <c r="O134" t="str" cm="1">
        <f t="array" ref="O134">_xlfn.IFS(J134="M","Medium",J134="L","Light",J134="d","Dark")</f>
        <v>Light</v>
      </c>
      <c r="P134" t="str">
        <f>_xlfn.XLOOKUP(Orders_Details[[#This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IF(_xlfn.XLOOKUP(C135,customers!$A$1:$A$1001,customers!$C$1:$C$1001,0)=0,"Not Found",_xlfn.XLOOKUP(C135,customers!$A$1:$A$1001,customers!$C$1:$C$1001,0))</f>
        <v>osyseland3p@independent.co.uk</v>
      </c>
      <c r="H135" s="2" t="str">
        <f>_xlfn.XLOOKUP(C135,customers!$A$1:$A$1001,customers!$G$1:$G$1001,,0)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2"/>
        <v>12.95</v>
      </c>
      <c r="N135" t="str" cm="1">
        <f t="array" ref="N135">_xlfn.IFS(I135="Rob","Robusta",I135="Exc","Excelsa",I135="Ara","Arabi",I135="Lib","Liberica")</f>
        <v>Liberica</v>
      </c>
      <c r="O135" t="str" cm="1">
        <f t="array" ref="O135">_xlfn.IFS(J135="M","Medium",J135="L","Light",J135="d","Dark")</f>
        <v>Dark</v>
      </c>
      <c r="P135" t="str">
        <f>_xlfn.XLOOKUP(Orders_Details[[#This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IF(_xlfn.XLOOKUP(C136,customers!$A$1:$A$1001,customers!$C$1:$C$1001,0)=0,"Not Found",_xlfn.XLOOKUP(C136,customers!$A$1:$A$1001,customers!$C$1:$C$1001,0))</f>
        <v>Not Found</v>
      </c>
      <c r="H136" s="2" t="str">
        <f>_xlfn.XLOOKUP(C136,customers!$A$1:$A$1001,customers!$G$1:$G$1001,,0)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2"/>
        <v>94.874999999999986</v>
      </c>
      <c r="N136" t="str" cm="1">
        <f t="array" ref="N136">_xlfn.IFS(I136="Rob","Robusta",I136="Exc","Excelsa",I136="Ara","Arabi",I136="Lib","Liberica")</f>
        <v>Excelsa</v>
      </c>
      <c r="O136" t="str" cm="1">
        <f t="array" ref="O136">_xlfn.IFS(J136="M","Medium",J136="L","Light",J136="d","Dark")</f>
        <v>Medium</v>
      </c>
      <c r="P136" t="str">
        <f>_xlfn.XLOOKUP(Orders_Details[[#This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IF(_xlfn.XLOOKUP(C137,customers!$A$1:$A$1001,customers!$C$1:$C$1001,0)=0,"Not Found",_xlfn.XLOOKUP(C137,customers!$A$1:$A$1001,customers!$C$1:$C$1001,0))</f>
        <v>bmcamish2e@tripadvisor.com</v>
      </c>
      <c r="H137" s="2" t="str">
        <f>_xlfn.XLOOKUP(C137,customers!$A$1:$A$1001,customers!$G$1:$G$1001,,0)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2"/>
        <v>38.849999999999994</v>
      </c>
      <c r="N137" t="str" cm="1">
        <f t="array" ref="N137">_xlfn.IFS(I137="Rob","Robusta",I137="Exc","Excelsa",I137="Ara","Arabi",I137="Lib","Liberica")</f>
        <v>Arabi</v>
      </c>
      <c r="O137" t="str" cm="1">
        <f t="array" ref="O137">_xlfn.IFS(J137="M","Medium",J137="L","Light",J137="d","Dark")</f>
        <v>Light</v>
      </c>
      <c r="P137" t="str">
        <f>_xlfn.XLOOKUP(Orders_Details[[#This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IF(_xlfn.XLOOKUP(C138,customers!$A$1:$A$1001,customers!$C$1:$C$1001,0)=0,"Not Found",_xlfn.XLOOKUP(C138,customers!$A$1:$A$1001,customers!$C$1:$C$1001,0))</f>
        <v>lkeenleyside3s@topsy.com</v>
      </c>
      <c r="H138" s="2" t="str">
        <f>_xlfn.XLOOKUP(C138,customers!$A$1:$A$1001,customers!$G$1:$G$1001,,0)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2"/>
        <v>11.94</v>
      </c>
      <c r="N138" t="str" cm="1">
        <f t="array" ref="N138">_xlfn.IFS(I138="Rob","Robusta",I138="Exc","Excelsa",I138="Ara","Arabi",I138="Lib","Liberica")</f>
        <v>Arabi</v>
      </c>
      <c r="O138" t="str" cm="1">
        <f t="array" ref="O138">_xlfn.IFS(J138="M","Medium",J138="L","Light",J138="d","Dark")</f>
        <v>Dark</v>
      </c>
      <c r="P138" t="str">
        <f>_xlfn.XLOOKUP(Orders_Details[[#This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IF(_xlfn.XLOOKUP(C139,customers!$A$1:$A$1001,customers!$C$1:$C$1001,0)=0,"Not Found",_xlfn.XLOOKUP(C139,customers!$A$1:$A$1001,customers!$C$1:$C$1001,0))</f>
        <v>Not Found</v>
      </c>
      <c r="H139" s="2" t="str">
        <f>_xlfn.XLOOKUP(C139,customers!$A$1:$A$1001,customers!$G$1:$G$1001,,0)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2"/>
        <v>102.46499999999997</v>
      </c>
      <c r="N139" t="str" cm="1">
        <f t="array" ref="N139">_xlfn.IFS(I139="Rob","Robusta",I139="Exc","Excelsa",I139="Ara","Arabi",I139="Lib","Liberica")</f>
        <v>Excelsa</v>
      </c>
      <c r="O139" t="str" cm="1">
        <f t="array" ref="O139">_xlfn.IFS(J139="M","Medium",J139="L","Light",J139="d","Dark")</f>
        <v>Light</v>
      </c>
      <c r="P139" t="str">
        <f>_xlfn.XLOOKUP(Orders_Details[[#This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IF(_xlfn.XLOOKUP(C140,customers!$A$1:$A$1001,customers!$C$1:$C$1001,0)=0,"Not Found",_xlfn.XLOOKUP(C140,customers!$A$1:$A$1001,customers!$C$1:$C$1001,0))</f>
        <v>Not Found</v>
      </c>
      <c r="H140" s="2" t="str">
        <f>_xlfn.XLOOKUP(C140,customers!$A$1:$A$1001,customers!$G$1:$G$1001,,0)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2"/>
        <v>48.6</v>
      </c>
      <c r="N140" t="str" cm="1">
        <f t="array" ref="N140">_xlfn.IFS(I140="Rob","Robusta",I140="Exc","Excelsa",I140="Ara","Arabi",I140="Lib","Liberica")</f>
        <v>Excelsa</v>
      </c>
      <c r="O140" t="str" cm="1">
        <f t="array" ref="O140">_xlfn.IFS(J140="M","Medium",J140="L","Light",J140="d","Dark")</f>
        <v>Dark</v>
      </c>
      <c r="P140" t="str">
        <f>_xlfn.XLOOKUP(Orders_Details[[#This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IF(_xlfn.XLOOKUP(C141,customers!$A$1:$A$1001,customers!$C$1:$C$1001,0)=0,"Not Found",_xlfn.XLOOKUP(C141,customers!$A$1:$A$1001,customers!$C$1:$C$1001,0))</f>
        <v>Not Found</v>
      </c>
      <c r="H141" s="2" t="str">
        <f>_xlfn.XLOOKUP(C141,customers!$A$1:$A$1001,customers!$G$1:$G$1001,,0)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2"/>
        <v>77.699999999999989</v>
      </c>
      <c r="N141" t="str" cm="1">
        <f t="array" ref="N141">_xlfn.IFS(I141="Rob","Robusta",I141="Exc","Excelsa",I141="Ara","Arabi",I141="Lib","Liberica")</f>
        <v>Liberica</v>
      </c>
      <c r="O141" t="str" cm="1">
        <f t="array" ref="O141">_xlfn.IFS(J141="M","Medium",J141="L","Light",J141="d","Dark")</f>
        <v>Dark</v>
      </c>
      <c r="P141" t="str">
        <f>_xlfn.XLOOKUP(Orders_Details[[#This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IF(_xlfn.XLOOKUP(C142,customers!$A$1:$A$1001,customers!$C$1:$C$1001,0)=0,"Not Found",_xlfn.XLOOKUP(C142,customers!$A$1:$A$1001,customers!$C$1:$C$1001,0))</f>
        <v>vkundt3w@bigcartel.com</v>
      </c>
      <c r="H142" s="2" t="str">
        <f>_xlfn.XLOOKUP(C142,customers!$A$1:$A$1001,customers!$G$1:$G$1001,,0)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2"/>
        <v>29.784999999999997</v>
      </c>
      <c r="N142" t="str" cm="1">
        <f t="array" ref="N142">_xlfn.IFS(I142="Rob","Robusta",I142="Exc","Excelsa",I142="Ara","Arabi",I142="Lib","Liberica")</f>
        <v>Liberica</v>
      </c>
      <c r="O142" t="str" cm="1">
        <f t="array" ref="O142">_xlfn.IFS(J142="M","Medium",J142="L","Light",J142="d","Dark")</f>
        <v>Dark</v>
      </c>
      <c r="P142" t="str">
        <f>_xlfn.XLOOKUP(Orders_Details[[#This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IF(_xlfn.XLOOKUP(C143,customers!$A$1:$A$1001,customers!$C$1:$C$1001,0)=0,"Not Found",_xlfn.XLOOKUP(C143,customers!$A$1:$A$1001,customers!$C$1:$C$1001,0))</f>
        <v>bbett3x@google.de</v>
      </c>
      <c r="H143" s="2" t="str">
        <f>_xlfn.XLOOKUP(C143,customers!$A$1:$A$1001,customers!$G$1:$G$1001,,0)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2"/>
        <v>15.54</v>
      </c>
      <c r="N143" t="str" cm="1">
        <f t="array" ref="N143">_xlfn.IFS(I143="Rob","Robusta",I143="Exc","Excelsa",I143="Ara","Arabi",I143="Lib","Liberica")</f>
        <v>Arabi</v>
      </c>
      <c r="O143" t="str" cm="1">
        <f t="array" ref="O143">_xlfn.IFS(J143="M","Medium",J143="L","Light",J143="d","Dark")</f>
        <v>Light</v>
      </c>
      <c r="P143" t="str">
        <f>_xlfn.XLOOKUP(Orders_Details[[#This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IF(_xlfn.XLOOKUP(C144,customers!$A$1:$A$1001,customers!$C$1:$C$1001,0)=0,"Not Found",_xlfn.XLOOKUP(C144,customers!$A$1:$A$1001,customers!$C$1:$C$1001,0))</f>
        <v>Not Found</v>
      </c>
      <c r="H144" s="2" t="str">
        <f>_xlfn.XLOOKUP(C144,customers!$A$1:$A$1001,customers!$G$1:$G$1001,,0)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2"/>
        <v>136.61999999999998</v>
      </c>
      <c r="N144" t="str" cm="1">
        <f t="array" ref="N144">_xlfn.IFS(I144="Rob","Robusta",I144="Exc","Excelsa",I144="Ara","Arabi",I144="Lib","Liberica")</f>
        <v>Excelsa</v>
      </c>
      <c r="O144" t="str" cm="1">
        <f t="array" ref="O144">_xlfn.IFS(J144="M","Medium",J144="L","Light",J144="d","Dark")</f>
        <v>Light</v>
      </c>
      <c r="P144" t="str">
        <f>_xlfn.XLOOKUP(Orders_Details[[#This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IF(_xlfn.XLOOKUP(C145,customers!$A$1:$A$1001,customers!$C$1:$C$1001,0)=0,"Not Found",_xlfn.XLOOKUP(C145,customers!$A$1:$A$1001,customers!$C$1:$C$1001,0))</f>
        <v>dstaite3z@scientificamerican.com</v>
      </c>
      <c r="H145" s="2" t="str">
        <f>_xlfn.XLOOKUP(C145,customers!$A$1:$A$1001,customers!$G$1:$G$1001,,0)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2"/>
        <v>17.46</v>
      </c>
      <c r="N145" t="str" cm="1">
        <f t="array" ref="N145">_xlfn.IFS(I145="Rob","Robusta",I145="Exc","Excelsa",I145="Ara","Arabi",I145="Lib","Liberica")</f>
        <v>Liberica</v>
      </c>
      <c r="O145" t="str" cm="1">
        <f t="array" ref="O145">_xlfn.IFS(J145="M","Medium",J145="L","Light",J145="d","Dark")</f>
        <v>Medium</v>
      </c>
      <c r="P145" t="str">
        <f>_xlfn.XLOOKUP(Orders_Details[[#This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IF(_xlfn.XLOOKUP(C146,customers!$A$1:$A$1001,customers!$C$1:$C$1001,0)=0,"Not Found",_xlfn.XLOOKUP(C146,customers!$A$1:$A$1001,customers!$C$1:$C$1001,0))</f>
        <v>wkeyse40@apple.com</v>
      </c>
      <c r="H146" s="2" t="str">
        <f>_xlfn.XLOOKUP(C146,customers!$A$1:$A$1001,customers!$G$1:$G$1001,,0)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2"/>
        <v>68.309999999999988</v>
      </c>
      <c r="N146" t="str" cm="1">
        <f t="array" ref="N146">_xlfn.IFS(I146="Rob","Robusta",I146="Exc","Excelsa",I146="Ara","Arabi",I146="Lib","Liberica")</f>
        <v>Excelsa</v>
      </c>
      <c r="O146" t="str" cm="1">
        <f t="array" ref="O146">_xlfn.IFS(J146="M","Medium",J146="L","Light",J146="d","Dark")</f>
        <v>Light</v>
      </c>
      <c r="P146" t="str">
        <f>_xlfn.XLOOKUP(Orders_Details[[#This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IF(_xlfn.XLOOKUP(C147,customers!$A$1:$A$1001,customers!$C$1:$C$1001,0)=0,"Not Found",_xlfn.XLOOKUP(C147,customers!$A$1:$A$1001,customers!$C$1:$C$1001,0))</f>
        <v>oclausenthue41@marriott.com</v>
      </c>
      <c r="H147" s="2" t="str">
        <f>_xlfn.XLOOKUP(C147,customers!$A$1:$A$1001,customers!$G$1:$G$1001,,0)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2"/>
        <v>17.46</v>
      </c>
      <c r="N147" t="str" cm="1">
        <f t="array" ref="N147">_xlfn.IFS(I147="Rob","Robusta",I147="Exc","Excelsa",I147="Ara","Arabi",I147="Lib","Liberica")</f>
        <v>Liberica</v>
      </c>
      <c r="O147" t="str" cm="1">
        <f t="array" ref="O147">_xlfn.IFS(J147="M","Medium",J147="L","Light",J147="d","Dark")</f>
        <v>Medium</v>
      </c>
      <c r="P147" t="str">
        <f>_xlfn.XLOOKUP(Orders_Details[[#This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IF(_xlfn.XLOOKUP(C148,customers!$A$1:$A$1001,customers!$C$1:$C$1001,0)=0,"Not Found",_xlfn.XLOOKUP(C148,customers!$A$1:$A$1001,customers!$C$1:$C$1001,0))</f>
        <v>lfrancisco42@fema.gov</v>
      </c>
      <c r="H148" s="2" t="str">
        <f>_xlfn.XLOOKUP(C148,customers!$A$1:$A$1001,customers!$G$1:$G$1001,,0)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2"/>
        <v>43.650000000000006</v>
      </c>
      <c r="N148" t="str" cm="1">
        <f t="array" ref="N148">_xlfn.IFS(I148="Rob","Robusta",I148="Exc","Excelsa",I148="Ara","Arabi",I148="Lib","Liberica")</f>
        <v>Liberica</v>
      </c>
      <c r="O148" t="str" cm="1">
        <f t="array" ref="O148">_xlfn.IFS(J148="M","Medium",J148="L","Light",J148="d","Dark")</f>
        <v>Medium</v>
      </c>
      <c r="P148" t="str">
        <f>_xlfn.XLOOKUP(Orders_Details[[#This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IF(_xlfn.XLOOKUP(C149,customers!$A$1:$A$1001,customers!$C$1:$C$1001,0)=0,"Not Found",_xlfn.XLOOKUP(C149,customers!$A$1:$A$1001,customers!$C$1:$C$1001,0))</f>
        <v>lfrancisco42@fema.gov</v>
      </c>
      <c r="H149" s="2" t="str">
        <f>_xlfn.XLOOKUP(C149,customers!$A$1:$A$1001,customers!$G$1:$G$1001,,0)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2"/>
        <v>27.5</v>
      </c>
      <c r="N149" t="str" cm="1">
        <f t="array" ref="N149">_xlfn.IFS(I149="Rob","Robusta",I149="Exc","Excelsa",I149="Ara","Arabi",I149="Lib","Liberica")</f>
        <v>Excelsa</v>
      </c>
      <c r="O149" t="str" cm="1">
        <f t="array" ref="O149">_xlfn.IFS(J149="M","Medium",J149="L","Light",J149="d","Dark")</f>
        <v>Medium</v>
      </c>
      <c r="P149" t="str">
        <f>_xlfn.XLOOKUP(Orders_Details[[#This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IF(_xlfn.XLOOKUP(C150,customers!$A$1:$A$1001,customers!$C$1:$C$1001,0)=0,"Not Found",_xlfn.XLOOKUP(C150,customers!$A$1:$A$1001,customers!$C$1:$C$1001,0))</f>
        <v>gskingle44@clickbank.net</v>
      </c>
      <c r="H150" s="2" t="str">
        <f>_xlfn.XLOOKUP(C150,customers!$A$1:$A$1001,customers!$G$1:$G$1001,,0)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2"/>
        <v>18.225000000000001</v>
      </c>
      <c r="N150" t="str" cm="1">
        <f t="array" ref="N150">_xlfn.IFS(I150="Rob","Robusta",I150="Exc","Excelsa",I150="Ara","Arabi",I150="Lib","Liberica")</f>
        <v>Excelsa</v>
      </c>
      <c r="O150" t="str" cm="1">
        <f t="array" ref="O150">_xlfn.IFS(J150="M","Medium",J150="L","Light",J150="d","Dark")</f>
        <v>Dark</v>
      </c>
      <c r="P150" t="str">
        <f>_xlfn.XLOOKUP(Orders_Details[[#This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IF(_xlfn.XLOOKUP(C151,customers!$A$1:$A$1001,customers!$C$1:$C$1001,0)=0,"Not Found",_xlfn.XLOOKUP(C151,customers!$A$1:$A$1001,customers!$C$1:$C$1001,0))</f>
        <v>Not Found</v>
      </c>
      <c r="H151" s="2" t="str">
        <f>_xlfn.XLOOKUP(C151,customers!$A$1:$A$1001,customers!$G$1:$G$1001,,0)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2"/>
        <v>51.749999999999993</v>
      </c>
      <c r="N151" t="str" cm="1">
        <f t="array" ref="N151">_xlfn.IFS(I151="Rob","Robusta",I151="Exc","Excelsa",I151="Ara","Arabi",I151="Lib","Liberica")</f>
        <v>Arabi</v>
      </c>
      <c r="O151" t="str" cm="1">
        <f t="array" ref="O151">_xlfn.IFS(J151="M","Medium",J151="L","Light",J151="d","Dark")</f>
        <v>Medium</v>
      </c>
      <c r="P151" t="str">
        <f>_xlfn.XLOOKUP(Orders_Details[[#This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IF(_xlfn.XLOOKUP(C152,customers!$A$1:$A$1001,customers!$C$1:$C$1001,0)=0,"Not Found",_xlfn.XLOOKUP(C152,customers!$A$1:$A$1001,customers!$C$1:$C$1001,0))</f>
        <v>jbalsillie46@princeton.edu</v>
      </c>
      <c r="H152" s="2" t="str">
        <f>_xlfn.XLOOKUP(C152,customers!$A$1:$A$1001,customers!$G$1:$G$1001,,0)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2"/>
        <v>12.95</v>
      </c>
      <c r="N152" t="str" cm="1">
        <f t="array" ref="N152">_xlfn.IFS(I152="Rob","Robusta",I152="Exc","Excelsa",I152="Ara","Arabi",I152="Lib","Liberica")</f>
        <v>Liberica</v>
      </c>
      <c r="O152" t="str" cm="1">
        <f t="array" ref="O152">_xlfn.IFS(J152="M","Medium",J152="L","Light",J152="d","Dark")</f>
        <v>Dark</v>
      </c>
      <c r="P152" t="str">
        <f>_xlfn.XLOOKUP(Orders_Details[[#This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IF(_xlfn.XLOOKUP(C153,customers!$A$1:$A$1001,customers!$C$1:$C$1001,0)=0,"Not Found",_xlfn.XLOOKUP(C153,customers!$A$1:$A$1001,customers!$C$1:$C$1001,0))</f>
        <v>Not Found</v>
      </c>
      <c r="H153" s="2" t="str">
        <f>_xlfn.XLOOKUP(C153,customers!$A$1:$A$1001,customers!$G$1:$G$1001,,0)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2"/>
        <v>33.75</v>
      </c>
      <c r="N153" t="str" cm="1">
        <f t="array" ref="N153">_xlfn.IFS(I153="Rob","Robusta",I153="Exc","Excelsa",I153="Ara","Arabi",I153="Lib","Liberica")</f>
        <v>Arabi</v>
      </c>
      <c r="O153" t="str" cm="1">
        <f t="array" ref="O153">_xlfn.IFS(J153="M","Medium",J153="L","Light",J153="d","Dark")</f>
        <v>Medium</v>
      </c>
      <c r="P153" t="str">
        <f>_xlfn.XLOOKUP(Orders_Details[[#This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IF(_xlfn.XLOOKUP(C154,customers!$A$1:$A$1001,customers!$C$1:$C$1001,0)=0,"Not Found",_xlfn.XLOOKUP(C154,customers!$A$1:$A$1001,customers!$C$1:$C$1001,0))</f>
        <v>bleffek48@ning.com</v>
      </c>
      <c r="H154" s="2" t="str">
        <f>_xlfn.XLOOKUP(C154,customers!$A$1:$A$1001,customers!$G$1:$G$1001,,0)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2"/>
        <v>68.655000000000001</v>
      </c>
      <c r="N154" t="str" cm="1">
        <f t="array" ref="N154">_xlfn.IFS(I154="Rob","Robusta",I154="Exc","Excelsa",I154="Ara","Arabi",I154="Lib","Liberica")</f>
        <v>Robusta</v>
      </c>
      <c r="O154" t="str" cm="1">
        <f t="array" ref="O154">_xlfn.IFS(J154="M","Medium",J154="L","Light",J154="d","Dark")</f>
        <v>Medium</v>
      </c>
      <c r="P154" t="str">
        <f>_xlfn.XLOOKUP(Orders_Details[[#This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IF(_xlfn.XLOOKUP(C155,customers!$A$1:$A$1001,customers!$C$1:$C$1001,0)=0,"Not Found",_xlfn.XLOOKUP(C155,customers!$A$1:$A$1001,customers!$C$1:$C$1001,0))</f>
        <v>Not Found</v>
      </c>
      <c r="H155" s="2" t="str">
        <f>_xlfn.XLOOKUP(C155,customers!$A$1:$A$1001,customers!$G$1:$G$1001,,0)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2"/>
        <v>2.6849999999999996</v>
      </c>
      <c r="N155" t="str" cm="1">
        <f t="array" ref="N155">_xlfn.IFS(I155="Rob","Robusta",I155="Exc","Excelsa",I155="Ara","Arabi",I155="Lib","Liberica")</f>
        <v>Robusta</v>
      </c>
      <c r="O155" t="str" cm="1">
        <f t="array" ref="O155">_xlfn.IFS(J155="M","Medium",J155="L","Light",J155="d","Dark")</f>
        <v>Dark</v>
      </c>
      <c r="P155" t="str">
        <f>_xlfn.XLOOKUP(Orders_Details[[#This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IF(_xlfn.XLOOKUP(C156,customers!$A$1:$A$1001,customers!$C$1:$C$1001,0)=0,"Not Found",_xlfn.XLOOKUP(C156,customers!$A$1:$A$1001,customers!$C$1:$C$1001,0))</f>
        <v>jpray4a@youtube.com</v>
      </c>
      <c r="H156" s="2" t="str">
        <f>_xlfn.XLOOKUP(C156,customers!$A$1:$A$1001,customers!$G$1:$G$1001,,0)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2"/>
        <v>114.42499999999998</v>
      </c>
      <c r="N156" t="str" cm="1">
        <f t="array" ref="N156">_xlfn.IFS(I156="Rob","Robusta",I156="Exc","Excelsa",I156="Ara","Arabi",I156="Lib","Liberica")</f>
        <v>Arabi</v>
      </c>
      <c r="O156" t="str" cm="1">
        <f t="array" ref="O156">_xlfn.IFS(J156="M","Medium",J156="L","Light",J156="d","Dark")</f>
        <v>Dark</v>
      </c>
      <c r="P156" t="str">
        <f>_xlfn.XLOOKUP(Orders_Details[[#This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IF(_xlfn.XLOOKUP(C157,customers!$A$1:$A$1001,customers!$C$1:$C$1001,0)=0,"Not Found",_xlfn.XLOOKUP(C157,customers!$A$1:$A$1001,customers!$C$1:$C$1001,0))</f>
        <v>gholborn4b@ow.ly</v>
      </c>
      <c r="H157" s="2" t="str">
        <f>_xlfn.XLOOKUP(C157,customers!$A$1:$A$1001,customers!$G$1:$G$1001,,0)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2"/>
        <v>155.24999999999997</v>
      </c>
      <c r="N157" t="str" cm="1">
        <f t="array" ref="N157">_xlfn.IFS(I157="Rob","Robusta",I157="Exc","Excelsa",I157="Ara","Arabi",I157="Lib","Liberica")</f>
        <v>Arabi</v>
      </c>
      <c r="O157" t="str" cm="1">
        <f t="array" ref="O157">_xlfn.IFS(J157="M","Medium",J157="L","Light",J157="d","Dark")</f>
        <v>Medium</v>
      </c>
      <c r="P157" t="str">
        <f>_xlfn.XLOOKUP(Orders_Details[[#This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IF(_xlfn.XLOOKUP(C158,customers!$A$1:$A$1001,customers!$C$1:$C$1001,0)=0,"Not Found",_xlfn.XLOOKUP(C158,customers!$A$1:$A$1001,customers!$C$1:$C$1001,0))</f>
        <v>fkeinrat4c@dailymail.co.uk</v>
      </c>
      <c r="H158" s="2" t="str">
        <f>_xlfn.XLOOKUP(C158,customers!$A$1:$A$1001,customers!$G$1:$G$1001,,0)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2"/>
        <v>77.624999999999986</v>
      </c>
      <c r="N158" t="str" cm="1">
        <f t="array" ref="N158">_xlfn.IFS(I158="Rob","Robusta",I158="Exc","Excelsa",I158="Ara","Arabi",I158="Lib","Liberica")</f>
        <v>Arabi</v>
      </c>
      <c r="O158" t="str" cm="1">
        <f t="array" ref="O158">_xlfn.IFS(J158="M","Medium",J158="L","Light",J158="d","Dark")</f>
        <v>Medium</v>
      </c>
      <c r="P158" t="str">
        <f>_xlfn.XLOOKUP(Orders_Details[[#This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IF(_xlfn.XLOOKUP(C159,customers!$A$1:$A$1001,customers!$C$1:$C$1001,0)=0,"Not Found",_xlfn.XLOOKUP(C159,customers!$A$1:$A$1001,customers!$C$1:$C$1001,0))</f>
        <v>pyea4d@aol.com</v>
      </c>
      <c r="H159" s="2" t="str">
        <f>_xlfn.XLOOKUP(C159,customers!$A$1:$A$1001,customers!$G$1:$G$1001,,0)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2"/>
        <v>61.754999999999995</v>
      </c>
      <c r="N159" t="str" cm="1">
        <f t="array" ref="N159">_xlfn.IFS(I159="Rob","Robusta",I159="Exc","Excelsa",I159="Ara","Arabi",I159="Lib","Liberica")</f>
        <v>Robusta</v>
      </c>
      <c r="O159" t="str" cm="1">
        <f t="array" ref="O159">_xlfn.IFS(J159="M","Medium",J159="L","Light",J159="d","Dark")</f>
        <v>Dark</v>
      </c>
      <c r="P159" t="str">
        <f>_xlfn.XLOOKUP(Orders_Details[[#This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IF(_xlfn.XLOOKUP(C160,customers!$A$1:$A$1001,customers!$C$1:$C$1001,0)=0,"Not Found",_xlfn.XLOOKUP(C160,customers!$A$1:$A$1001,customers!$C$1:$C$1001,0))</f>
        <v>Not Found</v>
      </c>
      <c r="H160" s="2" t="str">
        <f>_xlfn.XLOOKUP(C160,customers!$A$1:$A$1001,customers!$G$1:$G$1001,,0)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2"/>
        <v>123.50999999999999</v>
      </c>
      <c r="N160" t="str" cm="1">
        <f t="array" ref="N160">_xlfn.IFS(I160="Rob","Robusta",I160="Exc","Excelsa",I160="Ara","Arabi",I160="Lib","Liberica")</f>
        <v>Robusta</v>
      </c>
      <c r="O160" t="str" cm="1">
        <f t="array" ref="O160">_xlfn.IFS(J160="M","Medium",J160="L","Light",J160="d","Dark")</f>
        <v>Dark</v>
      </c>
      <c r="P160" t="str">
        <f>_xlfn.XLOOKUP(Orders_Details[[#This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IF(_xlfn.XLOOKUP(C161,customers!$A$1:$A$1001,customers!$C$1:$C$1001,0)=0,"Not Found",_xlfn.XLOOKUP(C161,customers!$A$1:$A$1001,customers!$C$1:$C$1001,0))</f>
        <v>Not Found</v>
      </c>
      <c r="H161" s="2" t="str">
        <f>_xlfn.XLOOKUP(C161,customers!$A$1:$A$1001,customers!$G$1:$G$1001,,0)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2"/>
        <v>218.73</v>
      </c>
      <c r="N161" t="str" cm="1">
        <f t="array" ref="N161">_xlfn.IFS(I161="Rob","Robusta",I161="Exc","Excelsa",I161="Ara","Arabi",I161="Lib","Liberica")</f>
        <v>Liberica</v>
      </c>
      <c r="O161" t="str" cm="1">
        <f t="array" ref="O161">_xlfn.IFS(J161="M","Medium",J161="L","Light",J161="d","Dark")</f>
        <v>Light</v>
      </c>
      <c r="P161" t="str">
        <f>_xlfn.XLOOKUP(Orders_Details[[#This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IF(_xlfn.XLOOKUP(C162,customers!$A$1:$A$1001,customers!$C$1:$C$1001,0)=0,"Not Found",_xlfn.XLOOKUP(C162,customers!$A$1:$A$1001,customers!$C$1:$C$1001,0))</f>
        <v>kswede4g@addthis.com</v>
      </c>
      <c r="H162" s="2" t="str">
        <f>_xlfn.XLOOKUP(C162,customers!$A$1:$A$1001,customers!$G$1:$G$1001,,0)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2"/>
        <v>33</v>
      </c>
      <c r="N162" t="str" cm="1">
        <f t="array" ref="N162">_xlfn.IFS(I162="Rob","Robusta",I162="Exc","Excelsa",I162="Ara","Arabi",I162="Lib","Liberica")</f>
        <v>Excelsa</v>
      </c>
      <c r="O162" t="str" cm="1">
        <f t="array" ref="O162">_xlfn.IFS(J162="M","Medium",J162="L","Light",J162="d","Dark")</f>
        <v>Medium</v>
      </c>
      <c r="P162" t="str">
        <f>_xlfn.XLOOKUP(Orders_Details[[#This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IF(_xlfn.XLOOKUP(C163,customers!$A$1:$A$1001,customers!$C$1:$C$1001,0)=0,"Not Found",_xlfn.XLOOKUP(C163,customers!$A$1:$A$1001,customers!$C$1:$C$1001,0))</f>
        <v>lrubrow4h@microsoft.com</v>
      </c>
      <c r="H163" s="2" t="str">
        <f>_xlfn.XLOOKUP(C163,customers!$A$1:$A$1001,customers!$G$1:$G$1001,,0)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2"/>
        <v>23.31</v>
      </c>
      <c r="N163" t="str" cm="1">
        <f t="array" ref="N163">_xlfn.IFS(I163="Rob","Robusta",I163="Exc","Excelsa",I163="Ara","Arabi",I163="Lib","Liberica")</f>
        <v>Arabi</v>
      </c>
      <c r="O163" t="str" cm="1">
        <f t="array" ref="O163">_xlfn.IFS(J163="M","Medium",J163="L","Light",J163="d","Dark")</f>
        <v>Light</v>
      </c>
      <c r="P163" t="str">
        <f>_xlfn.XLOOKUP(Orders_Details[[#This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IF(_xlfn.XLOOKUP(C164,customers!$A$1:$A$1001,customers!$C$1:$C$1001,0)=0,"Not Found",_xlfn.XLOOKUP(C164,customers!$A$1:$A$1001,customers!$C$1:$C$1001,0))</f>
        <v>dtift4i@netvibes.com</v>
      </c>
      <c r="H164" s="2" t="str">
        <f>_xlfn.XLOOKUP(C164,customers!$A$1:$A$1001,customers!$G$1:$G$1001,,0)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2"/>
        <v>21.87</v>
      </c>
      <c r="N164" t="str" cm="1">
        <f t="array" ref="N164">_xlfn.IFS(I164="Rob","Robusta",I164="Exc","Excelsa",I164="Ara","Arabi",I164="Lib","Liberica")</f>
        <v>Excelsa</v>
      </c>
      <c r="O164" t="str" cm="1">
        <f t="array" ref="O164">_xlfn.IFS(J164="M","Medium",J164="L","Light",J164="d","Dark")</f>
        <v>Dark</v>
      </c>
      <c r="P164" t="str">
        <f>_xlfn.XLOOKUP(Orders_Details[[#This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IF(_xlfn.XLOOKUP(C165,customers!$A$1:$A$1001,customers!$C$1:$C$1001,0)=0,"Not Found",_xlfn.XLOOKUP(C165,customers!$A$1:$A$1001,customers!$C$1:$C$1001,0))</f>
        <v>gschonfeld4j@oracle.com</v>
      </c>
      <c r="H165" s="2" t="str">
        <f>_xlfn.XLOOKUP(C165,customers!$A$1:$A$1001,customers!$G$1:$G$1001,,0)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2"/>
        <v>16.11</v>
      </c>
      <c r="N165" t="str" cm="1">
        <f t="array" ref="N165">_xlfn.IFS(I165="Rob","Robusta",I165="Exc","Excelsa",I165="Ara","Arabi",I165="Lib","Liberica")</f>
        <v>Robusta</v>
      </c>
      <c r="O165" t="str" cm="1">
        <f t="array" ref="O165">_xlfn.IFS(J165="M","Medium",J165="L","Light",J165="d","Dark")</f>
        <v>Dark</v>
      </c>
      <c r="P165" t="str">
        <f>_xlfn.XLOOKUP(Orders_Details[[#This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IF(_xlfn.XLOOKUP(C166,customers!$A$1:$A$1001,customers!$C$1:$C$1001,0)=0,"Not Found",_xlfn.XLOOKUP(C166,customers!$A$1:$A$1001,customers!$C$1:$C$1001,0))</f>
        <v>cfeye4k@google.co.jp</v>
      </c>
      <c r="H166" s="2" t="str">
        <f>_xlfn.XLOOKUP(C166,customers!$A$1:$A$1001,customers!$G$1:$G$1001,,0)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2"/>
        <v>29.16</v>
      </c>
      <c r="N166" t="str" cm="1">
        <f t="array" ref="N166">_xlfn.IFS(I166="Rob","Robusta",I166="Exc","Excelsa",I166="Ara","Arabi",I166="Lib","Liberica")</f>
        <v>Excelsa</v>
      </c>
      <c r="O166" t="str" cm="1">
        <f t="array" ref="O166">_xlfn.IFS(J166="M","Medium",J166="L","Light",J166="d","Dark")</f>
        <v>Dark</v>
      </c>
      <c r="P166" t="str">
        <f>_xlfn.XLOOKUP(Orders_Details[[#This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IF(_xlfn.XLOOKUP(C167,customers!$A$1:$A$1001,customers!$C$1:$C$1001,0)=0,"Not Found",_xlfn.XLOOKUP(C167,customers!$A$1:$A$1001,customers!$C$1:$C$1001,0))</f>
        <v>Not Found</v>
      </c>
      <c r="H167" s="2" t="str">
        <f>_xlfn.XLOOKUP(C167,customers!$A$1:$A$1001,customers!$G$1:$G$1001,,0)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2"/>
        <v>53.699999999999996</v>
      </c>
      <c r="N167" t="str" cm="1">
        <f t="array" ref="N167">_xlfn.IFS(I167="Rob","Robusta",I167="Exc","Excelsa",I167="Ara","Arabi",I167="Lib","Liberica")</f>
        <v>Robusta</v>
      </c>
      <c r="O167" t="str" cm="1">
        <f t="array" ref="O167">_xlfn.IFS(J167="M","Medium",J167="L","Light",J167="d","Dark")</f>
        <v>Dark</v>
      </c>
      <c r="P167" t="str">
        <f>_xlfn.XLOOKUP(Orders_Details[[#This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IF(_xlfn.XLOOKUP(C168,customers!$A$1:$A$1001,customers!$C$1:$C$1001,0)=0,"Not Found",_xlfn.XLOOKUP(C168,customers!$A$1:$A$1001,customers!$C$1:$C$1001,0))</f>
        <v>Not Found</v>
      </c>
      <c r="H168" s="2" t="str">
        <f>_xlfn.XLOOKUP(C168,customers!$A$1:$A$1001,customers!$G$1:$G$1001,,0)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2"/>
        <v>26.849999999999994</v>
      </c>
      <c r="N168" t="str" cm="1">
        <f t="array" ref="N168">_xlfn.IFS(I168="Rob","Robusta",I168="Exc","Excelsa",I168="Ara","Arabi",I168="Lib","Liberica")</f>
        <v>Robusta</v>
      </c>
      <c r="O168" t="str" cm="1">
        <f t="array" ref="O168">_xlfn.IFS(J168="M","Medium",J168="L","Light",J168="d","Dark")</f>
        <v>Dark</v>
      </c>
      <c r="P168" t="str">
        <f>_xlfn.XLOOKUP(Orders_Details[[#This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IF(_xlfn.XLOOKUP(C169,customers!$A$1:$A$1001,customers!$C$1:$C$1001,0)=0,"Not Found",_xlfn.XLOOKUP(C169,customers!$A$1:$A$1001,customers!$C$1:$C$1001,0))</f>
        <v>tfero4n@comsenz.com</v>
      </c>
      <c r="H169" s="2" t="str">
        <f>_xlfn.XLOOKUP(C169,customers!$A$1:$A$1001,customers!$G$1:$G$1001,,0)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2"/>
        <v>41.25</v>
      </c>
      <c r="N169" t="str" cm="1">
        <f t="array" ref="N169">_xlfn.IFS(I169="Rob","Robusta",I169="Exc","Excelsa",I169="Ara","Arabi",I169="Lib","Liberica")</f>
        <v>Excelsa</v>
      </c>
      <c r="O169" t="str" cm="1">
        <f t="array" ref="O169">_xlfn.IFS(J169="M","Medium",J169="L","Light",J169="d","Dark")</f>
        <v>Medium</v>
      </c>
      <c r="P169" t="str">
        <f>_xlfn.XLOOKUP(Orders_Details[[#This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IF(_xlfn.XLOOKUP(C170,customers!$A$1:$A$1001,customers!$C$1:$C$1001,0)=0,"Not Found",_xlfn.XLOOKUP(C170,customers!$A$1:$A$1001,customers!$C$1:$C$1001,0))</f>
        <v>Not Found</v>
      </c>
      <c r="H170" s="2" t="str">
        <f>_xlfn.XLOOKUP(C170,customers!$A$1:$A$1001,customers!$G$1:$G$1001,,0)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2"/>
        <v>40.5</v>
      </c>
      <c r="N170" t="str" cm="1">
        <f t="array" ref="N170">_xlfn.IFS(I170="Rob","Robusta",I170="Exc","Excelsa",I170="Ara","Arabi",I170="Lib","Liberica")</f>
        <v>Arabi</v>
      </c>
      <c r="O170" t="str" cm="1">
        <f t="array" ref="O170">_xlfn.IFS(J170="M","Medium",J170="L","Light",J170="d","Dark")</f>
        <v>Medium</v>
      </c>
      <c r="P170" t="str">
        <f>_xlfn.XLOOKUP(Orders_Details[[#This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IF(_xlfn.XLOOKUP(C171,customers!$A$1:$A$1001,customers!$C$1:$C$1001,0)=0,"Not Found",_xlfn.XLOOKUP(C171,customers!$A$1:$A$1001,customers!$C$1:$C$1001,0))</f>
        <v>fdauney4p@sphinn.com</v>
      </c>
      <c r="H171" s="2" t="str">
        <f>_xlfn.XLOOKUP(C171,customers!$A$1:$A$1001,customers!$G$1:$G$1001,,0)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2"/>
        <v>17.899999999999999</v>
      </c>
      <c r="N171" t="str" cm="1">
        <f t="array" ref="N171">_xlfn.IFS(I171="Rob","Robusta",I171="Exc","Excelsa",I171="Ara","Arabi",I171="Lib","Liberica")</f>
        <v>Robusta</v>
      </c>
      <c r="O171" t="str" cm="1">
        <f t="array" ref="O171">_xlfn.IFS(J171="M","Medium",J171="L","Light",J171="d","Dark")</f>
        <v>Dark</v>
      </c>
      <c r="P171" t="str">
        <f>_xlfn.XLOOKUP(Orders_Details[[#This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IF(_xlfn.XLOOKUP(C172,customers!$A$1:$A$1001,customers!$C$1:$C$1001,0)=0,"Not Found",_xlfn.XLOOKUP(C172,customers!$A$1:$A$1001,customers!$C$1:$C$1001,0))</f>
        <v>searley4q@youku.com</v>
      </c>
      <c r="H172" s="2" t="str">
        <f>_xlfn.XLOOKUP(C172,customers!$A$1:$A$1001,customers!$G$1:$G$1001,,0)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2"/>
        <v>68.309999999999988</v>
      </c>
      <c r="N172" t="str" cm="1">
        <f t="array" ref="N172">_xlfn.IFS(I172="Rob","Robusta",I172="Exc","Excelsa",I172="Ara","Arabi",I172="Lib","Liberica")</f>
        <v>Excelsa</v>
      </c>
      <c r="O172" t="str" cm="1">
        <f t="array" ref="O172">_xlfn.IFS(J172="M","Medium",J172="L","Light",J172="d","Dark")</f>
        <v>Light</v>
      </c>
      <c r="P172" t="str">
        <f>_xlfn.XLOOKUP(Orders_Details[[#This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IF(_xlfn.XLOOKUP(C173,customers!$A$1:$A$1001,customers!$C$1:$C$1001,0)=0,"Not Found",_xlfn.XLOOKUP(C173,customers!$A$1:$A$1001,customers!$C$1:$C$1001,0))</f>
        <v>mchamberlayne4r@bigcartel.com</v>
      </c>
      <c r="H173" s="2" t="str">
        <f>_xlfn.XLOOKUP(C173,customers!$A$1:$A$1001,customers!$G$1:$G$1001,,0)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2"/>
        <v>63.249999999999993</v>
      </c>
      <c r="N173" t="str" cm="1">
        <f t="array" ref="N173">_xlfn.IFS(I173="Rob","Robusta",I173="Exc","Excelsa",I173="Ara","Arabi",I173="Lib","Liberica")</f>
        <v>Excelsa</v>
      </c>
      <c r="O173" t="str" cm="1">
        <f t="array" ref="O173">_xlfn.IFS(J173="M","Medium",J173="L","Light",J173="d","Dark")</f>
        <v>Medium</v>
      </c>
      <c r="P173" t="str">
        <f>_xlfn.XLOOKUP(Orders_Details[[#This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IF(_xlfn.XLOOKUP(C174,customers!$A$1:$A$1001,customers!$C$1:$C$1001,0)=0,"Not Found",_xlfn.XLOOKUP(C174,customers!$A$1:$A$1001,customers!$C$1:$C$1001,0))</f>
        <v>bflaherty4s@moonfruit.com</v>
      </c>
      <c r="H174" s="2" t="str">
        <f>_xlfn.XLOOKUP(C174,customers!$A$1:$A$1001,customers!$G$1:$G$1001,,0)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2"/>
        <v>21.87</v>
      </c>
      <c r="N174" t="str" cm="1">
        <f t="array" ref="N174">_xlfn.IFS(I174="Rob","Robusta",I174="Exc","Excelsa",I174="Ara","Arabi",I174="Lib","Liberica")</f>
        <v>Excelsa</v>
      </c>
      <c r="O174" t="str" cm="1">
        <f t="array" ref="O174">_xlfn.IFS(J174="M","Medium",J174="L","Light",J174="d","Dark")</f>
        <v>Dark</v>
      </c>
      <c r="P174" t="str">
        <f>_xlfn.XLOOKUP(Orders_Details[[#This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IF(_xlfn.XLOOKUP(C175,customers!$A$1:$A$1001,customers!$C$1:$C$1001,0)=0,"Not Found",_xlfn.XLOOKUP(C175,customers!$A$1:$A$1001,customers!$C$1:$C$1001,0))</f>
        <v>ocolbeck4t@sina.com.cn</v>
      </c>
      <c r="H175" s="2" t="str">
        <f>_xlfn.XLOOKUP(C175,customers!$A$1:$A$1001,customers!$G$1:$G$1001,,0)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2"/>
        <v>91.539999999999992</v>
      </c>
      <c r="N175" t="str" cm="1">
        <f t="array" ref="N175">_xlfn.IFS(I175="Rob","Robusta",I175="Exc","Excelsa",I175="Ara","Arabi",I175="Lib","Liberica")</f>
        <v>Robusta</v>
      </c>
      <c r="O175" t="str" cm="1">
        <f t="array" ref="O175">_xlfn.IFS(J175="M","Medium",J175="L","Light",J175="d","Dark")</f>
        <v>Medium</v>
      </c>
      <c r="P175" t="str">
        <f>_xlfn.XLOOKUP(Orders_Details[[#This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IF(_xlfn.XLOOKUP(C176,customers!$A$1:$A$1001,customers!$C$1:$C$1001,0)=0,"Not Found",_xlfn.XLOOKUP(C176,customers!$A$1:$A$1001,customers!$C$1:$C$1001,0))</f>
        <v>Not Found</v>
      </c>
      <c r="H176" s="2" t="str">
        <f>_xlfn.XLOOKUP(C176,customers!$A$1:$A$1001,customers!$G$1:$G$1001,,0)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2"/>
        <v>204.92999999999995</v>
      </c>
      <c r="N176" t="str" cm="1">
        <f t="array" ref="N176">_xlfn.IFS(I176="Rob","Robusta",I176="Exc","Excelsa",I176="Ara","Arabi",I176="Lib","Liberica")</f>
        <v>Excelsa</v>
      </c>
      <c r="O176" t="str" cm="1">
        <f t="array" ref="O176">_xlfn.IFS(J176="M","Medium",J176="L","Light",J176="d","Dark")</f>
        <v>Light</v>
      </c>
      <c r="P176" t="str">
        <f>_xlfn.XLOOKUP(Orders_Details[[#This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IF(_xlfn.XLOOKUP(C177,customers!$A$1:$A$1001,customers!$C$1:$C$1001,0)=0,"Not Found",_xlfn.XLOOKUP(C177,customers!$A$1:$A$1001,customers!$C$1:$C$1001,0))</f>
        <v>ehobbing4v@nsw.gov.au</v>
      </c>
      <c r="H177" s="2" t="str">
        <f>_xlfn.XLOOKUP(C177,customers!$A$1:$A$1001,customers!$G$1:$G$1001,,0)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2"/>
        <v>63.249999999999993</v>
      </c>
      <c r="N177" t="str" cm="1">
        <f t="array" ref="N177">_xlfn.IFS(I177="Rob","Robusta",I177="Exc","Excelsa",I177="Ara","Arabi",I177="Lib","Liberica")</f>
        <v>Excelsa</v>
      </c>
      <c r="O177" t="str" cm="1">
        <f t="array" ref="O177">_xlfn.IFS(J177="M","Medium",J177="L","Light",J177="d","Dark")</f>
        <v>Medium</v>
      </c>
      <c r="P177" t="str">
        <f>_xlfn.XLOOKUP(Orders_Details[[#This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IF(_xlfn.XLOOKUP(C178,customers!$A$1:$A$1001,customers!$C$1:$C$1001,0)=0,"Not Found",_xlfn.XLOOKUP(C178,customers!$A$1:$A$1001,customers!$C$1:$C$1001,0))</f>
        <v>othynne4w@auda.org.au</v>
      </c>
      <c r="H178" s="2" t="str">
        <f>_xlfn.XLOOKUP(C178,customers!$A$1:$A$1001,customers!$G$1:$G$1001,,0)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2"/>
        <v>34.154999999999994</v>
      </c>
      <c r="N178" t="str" cm="1">
        <f t="array" ref="N178">_xlfn.IFS(I178="Rob","Robusta",I178="Exc","Excelsa",I178="Ara","Arabi",I178="Lib","Liberica")</f>
        <v>Excelsa</v>
      </c>
      <c r="O178" t="str" cm="1">
        <f t="array" ref="O178">_xlfn.IFS(J178="M","Medium",J178="L","Light",J178="d","Dark")</f>
        <v>Light</v>
      </c>
      <c r="P178" t="str">
        <f>_xlfn.XLOOKUP(Orders_Details[[#This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IF(_xlfn.XLOOKUP(C179,customers!$A$1:$A$1001,customers!$C$1:$C$1001,0)=0,"Not Found",_xlfn.XLOOKUP(C179,customers!$A$1:$A$1001,customers!$C$1:$C$1001,0))</f>
        <v>eheining4x@flickr.com</v>
      </c>
      <c r="H179" s="2" t="str">
        <f>_xlfn.XLOOKUP(C179,customers!$A$1:$A$1001,customers!$G$1:$G$1001,,0)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2"/>
        <v>109.93999999999998</v>
      </c>
      <c r="N179" t="str" cm="1">
        <f t="array" ref="N179">_xlfn.IFS(I179="Rob","Robusta",I179="Exc","Excelsa",I179="Ara","Arabi",I179="Lib","Liberica")</f>
        <v>Robusta</v>
      </c>
      <c r="O179" t="str" cm="1">
        <f t="array" ref="O179">_xlfn.IFS(J179="M","Medium",J179="L","Light",J179="d","Dark")</f>
        <v>Light</v>
      </c>
      <c r="P179" t="str">
        <f>_xlfn.XLOOKUP(Orders_Details[[#This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IF(_xlfn.XLOOKUP(C180,customers!$A$1:$A$1001,customers!$C$1:$C$1001,0)=0,"Not Found",_xlfn.XLOOKUP(C180,customers!$A$1:$A$1001,customers!$C$1:$C$1001,0))</f>
        <v>kmelloi4y@imdb.com</v>
      </c>
      <c r="H180" s="2" t="str">
        <f>_xlfn.XLOOKUP(C180,customers!$A$1:$A$1001,customers!$G$1:$G$1001,,0)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2"/>
        <v>25.9</v>
      </c>
      <c r="N180" t="str" cm="1">
        <f t="array" ref="N180">_xlfn.IFS(I180="Rob","Robusta",I180="Exc","Excelsa",I180="Ara","Arabi",I180="Lib","Liberica")</f>
        <v>Arabi</v>
      </c>
      <c r="O180" t="str" cm="1">
        <f t="array" ref="O180">_xlfn.IFS(J180="M","Medium",J180="L","Light",J180="d","Dark")</f>
        <v>Light</v>
      </c>
      <c r="P180" t="str">
        <f>_xlfn.XLOOKUP(Orders_Details[[#This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IF(_xlfn.XLOOKUP(C181,customers!$A$1:$A$1001,customers!$C$1:$C$1001,0)=0,"Not Found",_xlfn.XLOOKUP(C181,customers!$A$1:$A$1001,customers!$C$1:$C$1001,0))</f>
        <v>Not Found</v>
      </c>
      <c r="H181" s="2" t="str">
        <f>_xlfn.XLOOKUP(C181,customers!$A$1:$A$1001,customers!$G$1:$G$1001,,0)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2"/>
        <v>2.9849999999999999</v>
      </c>
      <c r="N181" t="str" cm="1">
        <f t="array" ref="N181">_xlfn.IFS(I181="Rob","Robusta",I181="Exc","Excelsa",I181="Ara","Arabi",I181="Lib","Liberica")</f>
        <v>Arabi</v>
      </c>
      <c r="O181" t="str" cm="1">
        <f t="array" ref="O181">_xlfn.IFS(J181="M","Medium",J181="L","Light",J181="d","Dark")</f>
        <v>Dark</v>
      </c>
      <c r="P181" t="str">
        <f>_xlfn.XLOOKUP(Orders_Details[[#This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IF(_xlfn.XLOOKUP(C182,customers!$A$1:$A$1001,customers!$C$1:$C$1001,0)=0,"Not Found",_xlfn.XLOOKUP(C182,customers!$A$1:$A$1001,customers!$C$1:$C$1001,0))</f>
        <v>amussen50@51.la</v>
      </c>
      <c r="H182" s="2" t="str">
        <f>_xlfn.XLOOKUP(C182,customers!$A$1:$A$1001,customers!$G$1:$G$1001,,0)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2"/>
        <v>22.274999999999999</v>
      </c>
      <c r="N182" t="str" cm="1">
        <f t="array" ref="N182">_xlfn.IFS(I182="Rob","Robusta",I182="Exc","Excelsa",I182="Ara","Arabi",I182="Lib","Liberica")</f>
        <v>Excelsa</v>
      </c>
      <c r="O182" t="str" cm="1">
        <f t="array" ref="O182">_xlfn.IFS(J182="M","Medium",J182="L","Light",J182="d","Dark")</f>
        <v>Light</v>
      </c>
      <c r="P182" t="str">
        <f>_xlfn.XLOOKUP(Orders_Details[[#This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IF(_xlfn.XLOOKUP(C183,customers!$A$1:$A$1001,customers!$C$1:$C$1001,0)=0,"Not Found",_xlfn.XLOOKUP(C183,customers!$A$1:$A$1001,customers!$C$1:$C$1001,0))</f>
        <v>amussen50@51.la</v>
      </c>
      <c r="H183" s="2" t="str">
        <f>_xlfn.XLOOKUP(C183,customers!$A$1:$A$1001,customers!$G$1:$G$1001,,0)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2"/>
        <v>29.849999999999998</v>
      </c>
      <c r="N183" t="str" cm="1">
        <f t="array" ref="N183">_xlfn.IFS(I183="Rob","Robusta",I183="Exc","Excelsa",I183="Ara","Arabi",I183="Lib","Liberica")</f>
        <v>Arabi</v>
      </c>
      <c r="O183" t="str" cm="1">
        <f t="array" ref="O183">_xlfn.IFS(J183="M","Medium",J183="L","Light",J183="d","Dark")</f>
        <v>Dark</v>
      </c>
      <c r="P183" t="str">
        <f>_xlfn.XLOOKUP(Orders_Details[[#This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IF(_xlfn.XLOOKUP(C184,customers!$A$1:$A$1001,customers!$C$1:$C$1001,0)=0,"Not Found",_xlfn.XLOOKUP(C184,customers!$A$1:$A$1001,customers!$C$1:$C$1001,0))</f>
        <v>amundford52@nbcnews.com</v>
      </c>
      <c r="H184" s="2" t="str">
        <f>_xlfn.XLOOKUP(C184,customers!$A$1:$A$1001,customers!$G$1:$G$1001,,0)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2"/>
        <v>32.22</v>
      </c>
      <c r="N184" t="str" cm="1">
        <f t="array" ref="N184">_xlfn.IFS(I184="Rob","Robusta",I184="Exc","Excelsa",I184="Ara","Arabi",I184="Lib","Liberica")</f>
        <v>Robusta</v>
      </c>
      <c r="O184" t="str" cm="1">
        <f t="array" ref="O184">_xlfn.IFS(J184="M","Medium",J184="L","Light",J184="d","Dark")</f>
        <v>Dark</v>
      </c>
      <c r="P184" t="str">
        <f>_xlfn.XLOOKUP(Orders_Details[[#This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IF(_xlfn.XLOOKUP(C185,customers!$A$1:$A$1001,customers!$C$1:$C$1001,0)=0,"Not Found",_xlfn.XLOOKUP(C185,customers!$A$1:$A$1001,customers!$C$1:$C$1001,0))</f>
        <v>twalas53@google.ca</v>
      </c>
      <c r="H185" s="2" t="str">
        <f>_xlfn.XLOOKUP(C185,customers!$A$1:$A$1001,customers!$G$1:$G$1001,,0)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2"/>
        <v>8.25</v>
      </c>
      <c r="N185" t="str" cm="1">
        <f t="array" ref="N185">_xlfn.IFS(I185="Rob","Robusta",I185="Exc","Excelsa",I185="Ara","Arabi",I185="Lib","Liberica")</f>
        <v>Excelsa</v>
      </c>
      <c r="O185" t="str" cm="1">
        <f t="array" ref="O185">_xlfn.IFS(J185="M","Medium",J185="L","Light",J185="d","Dark")</f>
        <v>Medium</v>
      </c>
      <c r="P185" t="str">
        <f>_xlfn.XLOOKUP(Orders_Details[[#This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IF(_xlfn.XLOOKUP(C186,customers!$A$1:$A$1001,customers!$C$1:$C$1001,0)=0,"Not Found",_xlfn.XLOOKUP(C186,customers!$A$1:$A$1001,customers!$C$1:$C$1001,0))</f>
        <v>iblazewicz54@thetimes.co.uk</v>
      </c>
      <c r="H186" s="2" t="str">
        <f>_xlfn.XLOOKUP(C186,customers!$A$1:$A$1001,customers!$G$1:$G$1001,,0)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2"/>
        <v>31.08</v>
      </c>
      <c r="N186" t="str" cm="1">
        <f t="array" ref="N186">_xlfn.IFS(I186="Rob","Robusta",I186="Exc","Excelsa",I186="Ara","Arabi",I186="Lib","Liberica")</f>
        <v>Arabi</v>
      </c>
      <c r="O186" t="str" cm="1">
        <f t="array" ref="O186">_xlfn.IFS(J186="M","Medium",J186="L","Light",J186="d","Dark")</f>
        <v>Light</v>
      </c>
      <c r="P186" t="str">
        <f>_xlfn.XLOOKUP(Orders_Details[[#This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IF(_xlfn.XLOOKUP(C187,customers!$A$1:$A$1001,customers!$C$1:$C$1001,0)=0,"Not Found",_xlfn.XLOOKUP(C187,customers!$A$1:$A$1001,customers!$C$1:$C$1001,0))</f>
        <v>arizzetti55@naver.com</v>
      </c>
      <c r="H187" s="2" t="str">
        <f>_xlfn.XLOOKUP(C187,customers!$A$1:$A$1001,customers!$G$1:$G$1001,,0)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2"/>
        <v>36.450000000000003</v>
      </c>
      <c r="N187" t="str" cm="1">
        <f t="array" ref="N187">_xlfn.IFS(I187="Rob","Robusta",I187="Exc","Excelsa",I187="Ara","Arabi",I187="Lib","Liberica")</f>
        <v>Excelsa</v>
      </c>
      <c r="O187" t="str" cm="1">
        <f t="array" ref="O187">_xlfn.IFS(J187="M","Medium",J187="L","Light",J187="d","Dark")</f>
        <v>Dark</v>
      </c>
      <c r="P187" t="str">
        <f>_xlfn.XLOOKUP(Orders_Details[[#This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IF(_xlfn.XLOOKUP(C188,customers!$A$1:$A$1001,customers!$C$1:$C$1001,0)=0,"Not Found",_xlfn.XLOOKUP(C188,customers!$A$1:$A$1001,customers!$C$1:$C$1001,0))</f>
        <v>mmeriet56@noaa.gov</v>
      </c>
      <c r="H188" s="2" t="str">
        <f>_xlfn.XLOOKUP(C188,customers!$A$1:$A$1001,customers!$G$1:$G$1001,,0)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2"/>
        <v>68.655000000000001</v>
      </c>
      <c r="N188" t="str" cm="1">
        <f t="array" ref="N188">_xlfn.IFS(I188="Rob","Robusta",I188="Exc","Excelsa",I188="Ara","Arabi",I188="Lib","Liberica")</f>
        <v>Robusta</v>
      </c>
      <c r="O188" t="str" cm="1">
        <f t="array" ref="O188">_xlfn.IFS(J188="M","Medium",J188="L","Light",J188="d","Dark")</f>
        <v>Medium</v>
      </c>
      <c r="P188" t="str">
        <f>_xlfn.XLOOKUP(Orders_Details[[#This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IF(_xlfn.XLOOKUP(C189,customers!$A$1:$A$1001,customers!$C$1:$C$1001,0)=0,"Not Found",_xlfn.XLOOKUP(C189,customers!$A$1:$A$1001,customers!$C$1:$C$1001,0))</f>
        <v>lpratt57@netvibes.com</v>
      </c>
      <c r="H189" s="2" t="str">
        <f>_xlfn.XLOOKUP(C189,customers!$A$1:$A$1001,customers!$G$1:$G$1001,,0)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2"/>
        <v>43.650000000000006</v>
      </c>
      <c r="N189" t="str" cm="1">
        <f t="array" ref="N189">_xlfn.IFS(I189="Rob","Robusta",I189="Exc","Excelsa",I189="Ara","Arabi",I189="Lib","Liberica")</f>
        <v>Liberica</v>
      </c>
      <c r="O189" t="str" cm="1">
        <f t="array" ref="O189">_xlfn.IFS(J189="M","Medium",J189="L","Light",J189="d","Dark")</f>
        <v>Medium</v>
      </c>
      <c r="P189" t="str">
        <f>_xlfn.XLOOKUP(Orders_Details[[#This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IF(_xlfn.XLOOKUP(C190,customers!$A$1:$A$1001,customers!$C$1:$C$1001,0)=0,"Not Found",_xlfn.XLOOKUP(C190,customers!$A$1:$A$1001,customers!$C$1:$C$1001,0))</f>
        <v>akitchingham58@com.com</v>
      </c>
      <c r="H190" s="2" t="str">
        <f>_xlfn.XLOOKUP(C190,customers!$A$1:$A$1001,customers!$G$1:$G$1001,,0)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2"/>
        <v>4.4550000000000001</v>
      </c>
      <c r="N190" t="str" cm="1">
        <f t="array" ref="N190">_xlfn.IFS(I190="Rob","Robusta",I190="Exc","Excelsa",I190="Ara","Arabi",I190="Lib","Liberica")</f>
        <v>Excelsa</v>
      </c>
      <c r="O190" t="str" cm="1">
        <f t="array" ref="O190">_xlfn.IFS(J190="M","Medium",J190="L","Light",J190="d","Dark")</f>
        <v>Light</v>
      </c>
      <c r="P190" t="str">
        <f>_xlfn.XLOOKUP(Orders_Details[[#This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IF(_xlfn.XLOOKUP(C191,customers!$A$1:$A$1001,customers!$C$1:$C$1001,0)=0,"Not Found",_xlfn.XLOOKUP(C191,customers!$A$1:$A$1001,customers!$C$1:$C$1001,0))</f>
        <v>bbartholin59@xinhuanet.com</v>
      </c>
      <c r="H191" s="2" t="str">
        <f>_xlfn.XLOOKUP(C191,customers!$A$1:$A$1001,customers!$G$1:$G$1001,,0)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2"/>
        <v>43.650000000000006</v>
      </c>
      <c r="N191" t="str" cm="1">
        <f t="array" ref="N191">_xlfn.IFS(I191="Rob","Robusta",I191="Exc","Excelsa",I191="Ara","Arabi",I191="Lib","Liberica")</f>
        <v>Liberica</v>
      </c>
      <c r="O191" t="str" cm="1">
        <f t="array" ref="O191">_xlfn.IFS(J191="M","Medium",J191="L","Light",J191="d","Dark")</f>
        <v>Medium</v>
      </c>
      <c r="P191" t="str">
        <f>_xlfn.XLOOKUP(Orders_Details[[#This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IF(_xlfn.XLOOKUP(C192,customers!$A$1:$A$1001,customers!$C$1:$C$1001,0)=0,"Not Found",_xlfn.XLOOKUP(C192,customers!$A$1:$A$1001,customers!$C$1:$C$1001,0))</f>
        <v>mprinn5a@usa.gov</v>
      </c>
      <c r="H192" s="2" t="str">
        <f>_xlfn.XLOOKUP(C192,customers!$A$1:$A$1001,customers!$G$1:$G$1001,,0)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2"/>
        <v>33.464999999999996</v>
      </c>
      <c r="N192" t="str" cm="1">
        <f t="array" ref="N192">_xlfn.IFS(I192="Rob","Robusta",I192="Exc","Excelsa",I192="Ara","Arabi",I192="Lib","Liberica")</f>
        <v>Liberica</v>
      </c>
      <c r="O192" t="str" cm="1">
        <f t="array" ref="O192">_xlfn.IFS(J192="M","Medium",J192="L","Light",J192="d","Dark")</f>
        <v>Medium</v>
      </c>
      <c r="P192" t="str">
        <f>_xlfn.XLOOKUP(Orders_Details[[#This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IF(_xlfn.XLOOKUP(C193,customers!$A$1:$A$1001,customers!$C$1:$C$1001,0)=0,"Not Found",_xlfn.XLOOKUP(C193,customers!$A$1:$A$1001,customers!$C$1:$C$1001,0))</f>
        <v>abaudino5b@netvibes.com</v>
      </c>
      <c r="H193" s="2" t="str">
        <f>_xlfn.XLOOKUP(C193,customers!$A$1:$A$1001,customers!$G$1:$G$1001,,0)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2"/>
        <v>19.424999999999997</v>
      </c>
      <c r="N193" t="str" cm="1">
        <f t="array" ref="N193">_xlfn.IFS(I193="Rob","Robusta",I193="Exc","Excelsa",I193="Ara","Arabi",I193="Lib","Liberica")</f>
        <v>Liberica</v>
      </c>
      <c r="O193" t="str" cm="1">
        <f t="array" ref="O193">_xlfn.IFS(J193="M","Medium",J193="L","Light",J193="d","Dark")</f>
        <v>Dark</v>
      </c>
      <c r="P193" t="str">
        <f>_xlfn.XLOOKUP(Orders_Details[[#This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IF(_xlfn.XLOOKUP(C194,customers!$A$1:$A$1001,customers!$C$1:$C$1001,0)=0,"Not Found",_xlfn.XLOOKUP(C194,customers!$A$1:$A$1001,customers!$C$1:$C$1001,0))</f>
        <v>ppetrushanko5c@blinklist.com</v>
      </c>
      <c r="H194" s="2" t="str">
        <f>_xlfn.XLOOKUP(C194,customers!$A$1:$A$1001,customers!$G$1:$G$1001,,0)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si="2"/>
        <v>72.900000000000006</v>
      </c>
      <c r="N194" t="str" cm="1">
        <f t="array" ref="N194">_xlfn.IFS(I194="Rob","Robusta",I194="Exc","Excelsa",I194="Ara","Arabi",I194="Lib","Liberica")</f>
        <v>Excelsa</v>
      </c>
      <c r="O194" t="str" cm="1">
        <f t="array" ref="O194">_xlfn.IFS(J194="M","Medium",J194="L","Light",J194="d","Dark")</f>
        <v>Dark</v>
      </c>
      <c r="P194" t="str">
        <f>_xlfn.XLOOKUP(Orders_Details[[#This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IF(_xlfn.XLOOKUP(C195,customers!$A$1:$A$1001,customers!$C$1:$C$1001,0)=0,"Not Found",_xlfn.XLOOKUP(C195,customers!$A$1:$A$1001,customers!$C$1:$C$1001,0))</f>
        <v>Not Found</v>
      </c>
      <c r="H195" s="2" t="str">
        <f>_xlfn.XLOOKUP(C195,customers!$A$1:$A$1001,customers!$G$1:$G$1001,,0)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ref="M195:M258" si="3">L195*E195</f>
        <v>44.55</v>
      </c>
      <c r="N195" t="str" cm="1">
        <f t="array" ref="N195">_xlfn.IFS(I195="Rob","Robusta",I195="Exc","Excelsa",I195="Ara","Arabi",I195="Lib","Liberica")</f>
        <v>Excelsa</v>
      </c>
      <c r="O195" t="str" cm="1">
        <f t="array" ref="O195">_xlfn.IFS(J195="M","Medium",J195="L","Light",J195="d","Dark")</f>
        <v>Light</v>
      </c>
      <c r="P195" t="str">
        <f>_xlfn.XLOOKUP(Orders_Details[[#This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IF(_xlfn.XLOOKUP(C196,customers!$A$1:$A$1001,customers!$C$1:$C$1001,0)=0,"Not Found",_xlfn.XLOOKUP(C196,customers!$A$1:$A$1001,customers!$C$1:$C$1001,0))</f>
        <v>elaird5e@bing.com</v>
      </c>
      <c r="H196" s="2" t="str">
        <f>_xlfn.XLOOKUP(C196,customers!$A$1:$A$1001,customers!$G$1:$G$1001,,0)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3"/>
        <v>36.450000000000003</v>
      </c>
      <c r="N196" t="str" cm="1">
        <f t="array" ref="N196">_xlfn.IFS(I196="Rob","Robusta",I196="Exc","Excelsa",I196="Ara","Arabi",I196="Lib","Liberica")</f>
        <v>Excelsa</v>
      </c>
      <c r="O196" t="str" cm="1">
        <f t="array" ref="O196">_xlfn.IFS(J196="M","Medium",J196="L","Light",J196="d","Dark")</f>
        <v>Dark</v>
      </c>
      <c r="P196" t="str">
        <f>_xlfn.XLOOKUP(Orders_Details[[#This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IF(_xlfn.XLOOKUP(C197,customers!$A$1:$A$1001,customers!$C$1:$C$1001,0)=0,"Not Found",_xlfn.XLOOKUP(C197,customers!$A$1:$A$1001,customers!$C$1:$C$1001,0))</f>
        <v>mhowsden5f@infoseek.co.jp</v>
      </c>
      <c r="H197" s="2" t="str">
        <f>_xlfn.XLOOKUP(C197,customers!$A$1:$A$1001,customers!$G$1:$G$1001,,0)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3"/>
        <v>38.849999999999994</v>
      </c>
      <c r="N197" t="str" cm="1">
        <f t="array" ref="N197">_xlfn.IFS(I197="Rob","Robusta",I197="Exc","Excelsa",I197="Ara","Arabi",I197="Lib","Liberica")</f>
        <v>Arabi</v>
      </c>
      <c r="O197" t="str" cm="1">
        <f t="array" ref="O197">_xlfn.IFS(J197="M","Medium",J197="L","Light",J197="d","Dark")</f>
        <v>Light</v>
      </c>
      <c r="P197" t="str">
        <f>_xlfn.XLOOKUP(Orders_Details[[#This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IF(_xlfn.XLOOKUP(C198,customers!$A$1:$A$1001,customers!$C$1:$C$1001,0)=0,"Not Found",_xlfn.XLOOKUP(C198,customers!$A$1:$A$1001,customers!$C$1:$C$1001,0))</f>
        <v>ncuttler5g@parallels.com</v>
      </c>
      <c r="H198" s="2" t="str">
        <f>_xlfn.XLOOKUP(C198,customers!$A$1:$A$1001,customers!$G$1:$G$1001,,0)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3"/>
        <v>53.46</v>
      </c>
      <c r="N198" t="str" cm="1">
        <f t="array" ref="N198">_xlfn.IFS(I198="Rob","Robusta",I198="Exc","Excelsa",I198="Ara","Arabi",I198="Lib","Liberica")</f>
        <v>Excelsa</v>
      </c>
      <c r="O198" t="str" cm="1">
        <f t="array" ref="O198">_xlfn.IFS(J198="M","Medium",J198="L","Light",J198="d","Dark")</f>
        <v>Light</v>
      </c>
      <c r="P198" t="str">
        <f>_xlfn.XLOOKUP(Orders_Details[[#This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IF(_xlfn.XLOOKUP(C199,customers!$A$1:$A$1001,customers!$C$1:$C$1001,0)=0,"Not Found",_xlfn.XLOOKUP(C199,customers!$A$1:$A$1001,customers!$C$1:$C$1001,0))</f>
        <v>ncuttler5g@parallels.com</v>
      </c>
      <c r="H199" s="2" t="str">
        <f>_xlfn.XLOOKUP(C199,customers!$A$1:$A$1001,customers!$G$1:$G$1001,,0)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3"/>
        <v>59.569999999999993</v>
      </c>
      <c r="N199" t="str" cm="1">
        <f t="array" ref="N199">_xlfn.IFS(I199="Rob","Robusta",I199="Exc","Excelsa",I199="Ara","Arabi",I199="Lib","Liberica")</f>
        <v>Liberica</v>
      </c>
      <c r="O199" t="str" cm="1">
        <f t="array" ref="O199">_xlfn.IFS(J199="M","Medium",J199="L","Light",J199="d","Dark")</f>
        <v>Dark</v>
      </c>
      <c r="P199" t="str">
        <f>_xlfn.XLOOKUP(Orders_Details[[#This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IF(_xlfn.XLOOKUP(C200,customers!$A$1:$A$1001,customers!$C$1:$C$1001,0)=0,"Not Found",_xlfn.XLOOKUP(C200,customers!$A$1:$A$1001,customers!$C$1:$C$1001,0))</f>
        <v>ncuttler5g@parallels.com</v>
      </c>
      <c r="H200" s="2" t="str">
        <f>_xlfn.XLOOKUP(C200,customers!$A$1:$A$1001,customers!$G$1:$G$1001,,0)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3"/>
        <v>89.35499999999999</v>
      </c>
      <c r="N200" t="str" cm="1">
        <f t="array" ref="N200">_xlfn.IFS(I200="Rob","Robusta",I200="Exc","Excelsa",I200="Ara","Arabi",I200="Lib","Liberica")</f>
        <v>Liberica</v>
      </c>
      <c r="O200" t="str" cm="1">
        <f t="array" ref="O200">_xlfn.IFS(J200="M","Medium",J200="L","Light",J200="d","Dark")</f>
        <v>Dark</v>
      </c>
      <c r="P200" t="str">
        <f>_xlfn.XLOOKUP(Orders_Details[[#This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IF(_xlfn.XLOOKUP(C201,customers!$A$1:$A$1001,customers!$C$1:$C$1001,0)=0,"Not Found",_xlfn.XLOOKUP(C201,customers!$A$1:$A$1001,customers!$C$1:$C$1001,0))</f>
        <v>ncuttler5g@parallels.com</v>
      </c>
      <c r="H201" s="2" t="str">
        <f>_xlfn.XLOOKUP(C201,customers!$A$1:$A$1001,customers!$G$1:$G$1001,,0)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3"/>
        <v>38.04</v>
      </c>
      <c r="N201" t="str" cm="1">
        <f t="array" ref="N201">_xlfn.IFS(I201="Rob","Robusta",I201="Exc","Excelsa",I201="Ara","Arabi",I201="Lib","Liberica")</f>
        <v>Liberica</v>
      </c>
      <c r="O201" t="str" cm="1">
        <f t="array" ref="O201">_xlfn.IFS(J201="M","Medium",J201="L","Light",J201="d","Dark")</f>
        <v>Light</v>
      </c>
      <c r="P201" t="str">
        <f>_xlfn.XLOOKUP(Orders_Details[[#This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IF(_xlfn.XLOOKUP(C202,customers!$A$1:$A$1001,customers!$C$1:$C$1001,0)=0,"Not Found",_xlfn.XLOOKUP(C202,customers!$A$1:$A$1001,customers!$C$1:$C$1001,0))</f>
        <v>ncuttler5g@parallels.com</v>
      </c>
      <c r="H202" s="2" t="str">
        <f>_xlfn.XLOOKUP(C202,customers!$A$1:$A$1001,customers!$G$1:$G$1001,,0)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3"/>
        <v>41.25</v>
      </c>
      <c r="N202" t="str" cm="1">
        <f t="array" ref="N202">_xlfn.IFS(I202="Rob","Robusta",I202="Exc","Excelsa",I202="Ara","Arabi",I202="Lib","Liberica")</f>
        <v>Excelsa</v>
      </c>
      <c r="O202" t="str" cm="1">
        <f t="array" ref="O202">_xlfn.IFS(J202="M","Medium",J202="L","Light",J202="d","Dark")</f>
        <v>Medium</v>
      </c>
      <c r="P202" t="str">
        <f>_xlfn.XLOOKUP(Orders_Details[[#This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IF(_xlfn.XLOOKUP(C203,customers!$A$1:$A$1001,customers!$C$1:$C$1001,0)=0,"Not Found",_xlfn.XLOOKUP(C203,customers!$A$1:$A$1001,customers!$C$1:$C$1001,0))</f>
        <v>Not Found</v>
      </c>
      <c r="H203" s="2" t="str">
        <f>_xlfn.XLOOKUP(C203,customers!$A$1:$A$1001,customers!$G$1:$G$1001,,0)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3"/>
        <v>57.06</v>
      </c>
      <c r="N203" t="str" cm="1">
        <f t="array" ref="N203">_xlfn.IFS(I203="Rob","Robusta",I203="Exc","Excelsa",I203="Ara","Arabi",I203="Lib","Liberica")</f>
        <v>Liberica</v>
      </c>
      <c r="O203" t="str" cm="1">
        <f t="array" ref="O203">_xlfn.IFS(J203="M","Medium",J203="L","Light",J203="d","Dark")</f>
        <v>Light</v>
      </c>
      <c r="P203" t="str">
        <f>_xlfn.XLOOKUP(Orders_Details[[#This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IF(_xlfn.XLOOKUP(C204,customers!$A$1:$A$1001,customers!$C$1:$C$1001,0)=0,"Not Found",_xlfn.XLOOKUP(C204,customers!$A$1:$A$1001,customers!$C$1:$C$1001,0))</f>
        <v>tfelip5m@typepad.com</v>
      </c>
      <c r="H204" s="2" t="str">
        <f>_xlfn.XLOOKUP(C204,customers!$A$1:$A$1001,customers!$G$1:$G$1001,,0)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3"/>
        <v>178.70999999999998</v>
      </c>
      <c r="N204" t="str" cm="1">
        <f t="array" ref="N204">_xlfn.IFS(I204="Rob","Robusta",I204="Exc","Excelsa",I204="Ara","Arabi",I204="Lib","Liberica")</f>
        <v>Liberica</v>
      </c>
      <c r="O204" t="str" cm="1">
        <f t="array" ref="O204">_xlfn.IFS(J204="M","Medium",J204="L","Light",J204="d","Dark")</f>
        <v>Dark</v>
      </c>
      <c r="P204" t="str">
        <f>_xlfn.XLOOKUP(Orders_Details[[#This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IF(_xlfn.XLOOKUP(C205,customers!$A$1:$A$1001,customers!$C$1:$C$1001,0)=0,"Not Found",_xlfn.XLOOKUP(C205,customers!$A$1:$A$1001,customers!$C$1:$C$1001,0))</f>
        <v>vle5n@disqus.com</v>
      </c>
      <c r="H205" s="2" t="str">
        <f>_xlfn.XLOOKUP(C205,customers!$A$1:$A$1001,customers!$G$1:$G$1001,,0)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3"/>
        <v>4.7549999999999999</v>
      </c>
      <c r="N205" t="str" cm="1">
        <f t="array" ref="N205">_xlfn.IFS(I205="Rob","Robusta",I205="Exc","Excelsa",I205="Ara","Arabi",I205="Lib","Liberica")</f>
        <v>Liberica</v>
      </c>
      <c r="O205" t="str" cm="1">
        <f t="array" ref="O205">_xlfn.IFS(J205="M","Medium",J205="L","Light",J205="d","Dark")</f>
        <v>Light</v>
      </c>
      <c r="P205" t="str">
        <f>_xlfn.XLOOKUP(Orders_Details[[#This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IF(_xlfn.XLOOKUP(C206,customers!$A$1:$A$1001,customers!$C$1:$C$1001,0)=0,"Not Found",_xlfn.XLOOKUP(C206,customers!$A$1:$A$1001,customers!$C$1:$C$1001,0))</f>
        <v>Not Found</v>
      </c>
      <c r="H206" s="2" t="str">
        <f>_xlfn.XLOOKUP(C206,customers!$A$1:$A$1001,customers!$G$1:$G$1001,,0)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3"/>
        <v>82.5</v>
      </c>
      <c r="N206" t="str" cm="1">
        <f t="array" ref="N206">_xlfn.IFS(I206="Rob","Robusta",I206="Exc","Excelsa",I206="Ara","Arabi",I206="Lib","Liberica")</f>
        <v>Excelsa</v>
      </c>
      <c r="O206" t="str" cm="1">
        <f t="array" ref="O206">_xlfn.IFS(J206="M","Medium",J206="L","Light",J206="d","Dark")</f>
        <v>Medium</v>
      </c>
      <c r="P206" t="str">
        <f>_xlfn.XLOOKUP(Orders_Details[[#This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IF(_xlfn.XLOOKUP(C207,customers!$A$1:$A$1001,customers!$C$1:$C$1001,0)=0,"Not Found",_xlfn.XLOOKUP(C207,customers!$A$1:$A$1001,customers!$C$1:$C$1001,0))</f>
        <v>Not Found</v>
      </c>
      <c r="H207" s="2" t="str">
        <f>_xlfn.XLOOKUP(C207,customers!$A$1:$A$1001,customers!$G$1:$G$1001,,0)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3"/>
        <v>8.0549999999999997</v>
      </c>
      <c r="N207" t="str" cm="1">
        <f t="array" ref="N207">_xlfn.IFS(I207="Rob","Robusta",I207="Exc","Excelsa",I207="Ara","Arabi",I207="Lib","Liberica")</f>
        <v>Robusta</v>
      </c>
      <c r="O207" t="str" cm="1">
        <f t="array" ref="O207">_xlfn.IFS(J207="M","Medium",J207="L","Light",J207="d","Dark")</f>
        <v>Dark</v>
      </c>
      <c r="P207" t="str">
        <f>_xlfn.XLOOKUP(Orders_Details[[#This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IF(_xlfn.XLOOKUP(C208,customers!$A$1:$A$1001,customers!$C$1:$C$1001,0)=0,"Not Found",_xlfn.XLOOKUP(C208,customers!$A$1:$A$1001,customers!$C$1:$C$1001,0))</f>
        <v>npoolman5q@howstuffworks.com</v>
      </c>
      <c r="H208" s="2" t="str">
        <f>_xlfn.XLOOKUP(C208,customers!$A$1:$A$1001,customers!$G$1:$G$1001,,0)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3"/>
        <v>22.5</v>
      </c>
      <c r="N208" t="str" cm="1">
        <f t="array" ref="N208">_xlfn.IFS(I208="Rob","Robusta",I208="Exc","Excelsa",I208="Ara","Arabi",I208="Lib","Liberica")</f>
        <v>Arabi</v>
      </c>
      <c r="O208" t="str" cm="1">
        <f t="array" ref="O208">_xlfn.IFS(J208="M","Medium",J208="L","Light",J208="d","Dark")</f>
        <v>Medium</v>
      </c>
      <c r="P208" t="str">
        <f>_xlfn.XLOOKUP(Orders_Details[[#This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IF(_xlfn.XLOOKUP(C209,customers!$A$1:$A$1001,customers!$C$1:$C$1001,0)=0,"Not Found",_xlfn.XLOOKUP(C209,customers!$A$1:$A$1001,customers!$C$1:$C$1001,0))</f>
        <v>oduny5r@constantcontact.com</v>
      </c>
      <c r="H209" s="2" t="str">
        <f>_xlfn.XLOOKUP(C209,customers!$A$1:$A$1001,customers!$G$1:$G$1001,,0)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3"/>
        <v>40.5</v>
      </c>
      <c r="N209" t="str" cm="1">
        <f t="array" ref="N209">_xlfn.IFS(I209="Rob","Robusta",I209="Exc","Excelsa",I209="Ara","Arabi",I209="Lib","Liberica")</f>
        <v>Arabi</v>
      </c>
      <c r="O209" t="str" cm="1">
        <f t="array" ref="O209">_xlfn.IFS(J209="M","Medium",J209="L","Light",J209="d","Dark")</f>
        <v>Medium</v>
      </c>
      <c r="P209" t="str">
        <f>_xlfn.XLOOKUP(Orders_Details[[#This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IF(_xlfn.XLOOKUP(C210,customers!$A$1:$A$1001,customers!$C$1:$C$1001,0)=0,"Not Found",_xlfn.XLOOKUP(C210,customers!$A$1:$A$1001,customers!$C$1:$C$1001,0))</f>
        <v>chalfhide5s@google.ru</v>
      </c>
      <c r="H210" s="2" t="str">
        <f>_xlfn.XLOOKUP(C210,customers!$A$1:$A$1001,customers!$G$1:$G$1001,,0)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3"/>
        <v>29.16</v>
      </c>
      <c r="N210" t="str" cm="1">
        <f t="array" ref="N210">_xlfn.IFS(I210="Rob","Robusta",I210="Exc","Excelsa",I210="Ara","Arabi",I210="Lib","Liberica")</f>
        <v>Excelsa</v>
      </c>
      <c r="O210" t="str" cm="1">
        <f t="array" ref="O210">_xlfn.IFS(J210="M","Medium",J210="L","Light",J210="d","Dark")</f>
        <v>Dark</v>
      </c>
      <c r="P210" t="str">
        <f>_xlfn.XLOOKUP(Orders_Details[[#This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IF(_xlfn.XLOOKUP(C211,customers!$A$1:$A$1001,customers!$C$1:$C$1001,0)=0,"Not Found",_xlfn.XLOOKUP(C211,customers!$A$1:$A$1001,customers!$C$1:$C$1001,0))</f>
        <v>fmalecky5t@list-manage.com</v>
      </c>
      <c r="H211" s="2" t="str">
        <f>_xlfn.XLOOKUP(C211,customers!$A$1:$A$1001,customers!$G$1:$G$1001,,0)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3"/>
        <v>6.75</v>
      </c>
      <c r="N211" t="str" cm="1">
        <f t="array" ref="N211">_xlfn.IFS(I211="Rob","Robusta",I211="Exc","Excelsa",I211="Ara","Arabi",I211="Lib","Liberica")</f>
        <v>Arabi</v>
      </c>
      <c r="O211" t="str" cm="1">
        <f t="array" ref="O211">_xlfn.IFS(J211="M","Medium",J211="L","Light",J211="d","Dark")</f>
        <v>Medium</v>
      </c>
      <c r="P211" t="str">
        <f>_xlfn.XLOOKUP(Orders_Details[[#This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IF(_xlfn.XLOOKUP(C212,customers!$A$1:$A$1001,customers!$C$1:$C$1001,0)=0,"Not Found",_xlfn.XLOOKUP(C212,customers!$A$1:$A$1001,customers!$C$1:$C$1001,0))</f>
        <v>aattwater5u@wikia.com</v>
      </c>
      <c r="H212" s="2" t="str">
        <f>_xlfn.XLOOKUP(C212,customers!$A$1:$A$1001,customers!$G$1:$G$1001,,0)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3"/>
        <v>51.8</v>
      </c>
      <c r="N212" t="str" cm="1">
        <f t="array" ref="N212">_xlfn.IFS(I212="Rob","Robusta",I212="Exc","Excelsa",I212="Ara","Arabi",I212="Lib","Liberica")</f>
        <v>Liberica</v>
      </c>
      <c r="O212" t="str" cm="1">
        <f t="array" ref="O212">_xlfn.IFS(J212="M","Medium",J212="L","Light",J212="d","Dark")</f>
        <v>Dark</v>
      </c>
      <c r="P212" t="str">
        <f>_xlfn.XLOOKUP(Orders_Details[[#This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IF(_xlfn.XLOOKUP(C213,customers!$A$1:$A$1001,customers!$C$1:$C$1001,0)=0,"Not Found",_xlfn.XLOOKUP(C213,customers!$A$1:$A$1001,customers!$C$1:$C$1001,0))</f>
        <v>mwhellans5v@mapquest.com</v>
      </c>
      <c r="H213" s="2" t="str">
        <f>_xlfn.XLOOKUP(C213,customers!$A$1:$A$1001,customers!$G$1:$G$1001,,0)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3"/>
        <v>53.46</v>
      </c>
      <c r="N213" t="str" cm="1">
        <f t="array" ref="N213">_xlfn.IFS(I213="Rob","Robusta",I213="Exc","Excelsa",I213="Ara","Arabi",I213="Lib","Liberica")</f>
        <v>Excelsa</v>
      </c>
      <c r="O213" t="str" cm="1">
        <f t="array" ref="O213">_xlfn.IFS(J213="M","Medium",J213="L","Light",J213="d","Dark")</f>
        <v>Light</v>
      </c>
      <c r="P213" t="str">
        <f>_xlfn.XLOOKUP(Orders_Details[[#This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IF(_xlfn.XLOOKUP(C214,customers!$A$1:$A$1001,customers!$C$1:$C$1001,0)=0,"Not Found",_xlfn.XLOOKUP(C214,customers!$A$1:$A$1001,customers!$C$1:$C$1001,0))</f>
        <v>dcamilletti5w@businesswire.com</v>
      </c>
      <c r="H214" s="2" t="str">
        <f>_xlfn.XLOOKUP(C214,customers!$A$1:$A$1001,customers!$G$1:$G$1001,,0)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3"/>
        <v>14.58</v>
      </c>
      <c r="N214" t="str" cm="1">
        <f t="array" ref="N214">_xlfn.IFS(I214="Rob","Robusta",I214="Exc","Excelsa",I214="Ara","Arabi",I214="Lib","Liberica")</f>
        <v>Excelsa</v>
      </c>
      <c r="O214" t="str" cm="1">
        <f t="array" ref="O214">_xlfn.IFS(J214="M","Medium",J214="L","Light",J214="d","Dark")</f>
        <v>Dark</v>
      </c>
      <c r="P214" t="str">
        <f>_xlfn.XLOOKUP(Orders_Details[[#This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IF(_xlfn.XLOOKUP(C215,customers!$A$1:$A$1001,customers!$C$1:$C$1001,0)=0,"Not Found",_xlfn.XLOOKUP(C215,customers!$A$1:$A$1001,customers!$C$1:$C$1001,0))</f>
        <v>egalgey5x@wufoo.com</v>
      </c>
      <c r="H215" s="2" t="str">
        <f>_xlfn.XLOOKUP(C215,customers!$A$1:$A$1001,customers!$G$1:$G$1001,,0)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3"/>
        <v>20.584999999999997</v>
      </c>
      <c r="N215" t="str" cm="1">
        <f t="array" ref="N215">_xlfn.IFS(I215="Rob","Robusta",I215="Exc","Excelsa",I215="Ara","Arabi",I215="Lib","Liberica")</f>
        <v>Robusta</v>
      </c>
      <c r="O215" t="str" cm="1">
        <f t="array" ref="O215">_xlfn.IFS(J215="M","Medium",J215="L","Light",J215="d","Dark")</f>
        <v>Dark</v>
      </c>
      <c r="P215" t="str">
        <f>_xlfn.XLOOKUP(Orders_Details[[#This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IF(_xlfn.XLOOKUP(C216,customers!$A$1:$A$1001,customers!$C$1:$C$1001,0)=0,"Not Found",_xlfn.XLOOKUP(C216,customers!$A$1:$A$1001,customers!$C$1:$C$1001,0))</f>
        <v>mhame5y@newsvine.com</v>
      </c>
      <c r="H216" s="2" t="str">
        <f>_xlfn.XLOOKUP(C216,customers!$A$1:$A$1001,customers!$G$1:$G$1001,,0)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3"/>
        <v>31.7</v>
      </c>
      <c r="N216" t="str" cm="1">
        <f t="array" ref="N216">_xlfn.IFS(I216="Rob","Robusta",I216="Exc","Excelsa",I216="Ara","Arabi",I216="Lib","Liberica")</f>
        <v>Liberica</v>
      </c>
      <c r="O216" t="str" cm="1">
        <f t="array" ref="O216">_xlfn.IFS(J216="M","Medium",J216="L","Light",J216="d","Dark")</f>
        <v>Light</v>
      </c>
      <c r="P216" t="str">
        <f>_xlfn.XLOOKUP(Orders_Details[[#This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IF(_xlfn.XLOOKUP(C217,customers!$A$1:$A$1001,customers!$C$1:$C$1001,0)=0,"Not Found",_xlfn.XLOOKUP(C217,customers!$A$1:$A$1001,customers!$C$1:$C$1001,0))</f>
        <v>igurnee5z@usnews.com</v>
      </c>
      <c r="H217" s="2" t="str">
        <f>_xlfn.XLOOKUP(C217,customers!$A$1:$A$1001,customers!$G$1:$G$1001,,0)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3"/>
        <v>23.31</v>
      </c>
      <c r="N217" t="str" cm="1">
        <f t="array" ref="N217">_xlfn.IFS(I217="Rob","Robusta",I217="Exc","Excelsa",I217="Ara","Arabi",I217="Lib","Liberica")</f>
        <v>Liberica</v>
      </c>
      <c r="O217" t="str" cm="1">
        <f t="array" ref="O217">_xlfn.IFS(J217="M","Medium",J217="L","Light",J217="d","Dark")</f>
        <v>Dark</v>
      </c>
      <c r="P217" t="str">
        <f>_xlfn.XLOOKUP(Orders_Details[[#This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IF(_xlfn.XLOOKUP(C218,customers!$A$1:$A$1001,customers!$C$1:$C$1001,0)=0,"Not Found",_xlfn.XLOOKUP(C218,customers!$A$1:$A$1001,customers!$C$1:$C$1001,0))</f>
        <v>asnowding60@comsenz.com</v>
      </c>
      <c r="H218" s="2" t="str">
        <f>_xlfn.XLOOKUP(C218,customers!$A$1:$A$1001,customers!$G$1:$G$1001,,0)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3"/>
        <v>58.2</v>
      </c>
      <c r="N218" t="str" cm="1">
        <f t="array" ref="N218">_xlfn.IFS(I218="Rob","Robusta",I218="Exc","Excelsa",I218="Ara","Arabi",I218="Lib","Liberica")</f>
        <v>Liberica</v>
      </c>
      <c r="O218" t="str" cm="1">
        <f t="array" ref="O218">_xlfn.IFS(J218="M","Medium",J218="L","Light",J218="d","Dark")</f>
        <v>Medium</v>
      </c>
      <c r="P218" t="str">
        <f>_xlfn.XLOOKUP(Orders_Details[[#This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IF(_xlfn.XLOOKUP(C219,customers!$A$1:$A$1001,customers!$C$1:$C$1001,0)=0,"Not Found",_xlfn.XLOOKUP(C219,customers!$A$1:$A$1001,customers!$C$1:$C$1001,0))</f>
        <v>gpoinsett61@berkeley.edu</v>
      </c>
      <c r="H219" s="2" t="str">
        <f>_xlfn.XLOOKUP(C219,customers!$A$1:$A$1001,customers!$G$1:$G$1001,,0)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3"/>
        <v>35.64</v>
      </c>
      <c r="N219" t="str" cm="1">
        <f t="array" ref="N219">_xlfn.IFS(I219="Rob","Robusta",I219="Exc","Excelsa",I219="Ara","Arabi",I219="Lib","Liberica")</f>
        <v>Excelsa</v>
      </c>
      <c r="O219" t="str" cm="1">
        <f t="array" ref="O219">_xlfn.IFS(J219="M","Medium",J219="L","Light",J219="d","Dark")</f>
        <v>Light</v>
      </c>
      <c r="P219" t="str">
        <f>_xlfn.XLOOKUP(Orders_Details[[#This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IF(_xlfn.XLOOKUP(C220,customers!$A$1:$A$1001,customers!$C$1:$C$1001,0)=0,"Not Found",_xlfn.XLOOKUP(C220,customers!$A$1:$A$1001,customers!$C$1:$C$1001,0))</f>
        <v>rfurman62@t.co</v>
      </c>
      <c r="H220" s="2" t="str">
        <f>_xlfn.XLOOKUP(C220,customers!$A$1:$A$1001,customers!$G$1:$G$1001,,0)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3"/>
        <v>56.25</v>
      </c>
      <c r="N220" t="str" cm="1">
        <f t="array" ref="N220">_xlfn.IFS(I220="Rob","Robusta",I220="Exc","Excelsa",I220="Ara","Arabi",I220="Lib","Liberica")</f>
        <v>Arabi</v>
      </c>
      <c r="O220" t="str" cm="1">
        <f t="array" ref="O220">_xlfn.IFS(J220="M","Medium",J220="L","Light",J220="d","Dark")</f>
        <v>Medium</v>
      </c>
      <c r="P220" t="str">
        <f>_xlfn.XLOOKUP(Orders_Details[[#This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IF(_xlfn.XLOOKUP(C221,customers!$A$1:$A$1001,customers!$C$1:$C$1001,0)=0,"Not Found",_xlfn.XLOOKUP(C221,customers!$A$1:$A$1001,customers!$C$1:$C$1001,0))</f>
        <v>ccrosier63@xrea.com</v>
      </c>
      <c r="H221" s="2" t="str">
        <f>_xlfn.XLOOKUP(C221,customers!$A$1:$A$1001,customers!$G$1:$G$1001,,0)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3"/>
        <v>10.754999999999999</v>
      </c>
      <c r="N221" t="str" cm="1">
        <f t="array" ref="N221">_xlfn.IFS(I221="Rob","Robusta",I221="Exc","Excelsa",I221="Ara","Arabi",I221="Lib","Liberica")</f>
        <v>Robusta</v>
      </c>
      <c r="O221" t="str" cm="1">
        <f t="array" ref="O221">_xlfn.IFS(J221="M","Medium",J221="L","Light",J221="d","Dark")</f>
        <v>Light</v>
      </c>
      <c r="P221" t="str">
        <f>_xlfn.XLOOKUP(Orders_Details[[#This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IF(_xlfn.XLOOKUP(C222,customers!$A$1:$A$1001,customers!$C$1:$C$1001,0)=0,"Not Found",_xlfn.XLOOKUP(C222,customers!$A$1:$A$1001,customers!$C$1:$C$1001,0))</f>
        <v>ccrosier63@xrea.com</v>
      </c>
      <c r="H222" s="2" t="str">
        <f>_xlfn.XLOOKUP(C222,customers!$A$1:$A$1001,customers!$G$1:$G$1001,,0)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3"/>
        <v>14.924999999999999</v>
      </c>
      <c r="N222" t="str" cm="1">
        <f t="array" ref="N222">_xlfn.IFS(I222="Rob","Robusta",I222="Exc","Excelsa",I222="Ara","Arabi",I222="Lib","Liberica")</f>
        <v>Robusta</v>
      </c>
      <c r="O222" t="str" cm="1">
        <f t="array" ref="O222">_xlfn.IFS(J222="M","Medium",J222="L","Light",J222="d","Dark")</f>
        <v>Medium</v>
      </c>
      <c r="P222" t="str">
        <f>_xlfn.XLOOKUP(Orders_Details[[#This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IF(_xlfn.XLOOKUP(C223,customers!$A$1:$A$1001,customers!$C$1:$C$1001,0)=0,"Not Found",_xlfn.XLOOKUP(C223,customers!$A$1:$A$1001,customers!$C$1:$C$1001,0))</f>
        <v>lrushmer65@europa.eu</v>
      </c>
      <c r="H223" s="2" t="str">
        <f>_xlfn.XLOOKUP(C223,customers!$A$1:$A$1001,customers!$G$1:$G$1001,,0)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3"/>
        <v>77.699999999999989</v>
      </c>
      <c r="N223" t="str" cm="1">
        <f t="array" ref="N223">_xlfn.IFS(I223="Rob","Robusta",I223="Exc","Excelsa",I223="Ara","Arabi",I223="Lib","Liberica")</f>
        <v>Arabi</v>
      </c>
      <c r="O223" t="str" cm="1">
        <f t="array" ref="O223">_xlfn.IFS(J223="M","Medium",J223="L","Light",J223="d","Dark")</f>
        <v>Light</v>
      </c>
      <c r="P223" t="str">
        <f>_xlfn.XLOOKUP(Orders_Details[[#This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IF(_xlfn.XLOOKUP(C224,customers!$A$1:$A$1001,customers!$C$1:$C$1001,0)=0,"Not Found",_xlfn.XLOOKUP(C224,customers!$A$1:$A$1001,customers!$C$1:$C$1001,0))</f>
        <v>wedinborough66@github.io</v>
      </c>
      <c r="H224" s="2" t="str">
        <f>_xlfn.XLOOKUP(C224,customers!$A$1:$A$1001,customers!$G$1:$G$1001,,0)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3"/>
        <v>23.31</v>
      </c>
      <c r="N224" t="str" cm="1">
        <f t="array" ref="N224">_xlfn.IFS(I224="Rob","Robusta",I224="Exc","Excelsa",I224="Ara","Arabi",I224="Lib","Liberica")</f>
        <v>Liberica</v>
      </c>
      <c r="O224" t="str" cm="1">
        <f t="array" ref="O224">_xlfn.IFS(J224="M","Medium",J224="L","Light",J224="d","Dark")</f>
        <v>Dark</v>
      </c>
      <c r="P224" t="str">
        <f>_xlfn.XLOOKUP(Orders_Details[[#This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IF(_xlfn.XLOOKUP(C225,customers!$A$1:$A$1001,customers!$C$1:$C$1001,0)=0,"Not Found",_xlfn.XLOOKUP(C225,customers!$A$1:$A$1001,customers!$C$1:$C$1001,0))</f>
        <v>Not Found</v>
      </c>
      <c r="H225" s="2" t="str">
        <f>_xlfn.XLOOKUP(C225,customers!$A$1:$A$1001,customers!$G$1:$G$1001,,0)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3"/>
        <v>59.4</v>
      </c>
      <c r="N225" t="str" cm="1">
        <f t="array" ref="N225">_xlfn.IFS(I225="Rob","Robusta",I225="Exc","Excelsa",I225="Ara","Arabi",I225="Lib","Liberica")</f>
        <v>Excelsa</v>
      </c>
      <c r="O225" t="str" cm="1">
        <f t="array" ref="O225">_xlfn.IFS(J225="M","Medium",J225="L","Light",J225="d","Dark")</f>
        <v>Light</v>
      </c>
      <c r="P225" t="str">
        <f>_xlfn.XLOOKUP(Orders_Details[[#This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IF(_xlfn.XLOOKUP(C226,customers!$A$1:$A$1001,customers!$C$1:$C$1001,0)=0,"Not Found",_xlfn.XLOOKUP(C226,customers!$A$1:$A$1001,customers!$C$1:$C$1001,0))</f>
        <v>kbromehead68@un.org</v>
      </c>
      <c r="H226" s="2" t="str">
        <f>_xlfn.XLOOKUP(C226,customers!$A$1:$A$1001,customers!$G$1:$G$1001,,0)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3"/>
        <v>119.13999999999999</v>
      </c>
      <c r="N226" t="str" cm="1">
        <f t="array" ref="N226">_xlfn.IFS(I226="Rob","Robusta",I226="Exc","Excelsa",I226="Ara","Arabi",I226="Lib","Liberica")</f>
        <v>Liberica</v>
      </c>
      <c r="O226" t="str" cm="1">
        <f t="array" ref="O226">_xlfn.IFS(J226="M","Medium",J226="L","Light",J226="d","Dark")</f>
        <v>Dark</v>
      </c>
      <c r="P226" t="str">
        <f>_xlfn.XLOOKUP(Orders_Details[[#This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IF(_xlfn.XLOOKUP(C227,customers!$A$1:$A$1001,customers!$C$1:$C$1001,0)=0,"Not Found",_xlfn.XLOOKUP(C227,customers!$A$1:$A$1001,customers!$C$1:$C$1001,0))</f>
        <v>ewesterman69@si.edu</v>
      </c>
      <c r="H227" s="2" t="str">
        <f>_xlfn.XLOOKUP(C227,customers!$A$1:$A$1001,customers!$G$1:$G$1001,,0)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3"/>
        <v>14.339999999999998</v>
      </c>
      <c r="N227" t="str" cm="1">
        <f t="array" ref="N227">_xlfn.IFS(I227="Rob","Robusta",I227="Exc","Excelsa",I227="Ara","Arabi",I227="Lib","Liberica")</f>
        <v>Robusta</v>
      </c>
      <c r="O227" t="str" cm="1">
        <f t="array" ref="O227">_xlfn.IFS(J227="M","Medium",J227="L","Light",J227="d","Dark")</f>
        <v>Light</v>
      </c>
      <c r="P227" t="str">
        <f>_xlfn.XLOOKUP(Orders_Details[[#This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IF(_xlfn.XLOOKUP(C228,customers!$A$1:$A$1001,customers!$C$1:$C$1001,0)=0,"Not Found",_xlfn.XLOOKUP(C228,customers!$A$1:$A$1001,customers!$C$1:$C$1001,0))</f>
        <v>ahutchens6a@amazonaws.com</v>
      </c>
      <c r="H228" s="2" t="str">
        <f>_xlfn.XLOOKUP(C228,customers!$A$1:$A$1001,customers!$G$1:$G$1001,,0)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3"/>
        <v>129.37499999999997</v>
      </c>
      <c r="N228" t="str" cm="1">
        <f t="array" ref="N228">_xlfn.IFS(I228="Rob","Robusta",I228="Exc","Excelsa",I228="Ara","Arabi",I228="Lib","Liberica")</f>
        <v>Arabi</v>
      </c>
      <c r="O228" t="str" cm="1">
        <f t="array" ref="O228">_xlfn.IFS(J228="M","Medium",J228="L","Light",J228="d","Dark")</f>
        <v>Medium</v>
      </c>
      <c r="P228" t="str">
        <f>_xlfn.XLOOKUP(Orders_Details[[#This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IF(_xlfn.XLOOKUP(C229,customers!$A$1:$A$1001,customers!$C$1:$C$1001,0)=0,"Not Found",_xlfn.XLOOKUP(C229,customers!$A$1:$A$1001,customers!$C$1:$C$1001,0))</f>
        <v>nwyvill6b@naver.com</v>
      </c>
      <c r="H229" s="2" t="str">
        <f>_xlfn.XLOOKUP(C229,customers!$A$1:$A$1001,customers!$G$1:$G$1001,,0)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3"/>
        <v>16.11</v>
      </c>
      <c r="N229" t="str" cm="1">
        <f t="array" ref="N229">_xlfn.IFS(I229="Rob","Robusta",I229="Exc","Excelsa",I229="Ara","Arabi",I229="Lib","Liberica")</f>
        <v>Robusta</v>
      </c>
      <c r="O229" t="str" cm="1">
        <f t="array" ref="O229">_xlfn.IFS(J229="M","Medium",J229="L","Light",J229="d","Dark")</f>
        <v>Dark</v>
      </c>
      <c r="P229" t="str">
        <f>_xlfn.XLOOKUP(Orders_Details[[#This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IF(_xlfn.XLOOKUP(C230,customers!$A$1:$A$1001,customers!$C$1:$C$1001,0)=0,"Not Found",_xlfn.XLOOKUP(C230,customers!$A$1:$A$1001,customers!$C$1:$C$1001,0))</f>
        <v>bmathon6c@barnesandnoble.com</v>
      </c>
      <c r="H230" s="2" t="str">
        <f>_xlfn.XLOOKUP(C230,customers!$A$1:$A$1001,customers!$G$1:$G$1001,,0)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3"/>
        <v>17.924999999999997</v>
      </c>
      <c r="N230" t="str" cm="1">
        <f t="array" ref="N230">_xlfn.IFS(I230="Rob","Robusta",I230="Exc","Excelsa",I230="Ara","Arabi",I230="Lib","Liberica")</f>
        <v>Robusta</v>
      </c>
      <c r="O230" t="str" cm="1">
        <f t="array" ref="O230">_xlfn.IFS(J230="M","Medium",J230="L","Light",J230="d","Dark")</f>
        <v>Light</v>
      </c>
      <c r="P230" t="str">
        <f>_xlfn.XLOOKUP(Orders_Details[[#This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IF(_xlfn.XLOOKUP(C231,customers!$A$1:$A$1001,customers!$C$1:$C$1001,0)=0,"Not Found",_xlfn.XLOOKUP(C231,customers!$A$1:$A$1001,customers!$C$1:$C$1001,0))</f>
        <v>kstreight6d@about.com</v>
      </c>
      <c r="H231" s="2" t="str">
        <f>_xlfn.XLOOKUP(C231,customers!$A$1:$A$1001,customers!$G$1:$G$1001,,0)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3"/>
        <v>8.73</v>
      </c>
      <c r="N231" t="str" cm="1">
        <f t="array" ref="N231">_xlfn.IFS(I231="Rob","Robusta",I231="Exc","Excelsa",I231="Ara","Arabi",I231="Lib","Liberica")</f>
        <v>Liberica</v>
      </c>
      <c r="O231" t="str" cm="1">
        <f t="array" ref="O231">_xlfn.IFS(J231="M","Medium",J231="L","Light",J231="d","Dark")</f>
        <v>Medium</v>
      </c>
      <c r="P231" t="str">
        <f>_xlfn.XLOOKUP(Orders_Details[[#This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IF(_xlfn.XLOOKUP(C232,customers!$A$1:$A$1001,customers!$C$1:$C$1001,0)=0,"Not Found",_xlfn.XLOOKUP(C232,customers!$A$1:$A$1001,customers!$C$1:$C$1001,0))</f>
        <v>pcutchie6e@globo.com</v>
      </c>
      <c r="H232" s="2" t="str">
        <f>_xlfn.XLOOKUP(C232,customers!$A$1:$A$1001,customers!$G$1:$G$1001,,0)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3"/>
        <v>51.749999999999993</v>
      </c>
      <c r="N232" t="str" cm="1">
        <f t="array" ref="N232">_xlfn.IFS(I232="Rob","Robusta",I232="Exc","Excelsa",I232="Ara","Arabi",I232="Lib","Liberica")</f>
        <v>Arabi</v>
      </c>
      <c r="O232" t="str" cm="1">
        <f t="array" ref="O232">_xlfn.IFS(J232="M","Medium",J232="L","Light",J232="d","Dark")</f>
        <v>Medium</v>
      </c>
      <c r="P232" t="str">
        <f>_xlfn.XLOOKUP(Orders_Details[[#This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IF(_xlfn.XLOOKUP(C233,customers!$A$1:$A$1001,customers!$C$1:$C$1001,0)=0,"Not Found",_xlfn.XLOOKUP(C233,customers!$A$1:$A$1001,customers!$C$1:$C$1001,0))</f>
        <v>Not Found</v>
      </c>
      <c r="H233" s="2" t="str">
        <f>_xlfn.XLOOKUP(C233,customers!$A$1:$A$1001,customers!$G$1:$G$1001,,0)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3"/>
        <v>8.73</v>
      </c>
      <c r="N233" t="str" cm="1">
        <f t="array" ref="N233">_xlfn.IFS(I233="Rob","Robusta",I233="Exc","Excelsa",I233="Ara","Arabi",I233="Lib","Liberica")</f>
        <v>Liberica</v>
      </c>
      <c r="O233" t="str" cm="1">
        <f t="array" ref="O233">_xlfn.IFS(J233="M","Medium",J233="L","Light",J233="d","Dark")</f>
        <v>Medium</v>
      </c>
      <c r="P233" t="str">
        <f>_xlfn.XLOOKUP(Orders_Details[[#This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IF(_xlfn.XLOOKUP(C234,customers!$A$1:$A$1001,customers!$C$1:$C$1001,0)=0,"Not Found",_xlfn.XLOOKUP(C234,customers!$A$1:$A$1001,customers!$C$1:$C$1001,0))</f>
        <v>cgheraldi6g@opera.com</v>
      </c>
      <c r="H234" s="2" t="str">
        <f>_xlfn.XLOOKUP(C234,customers!$A$1:$A$1001,customers!$G$1:$G$1001,,0)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3"/>
        <v>23.774999999999999</v>
      </c>
      <c r="N234" t="str" cm="1">
        <f t="array" ref="N234">_xlfn.IFS(I234="Rob","Robusta",I234="Exc","Excelsa",I234="Ara","Arabi",I234="Lib","Liberica")</f>
        <v>Liberica</v>
      </c>
      <c r="O234" t="str" cm="1">
        <f t="array" ref="O234">_xlfn.IFS(J234="M","Medium",J234="L","Light",J234="d","Dark")</f>
        <v>Light</v>
      </c>
      <c r="P234" t="str">
        <f>_xlfn.XLOOKUP(Orders_Details[[#This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IF(_xlfn.XLOOKUP(C235,customers!$A$1:$A$1001,customers!$C$1:$C$1001,0)=0,"Not Found",_xlfn.XLOOKUP(C235,customers!$A$1:$A$1001,customers!$C$1:$C$1001,0))</f>
        <v>bkenwell6h@over-blog.com</v>
      </c>
      <c r="H235" s="2" t="str">
        <f>_xlfn.XLOOKUP(C235,customers!$A$1:$A$1001,customers!$G$1:$G$1001,,0)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3"/>
        <v>20.625</v>
      </c>
      <c r="N235" t="str" cm="1">
        <f t="array" ref="N235">_xlfn.IFS(I235="Rob","Robusta",I235="Exc","Excelsa",I235="Ara","Arabi",I235="Lib","Liberica")</f>
        <v>Excelsa</v>
      </c>
      <c r="O235" t="str" cm="1">
        <f t="array" ref="O235">_xlfn.IFS(J235="M","Medium",J235="L","Light",J235="d","Dark")</f>
        <v>Medium</v>
      </c>
      <c r="P235" t="str">
        <f>_xlfn.XLOOKUP(Orders_Details[[#This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IF(_xlfn.XLOOKUP(C236,customers!$A$1:$A$1001,customers!$C$1:$C$1001,0)=0,"Not Found",_xlfn.XLOOKUP(C236,customers!$A$1:$A$1001,customers!$C$1:$C$1001,0))</f>
        <v>tsutty6i@google.es</v>
      </c>
      <c r="H236" s="2" t="str">
        <f>_xlfn.XLOOKUP(C236,customers!$A$1:$A$1001,customers!$G$1:$G$1001,,0)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3"/>
        <v>36.454999999999998</v>
      </c>
      <c r="N236" t="str" cm="1">
        <f t="array" ref="N236">_xlfn.IFS(I236="Rob","Robusta",I236="Exc","Excelsa",I236="Ara","Arabi",I236="Lib","Liberica")</f>
        <v>Liberica</v>
      </c>
      <c r="O236" t="str" cm="1">
        <f t="array" ref="O236">_xlfn.IFS(J236="M","Medium",J236="L","Light",J236="d","Dark")</f>
        <v>Light</v>
      </c>
      <c r="P236" t="str">
        <f>_xlfn.XLOOKUP(Orders_Details[[#This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IF(_xlfn.XLOOKUP(C237,customers!$A$1:$A$1001,customers!$C$1:$C$1001,0)=0,"Not Found",_xlfn.XLOOKUP(C237,customers!$A$1:$A$1001,customers!$C$1:$C$1001,0))</f>
        <v>Not Found</v>
      </c>
      <c r="H237" s="2" t="str">
        <f>_xlfn.XLOOKUP(C237,customers!$A$1:$A$1001,customers!$G$1:$G$1001,,0)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3"/>
        <v>182.27499999999998</v>
      </c>
      <c r="N237" t="str" cm="1">
        <f t="array" ref="N237">_xlfn.IFS(I237="Rob","Robusta",I237="Exc","Excelsa",I237="Ara","Arabi",I237="Lib","Liberica")</f>
        <v>Liberica</v>
      </c>
      <c r="O237" t="str" cm="1">
        <f t="array" ref="O237">_xlfn.IFS(J237="M","Medium",J237="L","Light",J237="d","Dark")</f>
        <v>Light</v>
      </c>
      <c r="P237" t="str">
        <f>_xlfn.XLOOKUP(Orders_Details[[#This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IF(_xlfn.XLOOKUP(C238,customers!$A$1:$A$1001,customers!$C$1:$C$1001,0)=0,"Not Found",_xlfn.XLOOKUP(C238,customers!$A$1:$A$1001,customers!$C$1:$C$1001,0))</f>
        <v>charce6k@cafepress.com</v>
      </c>
      <c r="H238" s="2" t="str">
        <f>_xlfn.XLOOKUP(C238,customers!$A$1:$A$1001,customers!$G$1:$G$1001,,0)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3"/>
        <v>89.35499999999999</v>
      </c>
      <c r="N238" t="str" cm="1">
        <f t="array" ref="N238">_xlfn.IFS(I238="Rob","Robusta",I238="Exc","Excelsa",I238="Ara","Arabi",I238="Lib","Liberica")</f>
        <v>Liberica</v>
      </c>
      <c r="O238" t="str" cm="1">
        <f t="array" ref="O238">_xlfn.IFS(J238="M","Medium",J238="L","Light",J238="d","Dark")</f>
        <v>Dark</v>
      </c>
      <c r="P238" t="str">
        <f>_xlfn.XLOOKUP(Orders_Details[[#This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IF(_xlfn.XLOOKUP(C239,customers!$A$1:$A$1001,customers!$C$1:$C$1001,0)=0,"Not Found",_xlfn.XLOOKUP(C239,customers!$A$1:$A$1001,customers!$C$1:$C$1001,0))</f>
        <v>Not Found</v>
      </c>
      <c r="H239" s="2" t="str">
        <f>_xlfn.XLOOKUP(C239,customers!$A$1:$A$1001,customers!$G$1:$G$1001,,0)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3"/>
        <v>3.5849999999999995</v>
      </c>
      <c r="N239" t="str" cm="1">
        <f t="array" ref="N239">_xlfn.IFS(I239="Rob","Robusta",I239="Exc","Excelsa",I239="Ara","Arabi",I239="Lib","Liberica")</f>
        <v>Robusta</v>
      </c>
      <c r="O239" t="str" cm="1">
        <f t="array" ref="O239">_xlfn.IFS(J239="M","Medium",J239="L","Light",J239="d","Dark")</f>
        <v>Light</v>
      </c>
      <c r="P239" t="str">
        <f>_xlfn.XLOOKUP(Orders_Details[[#This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IF(_xlfn.XLOOKUP(C240,customers!$A$1:$A$1001,customers!$C$1:$C$1001,0)=0,"Not Found",_xlfn.XLOOKUP(C240,customers!$A$1:$A$1001,customers!$C$1:$C$1001,0))</f>
        <v>fdrysdale6m@symantec.com</v>
      </c>
      <c r="H240" s="2" t="str">
        <f>_xlfn.XLOOKUP(C240,customers!$A$1:$A$1001,customers!$G$1:$G$1001,,0)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3"/>
        <v>45.769999999999996</v>
      </c>
      <c r="N240" t="str" cm="1">
        <f t="array" ref="N240">_xlfn.IFS(I240="Rob","Robusta",I240="Exc","Excelsa",I240="Ara","Arabi",I240="Lib","Liberica")</f>
        <v>Robusta</v>
      </c>
      <c r="O240" t="str" cm="1">
        <f t="array" ref="O240">_xlfn.IFS(J240="M","Medium",J240="L","Light",J240="d","Dark")</f>
        <v>Medium</v>
      </c>
      <c r="P240" t="str">
        <f>_xlfn.XLOOKUP(Orders_Details[[#This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IF(_xlfn.XLOOKUP(C241,customers!$A$1:$A$1001,customers!$C$1:$C$1001,0)=0,"Not Found",_xlfn.XLOOKUP(C241,customers!$A$1:$A$1001,customers!$C$1:$C$1001,0))</f>
        <v>dmagowan6n@fc2.com</v>
      </c>
      <c r="H241" s="2" t="str">
        <f>_xlfn.XLOOKUP(C241,customers!$A$1:$A$1001,customers!$G$1:$G$1001,,0)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3"/>
        <v>59.4</v>
      </c>
      <c r="N241" t="str" cm="1">
        <f t="array" ref="N241">_xlfn.IFS(I241="Rob","Robusta",I241="Exc","Excelsa",I241="Ara","Arabi",I241="Lib","Liberica")</f>
        <v>Excelsa</v>
      </c>
      <c r="O241" t="str" cm="1">
        <f t="array" ref="O241">_xlfn.IFS(J241="M","Medium",J241="L","Light",J241="d","Dark")</f>
        <v>Light</v>
      </c>
      <c r="P241" t="str">
        <f>_xlfn.XLOOKUP(Orders_Details[[#This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IF(_xlfn.XLOOKUP(C242,customers!$A$1:$A$1001,customers!$C$1:$C$1001,0)=0,"Not Found",_xlfn.XLOOKUP(C242,customers!$A$1:$A$1001,customers!$C$1:$C$1001,0))</f>
        <v>Not Found</v>
      </c>
      <c r="H242" s="2" t="str">
        <f>_xlfn.XLOOKUP(C242,customers!$A$1:$A$1001,customers!$G$1:$G$1001,,0)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3"/>
        <v>155.24999999999997</v>
      </c>
      <c r="N242" t="str" cm="1">
        <f t="array" ref="N242">_xlfn.IFS(I242="Rob","Robusta",I242="Exc","Excelsa",I242="Ara","Arabi",I242="Lib","Liberica")</f>
        <v>Arabi</v>
      </c>
      <c r="O242" t="str" cm="1">
        <f t="array" ref="O242">_xlfn.IFS(J242="M","Medium",J242="L","Light",J242="d","Dark")</f>
        <v>Medium</v>
      </c>
      <c r="P242" t="str">
        <f>_xlfn.XLOOKUP(Orders_Details[[#This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IF(_xlfn.XLOOKUP(C243,customers!$A$1:$A$1001,customers!$C$1:$C$1001,0)=0,"Not Found",_xlfn.XLOOKUP(C243,customers!$A$1:$A$1001,customers!$C$1:$C$1001,0))</f>
        <v>Not Found</v>
      </c>
      <c r="H243" s="2" t="str">
        <f>_xlfn.XLOOKUP(C243,customers!$A$1:$A$1001,customers!$G$1:$G$1001,,0)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3"/>
        <v>45.769999999999996</v>
      </c>
      <c r="N243" t="str" cm="1">
        <f t="array" ref="N243">_xlfn.IFS(I243="Rob","Robusta",I243="Exc","Excelsa",I243="Ara","Arabi",I243="Lib","Liberica")</f>
        <v>Robusta</v>
      </c>
      <c r="O243" t="str" cm="1">
        <f t="array" ref="O243">_xlfn.IFS(J243="M","Medium",J243="L","Light",J243="d","Dark")</f>
        <v>Medium</v>
      </c>
      <c r="P243" t="str">
        <f>_xlfn.XLOOKUP(Orders_Details[[#This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IF(_xlfn.XLOOKUP(C244,customers!$A$1:$A$1001,customers!$C$1:$C$1001,0)=0,"Not Found",_xlfn.XLOOKUP(C244,customers!$A$1:$A$1001,customers!$C$1:$C$1001,0))</f>
        <v>srushbrooke6q@youku.com</v>
      </c>
      <c r="H244" s="2" t="str">
        <f>_xlfn.XLOOKUP(C244,customers!$A$1:$A$1001,customers!$G$1:$G$1001,,0)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3"/>
        <v>36.450000000000003</v>
      </c>
      <c r="N244" t="str" cm="1">
        <f t="array" ref="N244">_xlfn.IFS(I244="Rob","Robusta",I244="Exc","Excelsa",I244="Ara","Arabi",I244="Lib","Liberica")</f>
        <v>Excelsa</v>
      </c>
      <c r="O244" t="str" cm="1">
        <f t="array" ref="O244">_xlfn.IFS(J244="M","Medium",J244="L","Light",J244="d","Dark")</f>
        <v>Dark</v>
      </c>
      <c r="P244" t="str">
        <f>_xlfn.XLOOKUP(Orders_Details[[#This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IF(_xlfn.XLOOKUP(C245,customers!$A$1:$A$1001,customers!$C$1:$C$1001,0)=0,"Not Found",_xlfn.XLOOKUP(C245,customers!$A$1:$A$1001,customers!$C$1:$C$1001,0))</f>
        <v>tdrynan6r@deviantart.com</v>
      </c>
      <c r="H245" s="2" t="str">
        <f>_xlfn.XLOOKUP(C245,customers!$A$1:$A$1001,customers!$G$1:$G$1001,,0)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3"/>
        <v>29.16</v>
      </c>
      <c r="N245" t="str" cm="1">
        <f t="array" ref="N245">_xlfn.IFS(I245="Rob","Robusta",I245="Exc","Excelsa",I245="Ara","Arabi",I245="Lib","Liberica")</f>
        <v>Excelsa</v>
      </c>
      <c r="O245" t="str" cm="1">
        <f t="array" ref="O245">_xlfn.IFS(J245="M","Medium",J245="L","Light",J245="d","Dark")</f>
        <v>Dark</v>
      </c>
      <c r="P245" t="str">
        <f>_xlfn.XLOOKUP(Orders_Details[[#This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IF(_xlfn.XLOOKUP(C246,customers!$A$1:$A$1001,customers!$C$1:$C$1001,0)=0,"Not Found",_xlfn.XLOOKUP(C246,customers!$A$1:$A$1001,customers!$C$1:$C$1001,0))</f>
        <v>eyurkov6s@hud.gov</v>
      </c>
      <c r="H246" s="2" t="str">
        <f>_xlfn.XLOOKUP(C246,customers!$A$1:$A$1001,customers!$G$1:$G$1001,,0)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3"/>
        <v>133.85999999999999</v>
      </c>
      <c r="N246" t="str" cm="1">
        <f t="array" ref="N246">_xlfn.IFS(I246="Rob","Robusta",I246="Exc","Excelsa",I246="Ara","Arabi",I246="Lib","Liberica")</f>
        <v>Liberica</v>
      </c>
      <c r="O246" t="str" cm="1">
        <f t="array" ref="O246">_xlfn.IFS(J246="M","Medium",J246="L","Light",J246="d","Dark")</f>
        <v>Medium</v>
      </c>
      <c r="P246" t="str">
        <f>_xlfn.XLOOKUP(Orders_Details[[#This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IF(_xlfn.XLOOKUP(C247,customers!$A$1:$A$1001,customers!$C$1:$C$1001,0)=0,"Not Found",_xlfn.XLOOKUP(C247,customers!$A$1:$A$1001,customers!$C$1:$C$1001,0))</f>
        <v>lmallan6t@state.gov</v>
      </c>
      <c r="H247" s="2" t="str">
        <f>_xlfn.XLOOKUP(C247,customers!$A$1:$A$1001,customers!$G$1:$G$1001,,0)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3"/>
        <v>23.774999999999999</v>
      </c>
      <c r="N247" t="str" cm="1">
        <f t="array" ref="N247">_xlfn.IFS(I247="Rob","Robusta",I247="Exc","Excelsa",I247="Ara","Arabi",I247="Lib","Liberica")</f>
        <v>Liberica</v>
      </c>
      <c r="O247" t="str" cm="1">
        <f t="array" ref="O247">_xlfn.IFS(J247="M","Medium",J247="L","Light",J247="d","Dark")</f>
        <v>Light</v>
      </c>
      <c r="P247" t="str">
        <f>_xlfn.XLOOKUP(Orders_Details[[#This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IF(_xlfn.XLOOKUP(C248,customers!$A$1:$A$1001,customers!$C$1:$C$1001,0)=0,"Not Found",_xlfn.XLOOKUP(C248,customers!$A$1:$A$1001,customers!$C$1:$C$1001,0))</f>
        <v>gbentjens6u@netlog.com</v>
      </c>
      <c r="H248" s="2" t="str">
        <f>_xlfn.XLOOKUP(C248,customers!$A$1:$A$1001,customers!$G$1:$G$1001,,0)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3"/>
        <v>38.849999999999994</v>
      </c>
      <c r="N248" t="str" cm="1">
        <f t="array" ref="N248">_xlfn.IFS(I248="Rob","Robusta",I248="Exc","Excelsa",I248="Ara","Arabi",I248="Lib","Liberica")</f>
        <v>Liberica</v>
      </c>
      <c r="O248" t="str" cm="1">
        <f t="array" ref="O248">_xlfn.IFS(J248="M","Medium",J248="L","Light",J248="d","Dark")</f>
        <v>Dark</v>
      </c>
      <c r="P248" t="str">
        <f>_xlfn.XLOOKUP(Orders_Details[[#This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IF(_xlfn.XLOOKUP(C249,customers!$A$1:$A$1001,customers!$C$1:$C$1001,0)=0,"Not Found",_xlfn.XLOOKUP(C249,customers!$A$1:$A$1001,customers!$C$1:$C$1001,0))</f>
        <v>Not Found</v>
      </c>
      <c r="H249" s="2" t="str">
        <f>_xlfn.XLOOKUP(C249,customers!$A$1:$A$1001,customers!$G$1:$G$1001,,0)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3"/>
        <v>21.509999999999998</v>
      </c>
      <c r="N249" t="str" cm="1">
        <f t="array" ref="N249">_xlfn.IFS(I249="Rob","Robusta",I249="Exc","Excelsa",I249="Ara","Arabi",I249="Lib","Liberica")</f>
        <v>Robusta</v>
      </c>
      <c r="O249" t="str" cm="1">
        <f t="array" ref="O249">_xlfn.IFS(J249="M","Medium",J249="L","Light",J249="d","Dark")</f>
        <v>Light</v>
      </c>
      <c r="P249" t="str">
        <f>_xlfn.XLOOKUP(Orders_Details[[#This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IF(_xlfn.XLOOKUP(C250,customers!$A$1:$A$1001,customers!$C$1:$C$1001,0)=0,"Not Found",_xlfn.XLOOKUP(C250,customers!$A$1:$A$1001,customers!$C$1:$C$1001,0))</f>
        <v>lentwistle6w@omniture.com</v>
      </c>
      <c r="H250" s="2" t="str">
        <f>_xlfn.XLOOKUP(C250,customers!$A$1:$A$1001,customers!$G$1:$G$1001,,0)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3"/>
        <v>9.9499999999999993</v>
      </c>
      <c r="N250" t="str" cm="1">
        <f t="array" ref="N250">_xlfn.IFS(I250="Rob","Robusta",I250="Exc","Excelsa",I250="Ara","Arabi",I250="Lib","Liberica")</f>
        <v>Arabi</v>
      </c>
      <c r="O250" t="str" cm="1">
        <f t="array" ref="O250">_xlfn.IFS(J250="M","Medium",J250="L","Light",J250="d","Dark")</f>
        <v>Dark</v>
      </c>
      <c r="P250" t="str">
        <f>_xlfn.XLOOKUP(Orders_Details[[#This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IF(_xlfn.XLOOKUP(C251,customers!$A$1:$A$1001,customers!$C$1:$C$1001,0)=0,"Not Found",_xlfn.XLOOKUP(C251,customers!$A$1:$A$1001,customers!$C$1:$C$1001,0))</f>
        <v>zkiffe74@cyberchimps.com</v>
      </c>
      <c r="H251" s="2" t="str">
        <f>_xlfn.XLOOKUP(C251,customers!$A$1:$A$1001,customers!$G$1:$G$1001,,0)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3"/>
        <v>15.85</v>
      </c>
      <c r="N251" t="str" cm="1">
        <f t="array" ref="N251">_xlfn.IFS(I251="Rob","Robusta",I251="Exc","Excelsa",I251="Ara","Arabi",I251="Lib","Liberica")</f>
        <v>Liberica</v>
      </c>
      <c r="O251" t="str" cm="1">
        <f t="array" ref="O251">_xlfn.IFS(J251="M","Medium",J251="L","Light",J251="d","Dark")</f>
        <v>Light</v>
      </c>
      <c r="P251" t="str">
        <f>_xlfn.XLOOKUP(Orders_Details[[#This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IF(_xlfn.XLOOKUP(C252,customers!$A$1:$A$1001,customers!$C$1:$C$1001,0)=0,"Not Found",_xlfn.XLOOKUP(C252,customers!$A$1:$A$1001,customers!$C$1:$C$1001,0))</f>
        <v>macott6y@pagesperso-orange.fr</v>
      </c>
      <c r="H252" s="2" t="str">
        <f>_xlfn.XLOOKUP(C252,customers!$A$1:$A$1001,customers!$G$1:$G$1001,,0)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3"/>
        <v>2.9849999999999999</v>
      </c>
      <c r="N252" t="str" cm="1">
        <f t="array" ref="N252">_xlfn.IFS(I252="Rob","Robusta",I252="Exc","Excelsa",I252="Ara","Arabi",I252="Lib","Liberica")</f>
        <v>Robusta</v>
      </c>
      <c r="O252" t="str" cm="1">
        <f t="array" ref="O252">_xlfn.IFS(J252="M","Medium",J252="L","Light",J252="d","Dark")</f>
        <v>Medium</v>
      </c>
      <c r="P252" t="str">
        <f>_xlfn.XLOOKUP(Orders_Details[[#This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IF(_xlfn.XLOOKUP(C253,customers!$A$1:$A$1001,customers!$C$1:$C$1001,0)=0,"Not Found",_xlfn.XLOOKUP(C253,customers!$A$1:$A$1001,customers!$C$1:$C$1001,0))</f>
        <v>cheaviside6z@rediff.com</v>
      </c>
      <c r="H253" s="2" t="str">
        <f>_xlfn.XLOOKUP(C253,customers!$A$1:$A$1001,customers!$G$1:$G$1001,,0)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3"/>
        <v>68.75</v>
      </c>
      <c r="N253" t="str" cm="1">
        <f t="array" ref="N253">_xlfn.IFS(I253="Rob","Robusta",I253="Exc","Excelsa",I253="Ara","Arabi",I253="Lib","Liberica")</f>
        <v>Excelsa</v>
      </c>
      <c r="O253" t="str" cm="1">
        <f t="array" ref="O253">_xlfn.IFS(J253="M","Medium",J253="L","Light",J253="d","Dark")</f>
        <v>Medium</v>
      </c>
      <c r="P253" t="str">
        <f>_xlfn.XLOOKUP(Orders_Details[[#This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IF(_xlfn.XLOOKUP(C254,customers!$A$1:$A$1001,customers!$C$1:$C$1001,0)=0,"Not Found",_xlfn.XLOOKUP(C254,customers!$A$1:$A$1001,customers!$C$1:$C$1001,0))</f>
        <v>Not Found</v>
      </c>
      <c r="H254" s="2" t="str">
        <f>_xlfn.XLOOKUP(C254,customers!$A$1:$A$1001,customers!$G$1:$G$1001,,0)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3"/>
        <v>29.849999999999998</v>
      </c>
      <c r="N254" t="str" cm="1">
        <f t="array" ref="N254">_xlfn.IFS(I254="Rob","Robusta",I254="Exc","Excelsa",I254="Ara","Arabi",I254="Lib","Liberica")</f>
        <v>Arabi</v>
      </c>
      <c r="O254" t="str" cm="1">
        <f t="array" ref="O254">_xlfn.IFS(J254="M","Medium",J254="L","Light",J254="d","Dark")</f>
        <v>Dark</v>
      </c>
      <c r="P254" t="str">
        <f>_xlfn.XLOOKUP(Orders_Details[[#This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IF(_xlfn.XLOOKUP(C255,customers!$A$1:$A$1001,customers!$C$1:$C$1001,0)=0,"Not Found",_xlfn.XLOOKUP(C255,customers!$A$1:$A$1001,customers!$C$1:$C$1001,0))</f>
        <v>lkernan71@wsj.com</v>
      </c>
      <c r="H255" s="2" t="str">
        <f>_xlfn.XLOOKUP(C255,customers!$A$1:$A$1001,customers!$G$1:$G$1001,,0)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3"/>
        <v>58.2</v>
      </c>
      <c r="N255" t="str" cm="1">
        <f t="array" ref="N255">_xlfn.IFS(I255="Rob","Robusta",I255="Exc","Excelsa",I255="Ara","Arabi",I255="Lib","Liberica")</f>
        <v>Liberica</v>
      </c>
      <c r="O255" t="str" cm="1">
        <f t="array" ref="O255">_xlfn.IFS(J255="M","Medium",J255="L","Light",J255="d","Dark")</f>
        <v>Medium</v>
      </c>
      <c r="P255" t="str">
        <f>_xlfn.XLOOKUP(Orders_Details[[#This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IF(_xlfn.XLOOKUP(C256,customers!$A$1:$A$1001,customers!$C$1:$C$1001,0)=0,"Not Found",_xlfn.XLOOKUP(C256,customers!$A$1:$A$1001,customers!$C$1:$C$1001,0))</f>
        <v>rmclae72@dailymotion.com</v>
      </c>
      <c r="H256" s="2" t="str">
        <f>_xlfn.XLOOKUP(C256,customers!$A$1:$A$1001,customers!$G$1:$G$1001,,0)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3"/>
        <v>28.679999999999996</v>
      </c>
      <c r="N256" t="str" cm="1">
        <f t="array" ref="N256">_xlfn.IFS(I256="Rob","Robusta",I256="Exc","Excelsa",I256="Ara","Arabi",I256="Lib","Liberica")</f>
        <v>Robusta</v>
      </c>
      <c r="O256" t="str" cm="1">
        <f t="array" ref="O256">_xlfn.IFS(J256="M","Medium",J256="L","Light",J256="d","Dark")</f>
        <v>Light</v>
      </c>
      <c r="P256" t="str">
        <f>_xlfn.XLOOKUP(Orders_Details[[#This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IF(_xlfn.XLOOKUP(C257,customers!$A$1:$A$1001,customers!$C$1:$C$1001,0)=0,"Not Found",_xlfn.XLOOKUP(C257,customers!$A$1:$A$1001,customers!$C$1:$C$1001,0))</f>
        <v>cblowfelde73@ustream.tv</v>
      </c>
      <c r="H257" s="2" t="str">
        <f>_xlfn.XLOOKUP(C257,customers!$A$1:$A$1001,customers!$G$1:$G$1001,,0)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3"/>
        <v>21.509999999999998</v>
      </c>
      <c r="N257" t="str" cm="1">
        <f t="array" ref="N257">_xlfn.IFS(I257="Rob","Robusta",I257="Exc","Excelsa",I257="Ara","Arabi",I257="Lib","Liberica")</f>
        <v>Robusta</v>
      </c>
      <c r="O257" t="str" cm="1">
        <f t="array" ref="O257">_xlfn.IFS(J257="M","Medium",J257="L","Light",J257="d","Dark")</f>
        <v>Light</v>
      </c>
      <c r="P257" t="str">
        <f>_xlfn.XLOOKUP(Orders_Details[[#This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IF(_xlfn.XLOOKUP(C258,customers!$A$1:$A$1001,customers!$C$1:$C$1001,0)=0,"Not Found",_xlfn.XLOOKUP(C258,customers!$A$1:$A$1001,customers!$C$1:$C$1001,0))</f>
        <v>zkiffe74@cyberchimps.com</v>
      </c>
      <c r="H258" s="2" t="str">
        <f>_xlfn.XLOOKUP(C258,customers!$A$1:$A$1001,customers!$G$1:$G$1001,,0)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si="3"/>
        <v>17.46</v>
      </c>
      <c r="N258" t="str" cm="1">
        <f t="array" ref="N258">_xlfn.IFS(I258="Rob","Robusta",I258="Exc","Excelsa",I258="Ara","Arabi",I258="Lib","Liberica")</f>
        <v>Liberica</v>
      </c>
      <c r="O258" t="str" cm="1">
        <f t="array" ref="O258">_xlfn.IFS(J258="M","Medium",J258="L","Light",J258="d","Dark")</f>
        <v>Medium</v>
      </c>
      <c r="P258" t="str">
        <f>_xlfn.XLOOKUP(Orders_Details[[#This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IF(_xlfn.XLOOKUP(C259,customers!$A$1:$A$1001,customers!$C$1:$C$1001,0)=0,"Not Found",_xlfn.XLOOKUP(C259,customers!$A$1:$A$1001,customers!$C$1:$C$1001,0))</f>
        <v>docalleran75@ucla.edu</v>
      </c>
      <c r="H259" s="2" t="str">
        <f>_xlfn.XLOOKUP(C259,customers!$A$1:$A$1001,customers!$G$1:$G$1001,,0)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ref="M259:M322" si="4">L259*E259</f>
        <v>27.945</v>
      </c>
      <c r="N259" t="str" cm="1">
        <f t="array" ref="N259">_xlfn.IFS(I259="Rob","Robusta",I259="Exc","Excelsa",I259="Ara","Arabi",I259="Lib","Liberica")</f>
        <v>Excelsa</v>
      </c>
      <c r="O259" t="str" cm="1">
        <f t="array" ref="O259">_xlfn.IFS(J259="M","Medium",J259="L","Light",J259="d","Dark")</f>
        <v>Dark</v>
      </c>
      <c r="P259" t="str">
        <f>_xlfn.XLOOKUP(Orders_Details[[#This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IF(_xlfn.XLOOKUP(C260,customers!$A$1:$A$1001,customers!$C$1:$C$1001,0)=0,"Not Found",_xlfn.XLOOKUP(C260,customers!$A$1:$A$1001,customers!$C$1:$C$1001,0))</f>
        <v>ccromwell76@desdev.cn</v>
      </c>
      <c r="H260" s="2" t="str">
        <f>_xlfn.XLOOKUP(C260,customers!$A$1:$A$1001,customers!$G$1:$G$1001,,0)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4"/>
        <v>139.72499999999999</v>
      </c>
      <c r="N260" t="str" cm="1">
        <f t="array" ref="N260">_xlfn.IFS(I260="Rob","Robusta",I260="Exc","Excelsa",I260="Ara","Arabi",I260="Lib","Liberica")</f>
        <v>Excelsa</v>
      </c>
      <c r="O260" t="str" cm="1">
        <f t="array" ref="O260">_xlfn.IFS(J260="M","Medium",J260="L","Light",J260="d","Dark")</f>
        <v>Dark</v>
      </c>
      <c r="P260" t="str">
        <f>_xlfn.XLOOKUP(Orders_Details[[#This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IF(_xlfn.XLOOKUP(C261,customers!$A$1:$A$1001,customers!$C$1:$C$1001,0)=0,"Not Found",_xlfn.XLOOKUP(C261,customers!$A$1:$A$1001,customers!$C$1:$C$1001,0))</f>
        <v>ihay77@lulu.com</v>
      </c>
      <c r="H261" s="2" t="str">
        <f>_xlfn.XLOOKUP(C261,customers!$A$1:$A$1001,customers!$G$1:$G$1001,,0)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4"/>
        <v>5.97</v>
      </c>
      <c r="N261" t="str" cm="1">
        <f t="array" ref="N261">_xlfn.IFS(I261="Rob","Robusta",I261="Exc","Excelsa",I261="Ara","Arabi",I261="Lib","Liberica")</f>
        <v>Robusta</v>
      </c>
      <c r="O261" t="str" cm="1">
        <f t="array" ref="O261">_xlfn.IFS(J261="M","Medium",J261="L","Light",J261="d","Dark")</f>
        <v>Medium</v>
      </c>
      <c r="P261" t="str">
        <f>_xlfn.XLOOKUP(Orders_Details[[#This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IF(_xlfn.XLOOKUP(C262,customers!$A$1:$A$1001,customers!$C$1:$C$1001,0)=0,"Not Found",_xlfn.XLOOKUP(C262,customers!$A$1:$A$1001,customers!$C$1:$C$1001,0))</f>
        <v>ttaffarello78@sciencedaily.com</v>
      </c>
      <c r="H262" s="2" t="str">
        <f>_xlfn.XLOOKUP(C262,customers!$A$1:$A$1001,customers!$G$1:$G$1001,,0)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4"/>
        <v>27.484999999999996</v>
      </c>
      <c r="N262" t="str" cm="1">
        <f t="array" ref="N262">_xlfn.IFS(I262="Rob","Robusta",I262="Exc","Excelsa",I262="Ara","Arabi",I262="Lib","Liberica")</f>
        <v>Robusta</v>
      </c>
      <c r="O262" t="str" cm="1">
        <f t="array" ref="O262">_xlfn.IFS(J262="M","Medium",J262="L","Light",J262="d","Dark")</f>
        <v>Light</v>
      </c>
      <c r="P262" t="str">
        <f>_xlfn.XLOOKUP(Orders_Details[[#This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IF(_xlfn.XLOOKUP(C263,customers!$A$1:$A$1001,customers!$C$1:$C$1001,0)=0,"Not Found",_xlfn.XLOOKUP(C263,customers!$A$1:$A$1001,customers!$C$1:$C$1001,0))</f>
        <v>mcanty79@jigsy.com</v>
      </c>
      <c r="H263" s="2" t="str">
        <f>_xlfn.XLOOKUP(C263,customers!$A$1:$A$1001,customers!$G$1:$G$1001,,0)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4"/>
        <v>59.75</v>
      </c>
      <c r="N263" t="str" cm="1">
        <f t="array" ref="N263">_xlfn.IFS(I263="Rob","Robusta",I263="Exc","Excelsa",I263="Ara","Arabi",I263="Lib","Liberica")</f>
        <v>Robusta</v>
      </c>
      <c r="O263" t="str" cm="1">
        <f t="array" ref="O263">_xlfn.IFS(J263="M","Medium",J263="L","Light",J263="d","Dark")</f>
        <v>Light</v>
      </c>
      <c r="P263" t="str">
        <f>_xlfn.XLOOKUP(Orders_Details[[#This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IF(_xlfn.XLOOKUP(C264,customers!$A$1:$A$1001,customers!$C$1:$C$1001,0)=0,"Not Found",_xlfn.XLOOKUP(C264,customers!$A$1:$A$1001,customers!$C$1:$C$1001,0))</f>
        <v>jkopke7a@auda.org.au</v>
      </c>
      <c r="H264" s="2" t="str">
        <f>_xlfn.XLOOKUP(C264,customers!$A$1:$A$1001,customers!$G$1:$G$1001,,0)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4"/>
        <v>41.25</v>
      </c>
      <c r="N264" t="str" cm="1">
        <f t="array" ref="N264">_xlfn.IFS(I264="Rob","Robusta",I264="Exc","Excelsa",I264="Ara","Arabi",I264="Lib","Liberica")</f>
        <v>Excelsa</v>
      </c>
      <c r="O264" t="str" cm="1">
        <f t="array" ref="O264">_xlfn.IFS(J264="M","Medium",J264="L","Light",J264="d","Dark")</f>
        <v>Medium</v>
      </c>
      <c r="P264" t="str">
        <f>_xlfn.XLOOKUP(Orders_Details[[#This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IF(_xlfn.XLOOKUP(C265,customers!$A$1:$A$1001,customers!$C$1:$C$1001,0)=0,"Not Found",_xlfn.XLOOKUP(C265,customers!$A$1:$A$1001,customers!$C$1:$C$1001,0))</f>
        <v>Not Found</v>
      </c>
      <c r="H265" s="2" t="str">
        <f>_xlfn.XLOOKUP(C265,customers!$A$1:$A$1001,customers!$G$1:$G$1001,,0)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4"/>
        <v>133.85999999999999</v>
      </c>
      <c r="N265" t="str" cm="1">
        <f t="array" ref="N265">_xlfn.IFS(I265="Rob","Robusta",I265="Exc","Excelsa",I265="Ara","Arabi",I265="Lib","Liberica")</f>
        <v>Liberica</v>
      </c>
      <c r="O265" t="str" cm="1">
        <f t="array" ref="O265">_xlfn.IFS(J265="M","Medium",J265="L","Light",J265="d","Dark")</f>
        <v>Medium</v>
      </c>
      <c r="P265" t="str">
        <f>_xlfn.XLOOKUP(Orders_Details[[#This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IF(_xlfn.XLOOKUP(C266,customers!$A$1:$A$1001,customers!$C$1:$C$1001,0)=0,"Not Found",_xlfn.XLOOKUP(C266,customers!$A$1:$A$1001,customers!$C$1:$C$1001,0))</f>
        <v>Not Found</v>
      </c>
      <c r="H266" s="2" t="str">
        <f>_xlfn.XLOOKUP(C266,customers!$A$1:$A$1001,customers!$G$1:$G$1001,,0)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4"/>
        <v>59.75</v>
      </c>
      <c r="N266" t="str" cm="1">
        <f t="array" ref="N266">_xlfn.IFS(I266="Rob","Robusta",I266="Exc","Excelsa",I266="Ara","Arabi",I266="Lib","Liberica")</f>
        <v>Robusta</v>
      </c>
      <c r="O266" t="str" cm="1">
        <f t="array" ref="O266">_xlfn.IFS(J266="M","Medium",J266="L","Light",J266="d","Dark")</f>
        <v>Light</v>
      </c>
      <c r="P266" t="str">
        <f>_xlfn.XLOOKUP(Orders_Details[[#This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IF(_xlfn.XLOOKUP(C267,customers!$A$1:$A$1001,customers!$C$1:$C$1001,0)=0,"Not Found",_xlfn.XLOOKUP(C267,customers!$A$1:$A$1001,customers!$C$1:$C$1001,0))</f>
        <v>vhellmore7d@bbc.co.uk</v>
      </c>
      <c r="H267" s="2" t="str">
        <f>_xlfn.XLOOKUP(C267,customers!$A$1:$A$1001,customers!$G$1:$G$1001,,0)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4"/>
        <v>5.97</v>
      </c>
      <c r="N267" t="str" cm="1">
        <f t="array" ref="N267">_xlfn.IFS(I267="Rob","Robusta",I267="Exc","Excelsa",I267="Ara","Arabi",I267="Lib","Liberica")</f>
        <v>Arabi</v>
      </c>
      <c r="O267" t="str" cm="1">
        <f t="array" ref="O267">_xlfn.IFS(J267="M","Medium",J267="L","Light",J267="d","Dark")</f>
        <v>Dark</v>
      </c>
      <c r="P267" t="str">
        <f>_xlfn.XLOOKUP(Orders_Details[[#This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IF(_xlfn.XLOOKUP(C268,customers!$A$1:$A$1001,customers!$C$1:$C$1001,0)=0,"Not Found",_xlfn.XLOOKUP(C268,customers!$A$1:$A$1001,customers!$C$1:$C$1001,0))</f>
        <v>mseawright7e@nbcnews.com</v>
      </c>
      <c r="H268" s="2" t="str">
        <f>_xlfn.XLOOKUP(C268,customers!$A$1:$A$1001,customers!$G$1:$G$1001,,0)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4"/>
        <v>24.3</v>
      </c>
      <c r="N268" t="str" cm="1">
        <f t="array" ref="N268">_xlfn.IFS(I268="Rob","Robusta",I268="Exc","Excelsa",I268="Ara","Arabi",I268="Lib","Liberica")</f>
        <v>Excelsa</v>
      </c>
      <c r="O268" t="str" cm="1">
        <f t="array" ref="O268">_xlfn.IFS(J268="M","Medium",J268="L","Light",J268="d","Dark")</f>
        <v>Dark</v>
      </c>
      <c r="P268" t="str">
        <f>_xlfn.XLOOKUP(Orders_Details[[#This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IF(_xlfn.XLOOKUP(C269,customers!$A$1:$A$1001,customers!$C$1:$C$1001,0)=0,"Not Found",_xlfn.XLOOKUP(C269,customers!$A$1:$A$1001,customers!$C$1:$C$1001,0))</f>
        <v>snortheast7f@mashable.com</v>
      </c>
      <c r="H269" s="2" t="str">
        <f>_xlfn.XLOOKUP(C269,customers!$A$1:$A$1001,customers!$G$1:$G$1001,,0)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4"/>
        <v>21.87</v>
      </c>
      <c r="N269" t="str" cm="1">
        <f t="array" ref="N269">_xlfn.IFS(I269="Rob","Robusta",I269="Exc","Excelsa",I269="Ara","Arabi",I269="Lib","Liberica")</f>
        <v>Excelsa</v>
      </c>
      <c r="O269" t="str" cm="1">
        <f t="array" ref="O269">_xlfn.IFS(J269="M","Medium",J269="L","Light",J269="d","Dark")</f>
        <v>Dark</v>
      </c>
      <c r="P269" t="str">
        <f>_xlfn.XLOOKUP(Orders_Details[[#This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IF(_xlfn.XLOOKUP(C270,customers!$A$1:$A$1001,customers!$C$1:$C$1001,0)=0,"Not Found",_xlfn.XLOOKUP(C270,customers!$A$1:$A$1001,customers!$C$1:$C$1001,0))</f>
        <v>aattwater5u@wikia.com</v>
      </c>
      <c r="H270" s="2" t="str">
        <f>_xlfn.XLOOKUP(C270,customers!$A$1:$A$1001,customers!$G$1:$G$1001,,0)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4"/>
        <v>19.899999999999999</v>
      </c>
      <c r="N270" t="str" cm="1">
        <f t="array" ref="N270">_xlfn.IFS(I270="Rob","Robusta",I270="Exc","Excelsa",I270="Ara","Arabi",I270="Lib","Liberica")</f>
        <v>Arabi</v>
      </c>
      <c r="O270" t="str" cm="1">
        <f t="array" ref="O270">_xlfn.IFS(J270="M","Medium",J270="L","Light",J270="d","Dark")</f>
        <v>Dark</v>
      </c>
      <c r="P270" t="str">
        <f>_xlfn.XLOOKUP(Orders_Details[[#This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IF(_xlfn.XLOOKUP(C271,customers!$A$1:$A$1001,customers!$C$1:$C$1001,0)=0,"Not Found",_xlfn.XLOOKUP(C271,customers!$A$1:$A$1001,customers!$C$1:$C$1001,0))</f>
        <v>mfearon7h@reverbnation.com</v>
      </c>
      <c r="H271" s="2" t="str">
        <f>_xlfn.XLOOKUP(C271,customers!$A$1:$A$1001,customers!$G$1:$G$1001,,0)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4"/>
        <v>5.97</v>
      </c>
      <c r="N271" t="str" cm="1">
        <f t="array" ref="N271">_xlfn.IFS(I271="Rob","Robusta",I271="Exc","Excelsa",I271="Ara","Arabi",I271="Lib","Liberica")</f>
        <v>Arabi</v>
      </c>
      <c r="O271" t="str" cm="1">
        <f t="array" ref="O271">_xlfn.IFS(J271="M","Medium",J271="L","Light",J271="d","Dark")</f>
        <v>Dark</v>
      </c>
      <c r="P271" t="str">
        <f>_xlfn.XLOOKUP(Orders_Details[[#This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IF(_xlfn.XLOOKUP(C272,customers!$A$1:$A$1001,customers!$C$1:$C$1001,0)=0,"Not Found",_xlfn.XLOOKUP(C272,customers!$A$1:$A$1001,customers!$C$1:$C$1001,0))</f>
        <v>Not Found</v>
      </c>
      <c r="H272" s="2" t="str">
        <f>_xlfn.XLOOKUP(C272,customers!$A$1:$A$1001,customers!$G$1:$G$1001,,0)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4"/>
        <v>7.29</v>
      </c>
      <c r="N272" t="str" cm="1">
        <f t="array" ref="N272">_xlfn.IFS(I272="Rob","Robusta",I272="Exc","Excelsa",I272="Ara","Arabi",I272="Lib","Liberica")</f>
        <v>Excelsa</v>
      </c>
      <c r="O272" t="str" cm="1">
        <f t="array" ref="O272">_xlfn.IFS(J272="M","Medium",J272="L","Light",J272="d","Dark")</f>
        <v>Dark</v>
      </c>
      <c r="P272" t="str">
        <f>_xlfn.XLOOKUP(Orders_Details[[#This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IF(_xlfn.XLOOKUP(C273,customers!$A$1:$A$1001,customers!$C$1:$C$1001,0)=0,"Not Found",_xlfn.XLOOKUP(C273,customers!$A$1:$A$1001,customers!$C$1:$C$1001,0))</f>
        <v>jsisneros7j@a8.net</v>
      </c>
      <c r="H273" s="2" t="str">
        <f>_xlfn.XLOOKUP(C273,customers!$A$1:$A$1001,customers!$G$1:$G$1001,,0)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4"/>
        <v>11.94</v>
      </c>
      <c r="N273" t="str" cm="1">
        <f t="array" ref="N273">_xlfn.IFS(I273="Rob","Robusta",I273="Exc","Excelsa",I273="Ara","Arabi",I273="Lib","Liberica")</f>
        <v>Arabi</v>
      </c>
      <c r="O273" t="str" cm="1">
        <f t="array" ref="O273">_xlfn.IFS(J273="M","Medium",J273="L","Light",J273="d","Dark")</f>
        <v>Dark</v>
      </c>
      <c r="P273" t="str">
        <f>_xlfn.XLOOKUP(Orders_Details[[#This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IF(_xlfn.XLOOKUP(C274,customers!$A$1:$A$1001,customers!$C$1:$C$1001,0)=0,"Not Found",_xlfn.XLOOKUP(C274,customers!$A$1:$A$1001,customers!$C$1:$C$1001,0))</f>
        <v>zcarlson7k@bigcartel.com</v>
      </c>
      <c r="H274" s="2" t="str">
        <f>_xlfn.XLOOKUP(C274,customers!$A$1:$A$1001,customers!$G$1:$G$1001,,0)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4"/>
        <v>71.699999999999989</v>
      </c>
      <c r="N274" t="str" cm="1">
        <f t="array" ref="N274">_xlfn.IFS(I274="Rob","Robusta",I274="Exc","Excelsa",I274="Ara","Arabi",I274="Lib","Liberica")</f>
        <v>Robusta</v>
      </c>
      <c r="O274" t="str" cm="1">
        <f t="array" ref="O274">_xlfn.IFS(J274="M","Medium",J274="L","Light",J274="d","Dark")</f>
        <v>Light</v>
      </c>
      <c r="P274" t="str">
        <f>_xlfn.XLOOKUP(Orders_Details[[#This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IF(_xlfn.XLOOKUP(C275,customers!$A$1:$A$1001,customers!$C$1:$C$1001,0)=0,"Not Found",_xlfn.XLOOKUP(C275,customers!$A$1:$A$1001,customers!$C$1:$C$1001,0))</f>
        <v>wmaddox7l@timesonline.co.uk</v>
      </c>
      <c r="H275" s="2" t="str">
        <f>_xlfn.XLOOKUP(C275,customers!$A$1:$A$1001,customers!$G$1:$G$1001,,0)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4"/>
        <v>7.77</v>
      </c>
      <c r="N275" t="str" cm="1">
        <f t="array" ref="N275">_xlfn.IFS(I275="Rob","Robusta",I275="Exc","Excelsa",I275="Ara","Arabi",I275="Lib","Liberica")</f>
        <v>Arabi</v>
      </c>
      <c r="O275" t="str" cm="1">
        <f t="array" ref="O275">_xlfn.IFS(J275="M","Medium",J275="L","Light",J275="d","Dark")</f>
        <v>Light</v>
      </c>
      <c r="P275" t="str">
        <f>_xlfn.XLOOKUP(Orders_Details[[#This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IF(_xlfn.XLOOKUP(C276,customers!$A$1:$A$1001,customers!$C$1:$C$1001,0)=0,"Not Found",_xlfn.XLOOKUP(C276,customers!$A$1:$A$1001,customers!$C$1:$C$1001,0))</f>
        <v>dhedlestone7m@craigslist.org</v>
      </c>
      <c r="H276" s="2" t="str">
        <f>_xlfn.XLOOKUP(C276,customers!$A$1:$A$1001,customers!$G$1:$G$1001,,0)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4"/>
        <v>25.874999999999996</v>
      </c>
      <c r="N276" t="str" cm="1">
        <f t="array" ref="N276">_xlfn.IFS(I276="Rob","Robusta",I276="Exc","Excelsa",I276="Ara","Arabi",I276="Lib","Liberica")</f>
        <v>Arabi</v>
      </c>
      <c r="O276" t="str" cm="1">
        <f t="array" ref="O276">_xlfn.IFS(J276="M","Medium",J276="L","Light",J276="d","Dark")</f>
        <v>Medium</v>
      </c>
      <c r="P276" t="str">
        <f>_xlfn.XLOOKUP(Orders_Details[[#This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IF(_xlfn.XLOOKUP(C277,customers!$A$1:$A$1001,customers!$C$1:$C$1001,0)=0,"Not Found",_xlfn.XLOOKUP(C277,customers!$A$1:$A$1001,customers!$C$1:$C$1001,0))</f>
        <v>tcrowthe7n@europa.eu</v>
      </c>
      <c r="H277" s="2" t="str">
        <f>_xlfn.XLOOKUP(C277,customers!$A$1:$A$1001,customers!$G$1:$G$1001,,0)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4"/>
        <v>204.92999999999995</v>
      </c>
      <c r="N277" t="str" cm="1">
        <f t="array" ref="N277">_xlfn.IFS(I277="Rob","Robusta",I277="Exc","Excelsa",I277="Ara","Arabi",I277="Lib","Liberica")</f>
        <v>Excelsa</v>
      </c>
      <c r="O277" t="str" cm="1">
        <f t="array" ref="O277">_xlfn.IFS(J277="M","Medium",J277="L","Light",J277="d","Dark")</f>
        <v>Light</v>
      </c>
      <c r="P277" t="str">
        <f>_xlfn.XLOOKUP(Orders_Details[[#This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IF(_xlfn.XLOOKUP(C278,customers!$A$1:$A$1001,customers!$C$1:$C$1001,0)=0,"Not Found",_xlfn.XLOOKUP(C278,customers!$A$1:$A$1001,customers!$C$1:$C$1001,0))</f>
        <v>dbury7o@tinyurl.com</v>
      </c>
      <c r="H278" s="2" t="str">
        <f>_xlfn.XLOOKUP(C278,customers!$A$1:$A$1001,customers!$G$1:$G$1001,,0)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4"/>
        <v>109.93999999999998</v>
      </c>
      <c r="N278" t="str" cm="1">
        <f t="array" ref="N278">_xlfn.IFS(I278="Rob","Robusta",I278="Exc","Excelsa",I278="Ara","Arabi",I278="Lib","Liberica")</f>
        <v>Robusta</v>
      </c>
      <c r="O278" t="str" cm="1">
        <f t="array" ref="O278">_xlfn.IFS(J278="M","Medium",J278="L","Light",J278="d","Dark")</f>
        <v>Light</v>
      </c>
      <c r="P278" t="str">
        <f>_xlfn.XLOOKUP(Orders_Details[[#This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IF(_xlfn.XLOOKUP(C279,customers!$A$1:$A$1001,customers!$C$1:$C$1001,0)=0,"Not Found",_xlfn.XLOOKUP(C279,customers!$A$1:$A$1001,customers!$C$1:$C$1001,0))</f>
        <v>gbroadbear7p@omniture.com</v>
      </c>
      <c r="H279" s="2" t="str">
        <f>_xlfn.XLOOKUP(C279,customers!$A$1:$A$1001,customers!$G$1:$G$1001,,0)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4"/>
        <v>89.1</v>
      </c>
      <c r="N279" t="str" cm="1">
        <f t="array" ref="N279">_xlfn.IFS(I279="Rob","Robusta",I279="Exc","Excelsa",I279="Ara","Arabi",I279="Lib","Liberica")</f>
        <v>Excelsa</v>
      </c>
      <c r="O279" t="str" cm="1">
        <f t="array" ref="O279">_xlfn.IFS(J279="M","Medium",J279="L","Light",J279="d","Dark")</f>
        <v>Light</v>
      </c>
      <c r="P279" t="str">
        <f>_xlfn.XLOOKUP(Orders_Details[[#This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IF(_xlfn.XLOOKUP(C280,customers!$A$1:$A$1001,customers!$C$1:$C$1001,0)=0,"Not Found",_xlfn.XLOOKUP(C280,customers!$A$1:$A$1001,customers!$C$1:$C$1001,0))</f>
        <v>epalfrey7q@devhub.com</v>
      </c>
      <c r="H280" s="2" t="str">
        <f>_xlfn.XLOOKUP(C280,customers!$A$1:$A$1001,customers!$G$1:$G$1001,,0)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4"/>
        <v>7.77</v>
      </c>
      <c r="N280" t="str" cm="1">
        <f t="array" ref="N280">_xlfn.IFS(I280="Rob","Robusta",I280="Exc","Excelsa",I280="Ara","Arabi",I280="Lib","Liberica")</f>
        <v>Arabi</v>
      </c>
      <c r="O280" t="str" cm="1">
        <f t="array" ref="O280">_xlfn.IFS(J280="M","Medium",J280="L","Light",J280="d","Dark")</f>
        <v>Light</v>
      </c>
      <c r="P280" t="str">
        <f>_xlfn.XLOOKUP(Orders_Details[[#This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IF(_xlfn.XLOOKUP(C281,customers!$A$1:$A$1001,customers!$C$1:$C$1001,0)=0,"Not Found",_xlfn.XLOOKUP(C281,customers!$A$1:$A$1001,customers!$C$1:$C$1001,0))</f>
        <v>pmetrick7r@rakuten.co.jp</v>
      </c>
      <c r="H281" s="2" t="str">
        <f>_xlfn.XLOOKUP(C281,customers!$A$1:$A$1001,customers!$G$1:$G$1001,,0)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4"/>
        <v>33.464999999999996</v>
      </c>
      <c r="N281" t="str" cm="1">
        <f t="array" ref="N281">_xlfn.IFS(I281="Rob","Robusta",I281="Exc","Excelsa",I281="Ara","Arabi",I281="Lib","Liberica")</f>
        <v>Liberica</v>
      </c>
      <c r="O281" t="str" cm="1">
        <f t="array" ref="O281">_xlfn.IFS(J281="M","Medium",J281="L","Light",J281="d","Dark")</f>
        <v>Medium</v>
      </c>
      <c r="P281" t="str">
        <f>_xlfn.XLOOKUP(Orders_Details[[#This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IF(_xlfn.XLOOKUP(C282,customers!$A$1:$A$1001,customers!$C$1:$C$1001,0)=0,"Not Found",_xlfn.XLOOKUP(C282,customers!$A$1:$A$1001,customers!$C$1:$C$1001,0))</f>
        <v>Not Found</v>
      </c>
      <c r="H282" s="2" t="str">
        <f>_xlfn.XLOOKUP(C282,customers!$A$1:$A$1001,customers!$G$1:$G$1001,,0)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4"/>
        <v>41.25</v>
      </c>
      <c r="N282" t="str" cm="1">
        <f t="array" ref="N282">_xlfn.IFS(I282="Rob","Robusta",I282="Exc","Excelsa",I282="Ara","Arabi",I282="Lib","Liberica")</f>
        <v>Excelsa</v>
      </c>
      <c r="O282" t="str" cm="1">
        <f t="array" ref="O282">_xlfn.IFS(J282="M","Medium",J282="L","Light",J282="d","Dark")</f>
        <v>Medium</v>
      </c>
      <c r="P282" t="str">
        <f>_xlfn.XLOOKUP(Orders_Details[[#This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IF(_xlfn.XLOOKUP(C283,customers!$A$1:$A$1001,customers!$C$1:$C$1001,0)=0,"Not Found",_xlfn.XLOOKUP(C283,customers!$A$1:$A$1001,customers!$C$1:$C$1001,0))</f>
        <v>kkarby7t@sbwire.com</v>
      </c>
      <c r="H283" s="2" t="str">
        <f>_xlfn.XLOOKUP(C283,customers!$A$1:$A$1001,customers!$G$1:$G$1001,,0)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4"/>
        <v>59.4</v>
      </c>
      <c r="N283" t="str" cm="1">
        <f t="array" ref="N283">_xlfn.IFS(I283="Rob","Robusta",I283="Exc","Excelsa",I283="Ara","Arabi",I283="Lib","Liberica")</f>
        <v>Excelsa</v>
      </c>
      <c r="O283" t="str" cm="1">
        <f t="array" ref="O283">_xlfn.IFS(J283="M","Medium",J283="L","Light",J283="d","Dark")</f>
        <v>Light</v>
      </c>
      <c r="P283" t="str">
        <f>_xlfn.XLOOKUP(Orders_Details[[#This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IF(_xlfn.XLOOKUP(C284,customers!$A$1:$A$1001,customers!$C$1:$C$1001,0)=0,"Not Found",_xlfn.XLOOKUP(C284,customers!$A$1:$A$1001,customers!$C$1:$C$1001,0))</f>
        <v>fcrumpe7u@ftc.gov</v>
      </c>
      <c r="H284" s="2" t="str">
        <f>_xlfn.XLOOKUP(C284,customers!$A$1:$A$1001,customers!$G$1:$G$1001,,0)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4"/>
        <v>7.77</v>
      </c>
      <c r="N284" t="str" cm="1">
        <f t="array" ref="N284">_xlfn.IFS(I284="Rob","Robusta",I284="Exc","Excelsa",I284="Ara","Arabi",I284="Lib","Liberica")</f>
        <v>Arabi</v>
      </c>
      <c r="O284" t="str" cm="1">
        <f t="array" ref="O284">_xlfn.IFS(J284="M","Medium",J284="L","Light",J284="d","Dark")</f>
        <v>Light</v>
      </c>
      <c r="P284" t="str">
        <f>_xlfn.XLOOKUP(Orders_Details[[#This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IF(_xlfn.XLOOKUP(C285,customers!$A$1:$A$1001,customers!$C$1:$C$1001,0)=0,"Not Found",_xlfn.XLOOKUP(C285,customers!$A$1:$A$1001,customers!$C$1:$C$1001,0))</f>
        <v>achatto7v@sakura.ne.jp</v>
      </c>
      <c r="H285" s="2" t="str">
        <f>_xlfn.XLOOKUP(C285,customers!$A$1:$A$1001,customers!$G$1:$G$1001,,0)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4"/>
        <v>5.3699999999999992</v>
      </c>
      <c r="N285" t="str" cm="1">
        <f t="array" ref="N285">_xlfn.IFS(I285="Rob","Robusta",I285="Exc","Excelsa",I285="Ara","Arabi",I285="Lib","Liberica")</f>
        <v>Robusta</v>
      </c>
      <c r="O285" t="str" cm="1">
        <f t="array" ref="O285">_xlfn.IFS(J285="M","Medium",J285="L","Light",J285="d","Dark")</f>
        <v>Dark</v>
      </c>
      <c r="P285" t="str">
        <f>_xlfn.XLOOKUP(Orders_Details[[#This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IF(_xlfn.XLOOKUP(C286,customers!$A$1:$A$1001,customers!$C$1:$C$1001,0)=0,"Not Found",_xlfn.XLOOKUP(C286,customers!$A$1:$A$1001,customers!$C$1:$C$1001,0))</f>
        <v>Not Found</v>
      </c>
      <c r="H286" s="2" t="str">
        <f>_xlfn.XLOOKUP(C286,customers!$A$1:$A$1001,customers!$G$1:$G$1001,,0)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4"/>
        <v>94.874999999999986</v>
      </c>
      <c r="N286" t="str" cm="1">
        <f t="array" ref="N286">_xlfn.IFS(I286="Rob","Robusta",I286="Exc","Excelsa",I286="Ara","Arabi",I286="Lib","Liberica")</f>
        <v>Excelsa</v>
      </c>
      <c r="O286" t="str" cm="1">
        <f t="array" ref="O286">_xlfn.IFS(J286="M","Medium",J286="L","Light",J286="d","Dark")</f>
        <v>Medium</v>
      </c>
      <c r="P286" t="str">
        <f>_xlfn.XLOOKUP(Orders_Details[[#This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IF(_xlfn.XLOOKUP(C287,customers!$A$1:$A$1001,customers!$C$1:$C$1001,0)=0,"Not Found",_xlfn.XLOOKUP(C287,customers!$A$1:$A$1001,customers!$C$1:$C$1001,0))</f>
        <v>Not Found</v>
      </c>
      <c r="H287" s="2" t="str">
        <f>_xlfn.XLOOKUP(C287,customers!$A$1:$A$1001,customers!$G$1:$G$1001,,0)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4"/>
        <v>36.454999999999998</v>
      </c>
      <c r="N287" t="str" cm="1">
        <f t="array" ref="N287">_xlfn.IFS(I287="Rob","Robusta",I287="Exc","Excelsa",I287="Ara","Arabi",I287="Lib","Liberica")</f>
        <v>Liberica</v>
      </c>
      <c r="O287" t="str" cm="1">
        <f t="array" ref="O287">_xlfn.IFS(J287="M","Medium",J287="L","Light",J287="d","Dark")</f>
        <v>Light</v>
      </c>
      <c r="P287" t="str">
        <f>_xlfn.XLOOKUP(Orders_Details[[#This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IF(_xlfn.XLOOKUP(C288,customers!$A$1:$A$1001,customers!$C$1:$C$1001,0)=0,"Not Found",_xlfn.XLOOKUP(C288,customers!$A$1:$A$1001,customers!$C$1:$C$1001,0))</f>
        <v>bmergue7y@umn.edu</v>
      </c>
      <c r="H288" s="2" t="str">
        <f>_xlfn.XLOOKUP(C288,customers!$A$1:$A$1001,customers!$G$1:$G$1001,,0)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4"/>
        <v>13.5</v>
      </c>
      <c r="N288" t="str" cm="1">
        <f t="array" ref="N288">_xlfn.IFS(I288="Rob","Robusta",I288="Exc","Excelsa",I288="Ara","Arabi",I288="Lib","Liberica")</f>
        <v>Arabi</v>
      </c>
      <c r="O288" t="str" cm="1">
        <f t="array" ref="O288">_xlfn.IFS(J288="M","Medium",J288="L","Light",J288="d","Dark")</f>
        <v>Medium</v>
      </c>
      <c r="P288" t="str">
        <f>_xlfn.XLOOKUP(Orders_Details[[#This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IF(_xlfn.XLOOKUP(C289,customers!$A$1:$A$1001,customers!$C$1:$C$1001,0)=0,"Not Found",_xlfn.XLOOKUP(C289,customers!$A$1:$A$1001,customers!$C$1:$C$1001,0))</f>
        <v>kpatise7z@jigsy.com</v>
      </c>
      <c r="H289" s="2" t="str">
        <f>_xlfn.XLOOKUP(C289,customers!$A$1:$A$1001,customers!$G$1:$G$1001,,0)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4"/>
        <v>14.339999999999998</v>
      </c>
      <c r="N289" t="str" cm="1">
        <f t="array" ref="N289">_xlfn.IFS(I289="Rob","Robusta",I289="Exc","Excelsa",I289="Ara","Arabi",I289="Lib","Liberica")</f>
        <v>Robusta</v>
      </c>
      <c r="O289" t="str" cm="1">
        <f t="array" ref="O289">_xlfn.IFS(J289="M","Medium",J289="L","Light",J289="d","Dark")</f>
        <v>Light</v>
      </c>
      <c r="P289" t="str">
        <f>_xlfn.XLOOKUP(Orders_Details[[#This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IF(_xlfn.XLOOKUP(C290,customers!$A$1:$A$1001,customers!$C$1:$C$1001,0)=0,"Not Found",_xlfn.XLOOKUP(C290,customers!$A$1:$A$1001,customers!$C$1:$C$1001,0))</f>
        <v>Not Found</v>
      </c>
      <c r="H290" s="2" t="str">
        <f>_xlfn.XLOOKUP(C290,customers!$A$1:$A$1001,customers!$G$1:$G$1001,,0)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4"/>
        <v>8.25</v>
      </c>
      <c r="N290" t="str" cm="1">
        <f t="array" ref="N290">_xlfn.IFS(I290="Rob","Robusta",I290="Exc","Excelsa",I290="Ara","Arabi",I290="Lib","Liberica")</f>
        <v>Excelsa</v>
      </c>
      <c r="O290" t="str" cm="1">
        <f t="array" ref="O290">_xlfn.IFS(J290="M","Medium",J290="L","Light",J290="d","Dark")</f>
        <v>Medium</v>
      </c>
      <c r="P290" t="str">
        <f>_xlfn.XLOOKUP(Orders_Details[[#This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IF(_xlfn.XLOOKUP(C291,customers!$A$1:$A$1001,customers!$C$1:$C$1001,0)=0,"Not Found",_xlfn.XLOOKUP(C291,customers!$A$1:$A$1001,customers!$C$1:$C$1001,0))</f>
        <v>Not Found</v>
      </c>
      <c r="H291" s="2" t="str">
        <f>_xlfn.XLOOKUP(C291,customers!$A$1:$A$1001,customers!$G$1:$G$1001,,0)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4"/>
        <v>13.424999999999997</v>
      </c>
      <c r="N291" t="str" cm="1">
        <f t="array" ref="N291">_xlfn.IFS(I291="Rob","Robusta",I291="Exc","Excelsa",I291="Ara","Arabi",I291="Lib","Liberica")</f>
        <v>Robusta</v>
      </c>
      <c r="O291" t="str" cm="1">
        <f t="array" ref="O291">_xlfn.IFS(J291="M","Medium",J291="L","Light",J291="d","Dark")</f>
        <v>Dark</v>
      </c>
      <c r="P291" t="str">
        <f>_xlfn.XLOOKUP(Orders_Details[[#This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IF(_xlfn.XLOOKUP(C292,customers!$A$1:$A$1001,customers!$C$1:$C$1001,0)=0,"Not Found",_xlfn.XLOOKUP(C292,customers!$A$1:$A$1001,customers!$C$1:$C$1001,0))</f>
        <v>dduke82@vkontakte.ru</v>
      </c>
      <c r="H292" s="2" t="str">
        <f>_xlfn.XLOOKUP(C292,customers!$A$1:$A$1001,customers!$G$1:$G$1001,,0)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4"/>
        <v>49.75</v>
      </c>
      <c r="N292" t="str" cm="1">
        <f t="array" ref="N292">_xlfn.IFS(I292="Rob","Robusta",I292="Exc","Excelsa",I292="Ara","Arabi",I292="Lib","Liberica")</f>
        <v>Arabi</v>
      </c>
      <c r="O292" t="str" cm="1">
        <f t="array" ref="O292">_xlfn.IFS(J292="M","Medium",J292="L","Light",J292="d","Dark")</f>
        <v>Dark</v>
      </c>
      <c r="P292" t="str">
        <f>_xlfn.XLOOKUP(Orders_Details[[#This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IF(_xlfn.XLOOKUP(C293,customers!$A$1:$A$1001,customers!$C$1:$C$1001,0)=0,"Not Found",_xlfn.XLOOKUP(C293,customers!$A$1:$A$1001,customers!$C$1:$C$1001,0))</f>
        <v>Not Found</v>
      </c>
      <c r="H293" s="2" t="str">
        <f>_xlfn.XLOOKUP(C293,customers!$A$1:$A$1001,customers!$G$1:$G$1001,,0)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4"/>
        <v>16.5</v>
      </c>
      <c r="N293" t="str" cm="1">
        <f t="array" ref="N293">_xlfn.IFS(I293="Rob","Robusta",I293="Exc","Excelsa",I293="Ara","Arabi",I293="Lib","Liberica")</f>
        <v>Excelsa</v>
      </c>
      <c r="O293" t="str" cm="1">
        <f t="array" ref="O293">_xlfn.IFS(J293="M","Medium",J293="L","Light",J293="d","Dark")</f>
        <v>Medium</v>
      </c>
      <c r="P293" t="str">
        <f>_xlfn.XLOOKUP(Orders_Details[[#This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IF(_xlfn.XLOOKUP(C294,customers!$A$1:$A$1001,customers!$C$1:$C$1001,0)=0,"Not Found",_xlfn.XLOOKUP(C294,customers!$A$1:$A$1001,customers!$C$1:$C$1001,0))</f>
        <v>ihussey84@mapy.cz</v>
      </c>
      <c r="H294" s="2" t="str">
        <f>_xlfn.XLOOKUP(C294,customers!$A$1:$A$1001,customers!$G$1:$G$1001,,0)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4"/>
        <v>17.91</v>
      </c>
      <c r="N294" t="str" cm="1">
        <f t="array" ref="N294">_xlfn.IFS(I294="Rob","Robusta",I294="Exc","Excelsa",I294="Ara","Arabi",I294="Lib","Liberica")</f>
        <v>Arabi</v>
      </c>
      <c r="O294" t="str" cm="1">
        <f t="array" ref="O294">_xlfn.IFS(J294="M","Medium",J294="L","Light",J294="d","Dark")</f>
        <v>Dark</v>
      </c>
      <c r="P294" t="str">
        <f>_xlfn.XLOOKUP(Orders_Details[[#This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IF(_xlfn.XLOOKUP(C295,customers!$A$1:$A$1001,customers!$C$1:$C$1001,0)=0,"Not Found",_xlfn.XLOOKUP(C295,customers!$A$1:$A$1001,customers!$C$1:$C$1001,0))</f>
        <v>cpinkerton85@upenn.edu</v>
      </c>
      <c r="H295" s="2" t="str">
        <f>_xlfn.XLOOKUP(C295,customers!$A$1:$A$1001,customers!$G$1:$G$1001,,0)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4"/>
        <v>29.849999999999998</v>
      </c>
      <c r="N295" t="str" cm="1">
        <f t="array" ref="N295">_xlfn.IFS(I295="Rob","Robusta",I295="Exc","Excelsa",I295="Ara","Arabi",I295="Lib","Liberica")</f>
        <v>Arabi</v>
      </c>
      <c r="O295" t="str" cm="1">
        <f t="array" ref="O295">_xlfn.IFS(J295="M","Medium",J295="L","Light",J295="d","Dark")</f>
        <v>Dark</v>
      </c>
      <c r="P295" t="str">
        <f>_xlfn.XLOOKUP(Orders_Details[[#This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IF(_xlfn.XLOOKUP(C296,customers!$A$1:$A$1001,customers!$C$1:$C$1001,0)=0,"Not Found",_xlfn.XLOOKUP(C296,customers!$A$1:$A$1001,customers!$C$1:$C$1001,0))</f>
        <v>Not Found</v>
      </c>
      <c r="H296" s="2" t="str">
        <f>_xlfn.XLOOKUP(C296,customers!$A$1:$A$1001,customers!$G$1:$G$1001,,0)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4"/>
        <v>44.55</v>
      </c>
      <c r="N296" t="str" cm="1">
        <f t="array" ref="N296">_xlfn.IFS(I296="Rob","Robusta",I296="Exc","Excelsa",I296="Ara","Arabi",I296="Lib","Liberica")</f>
        <v>Excelsa</v>
      </c>
      <c r="O296" t="str" cm="1">
        <f t="array" ref="O296">_xlfn.IFS(J296="M","Medium",J296="L","Light",J296="d","Dark")</f>
        <v>Light</v>
      </c>
      <c r="P296" t="str">
        <f>_xlfn.XLOOKUP(Orders_Details[[#This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IF(_xlfn.XLOOKUP(C297,customers!$A$1:$A$1001,customers!$C$1:$C$1001,0)=0,"Not Found",_xlfn.XLOOKUP(C297,customers!$A$1:$A$1001,customers!$C$1:$C$1001,0))</f>
        <v>Not Found</v>
      </c>
      <c r="H297" s="2" t="str">
        <f>_xlfn.XLOOKUP(C297,customers!$A$1:$A$1001,customers!$G$1:$G$1001,,0)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4"/>
        <v>27.5</v>
      </c>
      <c r="N297" t="str" cm="1">
        <f t="array" ref="N297">_xlfn.IFS(I297="Rob","Robusta",I297="Exc","Excelsa",I297="Ara","Arabi",I297="Lib","Liberica")</f>
        <v>Excelsa</v>
      </c>
      <c r="O297" t="str" cm="1">
        <f t="array" ref="O297">_xlfn.IFS(J297="M","Medium",J297="L","Light",J297="d","Dark")</f>
        <v>Medium</v>
      </c>
      <c r="P297" t="str">
        <f>_xlfn.XLOOKUP(Orders_Details[[#This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IF(_xlfn.XLOOKUP(C298,customers!$A$1:$A$1001,customers!$C$1:$C$1001,0)=0,"Not Found",_xlfn.XLOOKUP(C298,customers!$A$1:$A$1001,customers!$C$1:$C$1001,0))</f>
        <v>dvizor88@furl.net</v>
      </c>
      <c r="H298" s="2" t="str">
        <f>_xlfn.XLOOKUP(C298,customers!$A$1:$A$1001,customers!$G$1:$G$1001,,0)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4"/>
        <v>35.82</v>
      </c>
      <c r="N298" t="str" cm="1">
        <f t="array" ref="N298">_xlfn.IFS(I298="Rob","Robusta",I298="Exc","Excelsa",I298="Ara","Arabi",I298="Lib","Liberica")</f>
        <v>Robusta</v>
      </c>
      <c r="O298" t="str" cm="1">
        <f t="array" ref="O298">_xlfn.IFS(J298="M","Medium",J298="L","Light",J298="d","Dark")</f>
        <v>Medium</v>
      </c>
      <c r="P298" t="str">
        <f>_xlfn.XLOOKUP(Orders_Details[[#This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IF(_xlfn.XLOOKUP(C299,customers!$A$1:$A$1001,customers!$C$1:$C$1001,0)=0,"Not Found",_xlfn.XLOOKUP(C299,customers!$A$1:$A$1001,customers!$C$1:$C$1001,0))</f>
        <v>esedgebeer89@oaic.gov.au</v>
      </c>
      <c r="H299" s="2" t="str">
        <f>_xlfn.XLOOKUP(C299,customers!$A$1:$A$1001,customers!$G$1:$G$1001,,0)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4"/>
        <v>16.11</v>
      </c>
      <c r="N299" t="str" cm="1">
        <f t="array" ref="N299">_xlfn.IFS(I299="Rob","Robusta",I299="Exc","Excelsa",I299="Ara","Arabi",I299="Lib","Liberica")</f>
        <v>Robusta</v>
      </c>
      <c r="O299" t="str" cm="1">
        <f t="array" ref="O299">_xlfn.IFS(J299="M","Medium",J299="L","Light",J299="d","Dark")</f>
        <v>Dark</v>
      </c>
      <c r="P299" t="str">
        <f>_xlfn.XLOOKUP(Orders_Details[[#This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IF(_xlfn.XLOOKUP(C300,customers!$A$1:$A$1001,customers!$C$1:$C$1001,0)=0,"Not Found",_xlfn.XLOOKUP(C300,customers!$A$1:$A$1001,customers!$C$1:$C$1001,0))</f>
        <v>klestrange8a@lulu.com</v>
      </c>
      <c r="H300" s="2" t="str">
        <f>_xlfn.XLOOKUP(C300,customers!$A$1:$A$1001,customers!$G$1:$G$1001,,0)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4"/>
        <v>26.73</v>
      </c>
      <c r="N300" t="str" cm="1">
        <f t="array" ref="N300">_xlfn.IFS(I300="Rob","Robusta",I300="Exc","Excelsa",I300="Ara","Arabi",I300="Lib","Liberica")</f>
        <v>Excelsa</v>
      </c>
      <c r="O300" t="str" cm="1">
        <f t="array" ref="O300">_xlfn.IFS(J300="M","Medium",J300="L","Light",J300="d","Dark")</f>
        <v>Light</v>
      </c>
      <c r="P300" t="str">
        <f>_xlfn.XLOOKUP(Orders_Details[[#This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IF(_xlfn.XLOOKUP(C301,customers!$A$1:$A$1001,customers!$C$1:$C$1001,0)=0,"Not Found",_xlfn.XLOOKUP(C301,customers!$A$1:$A$1001,customers!$C$1:$C$1001,0))</f>
        <v>ltanti8b@techcrunch.com</v>
      </c>
      <c r="H301" s="2" t="str">
        <f>_xlfn.XLOOKUP(C301,customers!$A$1:$A$1001,customers!$G$1:$G$1001,,0)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4"/>
        <v>204.92999999999995</v>
      </c>
      <c r="N301" t="str" cm="1">
        <f t="array" ref="N301">_xlfn.IFS(I301="Rob","Robusta",I301="Exc","Excelsa",I301="Ara","Arabi",I301="Lib","Liberica")</f>
        <v>Excelsa</v>
      </c>
      <c r="O301" t="str" cm="1">
        <f t="array" ref="O301">_xlfn.IFS(J301="M","Medium",J301="L","Light",J301="d","Dark")</f>
        <v>Light</v>
      </c>
      <c r="P301" t="str">
        <f>_xlfn.XLOOKUP(Orders_Details[[#This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IF(_xlfn.XLOOKUP(C302,customers!$A$1:$A$1001,customers!$C$1:$C$1001,0)=0,"Not Found",_xlfn.XLOOKUP(C302,customers!$A$1:$A$1001,customers!$C$1:$C$1001,0))</f>
        <v>ade8c@1und1.de</v>
      </c>
      <c r="H302" s="2" t="str">
        <f>_xlfn.XLOOKUP(C302,customers!$A$1:$A$1001,customers!$G$1:$G$1001,,0)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4"/>
        <v>38.849999999999994</v>
      </c>
      <c r="N302" t="str" cm="1">
        <f t="array" ref="N302">_xlfn.IFS(I302="Rob","Robusta",I302="Exc","Excelsa",I302="Ara","Arabi",I302="Lib","Liberica")</f>
        <v>Arabi</v>
      </c>
      <c r="O302" t="str" cm="1">
        <f t="array" ref="O302">_xlfn.IFS(J302="M","Medium",J302="L","Light",J302="d","Dark")</f>
        <v>Light</v>
      </c>
      <c r="P302" t="str">
        <f>_xlfn.XLOOKUP(Orders_Details[[#This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IF(_xlfn.XLOOKUP(C303,customers!$A$1:$A$1001,customers!$C$1:$C$1001,0)=0,"Not Found",_xlfn.XLOOKUP(C303,customers!$A$1:$A$1001,customers!$C$1:$C$1001,0))</f>
        <v>tjedrachowicz8d@acquirethisname.com</v>
      </c>
      <c r="H303" s="2" t="str">
        <f>_xlfn.XLOOKUP(C303,customers!$A$1:$A$1001,customers!$G$1:$G$1001,,0)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4"/>
        <v>15.54</v>
      </c>
      <c r="N303" t="str" cm="1">
        <f t="array" ref="N303">_xlfn.IFS(I303="Rob","Robusta",I303="Exc","Excelsa",I303="Ara","Arabi",I303="Lib","Liberica")</f>
        <v>Liberica</v>
      </c>
      <c r="O303" t="str" cm="1">
        <f t="array" ref="O303">_xlfn.IFS(J303="M","Medium",J303="L","Light",J303="d","Dark")</f>
        <v>Dark</v>
      </c>
      <c r="P303" t="str">
        <f>_xlfn.XLOOKUP(Orders_Details[[#This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IF(_xlfn.XLOOKUP(C304,customers!$A$1:$A$1001,customers!$C$1:$C$1001,0)=0,"Not Found",_xlfn.XLOOKUP(C304,customers!$A$1:$A$1001,customers!$C$1:$C$1001,0))</f>
        <v>pstonner8e@moonfruit.com</v>
      </c>
      <c r="H304" s="2" t="str">
        <f>_xlfn.XLOOKUP(C304,customers!$A$1:$A$1001,customers!$G$1:$G$1001,,0)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4"/>
        <v>6.75</v>
      </c>
      <c r="N304" t="str" cm="1">
        <f t="array" ref="N304">_xlfn.IFS(I304="Rob","Robusta",I304="Exc","Excelsa",I304="Ara","Arabi",I304="Lib","Liberica")</f>
        <v>Arabi</v>
      </c>
      <c r="O304" t="str" cm="1">
        <f t="array" ref="O304">_xlfn.IFS(J304="M","Medium",J304="L","Light",J304="d","Dark")</f>
        <v>Medium</v>
      </c>
      <c r="P304" t="str">
        <f>_xlfn.XLOOKUP(Orders_Details[[#This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IF(_xlfn.XLOOKUP(C305,customers!$A$1:$A$1001,customers!$C$1:$C$1001,0)=0,"Not Found",_xlfn.XLOOKUP(C305,customers!$A$1:$A$1001,customers!$C$1:$C$1001,0))</f>
        <v>dtingly8f@goo.ne.jp</v>
      </c>
      <c r="H305" s="2" t="str">
        <f>_xlfn.XLOOKUP(C305,customers!$A$1:$A$1001,customers!$G$1:$G$1001,,0)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4"/>
        <v>111.78</v>
      </c>
      <c r="N305" t="str" cm="1">
        <f t="array" ref="N305">_xlfn.IFS(I305="Rob","Robusta",I305="Exc","Excelsa",I305="Ara","Arabi",I305="Lib","Liberica")</f>
        <v>Excelsa</v>
      </c>
      <c r="O305" t="str" cm="1">
        <f t="array" ref="O305">_xlfn.IFS(J305="M","Medium",J305="L","Light",J305="d","Dark")</f>
        <v>Dark</v>
      </c>
      <c r="P305" t="str">
        <f>_xlfn.XLOOKUP(Orders_Details[[#This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IF(_xlfn.XLOOKUP(C306,customers!$A$1:$A$1001,customers!$C$1:$C$1001,0)=0,"Not Found",_xlfn.XLOOKUP(C306,customers!$A$1:$A$1001,customers!$C$1:$C$1001,0))</f>
        <v>crushe8n@about.me</v>
      </c>
      <c r="H306" s="2" t="str">
        <f>_xlfn.XLOOKUP(C306,customers!$A$1:$A$1001,customers!$G$1:$G$1001,,0)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4"/>
        <v>3.8849999999999998</v>
      </c>
      <c r="N306" t="str" cm="1">
        <f t="array" ref="N306">_xlfn.IFS(I306="Rob","Robusta",I306="Exc","Excelsa",I306="Ara","Arabi",I306="Lib","Liberica")</f>
        <v>Arabi</v>
      </c>
      <c r="O306" t="str" cm="1">
        <f t="array" ref="O306">_xlfn.IFS(J306="M","Medium",J306="L","Light",J306="d","Dark")</f>
        <v>Light</v>
      </c>
      <c r="P306" t="str">
        <f>_xlfn.XLOOKUP(Orders_Details[[#This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IF(_xlfn.XLOOKUP(C307,customers!$A$1:$A$1001,customers!$C$1:$C$1001,0)=0,"Not Found",_xlfn.XLOOKUP(C307,customers!$A$1:$A$1001,customers!$C$1:$C$1001,0))</f>
        <v>bchecci8h@usa.gov</v>
      </c>
      <c r="H307" s="2" t="str">
        <f>_xlfn.XLOOKUP(C307,customers!$A$1:$A$1001,customers!$G$1:$G$1001,,0)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4"/>
        <v>21.825000000000003</v>
      </c>
      <c r="N307" t="str" cm="1">
        <f t="array" ref="N307">_xlfn.IFS(I307="Rob","Robusta",I307="Exc","Excelsa",I307="Ara","Arabi",I307="Lib","Liberica")</f>
        <v>Liberica</v>
      </c>
      <c r="O307" t="str" cm="1">
        <f t="array" ref="O307">_xlfn.IFS(J307="M","Medium",J307="L","Light",J307="d","Dark")</f>
        <v>Medium</v>
      </c>
      <c r="P307" t="str">
        <f>_xlfn.XLOOKUP(Orders_Details[[#This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IF(_xlfn.XLOOKUP(C308,customers!$A$1:$A$1001,customers!$C$1:$C$1001,0)=0,"Not Found",_xlfn.XLOOKUP(C308,customers!$A$1:$A$1001,customers!$C$1:$C$1001,0))</f>
        <v>jbagot8i@mac.com</v>
      </c>
      <c r="H308" s="2" t="str">
        <f>_xlfn.XLOOKUP(C308,customers!$A$1:$A$1001,customers!$G$1:$G$1001,,0)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4"/>
        <v>14.924999999999999</v>
      </c>
      <c r="N308" t="str" cm="1">
        <f t="array" ref="N308">_xlfn.IFS(I308="Rob","Robusta",I308="Exc","Excelsa",I308="Ara","Arabi",I308="Lib","Liberica")</f>
        <v>Robusta</v>
      </c>
      <c r="O308" t="str" cm="1">
        <f t="array" ref="O308">_xlfn.IFS(J308="M","Medium",J308="L","Light",J308="d","Dark")</f>
        <v>Medium</v>
      </c>
      <c r="P308" t="str">
        <f>_xlfn.XLOOKUP(Orders_Details[[#This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IF(_xlfn.XLOOKUP(C309,customers!$A$1:$A$1001,customers!$C$1:$C$1001,0)=0,"Not Found",_xlfn.XLOOKUP(C309,customers!$A$1:$A$1001,customers!$C$1:$C$1001,0))</f>
        <v>ebeeble8j@soundcloud.com</v>
      </c>
      <c r="H309" s="2" t="str">
        <f>_xlfn.XLOOKUP(C309,customers!$A$1:$A$1001,customers!$G$1:$G$1001,,0)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4"/>
        <v>33.75</v>
      </c>
      <c r="N309" t="str" cm="1">
        <f t="array" ref="N309">_xlfn.IFS(I309="Rob","Robusta",I309="Exc","Excelsa",I309="Ara","Arabi",I309="Lib","Liberica")</f>
        <v>Arabi</v>
      </c>
      <c r="O309" t="str" cm="1">
        <f t="array" ref="O309">_xlfn.IFS(J309="M","Medium",J309="L","Light",J309="d","Dark")</f>
        <v>Medium</v>
      </c>
      <c r="P309" t="str">
        <f>_xlfn.XLOOKUP(Orders_Details[[#This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IF(_xlfn.XLOOKUP(C310,customers!$A$1:$A$1001,customers!$C$1:$C$1001,0)=0,"Not Found",_xlfn.XLOOKUP(C310,customers!$A$1:$A$1001,customers!$C$1:$C$1001,0))</f>
        <v>cfluin8k@flickr.com</v>
      </c>
      <c r="H310" s="2" t="str">
        <f>_xlfn.XLOOKUP(C310,customers!$A$1:$A$1001,customers!$G$1:$G$1001,,0)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4"/>
        <v>33.75</v>
      </c>
      <c r="N310" t="str" cm="1">
        <f t="array" ref="N310">_xlfn.IFS(I310="Rob","Robusta",I310="Exc","Excelsa",I310="Ara","Arabi",I310="Lib","Liberica")</f>
        <v>Arabi</v>
      </c>
      <c r="O310" t="str" cm="1">
        <f t="array" ref="O310">_xlfn.IFS(J310="M","Medium",J310="L","Light",J310="d","Dark")</f>
        <v>Medium</v>
      </c>
      <c r="P310" t="str">
        <f>_xlfn.XLOOKUP(Orders_Details[[#This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IF(_xlfn.XLOOKUP(C311,customers!$A$1:$A$1001,customers!$C$1:$C$1001,0)=0,"Not Found",_xlfn.XLOOKUP(C311,customers!$A$1:$A$1001,customers!$C$1:$C$1001,0))</f>
        <v>ebletsor8l@vinaora.com</v>
      </c>
      <c r="H311" s="2" t="str">
        <f>_xlfn.XLOOKUP(C311,customers!$A$1:$A$1001,customers!$G$1:$G$1001,,0)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4"/>
        <v>26.19</v>
      </c>
      <c r="N311" t="str" cm="1">
        <f t="array" ref="N311">_xlfn.IFS(I311="Rob","Robusta",I311="Exc","Excelsa",I311="Ara","Arabi",I311="Lib","Liberica")</f>
        <v>Liberica</v>
      </c>
      <c r="O311" t="str" cm="1">
        <f t="array" ref="O311">_xlfn.IFS(J311="M","Medium",J311="L","Light",J311="d","Dark")</f>
        <v>Medium</v>
      </c>
      <c r="P311" t="str">
        <f>_xlfn.XLOOKUP(Orders_Details[[#This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IF(_xlfn.XLOOKUP(C312,customers!$A$1:$A$1001,customers!$C$1:$C$1001,0)=0,"Not Found",_xlfn.XLOOKUP(C312,customers!$A$1:$A$1001,customers!$C$1:$C$1001,0))</f>
        <v>pbrydell8m@bloglovin.com</v>
      </c>
      <c r="H312" s="2" t="str">
        <f>_xlfn.XLOOKUP(C312,customers!$A$1:$A$1001,customers!$G$1:$G$1001,,0)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4"/>
        <v>14.85</v>
      </c>
      <c r="N312" t="str" cm="1">
        <f t="array" ref="N312">_xlfn.IFS(I312="Rob","Robusta",I312="Exc","Excelsa",I312="Ara","Arabi",I312="Lib","Liberica")</f>
        <v>Excelsa</v>
      </c>
      <c r="O312" t="str" cm="1">
        <f t="array" ref="O312">_xlfn.IFS(J312="M","Medium",J312="L","Light",J312="d","Dark")</f>
        <v>Light</v>
      </c>
      <c r="P312" t="str">
        <f>_xlfn.XLOOKUP(Orders_Details[[#This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IF(_xlfn.XLOOKUP(C313,customers!$A$1:$A$1001,customers!$C$1:$C$1001,0)=0,"Not Found",_xlfn.XLOOKUP(C313,customers!$A$1:$A$1001,customers!$C$1:$C$1001,0))</f>
        <v>crushe8n@about.me</v>
      </c>
      <c r="H313" s="2" t="str">
        <f>_xlfn.XLOOKUP(C313,customers!$A$1:$A$1001,customers!$G$1:$G$1001,,0)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4"/>
        <v>189.74999999999997</v>
      </c>
      <c r="N313" t="str" cm="1">
        <f t="array" ref="N313">_xlfn.IFS(I313="Rob","Robusta",I313="Exc","Excelsa",I313="Ara","Arabi",I313="Lib","Liberica")</f>
        <v>Excelsa</v>
      </c>
      <c r="O313" t="str" cm="1">
        <f t="array" ref="O313">_xlfn.IFS(J313="M","Medium",J313="L","Light",J313="d","Dark")</f>
        <v>Medium</v>
      </c>
      <c r="P313" t="str">
        <f>_xlfn.XLOOKUP(Orders_Details[[#This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IF(_xlfn.XLOOKUP(C314,customers!$A$1:$A$1001,customers!$C$1:$C$1001,0)=0,"Not Found",_xlfn.XLOOKUP(C314,customers!$A$1:$A$1001,customers!$C$1:$C$1001,0))</f>
        <v>nleethem8o@mac.com</v>
      </c>
      <c r="H314" s="2" t="str">
        <f>_xlfn.XLOOKUP(C314,customers!$A$1:$A$1001,customers!$G$1:$G$1001,,0)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4"/>
        <v>5.97</v>
      </c>
      <c r="N314" t="str" cm="1">
        <f t="array" ref="N314">_xlfn.IFS(I314="Rob","Robusta",I314="Exc","Excelsa",I314="Ara","Arabi",I314="Lib","Liberica")</f>
        <v>Robusta</v>
      </c>
      <c r="O314" t="str" cm="1">
        <f t="array" ref="O314">_xlfn.IFS(J314="M","Medium",J314="L","Light",J314="d","Dark")</f>
        <v>Medium</v>
      </c>
      <c r="P314" t="str">
        <f>_xlfn.XLOOKUP(Orders_Details[[#This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IF(_xlfn.XLOOKUP(C315,customers!$A$1:$A$1001,customers!$C$1:$C$1001,0)=0,"Not Found",_xlfn.XLOOKUP(C315,customers!$A$1:$A$1001,customers!$C$1:$C$1001,0))</f>
        <v>anesfield8p@people.com.cn</v>
      </c>
      <c r="H315" s="2" t="str">
        <f>_xlfn.XLOOKUP(C315,customers!$A$1:$A$1001,customers!$G$1:$G$1001,,0)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4"/>
        <v>29.849999999999998</v>
      </c>
      <c r="N315" t="str" cm="1">
        <f t="array" ref="N315">_xlfn.IFS(I315="Rob","Robusta",I315="Exc","Excelsa",I315="Ara","Arabi",I315="Lib","Liberica")</f>
        <v>Robusta</v>
      </c>
      <c r="O315" t="str" cm="1">
        <f t="array" ref="O315">_xlfn.IFS(J315="M","Medium",J315="L","Light",J315="d","Dark")</f>
        <v>Medium</v>
      </c>
      <c r="P315" t="str">
        <f>_xlfn.XLOOKUP(Orders_Details[[#This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IF(_xlfn.XLOOKUP(C316,customers!$A$1:$A$1001,customers!$C$1:$C$1001,0)=0,"Not Found",_xlfn.XLOOKUP(C316,customers!$A$1:$A$1001,customers!$C$1:$C$1001,0))</f>
        <v>Not Found</v>
      </c>
      <c r="H316" s="2" t="str">
        <f>_xlfn.XLOOKUP(C316,customers!$A$1:$A$1001,customers!$G$1:$G$1001,,0)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4"/>
        <v>44.75</v>
      </c>
      <c r="N316" t="str" cm="1">
        <f t="array" ref="N316">_xlfn.IFS(I316="Rob","Robusta",I316="Exc","Excelsa",I316="Ara","Arabi",I316="Lib","Liberica")</f>
        <v>Robusta</v>
      </c>
      <c r="O316" t="str" cm="1">
        <f t="array" ref="O316">_xlfn.IFS(J316="M","Medium",J316="L","Light",J316="d","Dark")</f>
        <v>Dark</v>
      </c>
      <c r="P316" t="str">
        <f>_xlfn.XLOOKUP(Orders_Details[[#This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IF(_xlfn.XLOOKUP(C317,customers!$A$1:$A$1001,customers!$C$1:$C$1001,0)=0,"Not Found",_xlfn.XLOOKUP(C317,customers!$A$1:$A$1001,customers!$C$1:$C$1001,0))</f>
        <v>mbrockway8r@ibm.com</v>
      </c>
      <c r="H317" s="2" t="str">
        <f>_xlfn.XLOOKUP(C317,customers!$A$1:$A$1001,customers!$G$1:$G$1001,,0)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4"/>
        <v>34.154999999999994</v>
      </c>
      <c r="N317" t="str" cm="1">
        <f t="array" ref="N317">_xlfn.IFS(I317="Rob","Robusta",I317="Exc","Excelsa",I317="Ara","Arabi",I317="Lib","Liberica")</f>
        <v>Excelsa</v>
      </c>
      <c r="O317" t="str" cm="1">
        <f t="array" ref="O317">_xlfn.IFS(J317="M","Medium",J317="L","Light",J317="d","Dark")</f>
        <v>Light</v>
      </c>
      <c r="P317" t="str">
        <f>_xlfn.XLOOKUP(Orders_Details[[#This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IF(_xlfn.XLOOKUP(C318,customers!$A$1:$A$1001,customers!$C$1:$C$1001,0)=0,"Not Found",_xlfn.XLOOKUP(C318,customers!$A$1:$A$1001,customers!$C$1:$C$1001,0))</f>
        <v>nlush8s@dedecms.com</v>
      </c>
      <c r="H318" s="2" t="str">
        <f>_xlfn.XLOOKUP(C318,customers!$A$1:$A$1001,customers!$G$1:$G$1001,,0)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4"/>
        <v>204.92999999999995</v>
      </c>
      <c r="N318" t="str" cm="1">
        <f t="array" ref="N318">_xlfn.IFS(I318="Rob","Robusta",I318="Exc","Excelsa",I318="Ara","Arabi",I318="Lib","Liberica")</f>
        <v>Excelsa</v>
      </c>
      <c r="O318" t="str" cm="1">
        <f t="array" ref="O318">_xlfn.IFS(J318="M","Medium",J318="L","Light",J318="d","Dark")</f>
        <v>Light</v>
      </c>
      <c r="P318" t="str">
        <f>_xlfn.XLOOKUP(Orders_Details[[#This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IF(_xlfn.XLOOKUP(C319,customers!$A$1:$A$1001,customers!$C$1:$C$1001,0)=0,"Not Found",_xlfn.XLOOKUP(C319,customers!$A$1:$A$1001,customers!$C$1:$C$1001,0))</f>
        <v>smcmillian8t@csmonitor.com</v>
      </c>
      <c r="H319" s="2" t="str">
        <f>_xlfn.XLOOKUP(C319,customers!$A$1:$A$1001,customers!$G$1:$G$1001,,0)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4"/>
        <v>21.87</v>
      </c>
      <c r="N319" t="str" cm="1">
        <f t="array" ref="N319">_xlfn.IFS(I319="Rob","Robusta",I319="Exc","Excelsa",I319="Ara","Arabi",I319="Lib","Liberica")</f>
        <v>Excelsa</v>
      </c>
      <c r="O319" t="str" cm="1">
        <f t="array" ref="O319">_xlfn.IFS(J319="M","Medium",J319="L","Light",J319="d","Dark")</f>
        <v>Dark</v>
      </c>
      <c r="P319" t="str">
        <f>_xlfn.XLOOKUP(Orders_Details[[#This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IF(_xlfn.XLOOKUP(C320,customers!$A$1:$A$1001,customers!$C$1:$C$1001,0)=0,"Not Found",_xlfn.XLOOKUP(C320,customers!$A$1:$A$1001,customers!$C$1:$C$1001,0))</f>
        <v>tbennison8u@google.cn</v>
      </c>
      <c r="H320" s="2" t="str">
        <f>_xlfn.XLOOKUP(C320,customers!$A$1:$A$1001,customers!$G$1:$G$1001,,0)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4"/>
        <v>51.749999999999993</v>
      </c>
      <c r="N320" t="str" cm="1">
        <f t="array" ref="N320">_xlfn.IFS(I320="Rob","Robusta",I320="Exc","Excelsa",I320="Ara","Arabi",I320="Lib","Liberica")</f>
        <v>Arabi</v>
      </c>
      <c r="O320" t="str" cm="1">
        <f t="array" ref="O320">_xlfn.IFS(J320="M","Medium",J320="L","Light",J320="d","Dark")</f>
        <v>Medium</v>
      </c>
      <c r="P320" t="str">
        <f>_xlfn.XLOOKUP(Orders_Details[[#This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IF(_xlfn.XLOOKUP(C321,customers!$A$1:$A$1001,customers!$C$1:$C$1001,0)=0,"Not Found",_xlfn.XLOOKUP(C321,customers!$A$1:$A$1001,customers!$C$1:$C$1001,0))</f>
        <v>gtweed8v@yolasite.com</v>
      </c>
      <c r="H321" s="2" t="str">
        <f>_xlfn.XLOOKUP(C321,customers!$A$1:$A$1001,customers!$G$1:$G$1001,,0)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4"/>
        <v>8.25</v>
      </c>
      <c r="N321" t="str" cm="1">
        <f t="array" ref="N321">_xlfn.IFS(I321="Rob","Robusta",I321="Exc","Excelsa",I321="Ara","Arabi",I321="Lib","Liberica")</f>
        <v>Excelsa</v>
      </c>
      <c r="O321" t="str" cm="1">
        <f t="array" ref="O321">_xlfn.IFS(J321="M","Medium",J321="L","Light",J321="d","Dark")</f>
        <v>Medium</v>
      </c>
      <c r="P321" t="str">
        <f>_xlfn.XLOOKUP(Orders_Details[[#This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IF(_xlfn.XLOOKUP(C322,customers!$A$1:$A$1001,customers!$C$1:$C$1001,0)=0,"Not Found",_xlfn.XLOOKUP(C322,customers!$A$1:$A$1001,customers!$C$1:$C$1001,0))</f>
        <v>gtweed8v@yolasite.com</v>
      </c>
      <c r="H322" s="2" t="str">
        <f>_xlfn.XLOOKUP(C322,customers!$A$1:$A$1001,customers!$G$1:$G$1001,,0)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si="4"/>
        <v>19.424999999999997</v>
      </c>
      <c r="N322" t="str" cm="1">
        <f t="array" ref="N322">_xlfn.IFS(I322="Rob","Robusta",I322="Exc","Excelsa",I322="Ara","Arabi",I322="Lib","Liberica")</f>
        <v>Arabi</v>
      </c>
      <c r="O322" t="str" cm="1">
        <f t="array" ref="O322">_xlfn.IFS(J322="M","Medium",J322="L","Light",J322="d","Dark")</f>
        <v>Light</v>
      </c>
      <c r="P322" t="str">
        <f>_xlfn.XLOOKUP(Orders_Details[[#This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IF(_xlfn.XLOOKUP(C323,customers!$A$1:$A$1001,customers!$C$1:$C$1001,0)=0,"Not Found",_xlfn.XLOOKUP(C323,customers!$A$1:$A$1001,customers!$C$1:$C$1001,0))</f>
        <v>ggoggin8x@wix.com</v>
      </c>
      <c r="H323" s="2" t="str">
        <f>_xlfn.XLOOKUP(C323,customers!$A$1:$A$1001,customers!$G$1:$G$1001,,0)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ref="M323:M386" si="5">L323*E323</f>
        <v>20.25</v>
      </c>
      <c r="N323" t="str" cm="1">
        <f t="array" ref="N323">_xlfn.IFS(I323="Rob","Robusta",I323="Exc","Excelsa",I323="Ara","Arabi",I323="Lib","Liberica")</f>
        <v>Arabi</v>
      </c>
      <c r="O323" t="str" cm="1">
        <f t="array" ref="O323">_xlfn.IFS(J323="M","Medium",J323="L","Light",J323="d","Dark")</f>
        <v>Medium</v>
      </c>
      <c r="P323" t="str">
        <f>_xlfn.XLOOKUP(Orders_Details[[#This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IF(_xlfn.XLOOKUP(C324,customers!$A$1:$A$1001,customers!$C$1:$C$1001,0)=0,"Not Found",_xlfn.XLOOKUP(C324,customers!$A$1:$A$1001,customers!$C$1:$C$1001,0))</f>
        <v>sjeyness8y@biglobe.ne.jp</v>
      </c>
      <c r="H324" s="2" t="str">
        <f>_xlfn.XLOOKUP(C324,customers!$A$1:$A$1001,customers!$G$1:$G$1001,,0)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5"/>
        <v>23.31</v>
      </c>
      <c r="N324" t="str" cm="1">
        <f t="array" ref="N324">_xlfn.IFS(I324="Rob","Robusta",I324="Exc","Excelsa",I324="Ara","Arabi",I324="Lib","Liberica")</f>
        <v>Liberica</v>
      </c>
      <c r="O324" t="str" cm="1">
        <f t="array" ref="O324">_xlfn.IFS(J324="M","Medium",J324="L","Light",J324="d","Dark")</f>
        <v>Dark</v>
      </c>
      <c r="P324" t="str">
        <f>_xlfn.XLOOKUP(Orders_Details[[#This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IF(_xlfn.XLOOKUP(C325,customers!$A$1:$A$1001,customers!$C$1:$C$1001,0)=0,"Not Found",_xlfn.XLOOKUP(C325,customers!$A$1:$A$1001,customers!$C$1:$C$1001,0))</f>
        <v>dbonhome8z@shinystat.com</v>
      </c>
      <c r="H325" s="2" t="str">
        <f>_xlfn.XLOOKUP(C325,customers!$A$1:$A$1001,customers!$G$1:$G$1001,,0)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5"/>
        <v>18.225000000000001</v>
      </c>
      <c r="N325" t="str" cm="1">
        <f t="array" ref="N325">_xlfn.IFS(I325="Rob","Robusta",I325="Exc","Excelsa",I325="Ara","Arabi",I325="Lib","Liberica")</f>
        <v>Excelsa</v>
      </c>
      <c r="O325" t="str" cm="1">
        <f t="array" ref="O325">_xlfn.IFS(J325="M","Medium",J325="L","Light",J325="d","Dark")</f>
        <v>Dark</v>
      </c>
      <c r="P325" t="str">
        <f>_xlfn.XLOOKUP(Orders_Details[[#This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IF(_xlfn.XLOOKUP(C326,customers!$A$1:$A$1001,customers!$C$1:$C$1001,0)=0,"Not Found",_xlfn.XLOOKUP(C326,customers!$A$1:$A$1001,customers!$C$1:$C$1001,0))</f>
        <v>Not Found</v>
      </c>
      <c r="H326" s="2" t="str">
        <f>_xlfn.XLOOKUP(C326,customers!$A$1:$A$1001,customers!$G$1:$G$1001,,0)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5"/>
        <v>13.75</v>
      </c>
      <c r="N326" t="str" cm="1">
        <f t="array" ref="N326">_xlfn.IFS(I326="Rob","Robusta",I326="Exc","Excelsa",I326="Ara","Arabi",I326="Lib","Liberica")</f>
        <v>Excelsa</v>
      </c>
      <c r="O326" t="str" cm="1">
        <f t="array" ref="O326">_xlfn.IFS(J326="M","Medium",J326="L","Light",J326="d","Dark")</f>
        <v>Medium</v>
      </c>
      <c r="P326" t="str">
        <f>_xlfn.XLOOKUP(Orders_Details[[#This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IF(_xlfn.XLOOKUP(C327,customers!$A$1:$A$1001,customers!$C$1:$C$1001,0)=0,"Not Found",_xlfn.XLOOKUP(C327,customers!$A$1:$A$1001,customers!$C$1:$C$1001,0))</f>
        <v>tle91@epa.gov</v>
      </c>
      <c r="H327" s="2" t="str">
        <f>_xlfn.XLOOKUP(C327,customers!$A$1:$A$1001,customers!$G$1:$G$1001,,0)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5"/>
        <v>29.784999999999997</v>
      </c>
      <c r="N327" t="str" cm="1">
        <f t="array" ref="N327">_xlfn.IFS(I327="Rob","Robusta",I327="Exc","Excelsa",I327="Ara","Arabi",I327="Lib","Liberica")</f>
        <v>Arabi</v>
      </c>
      <c r="O327" t="str" cm="1">
        <f t="array" ref="O327">_xlfn.IFS(J327="M","Medium",J327="L","Light",J327="d","Dark")</f>
        <v>Light</v>
      </c>
      <c r="P327" t="str">
        <f>_xlfn.XLOOKUP(Orders_Details[[#This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IF(_xlfn.XLOOKUP(C328,customers!$A$1:$A$1001,customers!$C$1:$C$1001,0)=0,"Not Found",_xlfn.XLOOKUP(C328,customers!$A$1:$A$1001,customers!$C$1:$C$1001,0))</f>
        <v>Not Found</v>
      </c>
      <c r="H328" s="2" t="str">
        <f>_xlfn.XLOOKUP(C328,customers!$A$1:$A$1001,customers!$G$1:$G$1001,,0)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5"/>
        <v>44.75</v>
      </c>
      <c r="N328" t="str" cm="1">
        <f t="array" ref="N328">_xlfn.IFS(I328="Rob","Robusta",I328="Exc","Excelsa",I328="Ara","Arabi",I328="Lib","Liberica")</f>
        <v>Robusta</v>
      </c>
      <c r="O328" t="str" cm="1">
        <f t="array" ref="O328">_xlfn.IFS(J328="M","Medium",J328="L","Light",J328="d","Dark")</f>
        <v>Dark</v>
      </c>
      <c r="P328" t="str">
        <f>_xlfn.XLOOKUP(Orders_Details[[#This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IF(_xlfn.XLOOKUP(C329,customers!$A$1:$A$1001,customers!$C$1:$C$1001,0)=0,"Not Found",_xlfn.XLOOKUP(C329,customers!$A$1:$A$1001,customers!$C$1:$C$1001,0))</f>
        <v>balldridge93@yandex.ru</v>
      </c>
      <c r="H329" s="2" t="str">
        <f>_xlfn.XLOOKUP(C329,customers!$A$1:$A$1001,customers!$G$1:$G$1001,,0)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5"/>
        <v>44.75</v>
      </c>
      <c r="N329" t="str" cm="1">
        <f t="array" ref="N329">_xlfn.IFS(I329="Rob","Robusta",I329="Exc","Excelsa",I329="Ara","Arabi",I329="Lib","Liberica")</f>
        <v>Robusta</v>
      </c>
      <c r="O329" t="str" cm="1">
        <f t="array" ref="O329">_xlfn.IFS(J329="M","Medium",J329="L","Light",J329="d","Dark")</f>
        <v>Dark</v>
      </c>
      <c r="P329" t="str">
        <f>_xlfn.XLOOKUP(Orders_Details[[#This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IF(_xlfn.XLOOKUP(C330,customers!$A$1:$A$1001,customers!$C$1:$C$1001,0)=0,"Not Found",_xlfn.XLOOKUP(C330,customers!$A$1:$A$1001,customers!$C$1:$C$1001,0))</f>
        <v>Not Found</v>
      </c>
      <c r="H330" s="2" t="str">
        <f>_xlfn.XLOOKUP(C330,customers!$A$1:$A$1001,customers!$G$1:$G$1001,,0)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5"/>
        <v>38.04</v>
      </c>
      <c r="N330" t="str" cm="1">
        <f t="array" ref="N330">_xlfn.IFS(I330="Rob","Robusta",I330="Exc","Excelsa",I330="Ara","Arabi",I330="Lib","Liberica")</f>
        <v>Liberica</v>
      </c>
      <c r="O330" t="str" cm="1">
        <f t="array" ref="O330">_xlfn.IFS(J330="M","Medium",J330="L","Light",J330="d","Dark")</f>
        <v>Light</v>
      </c>
      <c r="P330" t="str">
        <f>_xlfn.XLOOKUP(Orders_Details[[#This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IF(_xlfn.XLOOKUP(C331,customers!$A$1:$A$1001,customers!$C$1:$C$1001,0)=0,"Not Found",_xlfn.XLOOKUP(C331,customers!$A$1:$A$1001,customers!$C$1:$C$1001,0))</f>
        <v>lgoodger95@guardian.co.uk</v>
      </c>
      <c r="H331" s="2" t="str">
        <f>_xlfn.XLOOKUP(C331,customers!$A$1:$A$1001,customers!$G$1:$G$1001,,0)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5"/>
        <v>21.479999999999997</v>
      </c>
      <c r="N331" t="str" cm="1">
        <f t="array" ref="N331">_xlfn.IFS(I331="Rob","Robusta",I331="Exc","Excelsa",I331="Ara","Arabi",I331="Lib","Liberica")</f>
        <v>Robusta</v>
      </c>
      <c r="O331" t="str" cm="1">
        <f t="array" ref="O331">_xlfn.IFS(J331="M","Medium",J331="L","Light",J331="d","Dark")</f>
        <v>Dark</v>
      </c>
      <c r="P331" t="str">
        <f>_xlfn.XLOOKUP(Orders_Details[[#This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IF(_xlfn.XLOOKUP(C332,customers!$A$1:$A$1001,customers!$C$1:$C$1001,0)=0,"Not Found",_xlfn.XLOOKUP(C332,customers!$A$1:$A$1001,customers!$C$1:$C$1001,0))</f>
        <v>smcmillian8t@csmonitor.com</v>
      </c>
      <c r="H332" s="2" t="str">
        <f>_xlfn.XLOOKUP(C332,customers!$A$1:$A$1001,customers!$G$1:$G$1001,,0)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5"/>
        <v>16.11</v>
      </c>
      <c r="N332" t="str" cm="1">
        <f t="array" ref="N332">_xlfn.IFS(I332="Rob","Robusta",I332="Exc","Excelsa",I332="Ara","Arabi",I332="Lib","Liberica")</f>
        <v>Robusta</v>
      </c>
      <c r="O332" t="str" cm="1">
        <f t="array" ref="O332">_xlfn.IFS(J332="M","Medium",J332="L","Light",J332="d","Dark")</f>
        <v>Dark</v>
      </c>
      <c r="P332" t="str">
        <f>_xlfn.XLOOKUP(Orders_Details[[#This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IF(_xlfn.XLOOKUP(C333,customers!$A$1:$A$1001,customers!$C$1:$C$1001,0)=0,"Not Found",_xlfn.XLOOKUP(C333,customers!$A$1:$A$1001,customers!$C$1:$C$1001,0))</f>
        <v>cdrewett97@wikipedia.org</v>
      </c>
      <c r="H333" s="2" t="str">
        <f>_xlfn.XLOOKUP(C333,customers!$A$1:$A$1001,customers!$G$1:$G$1001,,0)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5"/>
        <v>22.884999999999998</v>
      </c>
      <c r="N333" t="str" cm="1">
        <f t="array" ref="N333">_xlfn.IFS(I333="Rob","Robusta",I333="Exc","Excelsa",I333="Ara","Arabi",I333="Lib","Liberica")</f>
        <v>Robusta</v>
      </c>
      <c r="O333" t="str" cm="1">
        <f t="array" ref="O333">_xlfn.IFS(J333="M","Medium",J333="L","Light",J333="d","Dark")</f>
        <v>Medium</v>
      </c>
      <c r="P333" t="str">
        <f>_xlfn.XLOOKUP(Orders_Details[[#This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IF(_xlfn.XLOOKUP(C334,customers!$A$1:$A$1001,customers!$C$1:$C$1001,0)=0,"Not Found",_xlfn.XLOOKUP(C334,customers!$A$1:$A$1001,customers!$C$1:$C$1001,0))</f>
        <v>qparsons98@blogtalkradio.com</v>
      </c>
      <c r="H334" s="2" t="str">
        <f>_xlfn.XLOOKUP(C334,customers!$A$1:$A$1001,customers!$G$1:$G$1001,,0)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5"/>
        <v>17.91</v>
      </c>
      <c r="N334" t="str" cm="1">
        <f t="array" ref="N334">_xlfn.IFS(I334="Rob","Robusta",I334="Exc","Excelsa",I334="Ara","Arabi",I334="Lib","Liberica")</f>
        <v>Arabi</v>
      </c>
      <c r="O334" t="str" cm="1">
        <f t="array" ref="O334">_xlfn.IFS(J334="M","Medium",J334="L","Light",J334="d","Dark")</f>
        <v>Dark</v>
      </c>
      <c r="P334" t="str">
        <f>_xlfn.XLOOKUP(Orders_Details[[#This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IF(_xlfn.XLOOKUP(C335,customers!$A$1:$A$1001,customers!$C$1:$C$1001,0)=0,"Not Found",_xlfn.XLOOKUP(C335,customers!$A$1:$A$1001,customers!$C$1:$C$1001,0))</f>
        <v>vceely99@auda.org.au</v>
      </c>
      <c r="H335" s="2" t="str">
        <f>_xlfn.XLOOKUP(C335,customers!$A$1:$A$1001,customers!$G$1:$G$1001,,0)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5"/>
        <v>23.88</v>
      </c>
      <c r="N335" t="str" cm="1">
        <f t="array" ref="N335">_xlfn.IFS(I335="Rob","Robusta",I335="Exc","Excelsa",I335="Ara","Arabi",I335="Lib","Liberica")</f>
        <v>Robusta</v>
      </c>
      <c r="O335" t="str" cm="1">
        <f t="array" ref="O335">_xlfn.IFS(J335="M","Medium",J335="L","Light",J335="d","Dark")</f>
        <v>Medium</v>
      </c>
      <c r="P335" t="str">
        <f>_xlfn.XLOOKUP(Orders_Details[[#This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IF(_xlfn.XLOOKUP(C336,customers!$A$1:$A$1001,customers!$C$1:$C$1001,0)=0,"Not Found",_xlfn.XLOOKUP(C336,customers!$A$1:$A$1001,customers!$C$1:$C$1001,0))</f>
        <v>Not Found</v>
      </c>
      <c r="H336" s="2" t="str">
        <f>_xlfn.XLOOKUP(C336,customers!$A$1:$A$1001,customers!$G$1:$G$1001,,0)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5"/>
        <v>59.75</v>
      </c>
      <c r="N336" t="str" cm="1">
        <f t="array" ref="N336">_xlfn.IFS(I336="Rob","Robusta",I336="Exc","Excelsa",I336="Ara","Arabi",I336="Lib","Liberica")</f>
        <v>Robusta</v>
      </c>
      <c r="O336" t="str" cm="1">
        <f t="array" ref="O336">_xlfn.IFS(J336="M","Medium",J336="L","Light",J336="d","Dark")</f>
        <v>Light</v>
      </c>
      <c r="P336" t="str">
        <f>_xlfn.XLOOKUP(Orders_Details[[#This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IF(_xlfn.XLOOKUP(C337,customers!$A$1:$A$1001,customers!$C$1:$C$1001,0)=0,"Not Found",_xlfn.XLOOKUP(C337,customers!$A$1:$A$1001,customers!$C$1:$C$1001,0))</f>
        <v>cvasiliev9b@discuz.net</v>
      </c>
      <c r="H337" s="2" t="str">
        <f>_xlfn.XLOOKUP(C337,customers!$A$1:$A$1001,customers!$G$1:$G$1001,,0)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5"/>
        <v>28.53</v>
      </c>
      <c r="N337" t="str" cm="1">
        <f t="array" ref="N337">_xlfn.IFS(I337="Rob","Robusta",I337="Exc","Excelsa",I337="Ara","Arabi",I337="Lib","Liberica")</f>
        <v>Liberica</v>
      </c>
      <c r="O337" t="str" cm="1">
        <f t="array" ref="O337">_xlfn.IFS(J337="M","Medium",J337="L","Light",J337="d","Dark")</f>
        <v>Light</v>
      </c>
      <c r="P337" t="str">
        <f>_xlfn.XLOOKUP(Orders_Details[[#This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IF(_xlfn.XLOOKUP(C338,customers!$A$1:$A$1001,customers!$C$1:$C$1001,0)=0,"Not Found",_xlfn.XLOOKUP(C338,customers!$A$1:$A$1001,customers!$C$1:$C$1001,0))</f>
        <v>tomoylan9c@liveinternet.ru</v>
      </c>
      <c r="H338" s="2" t="str">
        <f>_xlfn.XLOOKUP(C338,customers!$A$1:$A$1001,customers!$G$1:$G$1001,,0)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5"/>
        <v>45</v>
      </c>
      <c r="N338" t="str" cm="1">
        <f t="array" ref="N338">_xlfn.IFS(I338="Rob","Robusta",I338="Exc","Excelsa",I338="Ara","Arabi",I338="Lib","Liberica")</f>
        <v>Arabi</v>
      </c>
      <c r="O338" t="str" cm="1">
        <f t="array" ref="O338">_xlfn.IFS(J338="M","Medium",J338="L","Light",J338="d","Dark")</f>
        <v>Medium</v>
      </c>
      <c r="P338" t="str">
        <f>_xlfn.XLOOKUP(Orders_Details[[#This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IF(_xlfn.XLOOKUP(C339,customers!$A$1:$A$1001,customers!$C$1:$C$1001,0)=0,"Not Found",_xlfn.XLOOKUP(C339,customers!$A$1:$A$1001,customers!$C$1:$C$1001,0))</f>
        <v>Not Found</v>
      </c>
      <c r="H339" s="2" t="str">
        <f>_xlfn.XLOOKUP(C339,customers!$A$1:$A$1001,customers!$G$1:$G$1001,,0)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5"/>
        <v>55.89</v>
      </c>
      <c r="N339" t="str" cm="1">
        <f t="array" ref="N339">_xlfn.IFS(I339="Rob","Robusta",I339="Exc","Excelsa",I339="Ara","Arabi",I339="Lib","Liberica")</f>
        <v>Excelsa</v>
      </c>
      <c r="O339" t="str" cm="1">
        <f t="array" ref="O339">_xlfn.IFS(J339="M","Medium",J339="L","Light",J339="d","Dark")</f>
        <v>Dark</v>
      </c>
      <c r="P339" t="str">
        <f>_xlfn.XLOOKUP(Orders_Details[[#This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IF(_xlfn.XLOOKUP(C340,customers!$A$1:$A$1001,customers!$C$1:$C$1001,0)=0,"Not Found",_xlfn.XLOOKUP(C340,customers!$A$1:$A$1001,customers!$C$1:$C$1001,0))</f>
        <v>wfetherston9e@constantcontact.com</v>
      </c>
      <c r="H340" s="2" t="str">
        <f>_xlfn.XLOOKUP(C340,customers!$A$1:$A$1001,customers!$G$1:$G$1001,,0)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5"/>
        <v>59.4</v>
      </c>
      <c r="N340" t="str" cm="1">
        <f t="array" ref="N340">_xlfn.IFS(I340="Rob","Robusta",I340="Exc","Excelsa",I340="Ara","Arabi",I340="Lib","Liberica")</f>
        <v>Excelsa</v>
      </c>
      <c r="O340" t="str" cm="1">
        <f t="array" ref="O340">_xlfn.IFS(J340="M","Medium",J340="L","Light",J340="d","Dark")</f>
        <v>Light</v>
      </c>
      <c r="P340" t="str">
        <f>_xlfn.XLOOKUP(Orders_Details[[#This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IF(_xlfn.XLOOKUP(C341,customers!$A$1:$A$1001,customers!$C$1:$C$1001,0)=0,"Not Found",_xlfn.XLOOKUP(C341,customers!$A$1:$A$1001,customers!$C$1:$C$1001,0))</f>
        <v>erasmus9f@techcrunch.com</v>
      </c>
      <c r="H341" s="2" t="str">
        <f>_xlfn.XLOOKUP(C341,customers!$A$1:$A$1001,customers!$G$1:$G$1001,,0)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5"/>
        <v>7.29</v>
      </c>
      <c r="N341" t="str" cm="1">
        <f t="array" ref="N341">_xlfn.IFS(I341="Rob","Robusta",I341="Exc","Excelsa",I341="Ara","Arabi",I341="Lib","Liberica")</f>
        <v>Excelsa</v>
      </c>
      <c r="O341" t="str" cm="1">
        <f t="array" ref="O341">_xlfn.IFS(J341="M","Medium",J341="L","Light",J341="d","Dark")</f>
        <v>Dark</v>
      </c>
      <c r="P341" t="str">
        <f>_xlfn.XLOOKUP(Orders_Details[[#This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IF(_xlfn.XLOOKUP(C342,customers!$A$1:$A$1001,customers!$C$1:$C$1001,0)=0,"Not Found",_xlfn.XLOOKUP(C342,customers!$A$1:$A$1001,customers!$C$1:$C$1001,0))</f>
        <v>wgiorgioni9g@wikipedia.org</v>
      </c>
      <c r="H342" s="2" t="str">
        <f>_xlfn.XLOOKUP(C342,customers!$A$1:$A$1001,customers!$G$1:$G$1001,,0)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5"/>
        <v>7.29</v>
      </c>
      <c r="N342" t="str" cm="1">
        <f t="array" ref="N342">_xlfn.IFS(I342="Rob","Robusta",I342="Exc","Excelsa",I342="Ara","Arabi",I342="Lib","Liberica")</f>
        <v>Excelsa</v>
      </c>
      <c r="O342" t="str" cm="1">
        <f t="array" ref="O342">_xlfn.IFS(J342="M","Medium",J342="L","Light",J342="d","Dark")</f>
        <v>Dark</v>
      </c>
      <c r="P342" t="str">
        <f>_xlfn.XLOOKUP(Orders_Details[[#This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IF(_xlfn.XLOOKUP(C343,customers!$A$1:$A$1001,customers!$C$1:$C$1001,0)=0,"Not Found",_xlfn.XLOOKUP(C343,customers!$A$1:$A$1001,customers!$C$1:$C$1001,0))</f>
        <v>lscargle9h@myspace.com</v>
      </c>
      <c r="H343" s="2" t="str">
        <f>_xlfn.XLOOKUP(C343,customers!$A$1:$A$1001,customers!$G$1:$G$1001,,0)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5"/>
        <v>17.82</v>
      </c>
      <c r="N343" t="str" cm="1">
        <f t="array" ref="N343">_xlfn.IFS(I343="Rob","Robusta",I343="Exc","Excelsa",I343="Ara","Arabi",I343="Lib","Liberica")</f>
        <v>Excelsa</v>
      </c>
      <c r="O343" t="str" cm="1">
        <f t="array" ref="O343">_xlfn.IFS(J343="M","Medium",J343="L","Light",J343="d","Dark")</f>
        <v>Light</v>
      </c>
      <c r="P343" t="str">
        <f>_xlfn.XLOOKUP(Orders_Details[[#This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IF(_xlfn.XLOOKUP(C344,customers!$A$1:$A$1001,customers!$C$1:$C$1001,0)=0,"Not Found",_xlfn.XLOOKUP(C344,customers!$A$1:$A$1001,customers!$C$1:$C$1001,0))</f>
        <v>lscargle9h@myspace.com</v>
      </c>
      <c r="H344" s="2" t="str">
        <f>_xlfn.XLOOKUP(C344,customers!$A$1:$A$1001,customers!$G$1:$G$1001,,0)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5"/>
        <v>38.849999999999994</v>
      </c>
      <c r="N344" t="str" cm="1">
        <f t="array" ref="N344">_xlfn.IFS(I344="Rob","Robusta",I344="Exc","Excelsa",I344="Ara","Arabi",I344="Lib","Liberica")</f>
        <v>Liberica</v>
      </c>
      <c r="O344" t="str" cm="1">
        <f t="array" ref="O344">_xlfn.IFS(J344="M","Medium",J344="L","Light",J344="d","Dark")</f>
        <v>Dark</v>
      </c>
      <c r="P344" t="str">
        <f>_xlfn.XLOOKUP(Orders_Details[[#This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IF(_xlfn.XLOOKUP(C345,customers!$A$1:$A$1001,customers!$C$1:$C$1001,0)=0,"Not Found",_xlfn.XLOOKUP(C345,customers!$A$1:$A$1001,customers!$C$1:$C$1001,0))</f>
        <v>nclimance9j@europa.eu</v>
      </c>
      <c r="H345" s="2" t="str">
        <f>_xlfn.XLOOKUP(C345,customers!$A$1:$A$1001,customers!$G$1:$G$1001,,0)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5"/>
        <v>32.22</v>
      </c>
      <c r="N345" t="str" cm="1">
        <f t="array" ref="N345">_xlfn.IFS(I345="Rob","Robusta",I345="Exc","Excelsa",I345="Ara","Arabi",I345="Lib","Liberica")</f>
        <v>Robusta</v>
      </c>
      <c r="O345" t="str" cm="1">
        <f t="array" ref="O345">_xlfn.IFS(J345="M","Medium",J345="L","Light",J345="d","Dark")</f>
        <v>Dark</v>
      </c>
      <c r="P345" t="str">
        <f>_xlfn.XLOOKUP(Orders_Details[[#This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IF(_xlfn.XLOOKUP(C346,customers!$A$1:$A$1001,customers!$C$1:$C$1001,0)=0,"Not Found",_xlfn.XLOOKUP(C346,customers!$A$1:$A$1001,customers!$C$1:$C$1001,0))</f>
        <v>Not Found</v>
      </c>
      <c r="H346" s="2" t="str">
        <f>_xlfn.XLOOKUP(C346,customers!$A$1:$A$1001,customers!$G$1:$G$1001,,0)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5"/>
        <v>19.899999999999999</v>
      </c>
      <c r="N346" t="str" cm="1">
        <f t="array" ref="N346">_xlfn.IFS(I346="Rob","Robusta",I346="Exc","Excelsa",I346="Ara","Arabi",I346="Lib","Liberica")</f>
        <v>Robusta</v>
      </c>
      <c r="O346" t="str" cm="1">
        <f t="array" ref="O346">_xlfn.IFS(J346="M","Medium",J346="L","Light",J346="d","Dark")</f>
        <v>Medium</v>
      </c>
      <c r="P346" t="str">
        <f>_xlfn.XLOOKUP(Orders_Details[[#This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IF(_xlfn.XLOOKUP(C347,customers!$A$1:$A$1001,customers!$C$1:$C$1001,0)=0,"Not Found",_xlfn.XLOOKUP(C347,customers!$A$1:$A$1001,customers!$C$1:$C$1001,0))</f>
        <v>asnazle9l@oracle.com</v>
      </c>
      <c r="H347" s="2" t="str">
        <f>_xlfn.XLOOKUP(C347,customers!$A$1:$A$1001,customers!$G$1:$G$1001,,0)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5"/>
        <v>59.75</v>
      </c>
      <c r="N347" t="str" cm="1">
        <f t="array" ref="N347">_xlfn.IFS(I347="Rob","Robusta",I347="Exc","Excelsa",I347="Ara","Arabi",I347="Lib","Liberica")</f>
        <v>Robusta</v>
      </c>
      <c r="O347" t="str" cm="1">
        <f t="array" ref="O347">_xlfn.IFS(J347="M","Medium",J347="L","Light",J347="d","Dark")</f>
        <v>Light</v>
      </c>
      <c r="P347" t="str">
        <f>_xlfn.XLOOKUP(Orders_Details[[#This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IF(_xlfn.XLOOKUP(C348,customers!$A$1:$A$1001,customers!$C$1:$C$1001,0)=0,"Not Found",_xlfn.XLOOKUP(C348,customers!$A$1:$A$1001,customers!$C$1:$C$1001,0))</f>
        <v>rworg9m@arstechnica.com</v>
      </c>
      <c r="H348" s="2" t="str">
        <f>_xlfn.XLOOKUP(C348,customers!$A$1:$A$1001,customers!$G$1:$G$1001,,0)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5"/>
        <v>23.31</v>
      </c>
      <c r="N348" t="str" cm="1">
        <f t="array" ref="N348">_xlfn.IFS(I348="Rob","Robusta",I348="Exc","Excelsa",I348="Ara","Arabi",I348="Lib","Liberica")</f>
        <v>Arabi</v>
      </c>
      <c r="O348" t="str" cm="1">
        <f t="array" ref="O348">_xlfn.IFS(J348="M","Medium",J348="L","Light",J348="d","Dark")</f>
        <v>Light</v>
      </c>
      <c r="P348" t="str">
        <f>_xlfn.XLOOKUP(Orders_Details[[#This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IF(_xlfn.XLOOKUP(C349,customers!$A$1:$A$1001,customers!$C$1:$C$1001,0)=0,"Not Found",_xlfn.XLOOKUP(C349,customers!$A$1:$A$1001,customers!$C$1:$C$1001,0))</f>
        <v>ldanes9n@umn.edu</v>
      </c>
      <c r="H349" s="2" t="str">
        <f>_xlfn.XLOOKUP(C349,customers!$A$1:$A$1001,customers!$G$1:$G$1001,,0)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5"/>
        <v>43.650000000000006</v>
      </c>
      <c r="N349" t="str" cm="1">
        <f t="array" ref="N349">_xlfn.IFS(I349="Rob","Robusta",I349="Exc","Excelsa",I349="Ara","Arabi",I349="Lib","Liberica")</f>
        <v>Liberica</v>
      </c>
      <c r="O349" t="str" cm="1">
        <f t="array" ref="O349">_xlfn.IFS(J349="M","Medium",J349="L","Light",J349="d","Dark")</f>
        <v>Medium</v>
      </c>
      <c r="P349" t="str">
        <f>_xlfn.XLOOKUP(Orders_Details[[#This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IF(_xlfn.XLOOKUP(C350,customers!$A$1:$A$1001,customers!$C$1:$C$1001,0)=0,"Not Found",_xlfn.XLOOKUP(C350,customers!$A$1:$A$1001,customers!$C$1:$C$1001,0))</f>
        <v>skeynd9o@narod.ru</v>
      </c>
      <c r="H350" s="2" t="str">
        <f>_xlfn.XLOOKUP(C350,customers!$A$1:$A$1001,customers!$G$1:$G$1001,,0)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5"/>
        <v>204.92999999999995</v>
      </c>
      <c r="N350" t="str" cm="1">
        <f t="array" ref="N350">_xlfn.IFS(I350="Rob","Robusta",I350="Exc","Excelsa",I350="Ara","Arabi",I350="Lib","Liberica")</f>
        <v>Excelsa</v>
      </c>
      <c r="O350" t="str" cm="1">
        <f t="array" ref="O350">_xlfn.IFS(J350="M","Medium",J350="L","Light",J350="d","Dark")</f>
        <v>Light</v>
      </c>
      <c r="P350" t="str">
        <f>_xlfn.XLOOKUP(Orders_Details[[#This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IF(_xlfn.XLOOKUP(C351,customers!$A$1:$A$1001,customers!$C$1:$C$1001,0)=0,"Not Found",_xlfn.XLOOKUP(C351,customers!$A$1:$A$1001,customers!$C$1:$C$1001,0))</f>
        <v>ddaveridge9p@arstechnica.com</v>
      </c>
      <c r="H351" s="2" t="str">
        <f>_xlfn.XLOOKUP(C351,customers!$A$1:$A$1001,customers!$G$1:$G$1001,,0)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5"/>
        <v>14.339999999999998</v>
      </c>
      <c r="N351" t="str" cm="1">
        <f t="array" ref="N351">_xlfn.IFS(I351="Rob","Robusta",I351="Exc","Excelsa",I351="Ara","Arabi",I351="Lib","Liberica")</f>
        <v>Robusta</v>
      </c>
      <c r="O351" t="str" cm="1">
        <f t="array" ref="O351">_xlfn.IFS(J351="M","Medium",J351="L","Light",J351="d","Dark")</f>
        <v>Light</v>
      </c>
      <c r="P351" t="str">
        <f>_xlfn.XLOOKUP(Orders_Details[[#This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IF(_xlfn.XLOOKUP(C352,customers!$A$1:$A$1001,customers!$C$1:$C$1001,0)=0,"Not Found",_xlfn.XLOOKUP(C352,customers!$A$1:$A$1001,customers!$C$1:$C$1001,0))</f>
        <v>jawdry9q@utexas.edu</v>
      </c>
      <c r="H352" s="2" t="str">
        <f>_xlfn.XLOOKUP(C352,customers!$A$1:$A$1001,customers!$G$1:$G$1001,,0)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5"/>
        <v>23.88</v>
      </c>
      <c r="N352" t="str" cm="1">
        <f t="array" ref="N352">_xlfn.IFS(I352="Rob","Robusta",I352="Exc","Excelsa",I352="Ara","Arabi",I352="Lib","Liberica")</f>
        <v>Arabi</v>
      </c>
      <c r="O352" t="str" cm="1">
        <f t="array" ref="O352">_xlfn.IFS(J352="M","Medium",J352="L","Light",J352="d","Dark")</f>
        <v>Dark</v>
      </c>
      <c r="P352" t="str">
        <f>_xlfn.XLOOKUP(Orders_Details[[#This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IF(_xlfn.XLOOKUP(C353,customers!$A$1:$A$1001,customers!$C$1:$C$1001,0)=0,"Not Found",_xlfn.XLOOKUP(C353,customers!$A$1:$A$1001,customers!$C$1:$C$1001,0))</f>
        <v>eryles9r@fastcompany.com</v>
      </c>
      <c r="H353" s="2" t="str">
        <f>_xlfn.XLOOKUP(C353,customers!$A$1:$A$1001,customers!$G$1:$G$1001,,0)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5"/>
        <v>22.5</v>
      </c>
      <c r="N353" t="str" cm="1">
        <f t="array" ref="N353">_xlfn.IFS(I353="Rob","Robusta",I353="Exc","Excelsa",I353="Ara","Arabi",I353="Lib","Liberica")</f>
        <v>Arabi</v>
      </c>
      <c r="O353" t="str" cm="1">
        <f t="array" ref="O353">_xlfn.IFS(J353="M","Medium",J353="L","Light",J353="d","Dark")</f>
        <v>Medium</v>
      </c>
      <c r="P353" t="str">
        <f>_xlfn.XLOOKUP(Orders_Details[[#This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IF(_xlfn.XLOOKUP(C354,customers!$A$1:$A$1001,customers!$C$1:$C$1001,0)=0,"Not Found",_xlfn.XLOOKUP(C354,customers!$A$1:$A$1001,customers!$C$1:$C$1001,0))</f>
        <v>Not Found</v>
      </c>
      <c r="H354" s="2" t="str">
        <f>_xlfn.XLOOKUP(C354,customers!$A$1:$A$1001,customers!$G$1:$G$1001,,0)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5"/>
        <v>36.450000000000003</v>
      </c>
      <c r="N354" t="str" cm="1">
        <f t="array" ref="N354">_xlfn.IFS(I354="Rob","Robusta",I354="Exc","Excelsa",I354="Ara","Arabi",I354="Lib","Liberica")</f>
        <v>Excelsa</v>
      </c>
      <c r="O354" t="str" cm="1">
        <f t="array" ref="O354">_xlfn.IFS(J354="M","Medium",J354="L","Light",J354="d","Dark")</f>
        <v>Dark</v>
      </c>
      <c r="P354" t="str">
        <f>_xlfn.XLOOKUP(Orders_Details[[#This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IF(_xlfn.XLOOKUP(C355,customers!$A$1:$A$1001,customers!$C$1:$C$1001,0)=0,"Not Found",_xlfn.XLOOKUP(C355,customers!$A$1:$A$1001,customers!$C$1:$C$1001,0))</f>
        <v>Not Found</v>
      </c>
      <c r="H355" s="2" t="str">
        <f>_xlfn.XLOOKUP(C355,customers!$A$1:$A$1001,customers!$G$1:$G$1001,,0)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5"/>
        <v>27</v>
      </c>
      <c r="N355" t="str" cm="1">
        <f t="array" ref="N355">_xlfn.IFS(I355="Rob","Robusta",I355="Exc","Excelsa",I355="Ara","Arabi",I355="Lib","Liberica")</f>
        <v>Arabi</v>
      </c>
      <c r="O355" t="str" cm="1">
        <f t="array" ref="O355">_xlfn.IFS(J355="M","Medium",J355="L","Light",J355="d","Dark")</f>
        <v>Medium</v>
      </c>
      <c r="P355" t="str">
        <f>_xlfn.XLOOKUP(Orders_Details[[#This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IF(_xlfn.XLOOKUP(C356,customers!$A$1:$A$1001,customers!$C$1:$C$1001,0)=0,"Not Found",_xlfn.XLOOKUP(C356,customers!$A$1:$A$1001,customers!$C$1:$C$1001,0))</f>
        <v>jcaldicott9u@usda.gov</v>
      </c>
      <c r="H356" s="2" t="str">
        <f>_xlfn.XLOOKUP(C356,customers!$A$1:$A$1001,customers!$G$1:$G$1001,,0)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5"/>
        <v>155.24999999999997</v>
      </c>
      <c r="N356" t="str" cm="1">
        <f t="array" ref="N356">_xlfn.IFS(I356="Rob","Robusta",I356="Exc","Excelsa",I356="Ara","Arabi",I356="Lib","Liberica")</f>
        <v>Arabi</v>
      </c>
      <c r="O356" t="str" cm="1">
        <f t="array" ref="O356">_xlfn.IFS(J356="M","Medium",J356="L","Light",J356="d","Dark")</f>
        <v>Medium</v>
      </c>
      <c r="P356" t="str">
        <f>_xlfn.XLOOKUP(Orders_Details[[#This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IF(_xlfn.XLOOKUP(C357,customers!$A$1:$A$1001,customers!$C$1:$C$1001,0)=0,"Not Found",_xlfn.XLOOKUP(C357,customers!$A$1:$A$1001,customers!$C$1:$C$1001,0))</f>
        <v>mvedmore9v@a8.net</v>
      </c>
      <c r="H357" s="2" t="str">
        <f>_xlfn.XLOOKUP(C357,customers!$A$1:$A$1001,customers!$G$1:$G$1001,,0)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5"/>
        <v>114.42499999999998</v>
      </c>
      <c r="N357" t="str" cm="1">
        <f t="array" ref="N357">_xlfn.IFS(I357="Rob","Robusta",I357="Exc","Excelsa",I357="Ara","Arabi",I357="Lib","Liberica")</f>
        <v>Arabi</v>
      </c>
      <c r="O357" t="str" cm="1">
        <f t="array" ref="O357">_xlfn.IFS(J357="M","Medium",J357="L","Light",J357="d","Dark")</f>
        <v>Dark</v>
      </c>
      <c r="P357" t="str">
        <f>_xlfn.XLOOKUP(Orders_Details[[#This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IF(_xlfn.XLOOKUP(C358,customers!$A$1:$A$1001,customers!$C$1:$C$1001,0)=0,"Not Found",_xlfn.XLOOKUP(C358,customers!$A$1:$A$1001,customers!$C$1:$C$1001,0))</f>
        <v>wromao9w@chronoengine.com</v>
      </c>
      <c r="H358" s="2" t="str">
        <f>_xlfn.XLOOKUP(C358,customers!$A$1:$A$1001,customers!$G$1:$G$1001,,0)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5"/>
        <v>51.8</v>
      </c>
      <c r="N358" t="str" cm="1">
        <f t="array" ref="N358">_xlfn.IFS(I358="Rob","Robusta",I358="Exc","Excelsa",I358="Ara","Arabi",I358="Lib","Liberica")</f>
        <v>Liberica</v>
      </c>
      <c r="O358" t="str" cm="1">
        <f t="array" ref="O358">_xlfn.IFS(J358="M","Medium",J358="L","Light",J358="d","Dark")</f>
        <v>Dark</v>
      </c>
      <c r="P358" t="str">
        <f>_xlfn.XLOOKUP(Orders_Details[[#This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IF(_xlfn.XLOOKUP(C359,customers!$A$1:$A$1001,customers!$C$1:$C$1001,0)=0,"Not Found",_xlfn.XLOOKUP(C359,customers!$A$1:$A$1001,customers!$C$1:$C$1001,0))</f>
        <v>Not Found</v>
      </c>
      <c r="H359" s="2" t="str">
        <f>_xlfn.XLOOKUP(C359,customers!$A$1:$A$1001,customers!$G$1:$G$1001,,0)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5"/>
        <v>155.24999999999997</v>
      </c>
      <c r="N359" t="str" cm="1">
        <f t="array" ref="N359">_xlfn.IFS(I359="Rob","Robusta",I359="Exc","Excelsa",I359="Ara","Arabi",I359="Lib","Liberica")</f>
        <v>Arabi</v>
      </c>
      <c r="O359" t="str" cm="1">
        <f t="array" ref="O359">_xlfn.IFS(J359="M","Medium",J359="L","Light",J359="d","Dark")</f>
        <v>Medium</v>
      </c>
      <c r="P359" t="str">
        <f>_xlfn.XLOOKUP(Orders_Details[[#This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IF(_xlfn.XLOOKUP(C360,customers!$A$1:$A$1001,customers!$C$1:$C$1001,0)=0,"Not Found",_xlfn.XLOOKUP(C360,customers!$A$1:$A$1001,customers!$C$1:$C$1001,0))</f>
        <v>tcotmore9y@amazonaws.com</v>
      </c>
      <c r="H360" s="2" t="str">
        <f>_xlfn.XLOOKUP(C360,customers!$A$1:$A$1001,customers!$G$1:$G$1001,,0)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5"/>
        <v>29.784999999999997</v>
      </c>
      <c r="N360" t="str" cm="1">
        <f t="array" ref="N360">_xlfn.IFS(I360="Rob","Robusta",I360="Exc","Excelsa",I360="Ara","Arabi",I360="Lib","Liberica")</f>
        <v>Arabi</v>
      </c>
      <c r="O360" t="str" cm="1">
        <f t="array" ref="O360">_xlfn.IFS(J360="M","Medium",J360="L","Light",J360="d","Dark")</f>
        <v>Light</v>
      </c>
      <c r="P360" t="str">
        <f>_xlfn.XLOOKUP(Orders_Details[[#This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IF(_xlfn.XLOOKUP(C361,customers!$A$1:$A$1001,customers!$C$1:$C$1001,0)=0,"Not Found",_xlfn.XLOOKUP(C361,customers!$A$1:$A$1001,customers!$C$1:$C$1001,0))</f>
        <v>yskipsey9z@spotify.com</v>
      </c>
      <c r="H361" s="2" t="str">
        <f>_xlfn.XLOOKUP(C361,customers!$A$1:$A$1001,customers!$G$1:$G$1001,,0)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5"/>
        <v>21.509999999999998</v>
      </c>
      <c r="N361" t="str" cm="1">
        <f t="array" ref="N361">_xlfn.IFS(I361="Rob","Robusta",I361="Exc","Excelsa",I361="Ara","Arabi",I361="Lib","Liberica")</f>
        <v>Robusta</v>
      </c>
      <c r="O361" t="str" cm="1">
        <f t="array" ref="O361">_xlfn.IFS(J361="M","Medium",J361="L","Light",J361="d","Dark")</f>
        <v>Light</v>
      </c>
      <c r="P361" t="str">
        <f>_xlfn.XLOOKUP(Orders_Details[[#This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IF(_xlfn.XLOOKUP(C362,customers!$A$1:$A$1001,customers!$C$1:$C$1001,0)=0,"Not Found",_xlfn.XLOOKUP(C362,customers!$A$1:$A$1001,customers!$C$1:$C$1001,0))</f>
        <v>ncorpsa0@gmpg.org</v>
      </c>
      <c r="H362" s="2" t="str">
        <f>_xlfn.XLOOKUP(C362,customers!$A$1:$A$1001,customers!$G$1:$G$1001,,0)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5"/>
        <v>41.169999999999995</v>
      </c>
      <c r="N362" t="str" cm="1">
        <f t="array" ref="N362">_xlfn.IFS(I362="Rob","Robusta",I362="Exc","Excelsa",I362="Ara","Arabi",I362="Lib","Liberica")</f>
        <v>Robusta</v>
      </c>
      <c r="O362" t="str" cm="1">
        <f t="array" ref="O362">_xlfn.IFS(J362="M","Medium",J362="L","Light",J362="d","Dark")</f>
        <v>Dark</v>
      </c>
      <c r="P362" t="str">
        <f>_xlfn.XLOOKUP(Orders_Details[[#This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IF(_xlfn.XLOOKUP(C363,customers!$A$1:$A$1001,customers!$C$1:$C$1001,0)=0,"Not Found",_xlfn.XLOOKUP(C363,customers!$A$1:$A$1001,customers!$C$1:$C$1001,0))</f>
        <v>ncorpsa0@gmpg.org</v>
      </c>
      <c r="H363" s="2" t="str">
        <f>_xlfn.XLOOKUP(C363,customers!$A$1:$A$1001,customers!$G$1:$G$1001,,0)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5"/>
        <v>5.97</v>
      </c>
      <c r="N363" t="str" cm="1">
        <f t="array" ref="N363">_xlfn.IFS(I363="Rob","Robusta",I363="Exc","Excelsa",I363="Ara","Arabi",I363="Lib","Liberica")</f>
        <v>Robusta</v>
      </c>
      <c r="O363" t="str" cm="1">
        <f t="array" ref="O363">_xlfn.IFS(J363="M","Medium",J363="L","Light",J363="d","Dark")</f>
        <v>Medium</v>
      </c>
      <c r="P363" t="str">
        <f>_xlfn.XLOOKUP(Orders_Details[[#This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IF(_xlfn.XLOOKUP(C364,customers!$A$1:$A$1001,customers!$C$1:$C$1001,0)=0,"Not Found",_xlfn.XLOOKUP(C364,customers!$A$1:$A$1001,customers!$C$1:$C$1001,0))</f>
        <v>fbabbera2@stanford.edu</v>
      </c>
      <c r="H364" s="2" t="str">
        <f>_xlfn.XLOOKUP(C364,customers!$A$1:$A$1001,customers!$G$1:$G$1001,,0)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5"/>
        <v>74.25</v>
      </c>
      <c r="N364" t="str" cm="1">
        <f t="array" ref="N364">_xlfn.IFS(I364="Rob","Robusta",I364="Exc","Excelsa",I364="Ara","Arabi",I364="Lib","Liberica")</f>
        <v>Excelsa</v>
      </c>
      <c r="O364" t="str" cm="1">
        <f t="array" ref="O364">_xlfn.IFS(J364="M","Medium",J364="L","Light",J364="d","Dark")</f>
        <v>Light</v>
      </c>
      <c r="P364" t="str">
        <f>_xlfn.XLOOKUP(Orders_Details[[#This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IF(_xlfn.XLOOKUP(C365,customers!$A$1:$A$1001,customers!$C$1:$C$1001,0)=0,"Not Found",_xlfn.XLOOKUP(C365,customers!$A$1:$A$1001,customers!$C$1:$C$1001,0))</f>
        <v>kloxtona3@opensource.org</v>
      </c>
      <c r="H365" s="2" t="str">
        <f>_xlfn.XLOOKUP(C365,customers!$A$1:$A$1001,customers!$G$1:$G$1001,,0)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5"/>
        <v>87.300000000000011</v>
      </c>
      <c r="N365" t="str" cm="1">
        <f t="array" ref="N365">_xlfn.IFS(I365="Rob","Robusta",I365="Exc","Excelsa",I365="Ara","Arabi",I365="Lib","Liberica")</f>
        <v>Liberica</v>
      </c>
      <c r="O365" t="str" cm="1">
        <f t="array" ref="O365">_xlfn.IFS(J365="M","Medium",J365="L","Light",J365="d","Dark")</f>
        <v>Medium</v>
      </c>
      <c r="P365" t="str">
        <f>_xlfn.XLOOKUP(Orders_Details[[#This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IF(_xlfn.XLOOKUP(C366,customers!$A$1:$A$1001,customers!$C$1:$C$1001,0)=0,"Not Found",_xlfn.XLOOKUP(C366,customers!$A$1:$A$1001,customers!$C$1:$C$1001,0))</f>
        <v>ptoffula4@posterous.com</v>
      </c>
      <c r="H366" s="2" t="str">
        <f>_xlfn.XLOOKUP(C366,customers!$A$1:$A$1001,customers!$G$1:$G$1001,,0)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5"/>
        <v>72.900000000000006</v>
      </c>
      <c r="N366" t="str" cm="1">
        <f t="array" ref="N366">_xlfn.IFS(I366="Rob","Robusta",I366="Exc","Excelsa",I366="Ara","Arabi",I366="Lib","Liberica")</f>
        <v>Excelsa</v>
      </c>
      <c r="O366" t="str" cm="1">
        <f t="array" ref="O366">_xlfn.IFS(J366="M","Medium",J366="L","Light",J366="d","Dark")</f>
        <v>Dark</v>
      </c>
      <c r="P366" t="str">
        <f>_xlfn.XLOOKUP(Orders_Details[[#This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IF(_xlfn.XLOOKUP(C367,customers!$A$1:$A$1001,customers!$C$1:$C$1001,0)=0,"Not Found",_xlfn.XLOOKUP(C367,customers!$A$1:$A$1001,customers!$C$1:$C$1001,0))</f>
        <v>cgwinnetta5@behance.net</v>
      </c>
      <c r="H367" s="2" t="str">
        <f>_xlfn.XLOOKUP(C367,customers!$A$1:$A$1001,customers!$G$1:$G$1001,,0)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5"/>
        <v>7.77</v>
      </c>
      <c r="N367" t="str" cm="1">
        <f t="array" ref="N367">_xlfn.IFS(I367="Rob","Robusta",I367="Exc","Excelsa",I367="Ara","Arabi",I367="Lib","Liberica")</f>
        <v>Liberica</v>
      </c>
      <c r="O367" t="str" cm="1">
        <f t="array" ref="O367">_xlfn.IFS(J367="M","Medium",J367="L","Light",J367="d","Dark")</f>
        <v>Dark</v>
      </c>
      <c r="P367" t="str">
        <f>_xlfn.XLOOKUP(Orders_Details[[#This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IF(_xlfn.XLOOKUP(C368,customers!$A$1:$A$1001,customers!$C$1:$C$1001,0)=0,"Not Found",_xlfn.XLOOKUP(C368,customers!$A$1:$A$1001,customers!$C$1:$C$1001,0))</f>
        <v>Not Found</v>
      </c>
      <c r="H368" s="2" t="str">
        <f>_xlfn.XLOOKUP(C368,customers!$A$1:$A$1001,customers!$G$1:$G$1001,,0)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5"/>
        <v>43.74</v>
      </c>
      <c r="N368" t="str" cm="1">
        <f t="array" ref="N368">_xlfn.IFS(I368="Rob","Robusta",I368="Exc","Excelsa",I368="Ara","Arabi",I368="Lib","Liberica")</f>
        <v>Excelsa</v>
      </c>
      <c r="O368" t="str" cm="1">
        <f t="array" ref="O368">_xlfn.IFS(J368="M","Medium",J368="L","Light",J368="d","Dark")</f>
        <v>Dark</v>
      </c>
      <c r="P368" t="str">
        <f>_xlfn.XLOOKUP(Orders_Details[[#This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IF(_xlfn.XLOOKUP(C369,customers!$A$1:$A$1001,customers!$C$1:$C$1001,0)=0,"Not Found",_xlfn.XLOOKUP(C369,customers!$A$1:$A$1001,customers!$C$1:$C$1001,0))</f>
        <v>Not Found</v>
      </c>
      <c r="H369" s="2" t="str">
        <f>_xlfn.XLOOKUP(C369,customers!$A$1:$A$1001,customers!$G$1:$G$1001,,0)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5"/>
        <v>8.73</v>
      </c>
      <c r="N369" t="str" cm="1">
        <f t="array" ref="N369">_xlfn.IFS(I369="Rob","Robusta",I369="Exc","Excelsa",I369="Ara","Arabi",I369="Lib","Liberica")</f>
        <v>Liberica</v>
      </c>
      <c r="O369" t="str" cm="1">
        <f t="array" ref="O369">_xlfn.IFS(J369="M","Medium",J369="L","Light",J369="d","Dark")</f>
        <v>Medium</v>
      </c>
      <c r="P369" t="str">
        <f>_xlfn.XLOOKUP(Orders_Details[[#This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IF(_xlfn.XLOOKUP(C370,customers!$A$1:$A$1001,customers!$C$1:$C$1001,0)=0,"Not Found",_xlfn.XLOOKUP(C370,customers!$A$1:$A$1001,customers!$C$1:$C$1001,0))</f>
        <v>lflaoniera8@wordpress.org</v>
      </c>
      <c r="H370" s="2" t="str">
        <f>_xlfn.XLOOKUP(C370,customers!$A$1:$A$1001,customers!$G$1:$G$1001,,0)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5"/>
        <v>63.249999999999993</v>
      </c>
      <c r="N370" t="str" cm="1">
        <f t="array" ref="N370">_xlfn.IFS(I370="Rob","Robusta",I370="Exc","Excelsa",I370="Ara","Arabi",I370="Lib","Liberica")</f>
        <v>Excelsa</v>
      </c>
      <c r="O370" t="str" cm="1">
        <f t="array" ref="O370">_xlfn.IFS(J370="M","Medium",J370="L","Light",J370="d","Dark")</f>
        <v>Medium</v>
      </c>
      <c r="P370" t="str">
        <f>_xlfn.XLOOKUP(Orders_Details[[#This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IF(_xlfn.XLOOKUP(C371,customers!$A$1:$A$1001,customers!$C$1:$C$1001,0)=0,"Not Found",_xlfn.XLOOKUP(C371,customers!$A$1:$A$1001,customers!$C$1:$C$1001,0))</f>
        <v>Not Found</v>
      </c>
      <c r="H371" s="2" t="str">
        <f>_xlfn.XLOOKUP(C371,customers!$A$1:$A$1001,customers!$G$1:$G$1001,,0)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5"/>
        <v>8.91</v>
      </c>
      <c r="N371" t="str" cm="1">
        <f t="array" ref="N371">_xlfn.IFS(I371="Rob","Robusta",I371="Exc","Excelsa",I371="Ara","Arabi",I371="Lib","Liberica")</f>
        <v>Excelsa</v>
      </c>
      <c r="O371" t="str" cm="1">
        <f t="array" ref="O371">_xlfn.IFS(J371="M","Medium",J371="L","Light",J371="d","Dark")</f>
        <v>Light</v>
      </c>
      <c r="P371" t="str">
        <f>_xlfn.XLOOKUP(Orders_Details[[#This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IF(_xlfn.XLOOKUP(C372,customers!$A$1:$A$1001,customers!$C$1:$C$1001,0)=0,"Not Found",_xlfn.XLOOKUP(C372,customers!$A$1:$A$1001,customers!$C$1:$C$1001,0))</f>
        <v>ccatchesideaa@macromedia.com</v>
      </c>
      <c r="H372" s="2" t="str">
        <f>_xlfn.XLOOKUP(C372,customers!$A$1:$A$1001,customers!$G$1:$G$1001,,0)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5"/>
        <v>24.3</v>
      </c>
      <c r="N372" t="str" cm="1">
        <f t="array" ref="N372">_xlfn.IFS(I372="Rob","Robusta",I372="Exc","Excelsa",I372="Ara","Arabi",I372="Lib","Liberica")</f>
        <v>Excelsa</v>
      </c>
      <c r="O372" t="str" cm="1">
        <f t="array" ref="O372">_xlfn.IFS(J372="M","Medium",J372="L","Light",J372="d","Dark")</f>
        <v>Dark</v>
      </c>
      <c r="P372" t="str">
        <f>_xlfn.XLOOKUP(Orders_Details[[#This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IF(_xlfn.XLOOKUP(C373,customers!$A$1:$A$1001,customers!$C$1:$C$1001,0)=0,"Not Found",_xlfn.XLOOKUP(C373,customers!$A$1:$A$1001,customers!$C$1:$C$1001,0))</f>
        <v>cgibbonsonab@accuweather.com</v>
      </c>
      <c r="H373" s="2" t="str">
        <f>_xlfn.XLOOKUP(C373,customers!$A$1:$A$1001,customers!$G$1:$G$1001,,0)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5"/>
        <v>46.62</v>
      </c>
      <c r="N373" t="str" cm="1">
        <f t="array" ref="N373">_xlfn.IFS(I373="Rob","Robusta",I373="Exc","Excelsa",I373="Ara","Arabi",I373="Lib","Liberica")</f>
        <v>Arabi</v>
      </c>
      <c r="O373" t="str" cm="1">
        <f t="array" ref="O373">_xlfn.IFS(J373="M","Medium",J373="L","Light",J373="d","Dark")</f>
        <v>Light</v>
      </c>
      <c r="P373" t="str">
        <f>_xlfn.XLOOKUP(Orders_Details[[#This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IF(_xlfn.XLOOKUP(C374,customers!$A$1:$A$1001,customers!$C$1:$C$1001,0)=0,"Not Found",_xlfn.XLOOKUP(C374,customers!$A$1:$A$1001,customers!$C$1:$C$1001,0))</f>
        <v>tfarraac@behance.net</v>
      </c>
      <c r="H374" s="2" t="str">
        <f>_xlfn.XLOOKUP(C374,customers!$A$1:$A$1001,customers!$G$1:$G$1001,,0)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5"/>
        <v>43.019999999999996</v>
      </c>
      <c r="N374" t="str" cm="1">
        <f t="array" ref="N374">_xlfn.IFS(I374="Rob","Robusta",I374="Exc","Excelsa",I374="Ara","Arabi",I374="Lib","Liberica")</f>
        <v>Robusta</v>
      </c>
      <c r="O374" t="str" cm="1">
        <f t="array" ref="O374">_xlfn.IFS(J374="M","Medium",J374="L","Light",J374="d","Dark")</f>
        <v>Light</v>
      </c>
      <c r="P374" t="str">
        <f>_xlfn.XLOOKUP(Orders_Details[[#This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IF(_xlfn.XLOOKUP(C375,customers!$A$1:$A$1001,customers!$C$1:$C$1001,0)=0,"Not Found",_xlfn.XLOOKUP(C375,customers!$A$1:$A$1001,customers!$C$1:$C$1001,0))</f>
        <v>Not Found</v>
      </c>
      <c r="H375" s="2" t="str">
        <f>_xlfn.XLOOKUP(C375,customers!$A$1:$A$1001,customers!$G$1:$G$1001,,0)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5"/>
        <v>17.91</v>
      </c>
      <c r="N375" t="str" cm="1">
        <f t="array" ref="N375">_xlfn.IFS(I375="Rob","Robusta",I375="Exc","Excelsa",I375="Ara","Arabi",I375="Lib","Liberica")</f>
        <v>Arabi</v>
      </c>
      <c r="O375" t="str" cm="1">
        <f t="array" ref="O375">_xlfn.IFS(J375="M","Medium",J375="L","Light",J375="d","Dark")</f>
        <v>Dark</v>
      </c>
      <c r="P375" t="str">
        <f>_xlfn.XLOOKUP(Orders_Details[[#This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IF(_xlfn.XLOOKUP(C376,customers!$A$1:$A$1001,customers!$C$1:$C$1001,0)=0,"Not Found",_xlfn.XLOOKUP(C376,customers!$A$1:$A$1001,customers!$C$1:$C$1001,0))</f>
        <v>gbamfieldae@yellowpages.com</v>
      </c>
      <c r="H376" s="2" t="str">
        <f>_xlfn.XLOOKUP(C376,customers!$A$1:$A$1001,customers!$G$1:$G$1001,,0)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5"/>
        <v>38.04</v>
      </c>
      <c r="N376" t="str" cm="1">
        <f t="array" ref="N376">_xlfn.IFS(I376="Rob","Robusta",I376="Exc","Excelsa",I376="Ara","Arabi",I376="Lib","Liberica")</f>
        <v>Liberica</v>
      </c>
      <c r="O376" t="str" cm="1">
        <f t="array" ref="O376">_xlfn.IFS(J376="M","Medium",J376="L","Light",J376="d","Dark")</f>
        <v>Light</v>
      </c>
      <c r="P376" t="str">
        <f>_xlfn.XLOOKUP(Orders_Details[[#This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IF(_xlfn.XLOOKUP(C377,customers!$A$1:$A$1001,customers!$C$1:$C$1001,0)=0,"Not Found",_xlfn.XLOOKUP(C377,customers!$A$1:$A$1001,customers!$C$1:$C$1001,0))</f>
        <v>whollingdaleaf@about.me</v>
      </c>
      <c r="H377" s="2" t="str">
        <f>_xlfn.XLOOKUP(C377,customers!$A$1:$A$1001,customers!$G$1:$G$1001,,0)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5"/>
        <v>6.75</v>
      </c>
      <c r="N377" t="str" cm="1">
        <f t="array" ref="N377">_xlfn.IFS(I377="Rob","Robusta",I377="Exc","Excelsa",I377="Ara","Arabi",I377="Lib","Liberica")</f>
        <v>Arabi</v>
      </c>
      <c r="O377" t="str" cm="1">
        <f t="array" ref="O377">_xlfn.IFS(J377="M","Medium",J377="L","Light",J377="d","Dark")</f>
        <v>Medium</v>
      </c>
      <c r="P377" t="str">
        <f>_xlfn.XLOOKUP(Orders_Details[[#This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IF(_xlfn.XLOOKUP(C378,customers!$A$1:$A$1001,customers!$C$1:$C$1001,0)=0,"Not Found",_xlfn.XLOOKUP(C378,customers!$A$1:$A$1001,customers!$C$1:$C$1001,0))</f>
        <v>jdeag@xrea.com</v>
      </c>
      <c r="H378" s="2" t="str">
        <f>_xlfn.XLOOKUP(C378,customers!$A$1:$A$1001,customers!$G$1:$G$1001,,0)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5"/>
        <v>5.97</v>
      </c>
      <c r="N378" t="str" cm="1">
        <f t="array" ref="N378">_xlfn.IFS(I378="Rob","Robusta",I378="Exc","Excelsa",I378="Ara","Arabi",I378="Lib","Liberica")</f>
        <v>Robusta</v>
      </c>
      <c r="O378" t="str" cm="1">
        <f t="array" ref="O378">_xlfn.IFS(J378="M","Medium",J378="L","Light",J378="d","Dark")</f>
        <v>Medium</v>
      </c>
      <c r="P378" t="str">
        <f>_xlfn.XLOOKUP(Orders_Details[[#This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IF(_xlfn.XLOOKUP(C379,customers!$A$1:$A$1001,customers!$C$1:$C$1001,0)=0,"Not Found",_xlfn.XLOOKUP(C379,customers!$A$1:$A$1001,customers!$C$1:$C$1001,0))</f>
        <v>vskulletah@tinyurl.com</v>
      </c>
      <c r="H379" s="2" t="str">
        <f>_xlfn.XLOOKUP(C379,customers!$A$1:$A$1001,customers!$G$1:$G$1001,,0)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5"/>
        <v>8.0549999999999997</v>
      </c>
      <c r="N379" t="str" cm="1">
        <f t="array" ref="N379">_xlfn.IFS(I379="Rob","Robusta",I379="Exc","Excelsa",I379="Ara","Arabi",I379="Lib","Liberica")</f>
        <v>Robusta</v>
      </c>
      <c r="O379" t="str" cm="1">
        <f t="array" ref="O379">_xlfn.IFS(J379="M","Medium",J379="L","Light",J379="d","Dark")</f>
        <v>Dark</v>
      </c>
      <c r="P379" t="str">
        <f>_xlfn.XLOOKUP(Orders_Details[[#This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IF(_xlfn.XLOOKUP(C380,customers!$A$1:$A$1001,customers!$C$1:$C$1001,0)=0,"Not Found",_xlfn.XLOOKUP(C380,customers!$A$1:$A$1001,customers!$C$1:$C$1001,0))</f>
        <v>jrudeforthai@wunderground.com</v>
      </c>
      <c r="H380" s="2" t="str">
        <f>_xlfn.XLOOKUP(C380,customers!$A$1:$A$1001,customers!$G$1:$G$1001,,0)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5"/>
        <v>23.31</v>
      </c>
      <c r="N380" t="str" cm="1">
        <f t="array" ref="N380">_xlfn.IFS(I380="Rob","Robusta",I380="Exc","Excelsa",I380="Ara","Arabi",I380="Lib","Liberica")</f>
        <v>Arabi</v>
      </c>
      <c r="O380" t="str" cm="1">
        <f t="array" ref="O380">_xlfn.IFS(J380="M","Medium",J380="L","Light",J380="d","Dark")</f>
        <v>Light</v>
      </c>
      <c r="P380" t="str">
        <f>_xlfn.XLOOKUP(Orders_Details[[#This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IF(_xlfn.XLOOKUP(C381,customers!$A$1:$A$1001,customers!$C$1:$C$1001,0)=0,"Not Found",_xlfn.XLOOKUP(C381,customers!$A$1:$A$1001,customers!$C$1:$C$1001,0))</f>
        <v>atomaszewskiaj@answers.com</v>
      </c>
      <c r="H381" s="2" t="str">
        <f>_xlfn.XLOOKUP(C381,customers!$A$1:$A$1001,customers!$G$1:$G$1001,,0)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5"/>
        <v>43.019999999999996</v>
      </c>
      <c r="N381" t="str" cm="1">
        <f t="array" ref="N381">_xlfn.IFS(I381="Rob","Robusta",I381="Exc","Excelsa",I381="Ara","Arabi",I381="Lib","Liberica")</f>
        <v>Robusta</v>
      </c>
      <c r="O381" t="str" cm="1">
        <f t="array" ref="O381">_xlfn.IFS(J381="M","Medium",J381="L","Light",J381="d","Dark")</f>
        <v>Light</v>
      </c>
      <c r="P381" t="str">
        <f>_xlfn.XLOOKUP(Orders_Details[[#This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IF(_xlfn.XLOOKUP(C382,customers!$A$1:$A$1001,customers!$C$1:$C$1001,0)=0,"Not Found",_xlfn.XLOOKUP(C382,customers!$A$1:$A$1001,customers!$C$1:$C$1001,0))</f>
        <v>Not Found</v>
      </c>
      <c r="H382" s="2" t="str">
        <f>_xlfn.XLOOKUP(C382,customers!$A$1:$A$1001,customers!$G$1:$G$1001,,0)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5"/>
        <v>23.31</v>
      </c>
      <c r="N382" t="str" cm="1">
        <f t="array" ref="N382">_xlfn.IFS(I382="Rob","Robusta",I382="Exc","Excelsa",I382="Ara","Arabi",I382="Lib","Liberica")</f>
        <v>Liberica</v>
      </c>
      <c r="O382" t="str" cm="1">
        <f t="array" ref="O382">_xlfn.IFS(J382="M","Medium",J382="L","Light",J382="d","Dark")</f>
        <v>Dark</v>
      </c>
      <c r="P382" t="str">
        <f>_xlfn.XLOOKUP(Orders_Details[[#This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IF(_xlfn.XLOOKUP(C383,customers!$A$1:$A$1001,customers!$C$1:$C$1001,0)=0,"Not Found",_xlfn.XLOOKUP(C383,customers!$A$1:$A$1001,customers!$C$1:$C$1001,0))</f>
        <v>pbessal@qq.com</v>
      </c>
      <c r="H383" s="2" t="str">
        <f>_xlfn.XLOOKUP(C383,customers!$A$1:$A$1001,customers!$G$1:$G$1001,,0)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5"/>
        <v>14.924999999999999</v>
      </c>
      <c r="N383" t="str" cm="1">
        <f t="array" ref="N383">_xlfn.IFS(I383="Rob","Robusta",I383="Exc","Excelsa",I383="Ara","Arabi",I383="Lib","Liberica")</f>
        <v>Arabi</v>
      </c>
      <c r="O383" t="str" cm="1">
        <f t="array" ref="O383">_xlfn.IFS(J383="M","Medium",J383="L","Light",J383="d","Dark")</f>
        <v>Dark</v>
      </c>
      <c r="P383" t="str">
        <f>_xlfn.XLOOKUP(Orders_Details[[#This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IF(_xlfn.XLOOKUP(C384,customers!$A$1:$A$1001,customers!$C$1:$C$1001,0)=0,"Not Found",_xlfn.XLOOKUP(C384,customers!$A$1:$A$1001,customers!$C$1:$C$1001,0))</f>
        <v>ewindressam@marketwatch.com</v>
      </c>
      <c r="H384" s="2" t="str">
        <f>_xlfn.XLOOKUP(C384,customers!$A$1:$A$1001,customers!$G$1:$G$1001,,0)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5"/>
        <v>21.87</v>
      </c>
      <c r="N384" t="str" cm="1">
        <f t="array" ref="N384">_xlfn.IFS(I384="Rob","Robusta",I384="Exc","Excelsa",I384="Ara","Arabi",I384="Lib","Liberica")</f>
        <v>Excelsa</v>
      </c>
      <c r="O384" t="str" cm="1">
        <f t="array" ref="O384">_xlfn.IFS(J384="M","Medium",J384="L","Light",J384="d","Dark")</f>
        <v>Dark</v>
      </c>
      <c r="P384" t="str">
        <f>_xlfn.XLOOKUP(Orders_Details[[#This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IF(_xlfn.XLOOKUP(C385,customers!$A$1:$A$1001,customers!$C$1:$C$1001,0)=0,"Not Found",_xlfn.XLOOKUP(C385,customers!$A$1:$A$1001,customers!$C$1:$C$1001,0))</f>
        <v>Not Found</v>
      </c>
      <c r="H385" s="2" t="str">
        <f>_xlfn.XLOOKUP(C385,customers!$A$1:$A$1001,customers!$G$1:$G$1001,,0)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5"/>
        <v>53.46</v>
      </c>
      <c r="N385" t="str" cm="1">
        <f t="array" ref="N385">_xlfn.IFS(I385="Rob","Robusta",I385="Exc","Excelsa",I385="Ara","Arabi",I385="Lib","Liberica")</f>
        <v>Excelsa</v>
      </c>
      <c r="O385" t="str" cm="1">
        <f t="array" ref="O385">_xlfn.IFS(J385="M","Medium",J385="L","Light",J385="d","Dark")</f>
        <v>Light</v>
      </c>
      <c r="P385" t="str">
        <f>_xlfn.XLOOKUP(Orders_Details[[#This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IF(_xlfn.XLOOKUP(C386,customers!$A$1:$A$1001,customers!$C$1:$C$1001,0)=0,"Not Found",_xlfn.XLOOKUP(C386,customers!$A$1:$A$1001,customers!$C$1:$C$1001,0))</f>
        <v>Not Found</v>
      </c>
      <c r="H386" s="2" t="str">
        <f>_xlfn.XLOOKUP(C386,customers!$A$1:$A$1001,customers!$G$1:$G$1001,,0)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si="5"/>
        <v>119.13999999999999</v>
      </c>
      <c r="N386" t="str" cm="1">
        <f t="array" ref="N386">_xlfn.IFS(I386="Rob","Robusta",I386="Exc","Excelsa",I386="Ara","Arabi",I386="Lib","Liberica")</f>
        <v>Arabi</v>
      </c>
      <c r="O386" t="str" cm="1">
        <f t="array" ref="O386">_xlfn.IFS(J386="M","Medium",J386="L","Light",J386="d","Dark")</f>
        <v>Light</v>
      </c>
      <c r="P386" t="str">
        <f>_xlfn.XLOOKUP(Orders_Details[[#This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IF(_xlfn.XLOOKUP(C387,customers!$A$1:$A$1001,customers!$C$1:$C$1001,0)=0,"Not Found",_xlfn.XLOOKUP(C387,customers!$A$1:$A$1001,customers!$C$1:$C$1001,0))</f>
        <v>vbaumadierap@google.cn</v>
      </c>
      <c r="H387" s="2" t="str">
        <f>_xlfn.XLOOKUP(C387,customers!$A$1:$A$1001,customers!$G$1:$G$1001,,0)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ref="M387:M450" si="6">L387*E387</f>
        <v>43.650000000000006</v>
      </c>
      <c r="N387" t="str" cm="1">
        <f t="array" ref="N387">_xlfn.IFS(I387="Rob","Robusta",I387="Exc","Excelsa",I387="Ara","Arabi",I387="Lib","Liberica")</f>
        <v>Liberica</v>
      </c>
      <c r="O387" t="str" cm="1">
        <f t="array" ref="O387">_xlfn.IFS(J387="M","Medium",J387="L","Light",J387="d","Dark")</f>
        <v>Medium</v>
      </c>
      <c r="P387" t="str">
        <f>_xlfn.XLOOKUP(Orders_Details[[#This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IF(_xlfn.XLOOKUP(C388,customers!$A$1:$A$1001,customers!$C$1:$C$1001,0)=0,"Not Found",_xlfn.XLOOKUP(C388,customers!$A$1:$A$1001,customers!$C$1:$C$1001,0))</f>
        <v>Not Found</v>
      </c>
      <c r="H388" s="2" t="str">
        <f>_xlfn.XLOOKUP(C388,customers!$A$1:$A$1001,customers!$G$1:$G$1001,,0)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6"/>
        <v>17.91</v>
      </c>
      <c r="N388" t="str" cm="1">
        <f t="array" ref="N388">_xlfn.IFS(I388="Rob","Robusta",I388="Exc","Excelsa",I388="Ara","Arabi",I388="Lib","Liberica")</f>
        <v>Arabi</v>
      </c>
      <c r="O388" t="str" cm="1">
        <f t="array" ref="O388">_xlfn.IFS(J388="M","Medium",J388="L","Light",J388="d","Dark")</f>
        <v>Dark</v>
      </c>
      <c r="P388" t="str">
        <f>_xlfn.XLOOKUP(Orders_Details[[#This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IF(_xlfn.XLOOKUP(C389,customers!$A$1:$A$1001,customers!$C$1:$C$1001,0)=0,"Not Found",_xlfn.XLOOKUP(C389,customers!$A$1:$A$1001,customers!$C$1:$C$1001,0))</f>
        <v>sweldsar@wired.com</v>
      </c>
      <c r="H389" s="2" t="str">
        <f>_xlfn.XLOOKUP(C389,customers!$A$1:$A$1001,customers!$G$1:$G$1001,,0)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6"/>
        <v>74.25</v>
      </c>
      <c r="N389" t="str" cm="1">
        <f t="array" ref="N389">_xlfn.IFS(I389="Rob","Robusta",I389="Exc","Excelsa",I389="Ara","Arabi",I389="Lib","Liberica")</f>
        <v>Excelsa</v>
      </c>
      <c r="O389" t="str" cm="1">
        <f t="array" ref="O389">_xlfn.IFS(J389="M","Medium",J389="L","Light",J389="d","Dark")</f>
        <v>Light</v>
      </c>
      <c r="P389" t="str">
        <f>_xlfn.XLOOKUP(Orders_Details[[#This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IF(_xlfn.XLOOKUP(C390,customers!$A$1:$A$1001,customers!$C$1:$C$1001,0)=0,"Not Found",_xlfn.XLOOKUP(C390,customers!$A$1:$A$1001,customers!$C$1:$C$1001,0))</f>
        <v>msarvaras@artisteer.com</v>
      </c>
      <c r="H390" s="2" t="str">
        <f>_xlfn.XLOOKUP(C390,customers!$A$1:$A$1001,customers!$G$1:$G$1001,,0)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6"/>
        <v>11.654999999999999</v>
      </c>
      <c r="N390" t="str" cm="1">
        <f t="array" ref="N390">_xlfn.IFS(I390="Rob","Robusta",I390="Exc","Excelsa",I390="Ara","Arabi",I390="Lib","Liberica")</f>
        <v>Liberica</v>
      </c>
      <c r="O390" t="str" cm="1">
        <f t="array" ref="O390">_xlfn.IFS(J390="M","Medium",J390="L","Light",J390="d","Dark")</f>
        <v>Dark</v>
      </c>
      <c r="P390" t="str">
        <f>_xlfn.XLOOKUP(Orders_Details[[#This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IF(_xlfn.XLOOKUP(C391,customers!$A$1:$A$1001,customers!$C$1:$C$1001,0)=0,"Not Found",_xlfn.XLOOKUP(C391,customers!$A$1:$A$1001,customers!$C$1:$C$1001,0))</f>
        <v>ahavickat@nsw.gov.au</v>
      </c>
      <c r="H391" s="2" t="str">
        <f>_xlfn.XLOOKUP(C391,customers!$A$1:$A$1001,customers!$G$1:$G$1001,,0)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6"/>
        <v>23.31</v>
      </c>
      <c r="N391" t="str" cm="1">
        <f t="array" ref="N391">_xlfn.IFS(I391="Rob","Robusta",I391="Exc","Excelsa",I391="Ara","Arabi",I391="Lib","Liberica")</f>
        <v>Liberica</v>
      </c>
      <c r="O391" t="str" cm="1">
        <f t="array" ref="O391">_xlfn.IFS(J391="M","Medium",J391="L","Light",J391="d","Dark")</f>
        <v>Dark</v>
      </c>
      <c r="P391" t="str">
        <f>_xlfn.XLOOKUP(Orders_Details[[#This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IF(_xlfn.XLOOKUP(C392,customers!$A$1:$A$1001,customers!$C$1:$C$1001,0)=0,"Not Found",_xlfn.XLOOKUP(C392,customers!$A$1:$A$1001,customers!$C$1:$C$1001,0))</f>
        <v>sdivinyau@ask.com</v>
      </c>
      <c r="H392" s="2" t="str">
        <f>_xlfn.XLOOKUP(C392,customers!$A$1:$A$1001,customers!$G$1:$G$1001,,0)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6"/>
        <v>14.58</v>
      </c>
      <c r="N392" t="str" cm="1">
        <f t="array" ref="N392">_xlfn.IFS(I392="Rob","Robusta",I392="Exc","Excelsa",I392="Ara","Arabi",I392="Lib","Liberica")</f>
        <v>Excelsa</v>
      </c>
      <c r="O392" t="str" cm="1">
        <f t="array" ref="O392">_xlfn.IFS(J392="M","Medium",J392="L","Light",J392="d","Dark")</f>
        <v>Dark</v>
      </c>
      <c r="P392" t="str">
        <f>_xlfn.XLOOKUP(Orders_Details[[#This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IF(_xlfn.XLOOKUP(C393,customers!$A$1:$A$1001,customers!$C$1:$C$1001,0)=0,"Not Found",_xlfn.XLOOKUP(C393,customers!$A$1:$A$1001,customers!$C$1:$C$1001,0))</f>
        <v>inorquoyav@businessweek.com</v>
      </c>
      <c r="H393" s="2" t="str">
        <f>_xlfn.XLOOKUP(C393,customers!$A$1:$A$1001,customers!$G$1:$G$1001,,0)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6"/>
        <v>13.5</v>
      </c>
      <c r="N393" t="str" cm="1">
        <f t="array" ref="N393">_xlfn.IFS(I393="Rob","Robusta",I393="Exc","Excelsa",I393="Ara","Arabi",I393="Lib","Liberica")</f>
        <v>Arabi</v>
      </c>
      <c r="O393" t="str" cm="1">
        <f t="array" ref="O393">_xlfn.IFS(J393="M","Medium",J393="L","Light",J393="d","Dark")</f>
        <v>Medium</v>
      </c>
      <c r="P393" t="str">
        <f>_xlfn.XLOOKUP(Orders_Details[[#This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IF(_xlfn.XLOOKUP(C394,customers!$A$1:$A$1001,customers!$C$1:$C$1001,0)=0,"Not Found",_xlfn.XLOOKUP(C394,customers!$A$1:$A$1001,customers!$C$1:$C$1001,0))</f>
        <v>aiddisonaw@usa.gov</v>
      </c>
      <c r="H394" s="2" t="str">
        <f>_xlfn.XLOOKUP(C394,customers!$A$1:$A$1001,customers!$G$1:$G$1001,,0)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6"/>
        <v>89.1</v>
      </c>
      <c r="N394" t="str" cm="1">
        <f t="array" ref="N394">_xlfn.IFS(I394="Rob","Robusta",I394="Exc","Excelsa",I394="Ara","Arabi",I394="Lib","Liberica")</f>
        <v>Excelsa</v>
      </c>
      <c r="O394" t="str" cm="1">
        <f t="array" ref="O394">_xlfn.IFS(J394="M","Medium",J394="L","Light",J394="d","Dark")</f>
        <v>Light</v>
      </c>
      <c r="P394" t="str">
        <f>_xlfn.XLOOKUP(Orders_Details[[#This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IF(_xlfn.XLOOKUP(C395,customers!$A$1:$A$1001,customers!$C$1:$C$1001,0)=0,"Not Found",_xlfn.XLOOKUP(C395,customers!$A$1:$A$1001,customers!$C$1:$C$1001,0))</f>
        <v>aiddisonaw@usa.gov</v>
      </c>
      <c r="H395" s="2" t="str">
        <f>_xlfn.XLOOKUP(C395,customers!$A$1:$A$1001,customers!$G$1:$G$1001,,0)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6"/>
        <v>3.8849999999999998</v>
      </c>
      <c r="N395" t="str" cm="1">
        <f t="array" ref="N395">_xlfn.IFS(I395="Rob","Robusta",I395="Exc","Excelsa",I395="Ara","Arabi",I395="Lib","Liberica")</f>
        <v>Arabi</v>
      </c>
      <c r="O395" t="str" cm="1">
        <f t="array" ref="O395">_xlfn.IFS(J395="M","Medium",J395="L","Light",J395="d","Dark")</f>
        <v>Light</v>
      </c>
      <c r="P395" t="str">
        <f>_xlfn.XLOOKUP(Orders_Details[[#This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IF(_xlfn.XLOOKUP(C396,customers!$A$1:$A$1001,customers!$C$1:$C$1001,0)=0,"Not Found",_xlfn.XLOOKUP(C396,customers!$A$1:$A$1001,customers!$C$1:$C$1001,0))</f>
        <v>rlongfielday@bluehost.com</v>
      </c>
      <c r="H396" s="2" t="str">
        <f>_xlfn.XLOOKUP(C396,customers!$A$1:$A$1001,customers!$G$1:$G$1001,,0)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6"/>
        <v>109.93999999999998</v>
      </c>
      <c r="N396" t="str" cm="1">
        <f t="array" ref="N396">_xlfn.IFS(I396="Rob","Robusta",I396="Exc","Excelsa",I396="Ara","Arabi",I396="Lib","Liberica")</f>
        <v>Robusta</v>
      </c>
      <c r="O396" t="str" cm="1">
        <f t="array" ref="O396">_xlfn.IFS(J396="M","Medium",J396="L","Light",J396="d","Dark")</f>
        <v>Light</v>
      </c>
      <c r="P396" t="str">
        <f>_xlfn.XLOOKUP(Orders_Details[[#This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IF(_xlfn.XLOOKUP(C397,customers!$A$1:$A$1001,customers!$C$1:$C$1001,0)=0,"Not Found",_xlfn.XLOOKUP(C397,customers!$A$1:$A$1001,customers!$C$1:$C$1001,0))</f>
        <v>gkislingburyaz@samsung.com</v>
      </c>
      <c r="H397" s="2" t="str">
        <f>_xlfn.XLOOKUP(C397,customers!$A$1:$A$1001,customers!$G$1:$G$1001,,0)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6"/>
        <v>46.62</v>
      </c>
      <c r="N397" t="str" cm="1">
        <f t="array" ref="N397">_xlfn.IFS(I397="Rob","Robusta",I397="Exc","Excelsa",I397="Ara","Arabi",I397="Lib","Liberica")</f>
        <v>Liberica</v>
      </c>
      <c r="O397" t="str" cm="1">
        <f t="array" ref="O397">_xlfn.IFS(J397="M","Medium",J397="L","Light",J397="d","Dark")</f>
        <v>Dark</v>
      </c>
      <c r="P397" t="str">
        <f>_xlfn.XLOOKUP(Orders_Details[[#This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IF(_xlfn.XLOOKUP(C398,customers!$A$1:$A$1001,customers!$C$1:$C$1001,0)=0,"Not Found",_xlfn.XLOOKUP(C398,customers!$A$1:$A$1001,customers!$C$1:$C$1001,0))</f>
        <v>xgibbonsb0@artisteer.com</v>
      </c>
      <c r="H398" s="2" t="str">
        <f>_xlfn.XLOOKUP(C398,customers!$A$1:$A$1001,customers!$G$1:$G$1001,,0)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6"/>
        <v>38.849999999999994</v>
      </c>
      <c r="N398" t="str" cm="1">
        <f t="array" ref="N398">_xlfn.IFS(I398="Rob","Robusta",I398="Exc","Excelsa",I398="Ara","Arabi",I398="Lib","Liberica")</f>
        <v>Arabi</v>
      </c>
      <c r="O398" t="str" cm="1">
        <f t="array" ref="O398">_xlfn.IFS(J398="M","Medium",J398="L","Light",J398="d","Dark")</f>
        <v>Light</v>
      </c>
      <c r="P398" t="str">
        <f>_xlfn.XLOOKUP(Orders_Details[[#This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IF(_xlfn.XLOOKUP(C399,customers!$A$1:$A$1001,customers!$C$1:$C$1001,0)=0,"Not Found",_xlfn.XLOOKUP(C399,customers!$A$1:$A$1001,customers!$C$1:$C$1001,0))</f>
        <v>fparresb1@imageshack.us</v>
      </c>
      <c r="H399" s="2" t="str">
        <f>_xlfn.XLOOKUP(C399,customers!$A$1:$A$1001,customers!$G$1:$G$1001,,0)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6"/>
        <v>31.08</v>
      </c>
      <c r="N399" t="str" cm="1">
        <f t="array" ref="N399">_xlfn.IFS(I399="Rob","Robusta",I399="Exc","Excelsa",I399="Ara","Arabi",I399="Lib","Liberica")</f>
        <v>Liberica</v>
      </c>
      <c r="O399" t="str" cm="1">
        <f t="array" ref="O399">_xlfn.IFS(J399="M","Medium",J399="L","Light",J399="d","Dark")</f>
        <v>Dark</v>
      </c>
      <c r="P399" t="str">
        <f>_xlfn.XLOOKUP(Orders_Details[[#This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IF(_xlfn.XLOOKUP(C400,customers!$A$1:$A$1001,customers!$C$1:$C$1001,0)=0,"Not Found",_xlfn.XLOOKUP(C400,customers!$A$1:$A$1001,customers!$C$1:$C$1001,0))</f>
        <v>gsibrayb2@wsj.com</v>
      </c>
      <c r="H400" s="2" t="str">
        <f>_xlfn.XLOOKUP(C400,customers!$A$1:$A$1001,customers!$G$1:$G$1001,,0)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6"/>
        <v>17.91</v>
      </c>
      <c r="N400" t="str" cm="1">
        <f t="array" ref="N400">_xlfn.IFS(I400="Rob","Robusta",I400="Exc","Excelsa",I400="Ara","Arabi",I400="Lib","Liberica")</f>
        <v>Arabi</v>
      </c>
      <c r="O400" t="str" cm="1">
        <f t="array" ref="O400">_xlfn.IFS(J400="M","Medium",J400="L","Light",J400="d","Dark")</f>
        <v>Dark</v>
      </c>
      <c r="P400" t="str">
        <f>_xlfn.XLOOKUP(Orders_Details[[#This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IF(_xlfn.XLOOKUP(C401,customers!$A$1:$A$1001,customers!$C$1:$C$1001,0)=0,"Not Found",_xlfn.XLOOKUP(C401,customers!$A$1:$A$1001,customers!$C$1:$C$1001,0))</f>
        <v>ihotchkinb3@mit.edu</v>
      </c>
      <c r="H401" s="2" t="str">
        <f>_xlfn.XLOOKUP(C401,customers!$A$1:$A$1001,customers!$G$1:$G$1001,,0)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6"/>
        <v>167.67000000000002</v>
      </c>
      <c r="N401" t="str" cm="1">
        <f t="array" ref="N401">_xlfn.IFS(I401="Rob","Robusta",I401="Exc","Excelsa",I401="Ara","Arabi",I401="Lib","Liberica")</f>
        <v>Excelsa</v>
      </c>
      <c r="O401" t="str" cm="1">
        <f t="array" ref="O401">_xlfn.IFS(J401="M","Medium",J401="L","Light",J401="d","Dark")</f>
        <v>Dark</v>
      </c>
      <c r="P401" t="str">
        <f>_xlfn.XLOOKUP(Orders_Details[[#This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IF(_xlfn.XLOOKUP(C402,customers!$A$1:$A$1001,customers!$C$1:$C$1001,0)=0,"Not Found",_xlfn.XLOOKUP(C402,customers!$A$1:$A$1001,customers!$C$1:$C$1001,0))</f>
        <v>nbroadberrieb4@gnu.org</v>
      </c>
      <c r="H402" s="2" t="str">
        <f>_xlfn.XLOOKUP(C402,customers!$A$1:$A$1001,customers!$G$1:$G$1001,,0)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6"/>
        <v>63.4</v>
      </c>
      <c r="N402" t="str" cm="1">
        <f t="array" ref="N402">_xlfn.IFS(I402="Rob","Robusta",I402="Exc","Excelsa",I402="Ara","Arabi",I402="Lib","Liberica")</f>
        <v>Liberica</v>
      </c>
      <c r="O402" t="str" cm="1">
        <f t="array" ref="O402">_xlfn.IFS(J402="M","Medium",J402="L","Light",J402="d","Dark")</f>
        <v>Light</v>
      </c>
      <c r="P402" t="str">
        <f>_xlfn.XLOOKUP(Orders_Details[[#This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IF(_xlfn.XLOOKUP(C403,customers!$A$1:$A$1001,customers!$C$1:$C$1001,0)=0,"Not Found",_xlfn.XLOOKUP(C403,customers!$A$1:$A$1001,customers!$C$1:$C$1001,0))</f>
        <v>rpithcockb5@yellowbook.com</v>
      </c>
      <c r="H403" s="2" t="str">
        <f>_xlfn.XLOOKUP(C403,customers!$A$1:$A$1001,customers!$G$1:$G$1001,,0)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6"/>
        <v>8.73</v>
      </c>
      <c r="N403" t="str" cm="1">
        <f t="array" ref="N403">_xlfn.IFS(I403="Rob","Robusta",I403="Exc","Excelsa",I403="Ara","Arabi",I403="Lib","Liberica")</f>
        <v>Liberica</v>
      </c>
      <c r="O403" t="str" cm="1">
        <f t="array" ref="O403">_xlfn.IFS(J403="M","Medium",J403="L","Light",J403="d","Dark")</f>
        <v>Medium</v>
      </c>
      <c r="P403" t="str">
        <f>_xlfn.XLOOKUP(Orders_Details[[#This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IF(_xlfn.XLOOKUP(C404,customers!$A$1:$A$1001,customers!$C$1:$C$1001,0)=0,"Not Found",_xlfn.XLOOKUP(C404,customers!$A$1:$A$1001,customers!$C$1:$C$1001,0))</f>
        <v>gcroysdaleb6@nih.gov</v>
      </c>
      <c r="H404" s="2" t="str">
        <f>_xlfn.XLOOKUP(C404,customers!$A$1:$A$1001,customers!$G$1:$G$1001,,0)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6"/>
        <v>26.849999999999998</v>
      </c>
      <c r="N404" t="str" cm="1">
        <f t="array" ref="N404">_xlfn.IFS(I404="Rob","Robusta",I404="Exc","Excelsa",I404="Ara","Arabi",I404="Lib","Liberica")</f>
        <v>Robusta</v>
      </c>
      <c r="O404" t="str" cm="1">
        <f t="array" ref="O404">_xlfn.IFS(J404="M","Medium",J404="L","Light",J404="d","Dark")</f>
        <v>Dark</v>
      </c>
      <c r="P404" t="str">
        <f>_xlfn.XLOOKUP(Orders_Details[[#This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IF(_xlfn.XLOOKUP(C405,customers!$A$1:$A$1001,customers!$C$1:$C$1001,0)=0,"Not Found",_xlfn.XLOOKUP(C405,customers!$A$1:$A$1001,customers!$C$1:$C$1001,0))</f>
        <v>bgozzettb7@github.com</v>
      </c>
      <c r="H405" s="2" t="str">
        <f>_xlfn.XLOOKUP(C405,customers!$A$1:$A$1001,customers!$G$1:$G$1001,,0)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6"/>
        <v>9.51</v>
      </c>
      <c r="N405" t="str" cm="1">
        <f t="array" ref="N405">_xlfn.IFS(I405="Rob","Robusta",I405="Exc","Excelsa",I405="Ara","Arabi",I405="Lib","Liberica")</f>
        <v>Liberica</v>
      </c>
      <c r="O405" t="str" cm="1">
        <f t="array" ref="O405">_xlfn.IFS(J405="M","Medium",J405="L","Light",J405="d","Dark")</f>
        <v>Light</v>
      </c>
      <c r="P405" t="str">
        <f>_xlfn.XLOOKUP(Orders_Details[[#This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IF(_xlfn.XLOOKUP(C406,customers!$A$1:$A$1001,customers!$C$1:$C$1001,0)=0,"Not Found",_xlfn.XLOOKUP(C406,customers!$A$1:$A$1001,customers!$C$1:$C$1001,0))</f>
        <v>tcraggsb8@house.gov</v>
      </c>
      <c r="H406" s="2" t="str">
        <f>_xlfn.XLOOKUP(C406,customers!$A$1:$A$1001,customers!$G$1:$G$1001,,0)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6"/>
        <v>39.799999999999997</v>
      </c>
      <c r="N406" t="str" cm="1">
        <f t="array" ref="N406">_xlfn.IFS(I406="Rob","Robusta",I406="Exc","Excelsa",I406="Ara","Arabi",I406="Lib","Liberica")</f>
        <v>Arabi</v>
      </c>
      <c r="O406" t="str" cm="1">
        <f t="array" ref="O406">_xlfn.IFS(J406="M","Medium",J406="L","Light",J406="d","Dark")</f>
        <v>Dark</v>
      </c>
      <c r="P406" t="str">
        <f>_xlfn.XLOOKUP(Orders_Details[[#This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IF(_xlfn.XLOOKUP(C407,customers!$A$1:$A$1001,customers!$C$1:$C$1001,0)=0,"Not Found",_xlfn.XLOOKUP(C407,customers!$A$1:$A$1001,customers!$C$1:$C$1001,0))</f>
        <v>lcullrfordb9@xing.com</v>
      </c>
      <c r="H407" s="2" t="str">
        <f>_xlfn.XLOOKUP(C407,customers!$A$1:$A$1001,customers!$G$1:$G$1001,,0)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6"/>
        <v>24.75</v>
      </c>
      <c r="N407" t="str" cm="1">
        <f t="array" ref="N407">_xlfn.IFS(I407="Rob","Robusta",I407="Exc","Excelsa",I407="Ara","Arabi",I407="Lib","Liberica")</f>
        <v>Excelsa</v>
      </c>
      <c r="O407" t="str" cm="1">
        <f t="array" ref="O407">_xlfn.IFS(J407="M","Medium",J407="L","Light",J407="d","Dark")</f>
        <v>Medium</v>
      </c>
      <c r="P407" t="str">
        <f>_xlfn.XLOOKUP(Orders_Details[[#This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IF(_xlfn.XLOOKUP(C408,customers!$A$1:$A$1001,customers!$C$1:$C$1001,0)=0,"Not Found",_xlfn.XLOOKUP(C408,customers!$A$1:$A$1001,customers!$C$1:$C$1001,0))</f>
        <v>arizonba@xing.com</v>
      </c>
      <c r="H408" s="2" t="str">
        <f>_xlfn.XLOOKUP(C408,customers!$A$1:$A$1001,customers!$G$1:$G$1001,,0)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6"/>
        <v>68.75</v>
      </c>
      <c r="N408" t="str" cm="1">
        <f t="array" ref="N408">_xlfn.IFS(I408="Rob","Robusta",I408="Exc","Excelsa",I408="Ara","Arabi",I408="Lib","Liberica")</f>
        <v>Excelsa</v>
      </c>
      <c r="O408" t="str" cm="1">
        <f t="array" ref="O408">_xlfn.IFS(J408="M","Medium",J408="L","Light",J408="d","Dark")</f>
        <v>Medium</v>
      </c>
      <c r="P408" t="str">
        <f>_xlfn.XLOOKUP(Orders_Details[[#This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IF(_xlfn.XLOOKUP(C409,customers!$A$1:$A$1001,customers!$C$1:$C$1001,0)=0,"Not Found",_xlfn.XLOOKUP(C409,customers!$A$1:$A$1001,customers!$C$1:$C$1001,0))</f>
        <v>Not Found</v>
      </c>
      <c r="H409" s="2" t="str">
        <f>_xlfn.XLOOKUP(C409,customers!$A$1:$A$1001,customers!$G$1:$G$1001,,0)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6"/>
        <v>49.5</v>
      </c>
      <c r="N409" t="str" cm="1">
        <f t="array" ref="N409">_xlfn.IFS(I409="Rob","Robusta",I409="Exc","Excelsa",I409="Ara","Arabi",I409="Lib","Liberica")</f>
        <v>Excelsa</v>
      </c>
      <c r="O409" t="str" cm="1">
        <f t="array" ref="O409">_xlfn.IFS(J409="M","Medium",J409="L","Light",J409="d","Dark")</f>
        <v>Medium</v>
      </c>
      <c r="P409" t="str">
        <f>_xlfn.XLOOKUP(Orders_Details[[#This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IF(_xlfn.XLOOKUP(C410,customers!$A$1:$A$1001,customers!$C$1:$C$1001,0)=0,"Not Found",_xlfn.XLOOKUP(C410,customers!$A$1:$A$1001,customers!$C$1:$C$1001,0))</f>
        <v>fmiellbc@spiegel.de</v>
      </c>
      <c r="H410" s="2" t="str">
        <f>_xlfn.XLOOKUP(C410,customers!$A$1:$A$1001,customers!$G$1:$G$1001,,0)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6"/>
        <v>51.749999999999993</v>
      </c>
      <c r="N410" t="str" cm="1">
        <f t="array" ref="N410">_xlfn.IFS(I410="Rob","Robusta",I410="Exc","Excelsa",I410="Ara","Arabi",I410="Lib","Liberica")</f>
        <v>Arabi</v>
      </c>
      <c r="O410" t="str" cm="1">
        <f t="array" ref="O410">_xlfn.IFS(J410="M","Medium",J410="L","Light",J410="d","Dark")</f>
        <v>Medium</v>
      </c>
      <c r="P410" t="str">
        <f>_xlfn.XLOOKUP(Orders_Details[[#This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IF(_xlfn.XLOOKUP(C411,customers!$A$1:$A$1001,customers!$C$1:$C$1001,0)=0,"Not Found",_xlfn.XLOOKUP(C411,customers!$A$1:$A$1001,customers!$C$1:$C$1001,0))</f>
        <v>Not Found</v>
      </c>
      <c r="H411" s="2" t="str">
        <f>_xlfn.XLOOKUP(C411,customers!$A$1:$A$1001,customers!$G$1:$G$1001,,0)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6"/>
        <v>47.55</v>
      </c>
      <c r="N411" t="str" cm="1">
        <f t="array" ref="N411">_xlfn.IFS(I411="Rob","Robusta",I411="Exc","Excelsa",I411="Ara","Arabi",I411="Lib","Liberica")</f>
        <v>Liberica</v>
      </c>
      <c r="O411" t="str" cm="1">
        <f t="array" ref="O411">_xlfn.IFS(J411="M","Medium",J411="L","Light",J411="d","Dark")</f>
        <v>Light</v>
      </c>
      <c r="P411" t="str">
        <f>_xlfn.XLOOKUP(Orders_Details[[#This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IF(_xlfn.XLOOKUP(C412,customers!$A$1:$A$1001,customers!$C$1:$C$1001,0)=0,"Not Found",_xlfn.XLOOKUP(C412,customers!$A$1:$A$1001,customers!$C$1:$C$1001,0))</f>
        <v>Not Found</v>
      </c>
      <c r="H412" s="2" t="str">
        <f>_xlfn.XLOOKUP(C412,customers!$A$1:$A$1001,customers!$G$1:$G$1001,,0)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6"/>
        <v>15.54</v>
      </c>
      <c r="N412" t="str" cm="1">
        <f t="array" ref="N412">_xlfn.IFS(I412="Rob","Robusta",I412="Exc","Excelsa",I412="Ara","Arabi",I412="Lib","Liberica")</f>
        <v>Arabi</v>
      </c>
      <c r="O412" t="str" cm="1">
        <f t="array" ref="O412">_xlfn.IFS(J412="M","Medium",J412="L","Light",J412="d","Dark")</f>
        <v>Light</v>
      </c>
      <c r="P412" t="str">
        <f>_xlfn.XLOOKUP(Orders_Details[[#This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IF(_xlfn.XLOOKUP(C413,customers!$A$1:$A$1001,customers!$C$1:$C$1001,0)=0,"Not Found",_xlfn.XLOOKUP(C413,customers!$A$1:$A$1001,customers!$C$1:$C$1001,0))</f>
        <v>Not Found</v>
      </c>
      <c r="H413" s="2" t="str">
        <f>_xlfn.XLOOKUP(C413,customers!$A$1:$A$1001,customers!$G$1:$G$1001,,0)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6"/>
        <v>87.300000000000011</v>
      </c>
      <c r="N413" t="str" cm="1">
        <f t="array" ref="N413">_xlfn.IFS(I413="Rob","Robusta",I413="Exc","Excelsa",I413="Ara","Arabi",I413="Lib","Liberica")</f>
        <v>Liberica</v>
      </c>
      <c r="O413" t="str" cm="1">
        <f t="array" ref="O413">_xlfn.IFS(J413="M","Medium",J413="L","Light",J413="d","Dark")</f>
        <v>Medium</v>
      </c>
      <c r="P413" t="str">
        <f>_xlfn.XLOOKUP(Orders_Details[[#This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IF(_xlfn.XLOOKUP(C414,customers!$A$1:$A$1001,customers!$C$1:$C$1001,0)=0,"Not Found",_xlfn.XLOOKUP(C414,customers!$A$1:$A$1001,customers!$C$1:$C$1001,0))</f>
        <v>Not Found</v>
      </c>
      <c r="H414" s="2" t="str">
        <f>_xlfn.XLOOKUP(C414,customers!$A$1:$A$1001,customers!$G$1:$G$1001,,0)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6"/>
        <v>56.25</v>
      </c>
      <c r="N414" t="str" cm="1">
        <f t="array" ref="N414">_xlfn.IFS(I414="Rob","Robusta",I414="Exc","Excelsa",I414="Ara","Arabi",I414="Lib","Liberica")</f>
        <v>Arabi</v>
      </c>
      <c r="O414" t="str" cm="1">
        <f t="array" ref="O414">_xlfn.IFS(J414="M","Medium",J414="L","Light",J414="d","Dark")</f>
        <v>Medium</v>
      </c>
      <c r="P414" t="str">
        <f>_xlfn.XLOOKUP(Orders_Details[[#This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IF(_xlfn.XLOOKUP(C415,customers!$A$1:$A$1001,customers!$C$1:$C$1001,0)=0,"Not Found",_xlfn.XLOOKUP(C415,customers!$A$1:$A$1001,customers!$C$1:$C$1001,0))</f>
        <v>wspringallbh@jugem.jp</v>
      </c>
      <c r="H415" s="2" t="str">
        <f>_xlfn.XLOOKUP(C415,customers!$A$1:$A$1001,customers!$G$1:$G$1001,,0)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6"/>
        <v>36.454999999999998</v>
      </c>
      <c r="N415" t="str" cm="1">
        <f t="array" ref="N415">_xlfn.IFS(I415="Rob","Robusta",I415="Exc","Excelsa",I415="Ara","Arabi",I415="Lib","Liberica")</f>
        <v>Liberica</v>
      </c>
      <c r="O415" t="str" cm="1">
        <f t="array" ref="O415">_xlfn.IFS(J415="M","Medium",J415="L","Light",J415="d","Dark")</f>
        <v>Light</v>
      </c>
      <c r="P415" t="str">
        <f>_xlfn.XLOOKUP(Orders_Details[[#This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IF(_xlfn.XLOOKUP(C416,customers!$A$1:$A$1001,customers!$C$1:$C$1001,0)=0,"Not Found",_xlfn.XLOOKUP(C416,customers!$A$1:$A$1001,customers!$C$1:$C$1001,0))</f>
        <v>Not Found</v>
      </c>
      <c r="H416" s="2" t="str">
        <f>_xlfn.XLOOKUP(C416,customers!$A$1:$A$1001,customers!$G$1:$G$1001,,0)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6"/>
        <v>10.754999999999999</v>
      </c>
      <c r="N416" t="str" cm="1">
        <f t="array" ref="N416">_xlfn.IFS(I416="Rob","Robusta",I416="Exc","Excelsa",I416="Ara","Arabi",I416="Lib","Liberica")</f>
        <v>Robusta</v>
      </c>
      <c r="O416" t="str" cm="1">
        <f t="array" ref="O416">_xlfn.IFS(J416="M","Medium",J416="L","Light",J416="d","Dark")</f>
        <v>Light</v>
      </c>
      <c r="P416" t="str">
        <f>_xlfn.XLOOKUP(Orders_Details[[#This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IF(_xlfn.XLOOKUP(C417,customers!$A$1:$A$1001,customers!$C$1:$C$1001,0)=0,"Not Found",_xlfn.XLOOKUP(C417,customers!$A$1:$A$1001,customers!$C$1:$C$1001,0))</f>
        <v>ghawkyensbj@census.gov</v>
      </c>
      <c r="H417" s="2" t="str">
        <f>_xlfn.XLOOKUP(C417,customers!$A$1:$A$1001,customers!$G$1:$G$1001,,0)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6"/>
        <v>8.9550000000000001</v>
      </c>
      <c r="N417" t="str" cm="1">
        <f t="array" ref="N417">_xlfn.IFS(I417="Rob","Robusta",I417="Exc","Excelsa",I417="Ara","Arabi",I417="Lib","Liberica")</f>
        <v>Robusta</v>
      </c>
      <c r="O417" t="str" cm="1">
        <f t="array" ref="O417">_xlfn.IFS(J417="M","Medium",J417="L","Light",J417="d","Dark")</f>
        <v>Medium</v>
      </c>
      <c r="P417" t="str">
        <f>_xlfn.XLOOKUP(Orders_Details[[#This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IF(_xlfn.XLOOKUP(C418,customers!$A$1:$A$1001,customers!$C$1:$C$1001,0)=0,"Not Found",_xlfn.XLOOKUP(C418,customers!$A$1:$A$1001,customers!$C$1:$C$1001,0))</f>
        <v>Not Found</v>
      </c>
      <c r="H418" s="2" t="str">
        <f>_xlfn.XLOOKUP(C418,customers!$A$1:$A$1001,customers!$G$1:$G$1001,,0)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6"/>
        <v>23.31</v>
      </c>
      <c r="N418" t="str" cm="1">
        <f t="array" ref="N418">_xlfn.IFS(I418="Rob","Robusta",I418="Exc","Excelsa",I418="Ara","Arabi",I418="Lib","Liberica")</f>
        <v>Arabi</v>
      </c>
      <c r="O418" t="str" cm="1">
        <f t="array" ref="O418">_xlfn.IFS(J418="M","Medium",J418="L","Light",J418="d","Dark")</f>
        <v>Light</v>
      </c>
      <c r="P418" t="str">
        <f>_xlfn.XLOOKUP(Orders_Details[[#This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IF(_xlfn.XLOOKUP(C419,customers!$A$1:$A$1001,customers!$C$1:$C$1001,0)=0,"Not Found",_xlfn.XLOOKUP(C419,customers!$A$1:$A$1001,customers!$C$1:$C$1001,0))</f>
        <v>Not Found</v>
      </c>
      <c r="H419" s="2" t="str">
        <f>_xlfn.XLOOKUP(C419,customers!$A$1:$A$1001,customers!$G$1:$G$1001,,0)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6"/>
        <v>29.784999999999997</v>
      </c>
      <c r="N419" t="str" cm="1">
        <f t="array" ref="N419">_xlfn.IFS(I419="Rob","Robusta",I419="Exc","Excelsa",I419="Ara","Arabi",I419="Lib","Liberica")</f>
        <v>Arabi</v>
      </c>
      <c r="O419" t="str" cm="1">
        <f t="array" ref="O419">_xlfn.IFS(J419="M","Medium",J419="L","Light",J419="d","Dark")</f>
        <v>Light</v>
      </c>
      <c r="P419" t="str">
        <f>_xlfn.XLOOKUP(Orders_Details[[#This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IF(_xlfn.XLOOKUP(C420,customers!$A$1:$A$1001,customers!$C$1:$C$1001,0)=0,"Not Found",_xlfn.XLOOKUP(C420,customers!$A$1:$A$1001,customers!$C$1:$C$1001,0))</f>
        <v>bmcgilvrabm@so-net.ne.jp</v>
      </c>
      <c r="H420" s="2" t="str">
        <f>_xlfn.XLOOKUP(C420,customers!$A$1:$A$1001,customers!$G$1:$G$1001,,0)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6"/>
        <v>148.92499999999998</v>
      </c>
      <c r="N420" t="str" cm="1">
        <f t="array" ref="N420">_xlfn.IFS(I420="Rob","Robusta",I420="Exc","Excelsa",I420="Ara","Arabi",I420="Lib","Liberica")</f>
        <v>Arabi</v>
      </c>
      <c r="O420" t="str" cm="1">
        <f t="array" ref="O420">_xlfn.IFS(J420="M","Medium",J420="L","Light",J420="d","Dark")</f>
        <v>Light</v>
      </c>
      <c r="P420" t="str">
        <f>_xlfn.XLOOKUP(Orders_Details[[#This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IF(_xlfn.XLOOKUP(C421,customers!$A$1:$A$1001,customers!$C$1:$C$1001,0)=0,"Not Found",_xlfn.XLOOKUP(C421,customers!$A$1:$A$1001,customers!$C$1:$C$1001,0))</f>
        <v>adanzeybn@github.com</v>
      </c>
      <c r="H421" s="2" t="str">
        <f>_xlfn.XLOOKUP(C421,customers!$A$1:$A$1001,customers!$G$1:$G$1001,,0)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6"/>
        <v>8.73</v>
      </c>
      <c r="N421" t="str" cm="1">
        <f t="array" ref="N421">_xlfn.IFS(I421="Rob","Robusta",I421="Exc","Excelsa",I421="Ara","Arabi",I421="Lib","Liberica")</f>
        <v>Liberica</v>
      </c>
      <c r="O421" t="str" cm="1">
        <f t="array" ref="O421">_xlfn.IFS(J421="M","Medium",J421="L","Light",J421="d","Dark")</f>
        <v>Medium</v>
      </c>
      <c r="P421" t="str">
        <f>_xlfn.XLOOKUP(Orders_Details[[#This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IF(_xlfn.XLOOKUP(C422,customers!$A$1:$A$1001,customers!$C$1:$C$1001,0)=0,"Not Found",_xlfn.XLOOKUP(C422,customers!$A$1:$A$1001,customers!$C$1:$C$1001,0))</f>
        <v>tfarraac@behance.net</v>
      </c>
      <c r="H422" s="2" t="str">
        <f>_xlfn.XLOOKUP(C422,customers!$A$1:$A$1001,customers!$G$1:$G$1001,,0)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6"/>
        <v>31.08</v>
      </c>
      <c r="N422" t="str" cm="1">
        <f t="array" ref="N422">_xlfn.IFS(I422="Rob","Robusta",I422="Exc","Excelsa",I422="Ara","Arabi",I422="Lib","Liberica")</f>
        <v>Liberica</v>
      </c>
      <c r="O422" t="str" cm="1">
        <f t="array" ref="O422">_xlfn.IFS(J422="M","Medium",J422="L","Light",J422="d","Dark")</f>
        <v>Dark</v>
      </c>
      <c r="P422" t="str">
        <f>_xlfn.XLOOKUP(Orders_Details[[#This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IF(_xlfn.XLOOKUP(C423,customers!$A$1:$A$1001,customers!$C$1:$C$1001,0)=0,"Not Found",_xlfn.XLOOKUP(C423,customers!$A$1:$A$1001,customers!$C$1:$C$1001,0))</f>
        <v>tfarraac@behance.net</v>
      </c>
      <c r="H423" s="2" t="str">
        <f>_xlfn.XLOOKUP(C423,customers!$A$1:$A$1001,customers!$G$1:$G$1001,,0)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6"/>
        <v>137.31</v>
      </c>
      <c r="N423" t="str" cm="1">
        <f t="array" ref="N423">_xlfn.IFS(I423="Rob","Robusta",I423="Exc","Excelsa",I423="Ara","Arabi",I423="Lib","Liberica")</f>
        <v>Arabi</v>
      </c>
      <c r="O423" t="str" cm="1">
        <f t="array" ref="O423">_xlfn.IFS(J423="M","Medium",J423="L","Light",J423="d","Dark")</f>
        <v>Dark</v>
      </c>
      <c r="P423" t="str">
        <f>_xlfn.XLOOKUP(Orders_Details[[#This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IF(_xlfn.XLOOKUP(C424,customers!$A$1:$A$1001,customers!$C$1:$C$1001,0)=0,"Not Found",_xlfn.XLOOKUP(C424,customers!$A$1:$A$1001,customers!$C$1:$C$1001,0))</f>
        <v>Not Found</v>
      </c>
      <c r="H424" s="2" t="str">
        <f>_xlfn.XLOOKUP(C424,customers!$A$1:$A$1001,customers!$G$1:$G$1001,,0)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6"/>
        <v>29.849999999999998</v>
      </c>
      <c r="N424" t="str" cm="1">
        <f t="array" ref="N424">_xlfn.IFS(I424="Rob","Robusta",I424="Exc","Excelsa",I424="Ara","Arabi",I424="Lib","Liberica")</f>
        <v>Arabi</v>
      </c>
      <c r="O424" t="str" cm="1">
        <f t="array" ref="O424">_xlfn.IFS(J424="M","Medium",J424="L","Light",J424="d","Dark")</f>
        <v>Dark</v>
      </c>
      <c r="P424" t="str">
        <f>_xlfn.XLOOKUP(Orders_Details[[#This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IF(_xlfn.XLOOKUP(C425,customers!$A$1:$A$1001,customers!$C$1:$C$1001,0)=0,"Not Found",_xlfn.XLOOKUP(C425,customers!$A$1:$A$1001,customers!$C$1:$C$1001,0))</f>
        <v>Not Found</v>
      </c>
      <c r="H425" s="2" t="str">
        <f>_xlfn.XLOOKUP(C425,customers!$A$1:$A$1001,customers!$G$1:$G$1001,,0)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6"/>
        <v>17.91</v>
      </c>
      <c r="N425" t="str" cm="1">
        <f t="array" ref="N425">_xlfn.IFS(I425="Rob","Robusta",I425="Exc","Excelsa",I425="Ara","Arabi",I425="Lib","Liberica")</f>
        <v>Robusta</v>
      </c>
      <c r="O425" t="str" cm="1">
        <f t="array" ref="O425">_xlfn.IFS(J425="M","Medium",J425="L","Light",J425="d","Dark")</f>
        <v>Medium</v>
      </c>
      <c r="P425" t="str">
        <f>_xlfn.XLOOKUP(Orders_Details[[#This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IF(_xlfn.XLOOKUP(C426,customers!$A$1:$A$1001,customers!$C$1:$C$1001,0)=0,"Not Found",_xlfn.XLOOKUP(C426,customers!$A$1:$A$1001,customers!$C$1:$C$1001,0))</f>
        <v>ydombrellbs@dedecms.com</v>
      </c>
      <c r="H426" s="2" t="str">
        <f>_xlfn.XLOOKUP(C426,customers!$A$1:$A$1001,customers!$G$1:$G$1001,,0)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6"/>
        <v>26.73</v>
      </c>
      <c r="N426" t="str" cm="1">
        <f t="array" ref="N426">_xlfn.IFS(I426="Rob","Robusta",I426="Exc","Excelsa",I426="Ara","Arabi",I426="Lib","Liberica")</f>
        <v>Excelsa</v>
      </c>
      <c r="O426" t="str" cm="1">
        <f t="array" ref="O426">_xlfn.IFS(J426="M","Medium",J426="L","Light",J426="d","Dark")</f>
        <v>Light</v>
      </c>
      <c r="P426" t="str">
        <f>_xlfn.XLOOKUP(Orders_Details[[#This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IF(_xlfn.XLOOKUP(C427,customers!$A$1:$A$1001,customers!$C$1:$C$1001,0)=0,"Not Found",_xlfn.XLOOKUP(C427,customers!$A$1:$A$1001,customers!$C$1:$C$1001,0))</f>
        <v>adarthbt@t.co</v>
      </c>
      <c r="H427" s="2" t="str">
        <f>_xlfn.XLOOKUP(C427,customers!$A$1:$A$1001,customers!$G$1:$G$1001,,0)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6"/>
        <v>17.899999999999999</v>
      </c>
      <c r="N427" t="str" cm="1">
        <f t="array" ref="N427">_xlfn.IFS(I427="Rob","Robusta",I427="Exc","Excelsa",I427="Ara","Arabi",I427="Lib","Liberica")</f>
        <v>Robusta</v>
      </c>
      <c r="O427" t="str" cm="1">
        <f t="array" ref="O427">_xlfn.IFS(J427="M","Medium",J427="L","Light",J427="d","Dark")</f>
        <v>Dark</v>
      </c>
      <c r="P427" t="str">
        <f>_xlfn.XLOOKUP(Orders_Details[[#This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IF(_xlfn.XLOOKUP(C428,customers!$A$1:$A$1001,customers!$C$1:$C$1001,0)=0,"Not Found",_xlfn.XLOOKUP(C428,customers!$A$1:$A$1001,customers!$C$1:$C$1001,0))</f>
        <v>mdarrigoebu@hud.gov</v>
      </c>
      <c r="H428" s="2" t="str">
        <f>_xlfn.XLOOKUP(C428,customers!$A$1:$A$1001,customers!$G$1:$G$1001,,0)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6"/>
        <v>14.339999999999998</v>
      </c>
      <c r="N428" t="str" cm="1">
        <f t="array" ref="N428">_xlfn.IFS(I428="Rob","Robusta",I428="Exc","Excelsa",I428="Ara","Arabi",I428="Lib","Liberica")</f>
        <v>Robusta</v>
      </c>
      <c r="O428" t="str" cm="1">
        <f t="array" ref="O428">_xlfn.IFS(J428="M","Medium",J428="L","Light",J428="d","Dark")</f>
        <v>Light</v>
      </c>
      <c r="P428" t="str">
        <f>_xlfn.XLOOKUP(Orders_Details[[#This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IF(_xlfn.XLOOKUP(C429,customers!$A$1:$A$1001,customers!$C$1:$C$1001,0)=0,"Not Found",_xlfn.XLOOKUP(C429,customers!$A$1:$A$1001,customers!$C$1:$C$1001,0))</f>
        <v>Not Found</v>
      </c>
      <c r="H429" s="2" t="str">
        <f>_xlfn.XLOOKUP(C429,customers!$A$1:$A$1001,customers!$G$1:$G$1001,,0)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6"/>
        <v>77.624999999999986</v>
      </c>
      <c r="N429" t="str" cm="1">
        <f t="array" ref="N429">_xlfn.IFS(I429="Rob","Robusta",I429="Exc","Excelsa",I429="Ara","Arabi",I429="Lib","Liberica")</f>
        <v>Arabi</v>
      </c>
      <c r="O429" t="str" cm="1">
        <f t="array" ref="O429">_xlfn.IFS(J429="M","Medium",J429="L","Light",J429="d","Dark")</f>
        <v>Medium</v>
      </c>
      <c r="P429" t="str">
        <f>_xlfn.XLOOKUP(Orders_Details[[#This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IF(_xlfn.XLOOKUP(C430,customers!$A$1:$A$1001,customers!$C$1:$C$1001,0)=0,"Not Found",_xlfn.XLOOKUP(C430,customers!$A$1:$A$1001,customers!$C$1:$C$1001,0))</f>
        <v>mackrillbw@bandcamp.com</v>
      </c>
      <c r="H430" s="2" t="str">
        <f>_xlfn.XLOOKUP(C430,customers!$A$1:$A$1001,customers!$G$1:$G$1001,,0)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6"/>
        <v>59.75</v>
      </c>
      <c r="N430" t="str" cm="1">
        <f t="array" ref="N430">_xlfn.IFS(I430="Rob","Robusta",I430="Exc","Excelsa",I430="Ara","Arabi",I430="Lib","Liberica")</f>
        <v>Robusta</v>
      </c>
      <c r="O430" t="str" cm="1">
        <f t="array" ref="O430">_xlfn.IFS(J430="M","Medium",J430="L","Light",J430="d","Dark")</f>
        <v>Light</v>
      </c>
      <c r="P430" t="str">
        <f>_xlfn.XLOOKUP(Orders_Details[[#This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IF(_xlfn.XLOOKUP(C431,customers!$A$1:$A$1001,customers!$C$1:$C$1001,0)=0,"Not Found",_xlfn.XLOOKUP(C431,customers!$A$1:$A$1001,customers!$C$1:$C$1001,0))</f>
        <v>tfarraac@behance.net</v>
      </c>
      <c r="H431" s="2" t="str">
        <f>_xlfn.XLOOKUP(C431,customers!$A$1:$A$1001,customers!$G$1:$G$1001,,0)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6"/>
        <v>77.699999999999989</v>
      </c>
      <c r="N431" t="str" cm="1">
        <f t="array" ref="N431">_xlfn.IFS(I431="Rob","Robusta",I431="Exc","Excelsa",I431="Ara","Arabi",I431="Lib","Liberica")</f>
        <v>Arabi</v>
      </c>
      <c r="O431" t="str" cm="1">
        <f t="array" ref="O431">_xlfn.IFS(J431="M","Medium",J431="L","Light",J431="d","Dark")</f>
        <v>Light</v>
      </c>
      <c r="P431" t="str">
        <f>_xlfn.XLOOKUP(Orders_Details[[#This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IF(_xlfn.XLOOKUP(C432,customers!$A$1:$A$1001,customers!$C$1:$C$1001,0)=0,"Not Found",_xlfn.XLOOKUP(C432,customers!$A$1:$A$1001,customers!$C$1:$C$1001,0))</f>
        <v>mkippenby@dion.ne.jp</v>
      </c>
      <c r="H432" s="2" t="str">
        <f>_xlfn.XLOOKUP(C432,customers!$A$1:$A$1001,customers!$G$1:$G$1001,,0)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6"/>
        <v>5.3699999999999992</v>
      </c>
      <c r="N432" t="str" cm="1">
        <f t="array" ref="N432">_xlfn.IFS(I432="Rob","Robusta",I432="Exc","Excelsa",I432="Ara","Arabi",I432="Lib","Liberica")</f>
        <v>Robusta</v>
      </c>
      <c r="O432" t="str" cm="1">
        <f t="array" ref="O432">_xlfn.IFS(J432="M","Medium",J432="L","Light",J432="d","Dark")</f>
        <v>Dark</v>
      </c>
      <c r="P432" t="str">
        <f>_xlfn.XLOOKUP(Orders_Details[[#This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IF(_xlfn.XLOOKUP(C433,customers!$A$1:$A$1001,customers!$C$1:$C$1001,0)=0,"Not Found",_xlfn.XLOOKUP(C433,customers!$A$1:$A$1001,customers!$C$1:$C$1001,0))</f>
        <v>wransonbz@ted.com</v>
      </c>
      <c r="H433" s="2" t="str">
        <f>_xlfn.XLOOKUP(C433,customers!$A$1:$A$1001,customers!$G$1:$G$1001,,0)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6"/>
        <v>83.835000000000008</v>
      </c>
      <c r="N433" t="str" cm="1">
        <f t="array" ref="N433">_xlfn.IFS(I433="Rob","Robusta",I433="Exc","Excelsa",I433="Ara","Arabi",I433="Lib","Liberica")</f>
        <v>Excelsa</v>
      </c>
      <c r="O433" t="str" cm="1">
        <f t="array" ref="O433">_xlfn.IFS(J433="M","Medium",J433="L","Light",J433="d","Dark")</f>
        <v>Dark</v>
      </c>
      <c r="P433" t="str">
        <f>_xlfn.XLOOKUP(Orders_Details[[#This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IF(_xlfn.XLOOKUP(C434,customers!$A$1:$A$1001,customers!$C$1:$C$1001,0)=0,"Not Found",_xlfn.XLOOKUP(C434,customers!$A$1:$A$1001,customers!$C$1:$C$1001,0))</f>
        <v>Not Found</v>
      </c>
      <c r="H434" s="2" t="str">
        <f>_xlfn.XLOOKUP(C434,customers!$A$1:$A$1001,customers!$G$1:$G$1001,,0)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6"/>
        <v>22.5</v>
      </c>
      <c r="N434" t="str" cm="1">
        <f t="array" ref="N434">_xlfn.IFS(I434="Rob","Robusta",I434="Exc","Excelsa",I434="Ara","Arabi",I434="Lib","Liberica")</f>
        <v>Arabi</v>
      </c>
      <c r="O434" t="str" cm="1">
        <f t="array" ref="O434">_xlfn.IFS(J434="M","Medium",J434="L","Light",J434="d","Dark")</f>
        <v>Medium</v>
      </c>
      <c r="P434" t="str">
        <f>_xlfn.XLOOKUP(Orders_Details[[#This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IF(_xlfn.XLOOKUP(C435,customers!$A$1:$A$1001,customers!$C$1:$C$1001,0)=0,"Not Found",_xlfn.XLOOKUP(C435,customers!$A$1:$A$1001,customers!$C$1:$C$1001,0))</f>
        <v>lrignoldc1@miibeian.gov.cn</v>
      </c>
      <c r="H435" s="2" t="str">
        <f>_xlfn.XLOOKUP(C435,customers!$A$1:$A$1001,customers!$G$1:$G$1001,,0)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6"/>
        <v>200.78999999999996</v>
      </c>
      <c r="N435" t="str" cm="1">
        <f t="array" ref="N435">_xlfn.IFS(I435="Rob","Robusta",I435="Exc","Excelsa",I435="Ara","Arabi",I435="Lib","Liberica")</f>
        <v>Liberica</v>
      </c>
      <c r="O435" t="str" cm="1">
        <f t="array" ref="O435">_xlfn.IFS(J435="M","Medium",J435="L","Light",J435="d","Dark")</f>
        <v>Medium</v>
      </c>
      <c r="P435" t="str">
        <f>_xlfn.XLOOKUP(Orders_Details[[#This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IF(_xlfn.XLOOKUP(C436,customers!$A$1:$A$1001,customers!$C$1:$C$1001,0)=0,"Not Found",_xlfn.XLOOKUP(C436,customers!$A$1:$A$1001,customers!$C$1:$C$1001,0))</f>
        <v>Not Found</v>
      </c>
      <c r="H436" s="2" t="str">
        <f>_xlfn.XLOOKUP(C436,customers!$A$1:$A$1001,customers!$G$1:$G$1001,,0)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6"/>
        <v>67.5</v>
      </c>
      <c r="N436" t="str" cm="1">
        <f t="array" ref="N436">_xlfn.IFS(I436="Rob","Robusta",I436="Exc","Excelsa",I436="Ara","Arabi",I436="Lib","Liberica")</f>
        <v>Arabi</v>
      </c>
      <c r="O436" t="str" cm="1">
        <f t="array" ref="O436">_xlfn.IFS(J436="M","Medium",J436="L","Light",J436="d","Dark")</f>
        <v>Medium</v>
      </c>
      <c r="P436" t="str">
        <f>_xlfn.XLOOKUP(Orders_Details[[#This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IF(_xlfn.XLOOKUP(C437,customers!$A$1:$A$1001,customers!$C$1:$C$1001,0)=0,"Not Found",_xlfn.XLOOKUP(C437,customers!$A$1:$A$1001,customers!$C$1:$C$1001,0))</f>
        <v>crowthornc3@msn.com</v>
      </c>
      <c r="H437" s="2" t="str">
        <f>_xlfn.XLOOKUP(C437,customers!$A$1:$A$1001,customers!$G$1:$G$1001,,0)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6"/>
        <v>8.25</v>
      </c>
      <c r="N437" t="str" cm="1">
        <f t="array" ref="N437">_xlfn.IFS(I437="Rob","Robusta",I437="Exc","Excelsa",I437="Ara","Arabi",I437="Lib","Liberica")</f>
        <v>Excelsa</v>
      </c>
      <c r="O437" t="str" cm="1">
        <f t="array" ref="O437">_xlfn.IFS(J437="M","Medium",J437="L","Light",J437="d","Dark")</f>
        <v>Medium</v>
      </c>
      <c r="P437" t="str">
        <f>_xlfn.XLOOKUP(Orders_Details[[#This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IF(_xlfn.XLOOKUP(C438,customers!$A$1:$A$1001,customers!$C$1:$C$1001,0)=0,"Not Found",_xlfn.XLOOKUP(C438,customers!$A$1:$A$1001,customers!$C$1:$C$1001,0))</f>
        <v>orylandc4@deviantart.com</v>
      </c>
      <c r="H438" s="2" t="str">
        <f>_xlfn.XLOOKUP(C438,customers!$A$1:$A$1001,customers!$G$1:$G$1001,,0)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6"/>
        <v>9.51</v>
      </c>
      <c r="N438" t="str" cm="1">
        <f t="array" ref="N438">_xlfn.IFS(I438="Rob","Robusta",I438="Exc","Excelsa",I438="Ara","Arabi",I438="Lib","Liberica")</f>
        <v>Liberica</v>
      </c>
      <c r="O438" t="str" cm="1">
        <f t="array" ref="O438">_xlfn.IFS(J438="M","Medium",J438="L","Light",J438="d","Dark")</f>
        <v>Light</v>
      </c>
      <c r="P438" t="str">
        <f>_xlfn.XLOOKUP(Orders_Details[[#This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IF(_xlfn.XLOOKUP(C439,customers!$A$1:$A$1001,customers!$C$1:$C$1001,0)=0,"Not Found",_xlfn.XLOOKUP(C439,customers!$A$1:$A$1001,customers!$C$1:$C$1001,0))</f>
        <v>Not Found</v>
      </c>
      <c r="H439" s="2" t="str">
        <f>_xlfn.XLOOKUP(C439,customers!$A$1:$A$1001,customers!$G$1:$G$1001,,0)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6"/>
        <v>29.784999999999997</v>
      </c>
      <c r="N439" t="str" cm="1">
        <f t="array" ref="N439">_xlfn.IFS(I439="Rob","Robusta",I439="Exc","Excelsa",I439="Ara","Arabi",I439="Lib","Liberica")</f>
        <v>Liberica</v>
      </c>
      <c r="O439" t="str" cm="1">
        <f t="array" ref="O439">_xlfn.IFS(J439="M","Medium",J439="L","Light",J439="d","Dark")</f>
        <v>Dark</v>
      </c>
      <c r="P439" t="str">
        <f>_xlfn.XLOOKUP(Orders_Details[[#This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IF(_xlfn.XLOOKUP(C440,customers!$A$1:$A$1001,customers!$C$1:$C$1001,0)=0,"Not Found",_xlfn.XLOOKUP(C440,customers!$A$1:$A$1001,customers!$C$1:$C$1001,0))</f>
        <v>msesonck@census.gov</v>
      </c>
      <c r="H440" s="2" t="str">
        <f>_xlfn.XLOOKUP(C440,customers!$A$1:$A$1001,customers!$G$1:$G$1001,,0)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6"/>
        <v>15.54</v>
      </c>
      <c r="N440" t="str" cm="1">
        <f t="array" ref="N440">_xlfn.IFS(I440="Rob","Robusta",I440="Exc","Excelsa",I440="Ara","Arabi",I440="Lib","Liberica")</f>
        <v>Liberica</v>
      </c>
      <c r="O440" t="str" cm="1">
        <f t="array" ref="O440">_xlfn.IFS(J440="M","Medium",J440="L","Light",J440="d","Dark")</f>
        <v>Dark</v>
      </c>
      <c r="P440" t="str">
        <f>_xlfn.XLOOKUP(Orders_Details[[#This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IF(_xlfn.XLOOKUP(C441,customers!$A$1:$A$1001,customers!$C$1:$C$1001,0)=0,"Not Found",_xlfn.XLOOKUP(C441,customers!$A$1:$A$1001,customers!$C$1:$C$1001,0))</f>
        <v>craglessc7@webmd.com</v>
      </c>
      <c r="H441" s="2" t="str">
        <f>_xlfn.XLOOKUP(C441,customers!$A$1:$A$1001,customers!$G$1:$G$1001,,0)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6"/>
        <v>35.64</v>
      </c>
      <c r="N441" t="str" cm="1">
        <f t="array" ref="N441">_xlfn.IFS(I441="Rob","Robusta",I441="Exc","Excelsa",I441="Ara","Arabi",I441="Lib","Liberica")</f>
        <v>Excelsa</v>
      </c>
      <c r="O441" t="str" cm="1">
        <f t="array" ref="O441">_xlfn.IFS(J441="M","Medium",J441="L","Light",J441="d","Dark")</f>
        <v>Light</v>
      </c>
      <c r="P441" t="str">
        <f>_xlfn.XLOOKUP(Orders_Details[[#This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IF(_xlfn.XLOOKUP(C442,customers!$A$1:$A$1001,customers!$C$1:$C$1001,0)=0,"Not Found",_xlfn.XLOOKUP(C442,customers!$A$1:$A$1001,customers!$C$1:$C$1001,0))</f>
        <v>fhollowsc8@blogtalkradio.com</v>
      </c>
      <c r="H442" s="2" t="str">
        <f>_xlfn.XLOOKUP(C442,customers!$A$1:$A$1001,customers!$G$1:$G$1001,,0)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6"/>
        <v>103.49999999999999</v>
      </c>
      <c r="N442" t="str" cm="1">
        <f t="array" ref="N442">_xlfn.IFS(I442="Rob","Robusta",I442="Exc","Excelsa",I442="Ara","Arabi",I442="Lib","Liberica")</f>
        <v>Arabi</v>
      </c>
      <c r="O442" t="str" cm="1">
        <f t="array" ref="O442">_xlfn.IFS(J442="M","Medium",J442="L","Light",J442="d","Dark")</f>
        <v>Medium</v>
      </c>
      <c r="P442" t="str">
        <f>_xlfn.XLOOKUP(Orders_Details[[#This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IF(_xlfn.XLOOKUP(C443,customers!$A$1:$A$1001,customers!$C$1:$C$1001,0)=0,"Not Found",_xlfn.XLOOKUP(C443,customers!$A$1:$A$1001,customers!$C$1:$C$1001,0))</f>
        <v>llathleiffc9@nationalgeographic.com</v>
      </c>
      <c r="H443" s="2" t="str">
        <f>_xlfn.XLOOKUP(C443,customers!$A$1:$A$1001,customers!$G$1:$G$1001,,0)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6"/>
        <v>36.450000000000003</v>
      </c>
      <c r="N443" t="str" cm="1">
        <f t="array" ref="N443">_xlfn.IFS(I443="Rob","Robusta",I443="Exc","Excelsa",I443="Ara","Arabi",I443="Lib","Liberica")</f>
        <v>Excelsa</v>
      </c>
      <c r="O443" t="str" cm="1">
        <f t="array" ref="O443">_xlfn.IFS(J443="M","Medium",J443="L","Light",J443="d","Dark")</f>
        <v>Dark</v>
      </c>
      <c r="P443" t="str">
        <f>_xlfn.XLOOKUP(Orders_Details[[#This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IF(_xlfn.XLOOKUP(C444,customers!$A$1:$A$1001,customers!$C$1:$C$1001,0)=0,"Not Found",_xlfn.XLOOKUP(C444,customers!$A$1:$A$1001,customers!$C$1:$C$1001,0))</f>
        <v>kheadsca@jalbum.net</v>
      </c>
      <c r="H444" s="2" t="str">
        <f>_xlfn.XLOOKUP(C444,customers!$A$1:$A$1001,customers!$G$1:$G$1001,,0)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6"/>
        <v>35.849999999999994</v>
      </c>
      <c r="N444" t="str" cm="1">
        <f t="array" ref="N444">_xlfn.IFS(I444="Rob","Robusta",I444="Exc","Excelsa",I444="Ara","Arabi",I444="Lib","Liberica")</f>
        <v>Robusta</v>
      </c>
      <c r="O444" t="str" cm="1">
        <f t="array" ref="O444">_xlfn.IFS(J444="M","Medium",J444="L","Light",J444="d","Dark")</f>
        <v>Light</v>
      </c>
      <c r="P444" t="str">
        <f>_xlfn.XLOOKUP(Orders_Details[[#This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IF(_xlfn.XLOOKUP(C445,customers!$A$1:$A$1001,customers!$C$1:$C$1001,0)=0,"Not Found",_xlfn.XLOOKUP(C445,customers!$A$1:$A$1001,customers!$C$1:$C$1001,0))</f>
        <v>tbownecb@unicef.org</v>
      </c>
      <c r="H445" s="2" t="str">
        <f>_xlfn.XLOOKUP(C445,customers!$A$1:$A$1001,customers!$G$1:$G$1001,,0)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6"/>
        <v>22.274999999999999</v>
      </c>
      <c r="N445" t="str" cm="1">
        <f t="array" ref="N445">_xlfn.IFS(I445="Rob","Robusta",I445="Exc","Excelsa",I445="Ara","Arabi",I445="Lib","Liberica")</f>
        <v>Excelsa</v>
      </c>
      <c r="O445" t="str" cm="1">
        <f t="array" ref="O445">_xlfn.IFS(J445="M","Medium",J445="L","Light",J445="d","Dark")</f>
        <v>Light</v>
      </c>
      <c r="P445" t="str">
        <f>_xlfn.XLOOKUP(Orders_Details[[#This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IF(_xlfn.XLOOKUP(C446,customers!$A$1:$A$1001,customers!$C$1:$C$1001,0)=0,"Not Found",_xlfn.XLOOKUP(C446,customers!$A$1:$A$1001,customers!$C$1:$C$1001,0))</f>
        <v>rjacquemardcc@acquirethisname.com</v>
      </c>
      <c r="H446" s="2" t="str">
        <f>_xlfn.XLOOKUP(C446,customers!$A$1:$A$1001,customers!$G$1:$G$1001,,0)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6"/>
        <v>24.75</v>
      </c>
      <c r="N446" t="str" cm="1">
        <f t="array" ref="N446">_xlfn.IFS(I446="Rob","Robusta",I446="Exc","Excelsa",I446="Ara","Arabi",I446="Lib","Liberica")</f>
        <v>Excelsa</v>
      </c>
      <c r="O446" t="str" cm="1">
        <f t="array" ref="O446">_xlfn.IFS(J446="M","Medium",J446="L","Light",J446="d","Dark")</f>
        <v>Medium</v>
      </c>
      <c r="P446" t="str">
        <f>_xlfn.XLOOKUP(Orders_Details[[#This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IF(_xlfn.XLOOKUP(C447,customers!$A$1:$A$1001,customers!$C$1:$C$1001,0)=0,"Not Found",_xlfn.XLOOKUP(C447,customers!$A$1:$A$1001,customers!$C$1:$C$1001,0))</f>
        <v>kwarmancd@printfriendly.com</v>
      </c>
      <c r="H447" s="2" t="str">
        <f>_xlfn.XLOOKUP(C447,customers!$A$1:$A$1001,customers!$G$1:$G$1001,,0)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6"/>
        <v>66.929999999999993</v>
      </c>
      <c r="N447" t="str" cm="1">
        <f t="array" ref="N447">_xlfn.IFS(I447="Rob","Robusta",I447="Exc","Excelsa",I447="Ara","Arabi",I447="Lib","Liberica")</f>
        <v>Liberica</v>
      </c>
      <c r="O447" t="str" cm="1">
        <f t="array" ref="O447">_xlfn.IFS(J447="M","Medium",J447="L","Light",J447="d","Dark")</f>
        <v>Medium</v>
      </c>
      <c r="P447" t="str">
        <f>_xlfn.XLOOKUP(Orders_Details[[#This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IF(_xlfn.XLOOKUP(C448,customers!$A$1:$A$1001,customers!$C$1:$C$1001,0)=0,"Not Found",_xlfn.XLOOKUP(C448,customers!$A$1:$A$1001,customers!$C$1:$C$1001,0))</f>
        <v>wcholomince@about.com</v>
      </c>
      <c r="H448" s="2" t="str">
        <f>_xlfn.XLOOKUP(C448,customers!$A$1:$A$1001,customers!$G$1:$G$1001,,0)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6"/>
        <v>8.73</v>
      </c>
      <c r="N448" t="str" cm="1">
        <f t="array" ref="N448">_xlfn.IFS(I448="Rob","Robusta",I448="Exc","Excelsa",I448="Ara","Arabi",I448="Lib","Liberica")</f>
        <v>Liberica</v>
      </c>
      <c r="O448" t="str" cm="1">
        <f t="array" ref="O448">_xlfn.IFS(J448="M","Medium",J448="L","Light",J448="d","Dark")</f>
        <v>Medium</v>
      </c>
      <c r="P448" t="str">
        <f>_xlfn.XLOOKUP(Orders_Details[[#This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IF(_xlfn.XLOOKUP(C449,customers!$A$1:$A$1001,customers!$C$1:$C$1001,0)=0,"Not Found",_xlfn.XLOOKUP(C449,customers!$A$1:$A$1001,customers!$C$1:$C$1001,0))</f>
        <v>abraidmancf@census.gov</v>
      </c>
      <c r="H449" s="2" t="str">
        <f>_xlfn.XLOOKUP(C449,customers!$A$1:$A$1001,customers!$G$1:$G$1001,,0)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6"/>
        <v>17.91</v>
      </c>
      <c r="N449" t="str" cm="1">
        <f t="array" ref="N449">_xlfn.IFS(I449="Rob","Robusta",I449="Exc","Excelsa",I449="Ara","Arabi",I449="Lib","Liberica")</f>
        <v>Robusta</v>
      </c>
      <c r="O449" t="str" cm="1">
        <f t="array" ref="O449">_xlfn.IFS(J449="M","Medium",J449="L","Light",J449="d","Dark")</f>
        <v>Medium</v>
      </c>
      <c r="P449" t="str">
        <f>_xlfn.XLOOKUP(Orders_Details[[#This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IF(_xlfn.XLOOKUP(C450,customers!$A$1:$A$1001,customers!$C$1:$C$1001,0)=0,"Not Found",_xlfn.XLOOKUP(C450,customers!$A$1:$A$1001,customers!$C$1:$C$1001,0))</f>
        <v>pdurbancg@symantec.com</v>
      </c>
      <c r="H450" s="2" t="str">
        <f>_xlfn.XLOOKUP(C450,customers!$A$1:$A$1001,customers!$G$1:$G$1001,,0)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si="6"/>
        <v>7.169999999999999</v>
      </c>
      <c r="N450" t="str" cm="1">
        <f t="array" ref="N450">_xlfn.IFS(I450="Rob","Robusta",I450="Exc","Excelsa",I450="Ara","Arabi",I450="Lib","Liberica")</f>
        <v>Robusta</v>
      </c>
      <c r="O450" t="str" cm="1">
        <f t="array" ref="O450">_xlfn.IFS(J450="M","Medium",J450="L","Light",J450="d","Dark")</f>
        <v>Light</v>
      </c>
      <c r="P450" t="str">
        <f>_xlfn.XLOOKUP(Orders_Details[[#This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IF(_xlfn.XLOOKUP(C451,customers!$A$1:$A$1001,customers!$C$1:$C$1001,0)=0,"Not Found",_xlfn.XLOOKUP(C451,customers!$A$1:$A$1001,customers!$C$1:$C$1001,0))</f>
        <v>aharroldch@miibeian.gov.cn</v>
      </c>
      <c r="H451" s="2" t="str">
        <f>_xlfn.XLOOKUP(C451,customers!$A$1:$A$1001,customers!$G$1:$G$1001,,0)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ref="M451:M514" si="7">L451*E451</f>
        <v>5.3699999999999992</v>
      </c>
      <c r="N451" t="str" cm="1">
        <f t="array" ref="N451">_xlfn.IFS(I451="Rob","Robusta",I451="Exc","Excelsa",I451="Ara","Arabi",I451="Lib","Liberica")</f>
        <v>Robusta</v>
      </c>
      <c r="O451" t="str" cm="1">
        <f t="array" ref="O451">_xlfn.IFS(J451="M","Medium",J451="L","Light",J451="d","Dark")</f>
        <v>Dark</v>
      </c>
      <c r="P451" t="str">
        <f>_xlfn.XLOOKUP(Orders_Details[[#This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IF(_xlfn.XLOOKUP(C452,customers!$A$1:$A$1001,customers!$C$1:$C$1001,0)=0,"Not Found",_xlfn.XLOOKUP(C452,customers!$A$1:$A$1001,customers!$C$1:$C$1001,0))</f>
        <v>spamphilonci@mlb.com</v>
      </c>
      <c r="H452" s="2" t="str">
        <f>_xlfn.XLOOKUP(C452,customers!$A$1:$A$1001,customers!$G$1:$G$1001,,0)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7"/>
        <v>23.774999999999999</v>
      </c>
      <c r="N452" t="str" cm="1">
        <f t="array" ref="N452">_xlfn.IFS(I452="Rob","Robusta",I452="Exc","Excelsa",I452="Ara","Arabi",I452="Lib","Liberica")</f>
        <v>Liberica</v>
      </c>
      <c r="O452" t="str" cm="1">
        <f t="array" ref="O452">_xlfn.IFS(J452="M","Medium",J452="L","Light",J452="d","Dark")</f>
        <v>Light</v>
      </c>
      <c r="P452" t="str">
        <f>_xlfn.XLOOKUP(Orders_Details[[#This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IF(_xlfn.XLOOKUP(C453,customers!$A$1:$A$1001,customers!$C$1:$C$1001,0)=0,"Not Found",_xlfn.XLOOKUP(C453,customers!$A$1:$A$1001,customers!$C$1:$C$1001,0))</f>
        <v>mspurdencj@exblog.jp</v>
      </c>
      <c r="H453" s="2" t="str">
        <f>_xlfn.XLOOKUP(C453,customers!$A$1:$A$1001,customers!$G$1:$G$1001,,0)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7"/>
        <v>41.169999999999995</v>
      </c>
      <c r="N453" t="str" cm="1">
        <f t="array" ref="N453">_xlfn.IFS(I453="Rob","Robusta",I453="Exc","Excelsa",I453="Ara","Arabi",I453="Lib","Liberica")</f>
        <v>Robusta</v>
      </c>
      <c r="O453" t="str" cm="1">
        <f t="array" ref="O453">_xlfn.IFS(J453="M","Medium",J453="L","Light",J453="d","Dark")</f>
        <v>Dark</v>
      </c>
      <c r="P453" t="str">
        <f>_xlfn.XLOOKUP(Orders_Details[[#This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IF(_xlfn.XLOOKUP(C454,customers!$A$1:$A$1001,customers!$C$1:$C$1001,0)=0,"Not Found",_xlfn.XLOOKUP(C454,customers!$A$1:$A$1001,customers!$C$1:$C$1001,0))</f>
        <v>msesonck@census.gov</v>
      </c>
      <c r="H454" s="2" t="str">
        <f>_xlfn.XLOOKUP(C454,customers!$A$1:$A$1001,customers!$G$1:$G$1001,,0)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7"/>
        <v>11.654999999999999</v>
      </c>
      <c r="N454" t="str" cm="1">
        <f t="array" ref="N454">_xlfn.IFS(I454="Rob","Robusta",I454="Exc","Excelsa",I454="Ara","Arabi",I454="Lib","Liberica")</f>
        <v>Arabi</v>
      </c>
      <c r="O454" t="str" cm="1">
        <f t="array" ref="O454">_xlfn.IFS(J454="M","Medium",J454="L","Light",J454="d","Dark")</f>
        <v>Light</v>
      </c>
      <c r="P454" t="str">
        <f>_xlfn.XLOOKUP(Orders_Details[[#This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IF(_xlfn.XLOOKUP(C455,customers!$A$1:$A$1001,customers!$C$1:$C$1001,0)=0,"Not Found",_xlfn.XLOOKUP(C455,customers!$A$1:$A$1001,customers!$C$1:$C$1001,0))</f>
        <v>npirronecl@weibo.com</v>
      </c>
      <c r="H455" s="2" t="str">
        <f>_xlfn.XLOOKUP(C455,customers!$A$1:$A$1001,customers!$G$1:$G$1001,,0)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7"/>
        <v>38.04</v>
      </c>
      <c r="N455" t="str" cm="1">
        <f t="array" ref="N455">_xlfn.IFS(I455="Rob","Robusta",I455="Exc","Excelsa",I455="Ara","Arabi",I455="Lib","Liberica")</f>
        <v>Liberica</v>
      </c>
      <c r="O455" t="str" cm="1">
        <f t="array" ref="O455">_xlfn.IFS(J455="M","Medium",J455="L","Light",J455="d","Dark")</f>
        <v>Light</v>
      </c>
      <c r="P455" t="str">
        <f>_xlfn.XLOOKUP(Orders_Details[[#This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IF(_xlfn.XLOOKUP(C456,customers!$A$1:$A$1001,customers!$C$1:$C$1001,0)=0,"Not Found",_xlfn.XLOOKUP(C456,customers!$A$1:$A$1001,customers!$C$1:$C$1001,0))</f>
        <v>rcawleycm@yellowbook.com</v>
      </c>
      <c r="H456" s="2" t="str">
        <f>_xlfn.XLOOKUP(C456,customers!$A$1:$A$1001,customers!$G$1:$G$1001,,0)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7"/>
        <v>82.339999999999989</v>
      </c>
      <c r="N456" t="str" cm="1">
        <f t="array" ref="N456">_xlfn.IFS(I456="Rob","Robusta",I456="Exc","Excelsa",I456="Ara","Arabi",I456="Lib","Liberica")</f>
        <v>Robusta</v>
      </c>
      <c r="O456" t="str" cm="1">
        <f t="array" ref="O456">_xlfn.IFS(J456="M","Medium",J456="L","Light",J456="d","Dark")</f>
        <v>Dark</v>
      </c>
      <c r="P456" t="str">
        <f>_xlfn.XLOOKUP(Orders_Details[[#This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IF(_xlfn.XLOOKUP(C457,customers!$A$1:$A$1001,customers!$C$1:$C$1001,0)=0,"Not Found",_xlfn.XLOOKUP(C457,customers!$A$1:$A$1001,customers!$C$1:$C$1001,0))</f>
        <v>sbarribalcn@microsoft.com</v>
      </c>
      <c r="H457" s="2" t="str">
        <f>_xlfn.XLOOKUP(C457,customers!$A$1:$A$1001,customers!$G$1:$G$1001,,0)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7"/>
        <v>9.51</v>
      </c>
      <c r="N457" t="str" cm="1">
        <f t="array" ref="N457">_xlfn.IFS(I457="Rob","Robusta",I457="Exc","Excelsa",I457="Ara","Arabi",I457="Lib","Liberica")</f>
        <v>Liberica</v>
      </c>
      <c r="O457" t="str" cm="1">
        <f t="array" ref="O457">_xlfn.IFS(J457="M","Medium",J457="L","Light",J457="d","Dark")</f>
        <v>Light</v>
      </c>
      <c r="P457" t="str">
        <f>_xlfn.XLOOKUP(Orders_Details[[#This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IF(_xlfn.XLOOKUP(C458,customers!$A$1:$A$1001,customers!$C$1:$C$1001,0)=0,"Not Found",_xlfn.XLOOKUP(C458,customers!$A$1:$A$1001,customers!$C$1:$C$1001,0))</f>
        <v>aadamidesco@bizjournals.com</v>
      </c>
      <c r="H458" s="2" t="str">
        <f>_xlfn.XLOOKUP(C458,customers!$A$1:$A$1001,customers!$G$1:$G$1001,,0)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7"/>
        <v>41.169999999999995</v>
      </c>
      <c r="N458" t="str" cm="1">
        <f t="array" ref="N458">_xlfn.IFS(I458="Rob","Robusta",I458="Exc","Excelsa",I458="Ara","Arabi",I458="Lib","Liberica")</f>
        <v>Robusta</v>
      </c>
      <c r="O458" t="str" cm="1">
        <f t="array" ref="O458">_xlfn.IFS(J458="M","Medium",J458="L","Light",J458="d","Dark")</f>
        <v>Dark</v>
      </c>
      <c r="P458" t="str">
        <f>_xlfn.XLOOKUP(Orders_Details[[#This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IF(_xlfn.XLOOKUP(C459,customers!$A$1:$A$1001,customers!$C$1:$C$1001,0)=0,"Not Found",_xlfn.XLOOKUP(C459,customers!$A$1:$A$1001,customers!$C$1:$C$1001,0))</f>
        <v>cthowescp@craigslist.org</v>
      </c>
      <c r="H459" s="2" t="str">
        <f>_xlfn.XLOOKUP(C459,customers!$A$1:$A$1001,customers!$G$1:$G$1001,,0)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7"/>
        <v>47.55</v>
      </c>
      <c r="N459" t="str" cm="1">
        <f t="array" ref="N459">_xlfn.IFS(I459="Rob","Robusta",I459="Exc","Excelsa",I459="Ara","Arabi",I459="Lib","Liberica")</f>
        <v>Liberica</v>
      </c>
      <c r="O459" t="str" cm="1">
        <f t="array" ref="O459">_xlfn.IFS(J459="M","Medium",J459="L","Light",J459="d","Dark")</f>
        <v>Light</v>
      </c>
      <c r="P459" t="str">
        <f>_xlfn.XLOOKUP(Orders_Details[[#This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IF(_xlfn.XLOOKUP(C460,customers!$A$1:$A$1001,customers!$C$1:$C$1001,0)=0,"Not Found",_xlfn.XLOOKUP(C460,customers!$A$1:$A$1001,customers!$C$1:$C$1001,0))</f>
        <v>rwillowaycq@admin.ch</v>
      </c>
      <c r="H460" s="2" t="str">
        <f>_xlfn.XLOOKUP(C460,customers!$A$1:$A$1001,customers!$G$1:$G$1001,,0)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7"/>
        <v>45</v>
      </c>
      <c r="N460" t="str" cm="1">
        <f t="array" ref="N460">_xlfn.IFS(I460="Rob","Robusta",I460="Exc","Excelsa",I460="Ara","Arabi",I460="Lib","Liberica")</f>
        <v>Arabi</v>
      </c>
      <c r="O460" t="str" cm="1">
        <f t="array" ref="O460">_xlfn.IFS(J460="M","Medium",J460="L","Light",J460="d","Dark")</f>
        <v>Medium</v>
      </c>
      <c r="P460" t="str">
        <f>_xlfn.XLOOKUP(Orders_Details[[#This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IF(_xlfn.XLOOKUP(C461,customers!$A$1:$A$1001,customers!$C$1:$C$1001,0)=0,"Not Found",_xlfn.XLOOKUP(C461,customers!$A$1:$A$1001,customers!$C$1:$C$1001,0))</f>
        <v>aelwincr@privacy.gov.au</v>
      </c>
      <c r="H461" s="2" t="str">
        <f>_xlfn.XLOOKUP(C461,customers!$A$1:$A$1001,customers!$G$1:$G$1001,,0)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7"/>
        <v>23.774999999999999</v>
      </c>
      <c r="N461" t="str" cm="1">
        <f t="array" ref="N461">_xlfn.IFS(I461="Rob","Robusta",I461="Exc","Excelsa",I461="Ara","Arabi",I461="Lib","Liberica")</f>
        <v>Liberica</v>
      </c>
      <c r="O461" t="str" cm="1">
        <f t="array" ref="O461">_xlfn.IFS(J461="M","Medium",J461="L","Light",J461="d","Dark")</f>
        <v>Light</v>
      </c>
      <c r="P461" t="str">
        <f>_xlfn.XLOOKUP(Orders_Details[[#This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IF(_xlfn.XLOOKUP(C462,customers!$A$1:$A$1001,customers!$C$1:$C$1001,0)=0,"Not Found",_xlfn.XLOOKUP(C462,customers!$A$1:$A$1001,customers!$C$1:$C$1001,0))</f>
        <v>abilbrookcs@booking.com</v>
      </c>
      <c r="H462" s="2" t="str">
        <f>_xlfn.XLOOKUP(C462,customers!$A$1:$A$1001,customers!$G$1:$G$1001,,0)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7"/>
        <v>16.11</v>
      </c>
      <c r="N462" t="str" cm="1">
        <f t="array" ref="N462">_xlfn.IFS(I462="Rob","Robusta",I462="Exc","Excelsa",I462="Ara","Arabi",I462="Lib","Liberica")</f>
        <v>Robusta</v>
      </c>
      <c r="O462" t="str" cm="1">
        <f t="array" ref="O462">_xlfn.IFS(J462="M","Medium",J462="L","Light",J462="d","Dark")</f>
        <v>Dark</v>
      </c>
      <c r="P462" t="str">
        <f>_xlfn.XLOOKUP(Orders_Details[[#This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IF(_xlfn.XLOOKUP(C463,customers!$A$1:$A$1001,customers!$C$1:$C$1001,0)=0,"Not Found",_xlfn.XLOOKUP(C463,customers!$A$1:$A$1001,customers!$C$1:$C$1001,0))</f>
        <v>rmckallct@sakura.ne.jp</v>
      </c>
      <c r="H463" s="2" t="str">
        <f>_xlfn.XLOOKUP(C463,customers!$A$1:$A$1001,customers!$G$1:$G$1001,,0)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7"/>
        <v>10.739999999999998</v>
      </c>
      <c r="N463" t="str" cm="1">
        <f t="array" ref="N463">_xlfn.IFS(I463="Rob","Robusta",I463="Exc","Excelsa",I463="Ara","Arabi",I463="Lib","Liberica")</f>
        <v>Robusta</v>
      </c>
      <c r="O463" t="str" cm="1">
        <f t="array" ref="O463">_xlfn.IFS(J463="M","Medium",J463="L","Light",J463="d","Dark")</f>
        <v>Dark</v>
      </c>
      <c r="P463" t="str">
        <f>_xlfn.XLOOKUP(Orders_Details[[#This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IF(_xlfn.XLOOKUP(C464,customers!$A$1:$A$1001,customers!$C$1:$C$1001,0)=0,"Not Found",_xlfn.XLOOKUP(C464,customers!$A$1:$A$1001,customers!$C$1:$C$1001,0))</f>
        <v>bdailecu@vistaprint.com</v>
      </c>
      <c r="H464" s="2" t="str">
        <f>_xlfn.XLOOKUP(C464,customers!$A$1:$A$1001,customers!$G$1:$G$1001,,0)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7"/>
        <v>49.75</v>
      </c>
      <c r="N464" t="str" cm="1">
        <f t="array" ref="N464">_xlfn.IFS(I464="Rob","Robusta",I464="Exc","Excelsa",I464="Ara","Arabi",I464="Lib","Liberica")</f>
        <v>Arabi</v>
      </c>
      <c r="O464" t="str" cm="1">
        <f t="array" ref="O464">_xlfn.IFS(J464="M","Medium",J464="L","Light",J464="d","Dark")</f>
        <v>Dark</v>
      </c>
      <c r="P464" t="str">
        <f>_xlfn.XLOOKUP(Orders_Details[[#This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IF(_xlfn.XLOOKUP(C465,customers!$A$1:$A$1001,customers!$C$1:$C$1001,0)=0,"Not Found",_xlfn.XLOOKUP(C465,customers!$A$1:$A$1001,customers!$C$1:$C$1001,0))</f>
        <v>atrehernecv@state.tx.us</v>
      </c>
      <c r="H465" s="2" t="str">
        <f>_xlfn.XLOOKUP(C465,customers!$A$1:$A$1001,customers!$G$1:$G$1001,,0)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7"/>
        <v>27.5</v>
      </c>
      <c r="N465" t="str" cm="1">
        <f t="array" ref="N465">_xlfn.IFS(I465="Rob","Robusta",I465="Exc","Excelsa",I465="Ara","Arabi",I465="Lib","Liberica")</f>
        <v>Excelsa</v>
      </c>
      <c r="O465" t="str" cm="1">
        <f t="array" ref="O465">_xlfn.IFS(J465="M","Medium",J465="L","Light",J465="d","Dark")</f>
        <v>Medium</v>
      </c>
      <c r="P465" t="str">
        <f>_xlfn.XLOOKUP(Orders_Details[[#This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IF(_xlfn.XLOOKUP(C466,customers!$A$1:$A$1001,customers!$C$1:$C$1001,0)=0,"Not Found",_xlfn.XLOOKUP(C466,customers!$A$1:$A$1001,customers!$C$1:$C$1001,0))</f>
        <v>abrentnallcw@biglobe.ne.jp</v>
      </c>
      <c r="H466" s="2" t="str">
        <f>_xlfn.XLOOKUP(C466,customers!$A$1:$A$1001,customers!$G$1:$G$1001,,0)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7"/>
        <v>119.13999999999999</v>
      </c>
      <c r="N466" t="str" cm="1">
        <f t="array" ref="N466">_xlfn.IFS(I466="Rob","Robusta",I466="Exc","Excelsa",I466="Ara","Arabi",I466="Lib","Liberica")</f>
        <v>Liberica</v>
      </c>
      <c r="O466" t="str" cm="1">
        <f t="array" ref="O466">_xlfn.IFS(J466="M","Medium",J466="L","Light",J466="d","Dark")</f>
        <v>Dark</v>
      </c>
      <c r="P466" t="str">
        <f>_xlfn.XLOOKUP(Orders_Details[[#This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IF(_xlfn.XLOOKUP(C467,customers!$A$1:$A$1001,customers!$C$1:$C$1001,0)=0,"Not Found",_xlfn.XLOOKUP(C467,customers!$A$1:$A$1001,customers!$C$1:$C$1001,0))</f>
        <v>ddrinkallcx@psu.edu</v>
      </c>
      <c r="H467" s="2" t="str">
        <f>_xlfn.XLOOKUP(C467,customers!$A$1:$A$1001,customers!$G$1:$G$1001,,0)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7"/>
        <v>20.584999999999997</v>
      </c>
      <c r="N467" t="str" cm="1">
        <f t="array" ref="N467">_xlfn.IFS(I467="Rob","Robusta",I467="Exc","Excelsa",I467="Ara","Arabi",I467="Lib","Liberica")</f>
        <v>Robusta</v>
      </c>
      <c r="O467" t="str" cm="1">
        <f t="array" ref="O467">_xlfn.IFS(J467="M","Medium",J467="L","Light",J467="d","Dark")</f>
        <v>Dark</v>
      </c>
      <c r="P467" t="str">
        <f>_xlfn.XLOOKUP(Orders_Details[[#This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IF(_xlfn.XLOOKUP(C468,customers!$A$1:$A$1001,customers!$C$1:$C$1001,0)=0,"Not Found",_xlfn.XLOOKUP(C468,customers!$A$1:$A$1001,customers!$C$1:$C$1001,0))</f>
        <v>dkornelcy@cyberchimps.com</v>
      </c>
      <c r="H468" s="2" t="str">
        <f>_xlfn.XLOOKUP(C468,customers!$A$1:$A$1001,customers!$G$1:$G$1001,,0)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7"/>
        <v>8.9550000000000001</v>
      </c>
      <c r="N468" t="str" cm="1">
        <f t="array" ref="N468">_xlfn.IFS(I468="Rob","Robusta",I468="Exc","Excelsa",I468="Ara","Arabi",I468="Lib","Liberica")</f>
        <v>Arabi</v>
      </c>
      <c r="O468" t="str" cm="1">
        <f t="array" ref="O468">_xlfn.IFS(J468="M","Medium",J468="L","Light",J468="d","Dark")</f>
        <v>Dark</v>
      </c>
      <c r="P468" t="str">
        <f>_xlfn.XLOOKUP(Orders_Details[[#This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IF(_xlfn.XLOOKUP(C469,customers!$A$1:$A$1001,customers!$C$1:$C$1001,0)=0,"Not Found",_xlfn.XLOOKUP(C469,customers!$A$1:$A$1001,customers!$C$1:$C$1001,0))</f>
        <v>rlequeuxcz@newyorker.com</v>
      </c>
      <c r="H469" s="2" t="str">
        <f>_xlfn.XLOOKUP(C469,customers!$A$1:$A$1001,customers!$G$1:$G$1001,,0)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7"/>
        <v>5.97</v>
      </c>
      <c r="N469" t="str" cm="1">
        <f t="array" ref="N469">_xlfn.IFS(I469="Rob","Robusta",I469="Exc","Excelsa",I469="Ara","Arabi",I469="Lib","Liberica")</f>
        <v>Arabi</v>
      </c>
      <c r="O469" t="str" cm="1">
        <f t="array" ref="O469">_xlfn.IFS(J469="M","Medium",J469="L","Light",J469="d","Dark")</f>
        <v>Dark</v>
      </c>
      <c r="P469" t="str">
        <f>_xlfn.XLOOKUP(Orders_Details[[#This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IF(_xlfn.XLOOKUP(C470,customers!$A$1:$A$1001,customers!$C$1:$C$1001,0)=0,"Not Found",_xlfn.XLOOKUP(C470,customers!$A$1:$A$1001,customers!$C$1:$C$1001,0))</f>
        <v>jmccaulld0@parallels.com</v>
      </c>
      <c r="H470" s="2" t="str">
        <f>_xlfn.XLOOKUP(C470,customers!$A$1:$A$1001,customers!$G$1:$G$1001,,0)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7"/>
        <v>41.25</v>
      </c>
      <c r="N470" t="str" cm="1">
        <f t="array" ref="N470">_xlfn.IFS(I470="Rob","Robusta",I470="Exc","Excelsa",I470="Ara","Arabi",I470="Lib","Liberica")</f>
        <v>Excelsa</v>
      </c>
      <c r="O470" t="str" cm="1">
        <f t="array" ref="O470">_xlfn.IFS(J470="M","Medium",J470="L","Light",J470="d","Dark")</f>
        <v>Medium</v>
      </c>
      <c r="P470" t="str">
        <f>_xlfn.XLOOKUP(Orders_Details[[#This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IF(_xlfn.XLOOKUP(C471,customers!$A$1:$A$1001,customers!$C$1:$C$1001,0)=0,"Not Found",_xlfn.XLOOKUP(C471,customers!$A$1:$A$1001,customers!$C$1:$C$1001,0))</f>
        <v>abrashda@plala.or.jp</v>
      </c>
      <c r="H471" s="2" t="str">
        <f>_xlfn.XLOOKUP(C471,customers!$A$1:$A$1001,customers!$G$1:$G$1001,,0)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7"/>
        <v>22.274999999999999</v>
      </c>
      <c r="N471" t="str" cm="1">
        <f t="array" ref="N471">_xlfn.IFS(I471="Rob","Robusta",I471="Exc","Excelsa",I471="Ara","Arabi",I471="Lib","Liberica")</f>
        <v>Excelsa</v>
      </c>
      <c r="O471" t="str" cm="1">
        <f t="array" ref="O471">_xlfn.IFS(J471="M","Medium",J471="L","Light",J471="d","Dark")</f>
        <v>Light</v>
      </c>
      <c r="P471" t="str">
        <f>_xlfn.XLOOKUP(Orders_Details[[#This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IF(_xlfn.XLOOKUP(C472,customers!$A$1:$A$1001,customers!$C$1:$C$1001,0)=0,"Not Found",_xlfn.XLOOKUP(C472,customers!$A$1:$A$1001,customers!$C$1:$C$1001,0))</f>
        <v>ahutchinsond2@imgur.com</v>
      </c>
      <c r="H472" s="2" t="str">
        <f>_xlfn.XLOOKUP(C472,customers!$A$1:$A$1001,customers!$G$1:$G$1001,,0)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7"/>
        <v>6.75</v>
      </c>
      <c r="N472" t="str" cm="1">
        <f t="array" ref="N472">_xlfn.IFS(I472="Rob","Robusta",I472="Exc","Excelsa",I472="Ara","Arabi",I472="Lib","Liberica")</f>
        <v>Arabi</v>
      </c>
      <c r="O472" t="str" cm="1">
        <f t="array" ref="O472">_xlfn.IFS(J472="M","Medium",J472="L","Light",J472="d","Dark")</f>
        <v>Medium</v>
      </c>
      <c r="P472" t="str">
        <f>_xlfn.XLOOKUP(Orders_Details[[#This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IF(_xlfn.XLOOKUP(C473,customers!$A$1:$A$1001,customers!$C$1:$C$1001,0)=0,"Not Found",_xlfn.XLOOKUP(C473,customers!$A$1:$A$1001,customers!$C$1:$C$1001,0))</f>
        <v>Not Found</v>
      </c>
      <c r="H473" s="2" t="str">
        <f>_xlfn.XLOOKUP(C473,customers!$A$1:$A$1001,customers!$G$1:$G$1001,,0)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7"/>
        <v>133.85999999999999</v>
      </c>
      <c r="N473" t="str" cm="1">
        <f t="array" ref="N473">_xlfn.IFS(I473="Rob","Robusta",I473="Exc","Excelsa",I473="Ara","Arabi",I473="Lib","Liberica")</f>
        <v>Liberica</v>
      </c>
      <c r="O473" t="str" cm="1">
        <f t="array" ref="O473">_xlfn.IFS(J473="M","Medium",J473="L","Light",J473="d","Dark")</f>
        <v>Medium</v>
      </c>
      <c r="P473" t="str">
        <f>_xlfn.XLOOKUP(Orders_Details[[#This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IF(_xlfn.XLOOKUP(C474,customers!$A$1:$A$1001,customers!$C$1:$C$1001,0)=0,"Not Found",_xlfn.XLOOKUP(C474,customers!$A$1:$A$1001,customers!$C$1:$C$1001,0))</f>
        <v>rdriversd4@hexun.com</v>
      </c>
      <c r="H474" s="2" t="str">
        <f>_xlfn.XLOOKUP(C474,customers!$A$1:$A$1001,customers!$G$1:$G$1001,,0)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7"/>
        <v>5.97</v>
      </c>
      <c r="N474" t="str" cm="1">
        <f t="array" ref="N474">_xlfn.IFS(I474="Rob","Robusta",I474="Exc","Excelsa",I474="Ara","Arabi",I474="Lib","Liberica")</f>
        <v>Arabi</v>
      </c>
      <c r="O474" t="str" cm="1">
        <f t="array" ref="O474">_xlfn.IFS(J474="M","Medium",J474="L","Light",J474="d","Dark")</f>
        <v>Dark</v>
      </c>
      <c r="P474" t="str">
        <f>_xlfn.XLOOKUP(Orders_Details[[#This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IF(_xlfn.XLOOKUP(C475,customers!$A$1:$A$1001,customers!$C$1:$C$1001,0)=0,"Not Found",_xlfn.XLOOKUP(C475,customers!$A$1:$A$1001,customers!$C$1:$C$1001,0))</f>
        <v>hzeald5@google.de</v>
      </c>
      <c r="H475" s="2" t="str">
        <f>_xlfn.XLOOKUP(C475,customers!$A$1:$A$1001,customers!$G$1:$G$1001,,0)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7"/>
        <v>25.9</v>
      </c>
      <c r="N475" t="str" cm="1">
        <f t="array" ref="N475">_xlfn.IFS(I475="Rob","Robusta",I475="Exc","Excelsa",I475="Ara","Arabi",I475="Lib","Liberica")</f>
        <v>Arabi</v>
      </c>
      <c r="O475" t="str" cm="1">
        <f t="array" ref="O475">_xlfn.IFS(J475="M","Medium",J475="L","Light",J475="d","Dark")</f>
        <v>Light</v>
      </c>
      <c r="P475" t="str">
        <f>_xlfn.XLOOKUP(Orders_Details[[#This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IF(_xlfn.XLOOKUP(C476,customers!$A$1:$A$1001,customers!$C$1:$C$1001,0)=0,"Not Found",_xlfn.XLOOKUP(C476,customers!$A$1:$A$1001,customers!$C$1:$C$1001,0))</f>
        <v>gsmallcombed6@ucla.edu</v>
      </c>
      <c r="H476" s="2" t="str">
        <f>_xlfn.XLOOKUP(C476,customers!$A$1:$A$1001,customers!$G$1:$G$1001,,0)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7"/>
        <v>31.624999999999996</v>
      </c>
      <c r="N476" t="str" cm="1">
        <f t="array" ref="N476">_xlfn.IFS(I476="Rob","Robusta",I476="Exc","Excelsa",I476="Ara","Arabi",I476="Lib","Liberica")</f>
        <v>Excelsa</v>
      </c>
      <c r="O476" t="str" cm="1">
        <f t="array" ref="O476">_xlfn.IFS(J476="M","Medium",J476="L","Light",J476="d","Dark")</f>
        <v>Medium</v>
      </c>
      <c r="P476" t="str">
        <f>_xlfn.XLOOKUP(Orders_Details[[#This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IF(_xlfn.XLOOKUP(C477,customers!$A$1:$A$1001,customers!$C$1:$C$1001,0)=0,"Not Found",_xlfn.XLOOKUP(C477,customers!$A$1:$A$1001,customers!$C$1:$C$1001,0))</f>
        <v>ddibleyd7@feedburner.com</v>
      </c>
      <c r="H477" s="2" t="str">
        <f>_xlfn.XLOOKUP(C477,customers!$A$1:$A$1001,customers!$G$1:$G$1001,,0)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7"/>
        <v>8.73</v>
      </c>
      <c r="N477" t="str" cm="1">
        <f t="array" ref="N477">_xlfn.IFS(I477="Rob","Robusta",I477="Exc","Excelsa",I477="Ara","Arabi",I477="Lib","Liberica")</f>
        <v>Liberica</v>
      </c>
      <c r="O477" t="str" cm="1">
        <f t="array" ref="O477">_xlfn.IFS(J477="M","Medium",J477="L","Light",J477="d","Dark")</f>
        <v>Medium</v>
      </c>
      <c r="P477" t="str">
        <f>_xlfn.XLOOKUP(Orders_Details[[#This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IF(_xlfn.XLOOKUP(C478,customers!$A$1:$A$1001,customers!$C$1:$C$1001,0)=0,"Not Found",_xlfn.XLOOKUP(C478,customers!$A$1:$A$1001,customers!$C$1:$C$1001,0))</f>
        <v>gdimitrioud8@chronoengine.com</v>
      </c>
      <c r="H478" s="2" t="str">
        <f>_xlfn.XLOOKUP(C478,customers!$A$1:$A$1001,customers!$G$1:$G$1001,,0)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7"/>
        <v>26.73</v>
      </c>
      <c r="N478" t="str" cm="1">
        <f t="array" ref="N478">_xlfn.IFS(I478="Rob","Robusta",I478="Exc","Excelsa",I478="Ara","Arabi",I478="Lib","Liberica")</f>
        <v>Excelsa</v>
      </c>
      <c r="O478" t="str" cm="1">
        <f t="array" ref="O478">_xlfn.IFS(J478="M","Medium",J478="L","Light",J478="d","Dark")</f>
        <v>Light</v>
      </c>
      <c r="P478" t="str">
        <f>_xlfn.XLOOKUP(Orders_Details[[#This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IF(_xlfn.XLOOKUP(C479,customers!$A$1:$A$1001,customers!$C$1:$C$1001,0)=0,"Not Found",_xlfn.XLOOKUP(C479,customers!$A$1:$A$1001,customers!$C$1:$C$1001,0))</f>
        <v>fflanagand9@woothemes.com</v>
      </c>
      <c r="H479" s="2" t="str">
        <f>_xlfn.XLOOKUP(C479,customers!$A$1:$A$1001,customers!$G$1:$G$1001,,0)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7"/>
        <v>26.19</v>
      </c>
      <c r="N479" t="str" cm="1">
        <f t="array" ref="N479">_xlfn.IFS(I479="Rob","Robusta",I479="Exc","Excelsa",I479="Ara","Arabi",I479="Lib","Liberica")</f>
        <v>Liberica</v>
      </c>
      <c r="O479" t="str" cm="1">
        <f t="array" ref="O479">_xlfn.IFS(J479="M","Medium",J479="L","Light",J479="d","Dark")</f>
        <v>Medium</v>
      </c>
      <c r="P479" t="str">
        <f>_xlfn.XLOOKUP(Orders_Details[[#This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IF(_xlfn.XLOOKUP(C480,customers!$A$1:$A$1001,customers!$C$1:$C$1001,0)=0,"Not Found",_xlfn.XLOOKUP(C480,customers!$A$1:$A$1001,customers!$C$1:$C$1001,0))</f>
        <v>abrashda@plala.or.jp</v>
      </c>
      <c r="H480" s="2" t="str">
        <f>_xlfn.XLOOKUP(C480,customers!$A$1:$A$1001,customers!$G$1:$G$1001,,0)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7"/>
        <v>53.699999999999996</v>
      </c>
      <c r="N480" t="str" cm="1">
        <f t="array" ref="N480">_xlfn.IFS(I480="Rob","Robusta",I480="Exc","Excelsa",I480="Ara","Arabi",I480="Lib","Liberica")</f>
        <v>Robusta</v>
      </c>
      <c r="O480" t="str" cm="1">
        <f t="array" ref="O480">_xlfn.IFS(J480="M","Medium",J480="L","Light",J480="d","Dark")</f>
        <v>Dark</v>
      </c>
      <c r="P480" t="str">
        <f>_xlfn.XLOOKUP(Orders_Details[[#This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IF(_xlfn.XLOOKUP(C481,customers!$A$1:$A$1001,customers!$C$1:$C$1001,0)=0,"Not Found",_xlfn.XLOOKUP(C481,customers!$A$1:$A$1001,customers!$C$1:$C$1001,0))</f>
        <v>abrashda@plala.or.jp</v>
      </c>
      <c r="H481" s="2" t="str">
        <f>_xlfn.XLOOKUP(C481,customers!$A$1:$A$1001,customers!$G$1:$G$1001,,0)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7"/>
        <v>126.49999999999999</v>
      </c>
      <c r="N481" t="str" cm="1">
        <f t="array" ref="N481">_xlfn.IFS(I481="Rob","Robusta",I481="Exc","Excelsa",I481="Ara","Arabi",I481="Lib","Liberica")</f>
        <v>Excelsa</v>
      </c>
      <c r="O481" t="str" cm="1">
        <f t="array" ref="O481">_xlfn.IFS(J481="M","Medium",J481="L","Light",J481="d","Dark")</f>
        <v>Medium</v>
      </c>
      <c r="P481" t="str">
        <f>_xlfn.XLOOKUP(Orders_Details[[#This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IF(_xlfn.XLOOKUP(C482,customers!$A$1:$A$1001,customers!$C$1:$C$1001,0)=0,"Not Found",_xlfn.XLOOKUP(C482,customers!$A$1:$A$1001,customers!$C$1:$C$1001,0))</f>
        <v>abrashda@plala.or.jp</v>
      </c>
      <c r="H482" s="2" t="str">
        <f>_xlfn.XLOOKUP(C482,customers!$A$1:$A$1001,customers!$G$1:$G$1001,,0)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7"/>
        <v>4.125</v>
      </c>
      <c r="N482" t="str" cm="1">
        <f t="array" ref="N482">_xlfn.IFS(I482="Rob","Robusta",I482="Exc","Excelsa",I482="Ara","Arabi",I482="Lib","Liberica")</f>
        <v>Excelsa</v>
      </c>
      <c r="O482" t="str" cm="1">
        <f t="array" ref="O482">_xlfn.IFS(J482="M","Medium",J482="L","Light",J482="d","Dark")</f>
        <v>Medium</v>
      </c>
      <c r="P482" t="str">
        <f>_xlfn.XLOOKUP(Orders_Details[[#This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IF(_xlfn.XLOOKUP(C483,customers!$A$1:$A$1001,customers!$C$1:$C$1001,0)=0,"Not Found",_xlfn.XLOOKUP(C483,customers!$A$1:$A$1001,customers!$C$1:$C$1001,0))</f>
        <v>nizhakovdd@aol.com</v>
      </c>
      <c r="H483" s="2" t="str">
        <f>_xlfn.XLOOKUP(C483,customers!$A$1:$A$1001,customers!$G$1:$G$1001,,0)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7"/>
        <v>23.9</v>
      </c>
      <c r="N483" t="str" cm="1">
        <f t="array" ref="N483">_xlfn.IFS(I483="Rob","Robusta",I483="Exc","Excelsa",I483="Ara","Arabi",I483="Lib","Liberica")</f>
        <v>Robusta</v>
      </c>
      <c r="O483" t="str" cm="1">
        <f t="array" ref="O483">_xlfn.IFS(J483="M","Medium",J483="L","Light",J483="d","Dark")</f>
        <v>Light</v>
      </c>
      <c r="P483" t="str">
        <f>_xlfn.XLOOKUP(Orders_Details[[#This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IF(_xlfn.XLOOKUP(C484,customers!$A$1:$A$1001,customers!$C$1:$C$1001,0)=0,"Not Found",_xlfn.XLOOKUP(C484,customers!$A$1:$A$1001,customers!$C$1:$C$1001,0))</f>
        <v>skeetsde@answers.com</v>
      </c>
      <c r="H484" s="2" t="str">
        <f>_xlfn.XLOOKUP(C484,customers!$A$1:$A$1001,customers!$G$1:$G$1001,,0)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7"/>
        <v>139.72499999999999</v>
      </c>
      <c r="N484" t="str" cm="1">
        <f t="array" ref="N484">_xlfn.IFS(I484="Rob","Robusta",I484="Exc","Excelsa",I484="Ara","Arabi",I484="Lib","Liberica")</f>
        <v>Excelsa</v>
      </c>
      <c r="O484" t="str" cm="1">
        <f t="array" ref="O484">_xlfn.IFS(J484="M","Medium",J484="L","Light",J484="d","Dark")</f>
        <v>Dark</v>
      </c>
      <c r="P484" t="str">
        <f>_xlfn.XLOOKUP(Orders_Details[[#This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IF(_xlfn.XLOOKUP(C485,customers!$A$1:$A$1001,customers!$C$1:$C$1001,0)=0,"Not Found",_xlfn.XLOOKUP(C485,customers!$A$1:$A$1001,customers!$C$1:$C$1001,0))</f>
        <v>Not Found</v>
      </c>
      <c r="H485" s="2" t="str">
        <f>_xlfn.XLOOKUP(C485,customers!$A$1:$A$1001,customers!$G$1:$G$1001,,0)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7"/>
        <v>59.569999999999993</v>
      </c>
      <c r="N485" t="str" cm="1">
        <f t="array" ref="N485">_xlfn.IFS(I485="Rob","Robusta",I485="Exc","Excelsa",I485="Ara","Arabi",I485="Lib","Liberica")</f>
        <v>Liberica</v>
      </c>
      <c r="O485" t="str" cm="1">
        <f t="array" ref="O485">_xlfn.IFS(J485="M","Medium",J485="L","Light",J485="d","Dark")</f>
        <v>Dark</v>
      </c>
      <c r="P485" t="str">
        <f>_xlfn.XLOOKUP(Orders_Details[[#This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IF(_xlfn.XLOOKUP(C486,customers!$A$1:$A$1001,customers!$C$1:$C$1001,0)=0,"Not Found",_xlfn.XLOOKUP(C486,customers!$A$1:$A$1001,customers!$C$1:$C$1001,0))</f>
        <v>kcakedg@huffingtonpost.com</v>
      </c>
      <c r="H486" s="2" t="str">
        <f>_xlfn.XLOOKUP(C486,customers!$A$1:$A$1001,customers!$G$1:$G$1001,,0)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7"/>
        <v>57.06</v>
      </c>
      <c r="N486" t="str" cm="1">
        <f t="array" ref="N486">_xlfn.IFS(I486="Rob","Robusta",I486="Exc","Excelsa",I486="Ara","Arabi",I486="Lib","Liberica")</f>
        <v>Liberica</v>
      </c>
      <c r="O486" t="str" cm="1">
        <f t="array" ref="O486">_xlfn.IFS(J486="M","Medium",J486="L","Light",J486="d","Dark")</f>
        <v>Light</v>
      </c>
      <c r="P486" t="str">
        <f>_xlfn.XLOOKUP(Orders_Details[[#This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IF(_xlfn.XLOOKUP(C487,customers!$A$1:$A$1001,customers!$C$1:$C$1001,0)=0,"Not Found",_xlfn.XLOOKUP(C487,customers!$A$1:$A$1001,customers!$C$1:$C$1001,0))</f>
        <v>mhanseddh@instagram.com</v>
      </c>
      <c r="H487" s="2" t="str">
        <f>_xlfn.XLOOKUP(C487,customers!$A$1:$A$1001,customers!$G$1:$G$1001,,0)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7"/>
        <v>21.509999999999998</v>
      </c>
      <c r="N487" t="str" cm="1">
        <f t="array" ref="N487">_xlfn.IFS(I487="Rob","Robusta",I487="Exc","Excelsa",I487="Ara","Arabi",I487="Lib","Liberica")</f>
        <v>Robusta</v>
      </c>
      <c r="O487" t="str" cm="1">
        <f t="array" ref="O487">_xlfn.IFS(J487="M","Medium",J487="L","Light",J487="d","Dark")</f>
        <v>Light</v>
      </c>
      <c r="P487" t="str">
        <f>_xlfn.XLOOKUP(Orders_Details[[#This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IF(_xlfn.XLOOKUP(C488,customers!$A$1:$A$1001,customers!$C$1:$C$1001,0)=0,"Not Found",_xlfn.XLOOKUP(C488,customers!$A$1:$A$1001,customers!$C$1:$C$1001,0))</f>
        <v>fkienleindi@trellian.com</v>
      </c>
      <c r="H488" s="2" t="str">
        <f>_xlfn.XLOOKUP(C488,customers!$A$1:$A$1001,customers!$G$1:$G$1001,,0)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7"/>
        <v>52.38</v>
      </c>
      <c r="N488" t="str" cm="1">
        <f t="array" ref="N488">_xlfn.IFS(I488="Rob","Robusta",I488="Exc","Excelsa",I488="Ara","Arabi",I488="Lib","Liberica")</f>
        <v>Liberica</v>
      </c>
      <c r="O488" t="str" cm="1">
        <f t="array" ref="O488">_xlfn.IFS(J488="M","Medium",J488="L","Light",J488="d","Dark")</f>
        <v>Medium</v>
      </c>
      <c r="P488" t="str">
        <f>_xlfn.XLOOKUP(Orders_Details[[#This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IF(_xlfn.XLOOKUP(C489,customers!$A$1:$A$1001,customers!$C$1:$C$1001,0)=0,"Not Found",_xlfn.XLOOKUP(C489,customers!$A$1:$A$1001,customers!$C$1:$C$1001,0))</f>
        <v>kegglestonedj@sphinn.com</v>
      </c>
      <c r="H489" s="2" t="str">
        <f>_xlfn.XLOOKUP(C489,customers!$A$1:$A$1001,customers!$G$1:$G$1001,,0)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7"/>
        <v>72.900000000000006</v>
      </c>
      <c r="N489" t="str" cm="1">
        <f t="array" ref="N489">_xlfn.IFS(I489="Rob","Robusta",I489="Exc","Excelsa",I489="Ara","Arabi",I489="Lib","Liberica")</f>
        <v>Excelsa</v>
      </c>
      <c r="O489" t="str" cm="1">
        <f t="array" ref="O489">_xlfn.IFS(J489="M","Medium",J489="L","Light",J489="d","Dark")</f>
        <v>Dark</v>
      </c>
      <c r="P489" t="str">
        <f>_xlfn.XLOOKUP(Orders_Details[[#This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IF(_xlfn.XLOOKUP(C490,customers!$A$1:$A$1001,customers!$C$1:$C$1001,0)=0,"Not Found",_xlfn.XLOOKUP(C490,customers!$A$1:$A$1001,customers!$C$1:$C$1001,0))</f>
        <v>bsemkinsdk@unc.edu</v>
      </c>
      <c r="H490" s="2" t="str">
        <f>_xlfn.XLOOKUP(C490,customers!$A$1:$A$1001,customers!$G$1:$G$1001,,0)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7"/>
        <v>14.924999999999999</v>
      </c>
      <c r="N490" t="str" cm="1">
        <f t="array" ref="N490">_xlfn.IFS(I490="Rob","Robusta",I490="Exc","Excelsa",I490="Ara","Arabi",I490="Lib","Liberica")</f>
        <v>Robusta</v>
      </c>
      <c r="O490" t="str" cm="1">
        <f t="array" ref="O490">_xlfn.IFS(J490="M","Medium",J490="L","Light",J490="d","Dark")</f>
        <v>Medium</v>
      </c>
      <c r="P490" t="str">
        <f>_xlfn.XLOOKUP(Orders_Details[[#This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IF(_xlfn.XLOOKUP(C491,customers!$A$1:$A$1001,customers!$C$1:$C$1001,0)=0,"Not Found",_xlfn.XLOOKUP(C491,customers!$A$1:$A$1001,customers!$C$1:$C$1001,0))</f>
        <v>slorenzettidl@is.gd</v>
      </c>
      <c r="H491" s="2" t="str">
        <f>_xlfn.XLOOKUP(C491,customers!$A$1:$A$1001,customers!$G$1:$G$1001,,0)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7"/>
        <v>95.1</v>
      </c>
      <c r="N491" t="str" cm="1">
        <f t="array" ref="N491">_xlfn.IFS(I491="Rob","Robusta",I491="Exc","Excelsa",I491="Ara","Arabi",I491="Lib","Liberica")</f>
        <v>Liberica</v>
      </c>
      <c r="O491" t="str" cm="1">
        <f t="array" ref="O491">_xlfn.IFS(J491="M","Medium",J491="L","Light",J491="d","Dark")</f>
        <v>Light</v>
      </c>
      <c r="P491" t="str">
        <f>_xlfn.XLOOKUP(Orders_Details[[#This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IF(_xlfn.XLOOKUP(C492,customers!$A$1:$A$1001,customers!$C$1:$C$1001,0)=0,"Not Found",_xlfn.XLOOKUP(C492,customers!$A$1:$A$1001,customers!$C$1:$C$1001,0))</f>
        <v>bgiannazzidm@apple.com</v>
      </c>
      <c r="H492" s="2" t="str">
        <f>_xlfn.XLOOKUP(C492,customers!$A$1:$A$1001,customers!$G$1:$G$1001,,0)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7"/>
        <v>15.54</v>
      </c>
      <c r="N492" t="str" cm="1">
        <f t="array" ref="N492">_xlfn.IFS(I492="Rob","Robusta",I492="Exc","Excelsa",I492="Ara","Arabi",I492="Lib","Liberica")</f>
        <v>Liberica</v>
      </c>
      <c r="O492" t="str" cm="1">
        <f t="array" ref="O492">_xlfn.IFS(J492="M","Medium",J492="L","Light",J492="d","Dark")</f>
        <v>Dark</v>
      </c>
      <c r="P492" t="str">
        <f>_xlfn.XLOOKUP(Orders_Details[[#This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IF(_xlfn.XLOOKUP(C493,customers!$A$1:$A$1001,customers!$C$1:$C$1001,0)=0,"Not Found",_xlfn.XLOOKUP(C493,customers!$A$1:$A$1001,customers!$C$1:$C$1001,0))</f>
        <v>Not Found</v>
      </c>
      <c r="H493" s="2" t="str">
        <f>_xlfn.XLOOKUP(C493,customers!$A$1:$A$1001,customers!$G$1:$G$1001,,0)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7"/>
        <v>23.31</v>
      </c>
      <c r="N493" t="str" cm="1">
        <f t="array" ref="N493">_xlfn.IFS(I493="Rob","Robusta",I493="Exc","Excelsa",I493="Ara","Arabi",I493="Lib","Liberica")</f>
        <v>Liberica</v>
      </c>
      <c r="O493" t="str" cm="1">
        <f t="array" ref="O493">_xlfn.IFS(J493="M","Medium",J493="L","Light",J493="d","Dark")</f>
        <v>Dark</v>
      </c>
      <c r="P493" t="str">
        <f>_xlfn.XLOOKUP(Orders_Details[[#This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IF(_xlfn.XLOOKUP(C494,customers!$A$1:$A$1001,customers!$C$1:$C$1001,0)=0,"Not Found",_xlfn.XLOOKUP(C494,customers!$A$1:$A$1001,customers!$C$1:$C$1001,0))</f>
        <v>ulethbrigdo@hc360.com</v>
      </c>
      <c r="H494" s="2" t="str">
        <f>_xlfn.XLOOKUP(C494,customers!$A$1:$A$1001,customers!$G$1:$G$1001,,0)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7"/>
        <v>4.125</v>
      </c>
      <c r="N494" t="str" cm="1">
        <f t="array" ref="N494">_xlfn.IFS(I494="Rob","Robusta",I494="Exc","Excelsa",I494="Ara","Arabi",I494="Lib","Liberica")</f>
        <v>Excelsa</v>
      </c>
      <c r="O494" t="str" cm="1">
        <f t="array" ref="O494">_xlfn.IFS(J494="M","Medium",J494="L","Light",J494="d","Dark")</f>
        <v>Medium</v>
      </c>
      <c r="P494" t="str">
        <f>_xlfn.XLOOKUP(Orders_Details[[#This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IF(_xlfn.XLOOKUP(C495,customers!$A$1:$A$1001,customers!$C$1:$C$1001,0)=0,"Not Found",_xlfn.XLOOKUP(C495,customers!$A$1:$A$1001,customers!$C$1:$C$1001,0))</f>
        <v>sfarnishdp@dmoz.org</v>
      </c>
      <c r="H495" s="2" t="str">
        <f>_xlfn.XLOOKUP(C495,customers!$A$1:$A$1001,customers!$G$1:$G$1001,,0)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7"/>
        <v>35.82</v>
      </c>
      <c r="N495" t="str" cm="1">
        <f t="array" ref="N495">_xlfn.IFS(I495="Rob","Robusta",I495="Exc","Excelsa",I495="Ara","Arabi",I495="Lib","Liberica")</f>
        <v>Robusta</v>
      </c>
      <c r="O495" t="str" cm="1">
        <f t="array" ref="O495">_xlfn.IFS(J495="M","Medium",J495="L","Light",J495="d","Dark")</f>
        <v>Medium</v>
      </c>
      <c r="P495" t="str">
        <f>_xlfn.XLOOKUP(Orders_Details[[#This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IF(_xlfn.XLOOKUP(C496,customers!$A$1:$A$1001,customers!$C$1:$C$1001,0)=0,"Not Found",_xlfn.XLOOKUP(C496,customers!$A$1:$A$1001,customers!$C$1:$C$1001,0))</f>
        <v>fjecockdq@unicef.org</v>
      </c>
      <c r="H496" s="2" t="str">
        <f>_xlfn.XLOOKUP(C496,customers!$A$1:$A$1001,customers!$G$1:$G$1001,,0)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7"/>
        <v>31.7</v>
      </c>
      <c r="N496" t="str" cm="1">
        <f t="array" ref="N496">_xlfn.IFS(I496="Rob","Robusta",I496="Exc","Excelsa",I496="Ara","Arabi",I496="Lib","Liberica")</f>
        <v>Liberica</v>
      </c>
      <c r="O496" t="str" cm="1">
        <f t="array" ref="O496">_xlfn.IFS(J496="M","Medium",J496="L","Light",J496="d","Dark")</f>
        <v>Light</v>
      </c>
      <c r="P496" t="str">
        <f>_xlfn.XLOOKUP(Orders_Details[[#This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IF(_xlfn.XLOOKUP(C497,customers!$A$1:$A$1001,customers!$C$1:$C$1001,0)=0,"Not Found",_xlfn.XLOOKUP(C497,customers!$A$1:$A$1001,customers!$C$1:$C$1001,0))</f>
        <v>Not Found</v>
      </c>
      <c r="H497" s="2" t="str">
        <f>_xlfn.XLOOKUP(C497,customers!$A$1:$A$1001,customers!$G$1:$G$1001,,0)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7"/>
        <v>79.25</v>
      </c>
      <c r="N497" t="str" cm="1">
        <f t="array" ref="N497">_xlfn.IFS(I497="Rob","Robusta",I497="Exc","Excelsa",I497="Ara","Arabi",I497="Lib","Liberica")</f>
        <v>Liberica</v>
      </c>
      <c r="O497" t="str" cm="1">
        <f t="array" ref="O497">_xlfn.IFS(J497="M","Medium",J497="L","Light",J497="d","Dark")</f>
        <v>Light</v>
      </c>
      <c r="P497" t="str">
        <f>_xlfn.XLOOKUP(Orders_Details[[#This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IF(_xlfn.XLOOKUP(C498,customers!$A$1:$A$1001,customers!$C$1:$C$1001,0)=0,"Not Found",_xlfn.XLOOKUP(C498,customers!$A$1:$A$1001,customers!$C$1:$C$1001,0))</f>
        <v>hpallisterds@ning.com</v>
      </c>
      <c r="H498" s="2" t="str">
        <f>_xlfn.XLOOKUP(C498,customers!$A$1:$A$1001,customers!$G$1:$G$1001,,0)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7"/>
        <v>10.935</v>
      </c>
      <c r="N498" t="str" cm="1">
        <f t="array" ref="N498">_xlfn.IFS(I498="Rob","Robusta",I498="Exc","Excelsa",I498="Ara","Arabi",I498="Lib","Liberica")</f>
        <v>Excelsa</v>
      </c>
      <c r="O498" t="str" cm="1">
        <f t="array" ref="O498">_xlfn.IFS(J498="M","Medium",J498="L","Light",J498="d","Dark")</f>
        <v>Dark</v>
      </c>
      <c r="P498" t="str">
        <f>_xlfn.XLOOKUP(Orders_Details[[#This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IF(_xlfn.XLOOKUP(C499,customers!$A$1:$A$1001,customers!$C$1:$C$1001,0)=0,"Not Found",_xlfn.XLOOKUP(C499,customers!$A$1:$A$1001,customers!$C$1:$C$1001,0))</f>
        <v>cmershdt@drupal.org</v>
      </c>
      <c r="H499" s="2" t="str">
        <f>_xlfn.XLOOKUP(C499,customers!$A$1:$A$1001,customers!$G$1:$G$1001,,0)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7"/>
        <v>39.799999999999997</v>
      </c>
      <c r="N499" t="str" cm="1">
        <f t="array" ref="N499">_xlfn.IFS(I499="Rob","Robusta",I499="Exc","Excelsa",I499="Ara","Arabi",I499="Lib","Liberica")</f>
        <v>Arabi</v>
      </c>
      <c r="O499" t="str" cm="1">
        <f t="array" ref="O499">_xlfn.IFS(J499="M","Medium",J499="L","Light",J499="d","Dark")</f>
        <v>Dark</v>
      </c>
      <c r="P499" t="str">
        <f>_xlfn.XLOOKUP(Orders_Details[[#This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IF(_xlfn.XLOOKUP(C500,customers!$A$1:$A$1001,customers!$C$1:$C$1001,0)=0,"Not Found",_xlfn.XLOOKUP(C500,customers!$A$1:$A$1001,customers!$C$1:$C$1001,0))</f>
        <v>murione5@alexa.com</v>
      </c>
      <c r="H500" s="2" t="str">
        <f>_xlfn.XLOOKUP(C500,customers!$A$1:$A$1001,customers!$G$1:$G$1001,,0)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7"/>
        <v>49.75</v>
      </c>
      <c r="N500" t="str" cm="1">
        <f t="array" ref="N500">_xlfn.IFS(I500="Rob","Robusta",I500="Exc","Excelsa",I500="Ara","Arabi",I500="Lib","Liberica")</f>
        <v>Robusta</v>
      </c>
      <c r="O500" t="str" cm="1">
        <f t="array" ref="O500">_xlfn.IFS(J500="M","Medium",J500="L","Light",J500="d","Dark")</f>
        <v>Medium</v>
      </c>
      <c r="P500" t="str">
        <f>_xlfn.XLOOKUP(Orders_Details[[#This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IF(_xlfn.XLOOKUP(C501,customers!$A$1:$A$1001,customers!$C$1:$C$1001,0)=0,"Not Found",_xlfn.XLOOKUP(C501,customers!$A$1:$A$1001,customers!$C$1:$C$1001,0))</f>
        <v>Not Found</v>
      </c>
      <c r="H501" s="2" t="str">
        <f>_xlfn.XLOOKUP(C501,customers!$A$1:$A$1001,customers!$G$1:$G$1001,,0)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7"/>
        <v>8.0549999999999997</v>
      </c>
      <c r="N501" t="str" cm="1">
        <f t="array" ref="N501">_xlfn.IFS(I501="Rob","Robusta",I501="Exc","Excelsa",I501="Ara","Arabi",I501="Lib","Liberica")</f>
        <v>Robusta</v>
      </c>
      <c r="O501" t="str" cm="1">
        <f t="array" ref="O501">_xlfn.IFS(J501="M","Medium",J501="L","Light",J501="d","Dark")</f>
        <v>Dark</v>
      </c>
      <c r="P501" t="str">
        <f>_xlfn.XLOOKUP(Orders_Details[[#This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IF(_xlfn.XLOOKUP(C502,customers!$A$1:$A$1001,customers!$C$1:$C$1001,0)=0,"Not Found",_xlfn.XLOOKUP(C502,customers!$A$1:$A$1001,customers!$C$1:$C$1001,0))</f>
        <v>Not Found</v>
      </c>
      <c r="H502" s="2" t="str">
        <f>_xlfn.XLOOKUP(C502,customers!$A$1:$A$1001,customers!$G$1:$G$1001,,0)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7"/>
        <v>47.8</v>
      </c>
      <c r="N502" t="str" cm="1">
        <f t="array" ref="N502">_xlfn.IFS(I502="Rob","Robusta",I502="Exc","Excelsa",I502="Ara","Arabi",I502="Lib","Liberica")</f>
        <v>Robusta</v>
      </c>
      <c r="O502" t="str" cm="1">
        <f t="array" ref="O502">_xlfn.IFS(J502="M","Medium",J502="L","Light",J502="d","Dark")</f>
        <v>Light</v>
      </c>
      <c r="P502" t="str">
        <f>_xlfn.XLOOKUP(Orders_Details[[#This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IF(_xlfn.XLOOKUP(C503,customers!$A$1:$A$1001,customers!$C$1:$C$1001,0)=0,"Not Found",_xlfn.XLOOKUP(C503,customers!$A$1:$A$1001,customers!$C$1:$C$1001,0))</f>
        <v>gduckerdx@patch.com</v>
      </c>
      <c r="H503" s="2" t="str">
        <f>_xlfn.XLOOKUP(C503,customers!$A$1:$A$1001,customers!$G$1:$G$1001,,0)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7"/>
        <v>11.94</v>
      </c>
      <c r="N503" t="str" cm="1">
        <f t="array" ref="N503">_xlfn.IFS(I503="Rob","Robusta",I503="Exc","Excelsa",I503="Ara","Arabi",I503="Lib","Liberica")</f>
        <v>Robusta</v>
      </c>
      <c r="O503" t="str" cm="1">
        <f t="array" ref="O503">_xlfn.IFS(J503="M","Medium",J503="L","Light",J503="d","Dark")</f>
        <v>Medium</v>
      </c>
      <c r="P503" t="str">
        <f>_xlfn.XLOOKUP(Orders_Details[[#This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IF(_xlfn.XLOOKUP(C504,customers!$A$1:$A$1001,customers!$C$1:$C$1001,0)=0,"Not Found",_xlfn.XLOOKUP(C504,customers!$A$1:$A$1001,customers!$C$1:$C$1001,0))</f>
        <v>gduckerdx@patch.com</v>
      </c>
      <c r="H504" s="2" t="str">
        <f>_xlfn.XLOOKUP(C504,customers!$A$1:$A$1001,customers!$G$1:$G$1001,,0)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7"/>
        <v>16.5</v>
      </c>
      <c r="N504" t="str" cm="1">
        <f t="array" ref="N504">_xlfn.IFS(I504="Rob","Robusta",I504="Exc","Excelsa",I504="Ara","Arabi",I504="Lib","Liberica")</f>
        <v>Excelsa</v>
      </c>
      <c r="O504" t="str" cm="1">
        <f t="array" ref="O504">_xlfn.IFS(J504="M","Medium",J504="L","Light",J504="d","Dark")</f>
        <v>Medium</v>
      </c>
      <c r="P504" t="str">
        <f>_xlfn.XLOOKUP(Orders_Details[[#This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IF(_xlfn.XLOOKUP(C505,customers!$A$1:$A$1001,customers!$C$1:$C$1001,0)=0,"Not Found",_xlfn.XLOOKUP(C505,customers!$A$1:$A$1001,customers!$C$1:$C$1001,0))</f>
        <v>gduckerdx@patch.com</v>
      </c>
      <c r="H505" s="2" t="str">
        <f>_xlfn.XLOOKUP(C505,customers!$A$1:$A$1001,customers!$G$1:$G$1001,,0)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7"/>
        <v>51.8</v>
      </c>
      <c r="N505" t="str" cm="1">
        <f t="array" ref="N505">_xlfn.IFS(I505="Rob","Robusta",I505="Exc","Excelsa",I505="Ara","Arabi",I505="Lib","Liberica")</f>
        <v>Liberica</v>
      </c>
      <c r="O505" t="str" cm="1">
        <f t="array" ref="O505">_xlfn.IFS(J505="M","Medium",J505="L","Light",J505="d","Dark")</f>
        <v>Dark</v>
      </c>
      <c r="P505" t="str">
        <f>_xlfn.XLOOKUP(Orders_Details[[#This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IF(_xlfn.XLOOKUP(C506,customers!$A$1:$A$1001,customers!$C$1:$C$1001,0)=0,"Not Found",_xlfn.XLOOKUP(C506,customers!$A$1:$A$1001,customers!$C$1:$C$1001,0))</f>
        <v>gduckerdx@patch.com</v>
      </c>
      <c r="H506" s="2" t="str">
        <f>_xlfn.XLOOKUP(C506,customers!$A$1:$A$1001,customers!$G$1:$G$1001,,0)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7"/>
        <v>14.265000000000001</v>
      </c>
      <c r="N506" t="str" cm="1">
        <f t="array" ref="N506">_xlfn.IFS(I506="Rob","Robusta",I506="Exc","Excelsa",I506="Ara","Arabi",I506="Lib","Liberica")</f>
        <v>Liberica</v>
      </c>
      <c r="O506" t="str" cm="1">
        <f t="array" ref="O506">_xlfn.IFS(J506="M","Medium",J506="L","Light",J506="d","Dark")</f>
        <v>Light</v>
      </c>
      <c r="P506" t="str">
        <f>_xlfn.XLOOKUP(Orders_Details[[#This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IF(_xlfn.XLOOKUP(C507,customers!$A$1:$A$1001,customers!$C$1:$C$1001,0)=0,"Not Found",_xlfn.XLOOKUP(C507,customers!$A$1:$A$1001,customers!$C$1:$C$1001,0))</f>
        <v>wstearleye1@census.gov</v>
      </c>
      <c r="H507" s="2" t="str">
        <f>_xlfn.XLOOKUP(C507,customers!$A$1:$A$1001,customers!$G$1:$G$1001,,0)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7"/>
        <v>26.19</v>
      </c>
      <c r="N507" t="str" cm="1">
        <f t="array" ref="N507">_xlfn.IFS(I507="Rob","Robusta",I507="Exc","Excelsa",I507="Ara","Arabi",I507="Lib","Liberica")</f>
        <v>Liberica</v>
      </c>
      <c r="O507" t="str" cm="1">
        <f t="array" ref="O507">_xlfn.IFS(J507="M","Medium",J507="L","Light",J507="d","Dark")</f>
        <v>Medium</v>
      </c>
      <c r="P507" t="str">
        <f>_xlfn.XLOOKUP(Orders_Details[[#This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IF(_xlfn.XLOOKUP(C508,customers!$A$1:$A$1001,customers!$C$1:$C$1001,0)=0,"Not Found",_xlfn.XLOOKUP(C508,customers!$A$1:$A$1001,customers!$C$1:$C$1001,0))</f>
        <v>dwincere2@marriott.com</v>
      </c>
      <c r="H508" s="2" t="str">
        <f>_xlfn.XLOOKUP(C508,customers!$A$1:$A$1001,customers!$G$1:$G$1001,,0)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7"/>
        <v>25.9</v>
      </c>
      <c r="N508" t="str" cm="1">
        <f t="array" ref="N508">_xlfn.IFS(I508="Rob","Robusta",I508="Exc","Excelsa",I508="Ara","Arabi",I508="Lib","Liberica")</f>
        <v>Arabi</v>
      </c>
      <c r="O508" t="str" cm="1">
        <f t="array" ref="O508">_xlfn.IFS(J508="M","Medium",J508="L","Light",J508="d","Dark")</f>
        <v>Light</v>
      </c>
      <c r="P508" t="str">
        <f>_xlfn.XLOOKUP(Orders_Details[[#This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IF(_xlfn.XLOOKUP(C509,customers!$A$1:$A$1001,customers!$C$1:$C$1001,0)=0,"Not Found",_xlfn.XLOOKUP(C509,customers!$A$1:$A$1001,customers!$C$1:$C$1001,0))</f>
        <v>plyfielde3@baidu.com</v>
      </c>
      <c r="H509" s="2" t="str">
        <f>_xlfn.XLOOKUP(C509,customers!$A$1:$A$1001,customers!$G$1:$G$1001,,0)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7"/>
        <v>89.35499999999999</v>
      </c>
      <c r="N509" t="str" cm="1">
        <f t="array" ref="N509">_xlfn.IFS(I509="Rob","Robusta",I509="Exc","Excelsa",I509="Ara","Arabi",I509="Lib","Liberica")</f>
        <v>Arabi</v>
      </c>
      <c r="O509" t="str" cm="1">
        <f t="array" ref="O509">_xlfn.IFS(J509="M","Medium",J509="L","Light",J509="d","Dark")</f>
        <v>Light</v>
      </c>
      <c r="P509" t="str">
        <f>_xlfn.XLOOKUP(Orders_Details[[#This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IF(_xlfn.XLOOKUP(C510,customers!$A$1:$A$1001,customers!$C$1:$C$1001,0)=0,"Not Found",_xlfn.XLOOKUP(C510,customers!$A$1:$A$1001,customers!$C$1:$C$1001,0))</f>
        <v>hperrise4@studiopress.com</v>
      </c>
      <c r="H510" s="2" t="str">
        <f>_xlfn.XLOOKUP(C510,customers!$A$1:$A$1001,customers!$G$1:$G$1001,,0)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7"/>
        <v>46.62</v>
      </c>
      <c r="N510" t="str" cm="1">
        <f t="array" ref="N510">_xlfn.IFS(I510="Rob","Robusta",I510="Exc","Excelsa",I510="Ara","Arabi",I510="Lib","Liberica")</f>
        <v>Liberica</v>
      </c>
      <c r="O510" t="str" cm="1">
        <f t="array" ref="O510">_xlfn.IFS(J510="M","Medium",J510="L","Light",J510="d","Dark")</f>
        <v>Dark</v>
      </c>
      <c r="P510" t="str">
        <f>_xlfn.XLOOKUP(Orders_Details[[#This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IF(_xlfn.XLOOKUP(C511,customers!$A$1:$A$1001,customers!$C$1:$C$1001,0)=0,"Not Found",_xlfn.XLOOKUP(C511,customers!$A$1:$A$1001,customers!$C$1:$C$1001,0))</f>
        <v>murione5@alexa.com</v>
      </c>
      <c r="H511" s="2" t="str">
        <f>_xlfn.XLOOKUP(C511,customers!$A$1:$A$1001,customers!$G$1:$G$1001,,0)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7"/>
        <v>29.849999999999998</v>
      </c>
      <c r="N511" t="str" cm="1">
        <f t="array" ref="N511">_xlfn.IFS(I511="Rob","Robusta",I511="Exc","Excelsa",I511="Ara","Arabi",I511="Lib","Liberica")</f>
        <v>Arabi</v>
      </c>
      <c r="O511" t="str" cm="1">
        <f t="array" ref="O511">_xlfn.IFS(J511="M","Medium",J511="L","Light",J511="d","Dark")</f>
        <v>Dark</v>
      </c>
      <c r="P511" t="str">
        <f>_xlfn.XLOOKUP(Orders_Details[[#This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IF(_xlfn.XLOOKUP(C512,customers!$A$1:$A$1001,customers!$C$1:$C$1001,0)=0,"Not Found",_xlfn.XLOOKUP(C512,customers!$A$1:$A$1001,customers!$C$1:$C$1001,0))</f>
        <v>ckide6@narod.ru</v>
      </c>
      <c r="H512" s="2" t="str">
        <f>_xlfn.XLOOKUP(C512,customers!$A$1:$A$1001,customers!$G$1:$G$1001,,0)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7"/>
        <v>10.754999999999999</v>
      </c>
      <c r="N512" t="str" cm="1">
        <f t="array" ref="N512">_xlfn.IFS(I512="Rob","Robusta",I512="Exc","Excelsa",I512="Ara","Arabi",I512="Lib","Liberica")</f>
        <v>Robusta</v>
      </c>
      <c r="O512" t="str" cm="1">
        <f t="array" ref="O512">_xlfn.IFS(J512="M","Medium",J512="L","Light",J512="d","Dark")</f>
        <v>Light</v>
      </c>
      <c r="P512" t="str">
        <f>_xlfn.XLOOKUP(Orders_Details[[#This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IF(_xlfn.XLOOKUP(C513,customers!$A$1:$A$1001,customers!$C$1:$C$1001,0)=0,"Not Found",_xlfn.XLOOKUP(C513,customers!$A$1:$A$1001,customers!$C$1:$C$1001,0))</f>
        <v>cbeinee7@xinhuanet.com</v>
      </c>
      <c r="H513" s="2" t="str">
        <f>_xlfn.XLOOKUP(C513,customers!$A$1:$A$1001,customers!$G$1:$G$1001,,0)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7"/>
        <v>13.5</v>
      </c>
      <c r="N513" t="str" cm="1">
        <f t="array" ref="N513">_xlfn.IFS(I513="Rob","Robusta",I513="Exc","Excelsa",I513="Ara","Arabi",I513="Lib","Liberica")</f>
        <v>Arabi</v>
      </c>
      <c r="O513" t="str" cm="1">
        <f t="array" ref="O513">_xlfn.IFS(J513="M","Medium",J513="L","Light",J513="d","Dark")</f>
        <v>Medium</v>
      </c>
      <c r="P513" t="str">
        <f>_xlfn.XLOOKUP(Orders_Details[[#This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IF(_xlfn.XLOOKUP(C514,customers!$A$1:$A$1001,customers!$C$1:$C$1001,0)=0,"Not Found",_xlfn.XLOOKUP(C514,customers!$A$1:$A$1001,customers!$C$1:$C$1001,0))</f>
        <v>cbakeupe8@globo.com</v>
      </c>
      <c r="H514" s="2" t="str">
        <f>_xlfn.XLOOKUP(C514,customers!$A$1:$A$1001,customers!$G$1:$G$1001,,0)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si="7"/>
        <v>47.55</v>
      </c>
      <c r="N514" t="str" cm="1">
        <f t="array" ref="N514">_xlfn.IFS(I514="Rob","Robusta",I514="Exc","Excelsa",I514="Ara","Arabi",I514="Lib","Liberica")</f>
        <v>Liberica</v>
      </c>
      <c r="O514" t="str" cm="1">
        <f t="array" ref="O514">_xlfn.IFS(J514="M","Medium",J514="L","Light",J514="d","Dark")</f>
        <v>Light</v>
      </c>
      <c r="P514" t="str">
        <f>_xlfn.XLOOKUP(Orders_Details[[#This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IF(_xlfn.XLOOKUP(C515,customers!$A$1:$A$1001,customers!$C$1:$C$1001,0)=0,"Not Found",_xlfn.XLOOKUP(C515,customers!$A$1:$A$1001,customers!$C$1:$C$1001,0))</f>
        <v>nhelkine9@example.com</v>
      </c>
      <c r="H515" s="2" t="str">
        <f>_xlfn.XLOOKUP(C515,customers!$A$1:$A$1001,customers!$G$1:$G$1001,,0)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ref="M515:M578" si="8">L515*E515</f>
        <v>79.25</v>
      </c>
      <c r="N515" t="str" cm="1">
        <f t="array" ref="N515">_xlfn.IFS(I515="Rob","Robusta",I515="Exc","Excelsa",I515="Ara","Arabi",I515="Lib","Liberica")</f>
        <v>Liberica</v>
      </c>
      <c r="O515" t="str" cm="1">
        <f t="array" ref="O515">_xlfn.IFS(J515="M","Medium",J515="L","Light",J515="d","Dark")</f>
        <v>Light</v>
      </c>
      <c r="P515" t="str">
        <f>_xlfn.XLOOKUP(Orders_Details[[#This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IF(_xlfn.XLOOKUP(C516,customers!$A$1:$A$1001,customers!$C$1:$C$1001,0)=0,"Not Found",_xlfn.XLOOKUP(C516,customers!$A$1:$A$1001,customers!$C$1:$C$1001,0))</f>
        <v>pwitheringtonea@networkadvertising.org</v>
      </c>
      <c r="H516" s="2" t="str">
        <f>_xlfn.XLOOKUP(C516,customers!$A$1:$A$1001,customers!$G$1:$G$1001,,0)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8"/>
        <v>26.19</v>
      </c>
      <c r="N516" t="str" cm="1">
        <f t="array" ref="N516">_xlfn.IFS(I516="Rob","Robusta",I516="Exc","Excelsa",I516="Ara","Arabi",I516="Lib","Liberica")</f>
        <v>Liberica</v>
      </c>
      <c r="O516" t="str" cm="1">
        <f t="array" ref="O516">_xlfn.IFS(J516="M","Medium",J516="L","Light",J516="d","Dark")</f>
        <v>Medium</v>
      </c>
      <c r="P516" t="str">
        <f>_xlfn.XLOOKUP(Orders_Details[[#This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IF(_xlfn.XLOOKUP(C517,customers!$A$1:$A$1001,customers!$C$1:$C$1001,0)=0,"Not Found",_xlfn.XLOOKUP(C517,customers!$A$1:$A$1001,customers!$C$1:$C$1001,0))</f>
        <v>ttilzeyeb@hostgator.com</v>
      </c>
      <c r="H517" s="2" t="str">
        <f>_xlfn.XLOOKUP(C517,customers!$A$1:$A$1001,customers!$G$1:$G$1001,,0)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8"/>
        <v>21.509999999999998</v>
      </c>
      <c r="N517" t="str" cm="1">
        <f t="array" ref="N517">_xlfn.IFS(I517="Rob","Robusta",I517="Exc","Excelsa",I517="Ara","Arabi",I517="Lib","Liberica")</f>
        <v>Robusta</v>
      </c>
      <c r="O517" t="str" cm="1">
        <f t="array" ref="O517">_xlfn.IFS(J517="M","Medium",J517="L","Light",J517="d","Dark")</f>
        <v>Light</v>
      </c>
      <c r="P517" t="str">
        <f>_xlfn.XLOOKUP(Orders_Details[[#This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IF(_xlfn.XLOOKUP(C518,customers!$A$1:$A$1001,customers!$C$1:$C$1001,0)=0,"Not Found",_xlfn.XLOOKUP(C518,customers!$A$1:$A$1001,customers!$C$1:$C$1001,0))</f>
        <v>Not Found</v>
      </c>
      <c r="H518" s="2" t="str">
        <f>_xlfn.XLOOKUP(C518,customers!$A$1:$A$1001,customers!$G$1:$G$1001,,0)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8"/>
        <v>102.92499999999998</v>
      </c>
      <c r="N518" t="str" cm="1">
        <f t="array" ref="N518">_xlfn.IFS(I518="Rob","Robusta",I518="Exc","Excelsa",I518="Ara","Arabi",I518="Lib","Liberica")</f>
        <v>Robusta</v>
      </c>
      <c r="O518" t="str" cm="1">
        <f t="array" ref="O518">_xlfn.IFS(J518="M","Medium",J518="L","Light",J518="d","Dark")</f>
        <v>Dark</v>
      </c>
      <c r="P518" t="str">
        <f>_xlfn.XLOOKUP(Orders_Details[[#This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IF(_xlfn.XLOOKUP(C519,customers!$A$1:$A$1001,customers!$C$1:$C$1001,0)=0,"Not Found",_xlfn.XLOOKUP(C519,customers!$A$1:$A$1001,customers!$C$1:$C$1001,0))</f>
        <v>Not Found</v>
      </c>
      <c r="H519" s="2" t="str">
        <f>_xlfn.XLOOKUP(C519,customers!$A$1:$A$1001,customers!$G$1:$G$1001,,0)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8"/>
        <v>7.77</v>
      </c>
      <c r="N519" t="str" cm="1">
        <f t="array" ref="N519">_xlfn.IFS(I519="Rob","Robusta",I519="Exc","Excelsa",I519="Ara","Arabi",I519="Lib","Liberica")</f>
        <v>Liberica</v>
      </c>
      <c r="O519" t="str" cm="1">
        <f t="array" ref="O519">_xlfn.IFS(J519="M","Medium",J519="L","Light",J519="d","Dark")</f>
        <v>Dark</v>
      </c>
      <c r="P519" t="str">
        <f>_xlfn.XLOOKUP(Orders_Details[[#This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IF(_xlfn.XLOOKUP(C520,customers!$A$1:$A$1001,customers!$C$1:$C$1001,0)=0,"Not Found",_xlfn.XLOOKUP(C520,customers!$A$1:$A$1001,customers!$C$1:$C$1001,0))</f>
        <v>kimortsee@alexa.com</v>
      </c>
      <c r="H520" s="2" t="str">
        <f>_xlfn.XLOOKUP(C520,customers!$A$1:$A$1001,customers!$G$1:$G$1001,,0)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8"/>
        <v>139.72499999999999</v>
      </c>
      <c r="N520" t="str" cm="1">
        <f t="array" ref="N520">_xlfn.IFS(I520="Rob","Robusta",I520="Exc","Excelsa",I520="Ara","Arabi",I520="Lib","Liberica")</f>
        <v>Excelsa</v>
      </c>
      <c r="O520" t="str" cm="1">
        <f t="array" ref="O520">_xlfn.IFS(J520="M","Medium",J520="L","Light",J520="d","Dark")</f>
        <v>Dark</v>
      </c>
      <c r="P520" t="str">
        <f>_xlfn.XLOOKUP(Orders_Details[[#This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IF(_xlfn.XLOOKUP(C521,customers!$A$1:$A$1001,customers!$C$1:$C$1001,0)=0,"Not Found",_xlfn.XLOOKUP(C521,customers!$A$1:$A$1001,customers!$C$1:$C$1001,0))</f>
        <v>murione5@alexa.com</v>
      </c>
      <c r="H521" s="2" t="str">
        <f>_xlfn.XLOOKUP(C521,customers!$A$1:$A$1001,customers!$G$1:$G$1001,,0)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8"/>
        <v>11.94</v>
      </c>
      <c r="N521" t="str" cm="1">
        <f t="array" ref="N521">_xlfn.IFS(I521="Rob","Robusta",I521="Exc","Excelsa",I521="Ara","Arabi",I521="Lib","Liberica")</f>
        <v>Arabi</v>
      </c>
      <c r="O521" t="str" cm="1">
        <f t="array" ref="O521">_xlfn.IFS(J521="M","Medium",J521="L","Light",J521="d","Dark")</f>
        <v>Dark</v>
      </c>
      <c r="P521" t="str">
        <f>_xlfn.XLOOKUP(Orders_Details[[#This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IF(_xlfn.XLOOKUP(C522,customers!$A$1:$A$1001,customers!$C$1:$C$1001,0)=0,"Not Found",_xlfn.XLOOKUP(C522,customers!$A$1:$A$1001,customers!$C$1:$C$1001,0))</f>
        <v>marmisteadeg@blogtalkradio.com</v>
      </c>
      <c r="H522" s="2" t="str">
        <f>_xlfn.XLOOKUP(C522,customers!$A$1:$A$1001,customers!$G$1:$G$1001,,0)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8"/>
        <v>3.8849999999999998</v>
      </c>
      <c r="N522" t="str" cm="1">
        <f t="array" ref="N522">_xlfn.IFS(I522="Rob","Robusta",I522="Exc","Excelsa",I522="Ara","Arabi",I522="Lib","Liberica")</f>
        <v>Liberica</v>
      </c>
      <c r="O522" t="str" cm="1">
        <f t="array" ref="O522">_xlfn.IFS(J522="M","Medium",J522="L","Light",J522="d","Dark")</f>
        <v>Dark</v>
      </c>
      <c r="P522" t="str">
        <f>_xlfn.XLOOKUP(Orders_Details[[#This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IF(_xlfn.XLOOKUP(C523,customers!$A$1:$A$1001,customers!$C$1:$C$1001,0)=0,"Not Found",_xlfn.XLOOKUP(C523,customers!$A$1:$A$1001,customers!$C$1:$C$1001,0))</f>
        <v>marmisteadeg@blogtalkradio.com</v>
      </c>
      <c r="H523" s="2" t="str">
        <f>_xlfn.XLOOKUP(C523,customers!$A$1:$A$1001,customers!$G$1:$G$1001,,0)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8"/>
        <v>39.799999999999997</v>
      </c>
      <c r="N523" t="str" cm="1">
        <f t="array" ref="N523">_xlfn.IFS(I523="Rob","Robusta",I523="Exc","Excelsa",I523="Ara","Arabi",I523="Lib","Liberica")</f>
        <v>Robusta</v>
      </c>
      <c r="O523" t="str" cm="1">
        <f t="array" ref="O523">_xlfn.IFS(J523="M","Medium",J523="L","Light",J523="d","Dark")</f>
        <v>Medium</v>
      </c>
      <c r="P523" t="str">
        <f>_xlfn.XLOOKUP(Orders_Details[[#This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IF(_xlfn.XLOOKUP(C524,customers!$A$1:$A$1001,customers!$C$1:$C$1001,0)=0,"Not Found",_xlfn.XLOOKUP(C524,customers!$A$1:$A$1001,customers!$C$1:$C$1001,0))</f>
        <v>vupstoneei@google.pl</v>
      </c>
      <c r="H524" s="2" t="str">
        <f>_xlfn.XLOOKUP(C524,customers!$A$1:$A$1001,customers!$G$1:$G$1001,,0)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8"/>
        <v>29.849999999999998</v>
      </c>
      <c r="N524" t="str" cm="1">
        <f t="array" ref="N524">_xlfn.IFS(I524="Rob","Robusta",I524="Exc","Excelsa",I524="Ara","Arabi",I524="Lib","Liberica")</f>
        <v>Robusta</v>
      </c>
      <c r="O524" t="str" cm="1">
        <f t="array" ref="O524">_xlfn.IFS(J524="M","Medium",J524="L","Light",J524="d","Dark")</f>
        <v>Medium</v>
      </c>
      <c r="P524" t="str">
        <f>_xlfn.XLOOKUP(Orders_Details[[#This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IF(_xlfn.XLOOKUP(C525,customers!$A$1:$A$1001,customers!$C$1:$C$1001,0)=0,"Not Found",_xlfn.XLOOKUP(C525,customers!$A$1:$A$1001,customers!$C$1:$C$1001,0))</f>
        <v>bbeelbyej@rediff.com</v>
      </c>
      <c r="H525" s="2" t="str">
        <f>_xlfn.XLOOKUP(C525,customers!$A$1:$A$1001,customers!$G$1:$G$1001,,0)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8"/>
        <v>29.784999999999997</v>
      </c>
      <c r="N525" t="str" cm="1">
        <f t="array" ref="N525">_xlfn.IFS(I525="Rob","Robusta",I525="Exc","Excelsa",I525="Ara","Arabi",I525="Lib","Liberica")</f>
        <v>Liberica</v>
      </c>
      <c r="O525" t="str" cm="1">
        <f t="array" ref="O525">_xlfn.IFS(J525="M","Medium",J525="L","Light",J525="d","Dark")</f>
        <v>Dark</v>
      </c>
      <c r="P525" t="str">
        <f>_xlfn.XLOOKUP(Orders_Details[[#This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IF(_xlfn.XLOOKUP(C526,customers!$A$1:$A$1001,customers!$C$1:$C$1001,0)=0,"Not Found",_xlfn.XLOOKUP(C526,customers!$A$1:$A$1001,customers!$C$1:$C$1001,0))</f>
        <v>Not Found</v>
      </c>
      <c r="H526" s="2" t="str">
        <f>_xlfn.XLOOKUP(C526,customers!$A$1:$A$1001,customers!$G$1:$G$1001,,0)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8"/>
        <v>72.91</v>
      </c>
      <c r="N526" t="str" cm="1">
        <f t="array" ref="N526">_xlfn.IFS(I526="Rob","Robusta",I526="Exc","Excelsa",I526="Ara","Arabi",I526="Lib","Liberica")</f>
        <v>Liberica</v>
      </c>
      <c r="O526" t="str" cm="1">
        <f t="array" ref="O526">_xlfn.IFS(J526="M","Medium",J526="L","Light",J526="d","Dark")</f>
        <v>Light</v>
      </c>
      <c r="P526" t="str">
        <f>_xlfn.XLOOKUP(Orders_Details[[#This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IF(_xlfn.XLOOKUP(C527,customers!$A$1:$A$1001,customers!$C$1:$C$1001,0)=0,"Not Found",_xlfn.XLOOKUP(C527,customers!$A$1:$A$1001,customers!$C$1:$C$1001,0))</f>
        <v>Not Found</v>
      </c>
      <c r="H527" s="2" t="str">
        <f>_xlfn.XLOOKUP(C527,customers!$A$1:$A$1001,customers!$G$1:$G$1001,,0)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8"/>
        <v>13.424999999999997</v>
      </c>
      <c r="N527" t="str" cm="1">
        <f t="array" ref="N527">_xlfn.IFS(I527="Rob","Robusta",I527="Exc","Excelsa",I527="Ara","Arabi",I527="Lib","Liberica")</f>
        <v>Robusta</v>
      </c>
      <c r="O527" t="str" cm="1">
        <f t="array" ref="O527">_xlfn.IFS(J527="M","Medium",J527="L","Light",J527="d","Dark")</f>
        <v>Dark</v>
      </c>
      <c r="P527" t="str">
        <f>_xlfn.XLOOKUP(Orders_Details[[#This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IF(_xlfn.XLOOKUP(C528,customers!$A$1:$A$1001,customers!$C$1:$C$1001,0)=0,"Not Found",_xlfn.XLOOKUP(C528,customers!$A$1:$A$1001,customers!$C$1:$C$1001,0))</f>
        <v>wspeechlyem@amazon.com</v>
      </c>
      <c r="H528" s="2" t="str">
        <f>_xlfn.XLOOKUP(C528,customers!$A$1:$A$1001,customers!$G$1:$G$1001,,0)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8"/>
        <v>126.49999999999999</v>
      </c>
      <c r="N528" t="str" cm="1">
        <f t="array" ref="N528">_xlfn.IFS(I528="Rob","Robusta",I528="Exc","Excelsa",I528="Ara","Arabi",I528="Lib","Liberica")</f>
        <v>Excelsa</v>
      </c>
      <c r="O528" t="str" cm="1">
        <f t="array" ref="O528">_xlfn.IFS(J528="M","Medium",J528="L","Light",J528="d","Dark")</f>
        <v>Medium</v>
      </c>
      <c r="P528" t="str">
        <f>_xlfn.XLOOKUP(Orders_Details[[#This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IF(_xlfn.XLOOKUP(C529,customers!$A$1:$A$1001,customers!$C$1:$C$1001,0)=0,"Not Found",_xlfn.XLOOKUP(C529,customers!$A$1:$A$1001,customers!$C$1:$C$1001,0))</f>
        <v>iphillpoten@buzzfeed.com</v>
      </c>
      <c r="H529" s="2" t="str">
        <f>_xlfn.XLOOKUP(C529,customers!$A$1:$A$1001,customers!$G$1:$G$1001,,0)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8"/>
        <v>41.25</v>
      </c>
      <c r="N529" t="str" cm="1">
        <f t="array" ref="N529">_xlfn.IFS(I529="Rob","Robusta",I529="Exc","Excelsa",I529="Ara","Arabi",I529="Lib","Liberica")</f>
        <v>Excelsa</v>
      </c>
      <c r="O529" t="str" cm="1">
        <f t="array" ref="O529">_xlfn.IFS(J529="M","Medium",J529="L","Light",J529="d","Dark")</f>
        <v>Medium</v>
      </c>
      <c r="P529" t="str">
        <f>_xlfn.XLOOKUP(Orders_Details[[#This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IF(_xlfn.XLOOKUP(C530,customers!$A$1:$A$1001,customers!$C$1:$C$1001,0)=0,"Not Found",_xlfn.XLOOKUP(C530,customers!$A$1:$A$1001,customers!$C$1:$C$1001,0))</f>
        <v>lpennaccieo@statcounter.com</v>
      </c>
      <c r="H530" s="2" t="str">
        <f>_xlfn.XLOOKUP(C530,customers!$A$1:$A$1001,customers!$G$1:$G$1001,,0)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8"/>
        <v>53.46</v>
      </c>
      <c r="N530" t="str" cm="1">
        <f t="array" ref="N530">_xlfn.IFS(I530="Rob","Robusta",I530="Exc","Excelsa",I530="Ara","Arabi",I530="Lib","Liberica")</f>
        <v>Excelsa</v>
      </c>
      <c r="O530" t="str" cm="1">
        <f t="array" ref="O530">_xlfn.IFS(J530="M","Medium",J530="L","Light",J530="d","Dark")</f>
        <v>Light</v>
      </c>
      <c r="P530" t="str">
        <f>_xlfn.XLOOKUP(Orders_Details[[#This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IF(_xlfn.XLOOKUP(C531,customers!$A$1:$A$1001,customers!$C$1:$C$1001,0)=0,"Not Found",_xlfn.XLOOKUP(C531,customers!$A$1:$A$1001,customers!$C$1:$C$1001,0))</f>
        <v>sarpinep@moonfruit.com</v>
      </c>
      <c r="H531" s="2" t="str">
        <f>_xlfn.XLOOKUP(C531,customers!$A$1:$A$1001,customers!$G$1:$G$1001,,0)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8"/>
        <v>59.699999999999996</v>
      </c>
      <c r="N531" t="str" cm="1">
        <f t="array" ref="N531">_xlfn.IFS(I531="Rob","Robusta",I531="Exc","Excelsa",I531="Ara","Arabi",I531="Lib","Liberica")</f>
        <v>Robusta</v>
      </c>
      <c r="O531" t="str" cm="1">
        <f t="array" ref="O531">_xlfn.IFS(J531="M","Medium",J531="L","Light",J531="d","Dark")</f>
        <v>Medium</v>
      </c>
      <c r="P531" t="str">
        <f>_xlfn.XLOOKUP(Orders_Details[[#This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IF(_xlfn.XLOOKUP(C532,customers!$A$1:$A$1001,customers!$C$1:$C$1001,0)=0,"Not Found",_xlfn.XLOOKUP(C532,customers!$A$1:$A$1001,customers!$C$1:$C$1001,0))</f>
        <v>dfrieseq@cargocollective.com</v>
      </c>
      <c r="H532" s="2" t="str">
        <f>_xlfn.XLOOKUP(C532,customers!$A$1:$A$1001,customers!$G$1:$G$1001,,0)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8"/>
        <v>59.699999999999996</v>
      </c>
      <c r="N532" t="str" cm="1">
        <f t="array" ref="N532">_xlfn.IFS(I532="Rob","Robusta",I532="Exc","Excelsa",I532="Ara","Arabi",I532="Lib","Liberica")</f>
        <v>Robusta</v>
      </c>
      <c r="O532" t="str" cm="1">
        <f t="array" ref="O532">_xlfn.IFS(J532="M","Medium",J532="L","Light",J532="d","Dark")</f>
        <v>Medium</v>
      </c>
      <c r="P532" t="str">
        <f>_xlfn.XLOOKUP(Orders_Details[[#This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IF(_xlfn.XLOOKUP(C533,customers!$A$1:$A$1001,customers!$C$1:$C$1001,0)=0,"Not Found",_xlfn.XLOOKUP(C533,customers!$A$1:$A$1001,customers!$C$1:$C$1001,0))</f>
        <v>rsharerer@flavors.me</v>
      </c>
      <c r="H533" s="2" t="str">
        <f>_xlfn.XLOOKUP(C533,customers!$A$1:$A$1001,customers!$G$1:$G$1001,,0)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8"/>
        <v>44.75</v>
      </c>
      <c r="N533" t="str" cm="1">
        <f t="array" ref="N533">_xlfn.IFS(I533="Rob","Robusta",I533="Exc","Excelsa",I533="Ara","Arabi",I533="Lib","Liberica")</f>
        <v>Robusta</v>
      </c>
      <c r="O533" t="str" cm="1">
        <f t="array" ref="O533">_xlfn.IFS(J533="M","Medium",J533="L","Light",J533="d","Dark")</f>
        <v>Dark</v>
      </c>
      <c r="P533" t="str">
        <f>_xlfn.XLOOKUP(Orders_Details[[#This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IF(_xlfn.XLOOKUP(C534,customers!$A$1:$A$1001,customers!$C$1:$C$1001,0)=0,"Not Found",_xlfn.XLOOKUP(C534,customers!$A$1:$A$1001,customers!$C$1:$C$1001,0))</f>
        <v>nnasebyes@umich.edu</v>
      </c>
      <c r="H534" s="2" t="str">
        <f>_xlfn.XLOOKUP(C534,customers!$A$1:$A$1001,customers!$G$1:$G$1001,,0)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8"/>
        <v>16.5</v>
      </c>
      <c r="N534" t="str" cm="1">
        <f t="array" ref="N534">_xlfn.IFS(I534="Rob","Robusta",I534="Exc","Excelsa",I534="Ara","Arabi",I534="Lib","Liberica")</f>
        <v>Excelsa</v>
      </c>
      <c r="O534" t="str" cm="1">
        <f t="array" ref="O534">_xlfn.IFS(J534="M","Medium",J534="L","Light",J534="d","Dark")</f>
        <v>Medium</v>
      </c>
      <c r="P534" t="str">
        <f>_xlfn.XLOOKUP(Orders_Details[[#This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IF(_xlfn.XLOOKUP(C535,customers!$A$1:$A$1001,customers!$C$1:$C$1001,0)=0,"Not Found",_xlfn.XLOOKUP(C535,customers!$A$1:$A$1001,customers!$C$1:$C$1001,0))</f>
        <v>Not Found</v>
      </c>
      <c r="H535" s="2" t="str">
        <f>_xlfn.XLOOKUP(C535,customers!$A$1:$A$1001,customers!$G$1:$G$1001,,0)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8"/>
        <v>21.479999999999997</v>
      </c>
      <c r="N535" t="str" cm="1">
        <f t="array" ref="N535">_xlfn.IFS(I535="Rob","Robusta",I535="Exc","Excelsa",I535="Ara","Arabi",I535="Lib","Liberica")</f>
        <v>Robusta</v>
      </c>
      <c r="O535" t="str" cm="1">
        <f t="array" ref="O535">_xlfn.IFS(J535="M","Medium",J535="L","Light",J535="d","Dark")</f>
        <v>Dark</v>
      </c>
      <c r="P535" t="str">
        <f>_xlfn.XLOOKUP(Orders_Details[[#This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IF(_xlfn.XLOOKUP(C536,customers!$A$1:$A$1001,customers!$C$1:$C$1001,0)=0,"Not Found",_xlfn.XLOOKUP(C536,customers!$A$1:$A$1001,customers!$C$1:$C$1001,0))</f>
        <v>koculleneu@ca.gov</v>
      </c>
      <c r="H536" s="2" t="str">
        <f>_xlfn.XLOOKUP(C536,customers!$A$1:$A$1001,customers!$G$1:$G$1001,,0)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8"/>
        <v>45.769999999999996</v>
      </c>
      <c r="N536" t="str" cm="1">
        <f t="array" ref="N536">_xlfn.IFS(I536="Rob","Robusta",I536="Exc","Excelsa",I536="Ara","Arabi",I536="Lib","Liberica")</f>
        <v>Robusta</v>
      </c>
      <c r="O536" t="str" cm="1">
        <f t="array" ref="O536">_xlfn.IFS(J536="M","Medium",J536="L","Light",J536="d","Dark")</f>
        <v>Medium</v>
      </c>
      <c r="P536" t="str">
        <f>_xlfn.XLOOKUP(Orders_Details[[#This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IF(_xlfn.XLOOKUP(C537,customers!$A$1:$A$1001,customers!$C$1:$C$1001,0)=0,"Not Found",_xlfn.XLOOKUP(C537,customers!$A$1:$A$1001,customers!$C$1:$C$1001,0))</f>
        <v>Not Found</v>
      </c>
      <c r="H537" s="2" t="str">
        <f>_xlfn.XLOOKUP(C537,customers!$A$1:$A$1001,customers!$G$1:$G$1001,,0)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8"/>
        <v>9.51</v>
      </c>
      <c r="N537" t="str" cm="1">
        <f t="array" ref="N537">_xlfn.IFS(I537="Rob","Robusta",I537="Exc","Excelsa",I537="Ara","Arabi",I537="Lib","Liberica")</f>
        <v>Liberica</v>
      </c>
      <c r="O537" t="str" cm="1">
        <f t="array" ref="O537">_xlfn.IFS(J537="M","Medium",J537="L","Light",J537="d","Dark")</f>
        <v>Light</v>
      </c>
      <c r="P537" t="str">
        <f>_xlfn.XLOOKUP(Orders_Details[[#This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IF(_xlfn.XLOOKUP(C538,customers!$A$1:$A$1001,customers!$C$1:$C$1001,0)=0,"Not Found",_xlfn.XLOOKUP(C538,customers!$A$1:$A$1001,customers!$C$1:$C$1001,0))</f>
        <v>murione5@alexa.com</v>
      </c>
      <c r="H538" s="2" t="str">
        <f>_xlfn.XLOOKUP(C538,customers!$A$1:$A$1001,customers!$G$1:$G$1001,,0)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8"/>
        <v>8.0549999999999997</v>
      </c>
      <c r="N538" t="str" cm="1">
        <f t="array" ref="N538">_xlfn.IFS(I538="Rob","Robusta",I538="Exc","Excelsa",I538="Ara","Arabi",I538="Lib","Liberica")</f>
        <v>Robusta</v>
      </c>
      <c r="O538" t="str" cm="1">
        <f t="array" ref="O538">_xlfn.IFS(J538="M","Medium",J538="L","Light",J538="d","Dark")</f>
        <v>Dark</v>
      </c>
      <c r="P538" t="str">
        <f>_xlfn.XLOOKUP(Orders_Details[[#This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IF(_xlfn.XLOOKUP(C539,customers!$A$1:$A$1001,customers!$C$1:$C$1001,0)=0,"Not Found",_xlfn.XLOOKUP(C539,customers!$A$1:$A$1001,customers!$C$1:$C$1001,0))</f>
        <v>hbranganex@woothemes.com</v>
      </c>
      <c r="H539" s="2" t="str">
        <f>_xlfn.XLOOKUP(C539,customers!$A$1:$A$1001,customers!$G$1:$G$1001,,0)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8"/>
        <v>111.78</v>
      </c>
      <c r="N539" t="str" cm="1">
        <f t="array" ref="N539">_xlfn.IFS(I539="Rob","Robusta",I539="Exc","Excelsa",I539="Ara","Arabi",I539="Lib","Liberica")</f>
        <v>Excelsa</v>
      </c>
      <c r="O539" t="str" cm="1">
        <f t="array" ref="O539">_xlfn.IFS(J539="M","Medium",J539="L","Light",J539="d","Dark")</f>
        <v>Dark</v>
      </c>
      <c r="P539" t="str">
        <f>_xlfn.XLOOKUP(Orders_Details[[#This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IF(_xlfn.XLOOKUP(C540,customers!$A$1:$A$1001,customers!$C$1:$C$1001,0)=0,"Not Found",_xlfn.XLOOKUP(C540,customers!$A$1:$A$1001,customers!$C$1:$C$1001,0))</f>
        <v>agallyoney@engadget.com</v>
      </c>
      <c r="H540" s="2" t="str">
        <f>_xlfn.XLOOKUP(C540,customers!$A$1:$A$1001,customers!$G$1:$G$1001,,0)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8"/>
        <v>10.739999999999998</v>
      </c>
      <c r="N540" t="str" cm="1">
        <f t="array" ref="N540">_xlfn.IFS(I540="Rob","Robusta",I540="Exc","Excelsa",I540="Ara","Arabi",I540="Lib","Liberica")</f>
        <v>Robusta</v>
      </c>
      <c r="O540" t="str" cm="1">
        <f t="array" ref="O540">_xlfn.IFS(J540="M","Medium",J540="L","Light",J540="d","Dark")</f>
        <v>Dark</v>
      </c>
      <c r="P540" t="str">
        <f>_xlfn.XLOOKUP(Orders_Details[[#This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IF(_xlfn.XLOOKUP(C541,customers!$A$1:$A$1001,customers!$C$1:$C$1001,0)=0,"Not Found",_xlfn.XLOOKUP(C541,customers!$A$1:$A$1001,customers!$C$1:$C$1001,0))</f>
        <v>bdomangeez@yahoo.co.jp</v>
      </c>
      <c r="H541" s="2" t="str">
        <f>_xlfn.XLOOKUP(C541,customers!$A$1:$A$1001,customers!$G$1:$G$1001,,0)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8"/>
        <v>26.849999999999994</v>
      </c>
      <c r="N541" t="str" cm="1">
        <f t="array" ref="N541">_xlfn.IFS(I541="Rob","Robusta",I541="Exc","Excelsa",I541="Ara","Arabi",I541="Lib","Liberica")</f>
        <v>Robusta</v>
      </c>
      <c r="O541" t="str" cm="1">
        <f t="array" ref="O541">_xlfn.IFS(J541="M","Medium",J541="L","Light",J541="d","Dark")</f>
        <v>Dark</v>
      </c>
      <c r="P541" t="str">
        <f>_xlfn.XLOOKUP(Orders_Details[[#This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IF(_xlfn.XLOOKUP(C542,customers!$A$1:$A$1001,customers!$C$1:$C$1001,0)=0,"Not Found",_xlfn.XLOOKUP(C542,customers!$A$1:$A$1001,customers!$C$1:$C$1001,0))</f>
        <v>koslerf0@gmpg.org</v>
      </c>
      <c r="H542" s="2" t="str">
        <f>_xlfn.XLOOKUP(C542,customers!$A$1:$A$1001,customers!$G$1:$G$1001,,0)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8"/>
        <v>63.4</v>
      </c>
      <c r="N542" t="str" cm="1">
        <f t="array" ref="N542">_xlfn.IFS(I542="Rob","Robusta",I542="Exc","Excelsa",I542="Ara","Arabi",I542="Lib","Liberica")</f>
        <v>Liberica</v>
      </c>
      <c r="O542" t="str" cm="1">
        <f t="array" ref="O542">_xlfn.IFS(J542="M","Medium",J542="L","Light",J542="d","Dark")</f>
        <v>Light</v>
      </c>
      <c r="P542" t="str">
        <f>_xlfn.XLOOKUP(Orders_Details[[#This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IF(_xlfn.XLOOKUP(C543,customers!$A$1:$A$1001,customers!$C$1:$C$1001,0)=0,"Not Found",_xlfn.XLOOKUP(C543,customers!$A$1:$A$1001,customers!$C$1:$C$1001,0))</f>
        <v>Not Found</v>
      </c>
      <c r="H543" s="2" t="str">
        <f>_xlfn.XLOOKUP(C543,customers!$A$1:$A$1001,customers!$G$1:$G$1001,,0)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8"/>
        <v>22.884999999999998</v>
      </c>
      <c r="N543" t="str" cm="1">
        <f t="array" ref="N543">_xlfn.IFS(I543="Rob","Robusta",I543="Exc","Excelsa",I543="Ara","Arabi",I543="Lib","Liberica")</f>
        <v>Arabi</v>
      </c>
      <c r="O543" t="str" cm="1">
        <f t="array" ref="O543">_xlfn.IFS(J543="M","Medium",J543="L","Light",J543="d","Dark")</f>
        <v>Dark</v>
      </c>
      <c r="P543" t="str">
        <f>_xlfn.XLOOKUP(Orders_Details[[#This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IF(_xlfn.XLOOKUP(C544,customers!$A$1:$A$1001,customers!$C$1:$C$1001,0)=0,"Not Found",_xlfn.XLOOKUP(C544,customers!$A$1:$A$1001,customers!$C$1:$C$1001,0))</f>
        <v>zpellettf2@dailymotion.com</v>
      </c>
      <c r="H544" s="2" t="str">
        <f>_xlfn.XLOOKUP(C544,customers!$A$1:$A$1001,customers!$G$1:$G$1001,,0)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8"/>
        <v>103.49999999999999</v>
      </c>
      <c r="N544" t="str" cm="1">
        <f t="array" ref="N544">_xlfn.IFS(I544="Rob","Robusta",I544="Exc","Excelsa",I544="Ara","Arabi",I544="Lib","Liberica")</f>
        <v>Arabi</v>
      </c>
      <c r="O544" t="str" cm="1">
        <f t="array" ref="O544">_xlfn.IFS(J544="M","Medium",J544="L","Light",J544="d","Dark")</f>
        <v>Medium</v>
      </c>
      <c r="P544" t="str">
        <f>_xlfn.XLOOKUP(Orders_Details[[#This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IF(_xlfn.XLOOKUP(C545,customers!$A$1:$A$1001,customers!$C$1:$C$1001,0)=0,"Not Found",_xlfn.XLOOKUP(C545,customers!$A$1:$A$1001,customers!$C$1:$C$1001,0))</f>
        <v>isprakesf3@spiegel.de</v>
      </c>
      <c r="H545" s="2" t="str">
        <f>_xlfn.XLOOKUP(C545,customers!$A$1:$A$1001,customers!$G$1:$G$1001,,0)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8"/>
        <v>54.969999999999992</v>
      </c>
      <c r="N545" t="str" cm="1">
        <f t="array" ref="N545">_xlfn.IFS(I545="Rob","Robusta",I545="Exc","Excelsa",I545="Ara","Arabi",I545="Lib","Liberica")</f>
        <v>Robusta</v>
      </c>
      <c r="O545" t="str" cm="1">
        <f t="array" ref="O545">_xlfn.IFS(J545="M","Medium",J545="L","Light",J545="d","Dark")</f>
        <v>Light</v>
      </c>
      <c r="P545" t="str">
        <f>_xlfn.XLOOKUP(Orders_Details[[#This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IF(_xlfn.XLOOKUP(C546,customers!$A$1:$A$1001,customers!$C$1:$C$1001,0)=0,"Not Found",_xlfn.XLOOKUP(C546,customers!$A$1:$A$1001,customers!$C$1:$C$1001,0))</f>
        <v>hfromantf4@ucsd.edu</v>
      </c>
      <c r="H546" s="2" t="str">
        <f>_xlfn.XLOOKUP(C546,customers!$A$1:$A$1001,customers!$G$1:$G$1001,,0)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8"/>
        <v>15.54</v>
      </c>
      <c r="N546" t="str" cm="1">
        <f t="array" ref="N546">_xlfn.IFS(I546="Rob","Robusta",I546="Exc","Excelsa",I546="Ara","Arabi",I546="Lib","Liberica")</f>
        <v>Arabi</v>
      </c>
      <c r="O546" t="str" cm="1">
        <f t="array" ref="O546">_xlfn.IFS(J546="M","Medium",J546="L","Light",J546="d","Dark")</f>
        <v>Light</v>
      </c>
      <c r="P546" t="str">
        <f>_xlfn.XLOOKUP(Orders_Details[[#This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IF(_xlfn.XLOOKUP(C547,customers!$A$1:$A$1001,customers!$C$1:$C$1001,0)=0,"Not Found",_xlfn.XLOOKUP(C547,customers!$A$1:$A$1001,customers!$C$1:$C$1001,0))</f>
        <v>rflearf5@artisteer.com</v>
      </c>
      <c r="H547" s="2" t="str">
        <f>_xlfn.XLOOKUP(C547,customers!$A$1:$A$1001,customers!$G$1:$G$1001,,0)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8"/>
        <v>15.54</v>
      </c>
      <c r="N547" t="str" cm="1">
        <f t="array" ref="N547">_xlfn.IFS(I547="Rob","Robusta",I547="Exc","Excelsa",I547="Ara","Arabi",I547="Lib","Liberica")</f>
        <v>Liberica</v>
      </c>
      <c r="O547" t="str" cm="1">
        <f t="array" ref="O547">_xlfn.IFS(J547="M","Medium",J547="L","Light",J547="d","Dark")</f>
        <v>Dark</v>
      </c>
      <c r="P547" t="str">
        <f>_xlfn.XLOOKUP(Orders_Details[[#This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IF(_xlfn.XLOOKUP(C548,customers!$A$1:$A$1001,customers!$C$1:$C$1001,0)=0,"Not Found",_xlfn.XLOOKUP(C548,customers!$A$1:$A$1001,customers!$C$1:$C$1001,0))</f>
        <v>Not Found</v>
      </c>
      <c r="H548" s="2" t="str">
        <f>_xlfn.XLOOKUP(C548,customers!$A$1:$A$1001,customers!$G$1:$G$1001,,0)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8"/>
        <v>83.835000000000008</v>
      </c>
      <c r="N548" t="str" cm="1">
        <f t="array" ref="N548">_xlfn.IFS(I548="Rob","Robusta",I548="Exc","Excelsa",I548="Ara","Arabi",I548="Lib","Liberica")</f>
        <v>Excelsa</v>
      </c>
      <c r="O548" t="str" cm="1">
        <f t="array" ref="O548">_xlfn.IFS(J548="M","Medium",J548="L","Light",J548="d","Dark")</f>
        <v>Dark</v>
      </c>
      <c r="P548" t="str">
        <f>_xlfn.XLOOKUP(Orders_Details[[#This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IF(_xlfn.XLOOKUP(C549,customers!$A$1:$A$1001,customers!$C$1:$C$1001,0)=0,"Not Found",_xlfn.XLOOKUP(C549,customers!$A$1:$A$1001,customers!$C$1:$C$1001,0))</f>
        <v>wlightollersf9@baidu.com</v>
      </c>
      <c r="H549" s="2" t="str">
        <f>_xlfn.XLOOKUP(C549,customers!$A$1:$A$1001,customers!$G$1:$G$1001,,0)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8"/>
        <v>10.754999999999999</v>
      </c>
      <c r="N549" t="str" cm="1">
        <f t="array" ref="N549">_xlfn.IFS(I549="Rob","Robusta",I549="Exc","Excelsa",I549="Ara","Arabi",I549="Lib","Liberica")</f>
        <v>Robusta</v>
      </c>
      <c r="O549" t="str" cm="1">
        <f t="array" ref="O549">_xlfn.IFS(J549="M","Medium",J549="L","Light",J549="d","Dark")</f>
        <v>Light</v>
      </c>
      <c r="P549" t="str">
        <f>_xlfn.XLOOKUP(Orders_Details[[#This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IF(_xlfn.XLOOKUP(C550,customers!$A$1:$A$1001,customers!$C$1:$C$1001,0)=0,"Not Found",_xlfn.XLOOKUP(C550,customers!$A$1:$A$1001,customers!$C$1:$C$1001,0))</f>
        <v>bmundenf8@elpais.com</v>
      </c>
      <c r="H550" s="2" t="str">
        <f>_xlfn.XLOOKUP(C550,customers!$A$1:$A$1001,customers!$G$1:$G$1001,,0)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8"/>
        <v>13.365</v>
      </c>
      <c r="N550" t="str" cm="1">
        <f t="array" ref="N550">_xlfn.IFS(I550="Rob","Robusta",I550="Exc","Excelsa",I550="Ara","Arabi",I550="Lib","Liberica")</f>
        <v>Excelsa</v>
      </c>
      <c r="O550" t="str" cm="1">
        <f t="array" ref="O550">_xlfn.IFS(J550="M","Medium",J550="L","Light",J550="d","Dark")</f>
        <v>Light</v>
      </c>
      <c r="P550" t="str">
        <f>_xlfn.XLOOKUP(Orders_Details[[#This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IF(_xlfn.XLOOKUP(C551,customers!$A$1:$A$1001,customers!$C$1:$C$1001,0)=0,"Not Found",_xlfn.XLOOKUP(C551,customers!$A$1:$A$1001,customers!$C$1:$C$1001,0))</f>
        <v>wlightollersf9@baidu.com</v>
      </c>
      <c r="H551" s="2" t="str">
        <f>_xlfn.XLOOKUP(C551,customers!$A$1:$A$1001,customers!$G$1:$G$1001,,0)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8"/>
        <v>17.82</v>
      </c>
      <c r="N551" t="str" cm="1">
        <f t="array" ref="N551">_xlfn.IFS(I551="Rob","Robusta",I551="Exc","Excelsa",I551="Ara","Arabi",I551="Lib","Liberica")</f>
        <v>Excelsa</v>
      </c>
      <c r="O551" t="str" cm="1">
        <f t="array" ref="O551">_xlfn.IFS(J551="M","Medium",J551="L","Light",J551="d","Dark")</f>
        <v>Light</v>
      </c>
      <c r="P551" t="str">
        <f>_xlfn.XLOOKUP(Orders_Details[[#This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IF(_xlfn.XLOOKUP(C552,customers!$A$1:$A$1001,customers!$C$1:$C$1001,0)=0,"Not Found",_xlfn.XLOOKUP(C552,customers!$A$1:$A$1001,customers!$C$1:$C$1001,0))</f>
        <v>nbrakespearfa@rediff.com</v>
      </c>
      <c r="H552" s="2" t="str">
        <f>_xlfn.XLOOKUP(C552,customers!$A$1:$A$1001,customers!$G$1:$G$1001,,0)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8"/>
        <v>23.31</v>
      </c>
      <c r="N552" t="str" cm="1">
        <f t="array" ref="N552">_xlfn.IFS(I552="Rob","Robusta",I552="Exc","Excelsa",I552="Ara","Arabi",I552="Lib","Liberica")</f>
        <v>Liberica</v>
      </c>
      <c r="O552" t="str" cm="1">
        <f t="array" ref="O552">_xlfn.IFS(J552="M","Medium",J552="L","Light",J552="d","Dark")</f>
        <v>Dark</v>
      </c>
      <c r="P552" t="str">
        <f>_xlfn.XLOOKUP(Orders_Details[[#This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IF(_xlfn.XLOOKUP(C553,customers!$A$1:$A$1001,customers!$C$1:$C$1001,0)=0,"Not Found",_xlfn.XLOOKUP(C553,customers!$A$1:$A$1001,customers!$C$1:$C$1001,0))</f>
        <v>mglawsopfb@reverbnation.com</v>
      </c>
      <c r="H553" s="2" t="str">
        <f>_xlfn.XLOOKUP(C553,customers!$A$1:$A$1001,customers!$G$1:$G$1001,,0)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8"/>
        <v>7.29</v>
      </c>
      <c r="N553" t="str" cm="1">
        <f t="array" ref="N553">_xlfn.IFS(I553="Rob","Robusta",I553="Exc","Excelsa",I553="Ara","Arabi",I553="Lib","Liberica")</f>
        <v>Excelsa</v>
      </c>
      <c r="O553" t="str" cm="1">
        <f t="array" ref="O553">_xlfn.IFS(J553="M","Medium",J553="L","Light",J553="d","Dark")</f>
        <v>Dark</v>
      </c>
      <c r="P553" t="str">
        <f>_xlfn.XLOOKUP(Orders_Details[[#This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IF(_xlfn.XLOOKUP(C554,customers!$A$1:$A$1001,customers!$C$1:$C$1001,0)=0,"Not Found",_xlfn.XLOOKUP(C554,customers!$A$1:$A$1001,customers!$C$1:$C$1001,0))</f>
        <v>galbertsfc@etsy.com</v>
      </c>
      <c r="H554" s="2" t="str">
        <f>_xlfn.XLOOKUP(C554,customers!$A$1:$A$1001,customers!$G$1:$G$1001,,0)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8"/>
        <v>17.82</v>
      </c>
      <c r="N554" t="str" cm="1">
        <f t="array" ref="N554">_xlfn.IFS(I554="Rob","Robusta",I554="Exc","Excelsa",I554="Ara","Arabi",I554="Lib","Liberica")</f>
        <v>Excelsa</v>
      </c>
      <c r="O554" t="str" cm="1">
        <f t="array" ref="O554">_xlfn.IFS(J554="M","Medium",J554="L","Light",J554="d","Dark")</f>
        <v>Light</v>
      </c>
      <c r="P554" t="str">
        <f>_xlfn.XLOOKUP(Orders_Details[[#This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IF(_xlfn.XLOOKUP(C555,customers!$A$1:$A$1001,customers!$C$1:$C$1001,0)=0,"Not Found",_xlfn.XLOOKUP(C555,customers!$A$1:$A$1001,customers!$C$1:$C$1001,0))</f>
        <v>vpolglasefd@about.me</v>
      </c>
      <c r="H555" s="2" t="str">
        <f>_xlfn.XLOOKUP(C555,customers!$A$1:$A$1001,customers!$G$1:$G$1001,,0)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8"/>
        <v>68.75</v>
      </c>
      <c r="N555" t="str" cm="1">
        <f t="array" ref="N555">_xlfn.IFS(I555="Rob","Robusta",I555="Exc","Excelsa",I555="Ara","Arabi",I555="Lib","Liberica")</f>
        <v>Excelsa</v>
      </c>
      <c r="O555" t="str" cm="1">
        <f t="array" ref="O555">_xlfn.IFS(J555="M","Medium",J555="L","Light",J555="d","Dark")</f>
        <v>Medium</v>
      </c>
      <c r="P555" t="str">
        <f>_xlfn.XLOOKUP(Orders_Details[[#This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IF(_xlfn.XLOOKUP(C556,customers!$A$1:$A$1001,customers!$C$1:$C$1001,0)=0,"Not Found",_xlfn.XLOOKUP(C556,customers!$A$1:$A$1001,customers!$C$1:$C$1001,0))</f>
        <v>Not Found</v>
      </c>
      <c r="H556" s="2" t="str">
        <f>_xlfn.XLOOKUP(C556,customers!$A$1:$A$1001,customers!$G$1:$G$1001,,0)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8"/>
        <v>54.969999999999992</v>
      </c>
      <c r="N556" t="str" cm="1">
        <f t="array" ref="N556">_xlfn.IFS(I556="Rob","Robusta",I556="Exc","Excelsa",I556="Ara","Arabi",I556="Lib","Liberica")</f>
        <v>Robusta</v>
      </c>
      <c r="O556" t="str" cm="1">
        <f t="array" ref="O556">_xlfn.IFS(J556="M","Medium",J556="L","Light",J556="d","Dark")</f>
        <v>Light</v>
      </c>
      <c r="P556" t="str">
        <f>_xlfn.XLOOKUP(Orders_Details[[#This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IF(_xlfn.XLOOKUP(C557,customers!$A$1:$A$1001,customers!$C$1:$C$1001,0)=0,"Not Found",_xlfn.XLOOKUP(C557,customers!$A$1:$A$1001,customers!$C$1:$C$1001,0))</f>
        <v>sbuschff@so-net.ne.jp</v>
      </c>
      <c r="H557" s="2" t="str">
        <f>_xlfn.XLOOKUP(C557,customers!$A$1:$A$1001,customers!$G$1:$G$1001,,0)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8"/>
        <v>82.5</v>
      </c>
      <c r="N557" t="str" cm="1">
        <f t="array" ref="N557">_xlfn.IFS(I557="Rob","Robusta",I557="Exc","Excelsa",I557="Ara","Arabi",I557="Lib","Liberica")</f>
        <v>Excelsa</v>
      </c>
      <c r="O557" t="str" cm="1">
        <f t="array" ref="O557">_xlfn.IFS(J557="M","Medium",J557="L","Light",J557="d","Dark")</f>
        <v>Medium</v>
      </c>
      <c r="P557" t="str">
        <f>_xlfn.XLOOKUP(Orders_Details[[#This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IF(_xlfn.XLOOKUP(C558,customers!$A$1:$A$1001,customers!$C$1:$C$1001,0)=0,"Not Found",_xlfn.XLOOKUP(C558,customers!$A$1:$A$1001,customers!$C$1:$C$1001,0))</f>
        <v>craisbeckfg@webnode.com</v>
      </c>
      <c r="H558" s="2" t="str">
        <f>_xlfn.XLOOKUP(C558,customers!$A$1:$A$1001,customers!$G$1:$G$1001,,0)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8"/>
        <v>8.73</v>
      </c>
      <c r="N558" t="str" cm="1">
        <f t="array" ref="N558">_xlfn.IFS(I558="Rob","Robusta",I558="Exc","Excelsa",I558="Ara","Arabi",I558="Lib","Liberica")</f>
        <v>Liberica</v>
      </c>
      <c r="O558" t="str" cm="1">
        <f t="array" ref="O558">_xlfn.IFS(J558="M","Medium",J558="L","Light",J558="d","Dark")</f>
        <v>Medium</v>
      </c>
      <c r="P558" t="str">
        <f>_xlfn.XLOOKUP(Orders_Details[[#This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IF(_xlfn.XLOOKUP(C559,customers!$A$1:$A$1001,customers!$C$1:$C$1001,0)=0,"Not Found",_xlfn.XLOOKUP(C559,customers!$A$1:$A$1001,customers!$C$1:$C$1001,0))</f>
        <v>murione5@alexa.com</v>
      </c>
      <c r="H559" s="2" t="str">
        <f>_xlfn.XLOOKUP(C559,customers!$A$1:$A$1001,customers!$G$1:$G$1001,,0)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8"/>
        <v>59.4</v>
      </c>
      <c r="N559" t="str" cm="1">
        <f t="array" ref="N559">_xlfn.IFS(I559="Rob","Robusta",I559="Exc","Excelsa",I559="Ara","Arabi",I559="Lib","Liberica")</f>
        <v>Excelsa</v>
      </c>
      <c r="O559" t="str" cm="1">
        <f t="array" ref="O559">_xlfn.IFS(J559="M","Medium",J559="L","Light",J559="d","Dark")</f>
        <v>Light</v>
      </c>
      <c r="P559" t="str">
        <f>_xlfn.XLOOKUP(Orders_Details[[#This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IF(_xlfn.XLOOKUP(C560,customers!$A$1:$A$1001,customers!$C$1:$C$1001,0)=0,"Not Found",_xlfn.XLOOKUP(C560,customers!$A$1:$A$1001,customers!$C$1:$C$1001,0))</f>
        <v>Not Found</v>
      </c>
      <c r="H560" s="2" t="str">
        <f>_xlfn.XLOOKUP(C560,customers!$A$1:$A$1001,customers!$G$1:$G$1001,,0)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8"/>
        <v>15.54</v>
      </c>
      <c r="N560" t="str" cm="1">
        <f t="array" ref="N560">_xlfn.IFS(I560="Rob","Robusta",I560="Exc","Excelsa",I560="Ara","Arabi",I560="Lib","Liberica")</f>
        <v>Liberica</v>
      </c>
      <c r="O560" t="str" cm="1">
        <f t="array" ref="O560">_xlfn.IFS(J560="M","Medium",J560="L","Light",J560="d","Dark")</f>
        <v>Dark</v>
      </c>
      <c r="P560" t="str">
        <f>_xlfn.XLOOKUP(Orders_Details[[#This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IF(_xlfn.XLOOKUP(C561,customers!$A$1:$A$1001,customers!$C$1:$C$1001,0)=0,"Not Found",_xlfn.XLOOKUP(C561,customers!$A$1:$A$1001,customers!$C$1:$C$1001,0))</f>
        <v>raynoldfj@ustream.tv</v>
      </c>
      <c r="H561" s="2" t="str">
        <f>_xlfn.XLOOKUP(C561,customers!$A$1:$A$1001,customers!$G$1:$G$1001,,0)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8"/>
        <v>38.849999999999994</v>
      </c>
      <c r="N561" t="str" cm="1">
        <f t="array" ref="N561">_xlfn.IFS(I561="Rob","Robusta",I561="Exc","Excelsa",I561="Ara","Arabi",I561="Lib","Liberica")</f>
        <v>Arabi</v>
      </c>
      <c r="O561" t="str" cm="1">
        <f t="array" ref="O561">_xlfn.IFS(J561="M","Medium",J561="L","Light",J561="d","Dark")</f>
        <v>Light</v>
      </c>
      <c r="P561" t="str">
        <f>_xlfn.XLOOKUP(Orders_Details[[#This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IF(_xlfn.XLOOKUP(C562,customers!$A$1:$A$1001,customers!$C$1:$C$1001,0)=0,"Not Found",_xlfn.XLOOKUP(C562,customers!$A$1:$A$1001,customers!$C$1:$C$1001,0))</f>
        <v>Not Found</v>
      </c>
      <c r="H562" s="2" t="str">
        <f>_xlfn.XLOOKUP(C562,customers!$A$1:$A$1001,customers!$G$1:$G$1001,,0)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8"/>
        <v>189.74999999999997</v>
      </c>
      <c r="N562" t="str" cm="1">
        <f t="array" ref="N562">_xlfn.IFS(I562="Rob","Robusta",I562="Exc","Excelsa",I562="Ara","Arabi",I562="Lib","Liberica")</f>
        <v>Excelsa</v>
      </c>
      <c r="O562" t="str" cm="1">
        <f t="array" ref="O562">_xlfn.IFS(J562="M","Medium",J562="L","Light",J562="d","Dark")</f>
        <v>Medium</v>
      </c>
      <c r="P562" t="str">
        <f>_xlfn.XLOOKUP(Orders_Details[[#This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IF(_xlfn.XLOOKUP(C563,customers!$A$1:$A$1001,customers!$C$1:$C$1001,0)=0,"Not Found",_xlfn.XLOOKUP(C563,customers!$A$1:$A$1001,customers!$C$1:$C$1001,0))</f>
        <v>Not Found</v>
      </c>
      <c r="H563" s="2" t="str">
        <f>_xlfn.XLOOKUP(C563,customers!$A$1:$A$1001,customers!$G$1:$G$1001,,0)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8"/>
        <v>17.91</v>
      </c>
      <c r="N563" t="str" cm="1">
        <f t="array" ref="N563">_xlfn.IFS(I563="Rob","Robusta",I563="Exc","Excelsa",I563="Ara","Arabi",I563="Lib","Liberica")</f>
        <v>Arabi</v>
      </c>
      <c r="O563" t="str" cm="1">
        <f t="array" ref="O563">_xlfn.IFS(J563="M","Medium",J563="L","Light",J563="d","Dark")</f>
        <v>Dark</v>
      </c>
      <c r="P563" t="str">
        <f>_xlfn.XLOOKUP(Orders_Details[[#This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IF(_xlfn.XLOOKUP(C564,customers!$A$1:$A$1001,customers!$C$1:$C$1001,0)=0,"Not Found",_xlfn.XLOOKUP(C564,customers!$A$1:$A$1001,customers!$C$1:$C$1001,0))</f>
        <v>bgrecefm@naver.com</v>
      </c>
      <c r="H564" s="2" t="str">
        <f>_xlfn.XLOOKUP(C564,customers!$A$1:$A$1001,customers!$G$1:$G$1001,,0)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8"/>
        <v>28.53</v>
      </c>
      <c r="N564" t="str" cm="1">
        <f t="array" ref="N564">_xlfn.IFS(I564="Rob","Robusta",I564="Exc","Excelsa",I564="Ara","Arabi",I564="Lib","Liberica")</f>
        <v>Liberica</v>
      </c>
      <c r="O564" t="str" cm="1">
        <f t="array" ref="O564">_xlfn.IFS(J564="M","Medium",J564="L","Light",J564="d","Dark")</f>
        <v>Light</v>
      </c>
      <c r="P564" t="str">
        <f>_xlfn.XLOOKUP(Orders_Details[[#This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IF(_xlfn.XLOOKUP(C565,customers!$A$1:$A$1001,customers!$C$1:$C$1001,0)=0,"Not Found",_xlfn.XLOOKUP(C565,customers!$A$1:$A$1001,customers!$C$1:$C$1001,0))</f>
        <v>dflintiffg1@e-recht24.de</v>
      </c>
      <c r="H565" s="2" t="str">
        <f>_xlfn.XLOOKUP(C565,customers!$A$1:$A$1001,customers!$G$1:$G$1001,,0)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8"/>
        <v>82.5</v>
      </c>
      <c r="N565" t="str" cm="1">
        <f t="array" ref="N565">_xlfn.IFS(I565="Rob","Robusta",I565="Exc","Excelsa",I565="Ara","Arabi",I565="Lib","Liberica")</f>
        <v>Excelsa</v>
      </c>
      <c r="O565" t="str" cm="1">
        <f t="array" ref="O565">_xlfn.IFS(J565="M","Medium",J565="L","Light",J565="d","Dark")</f>
        <v>Medium</v>
      </c>
      <c r="P565" t="str">
        <f>_xlfn.XLOOKUP(Orders_Details[[#This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IF(_xlfn.XLOOKUP(C566,customers!$A$1:$A$1001,customers!$C$1:$C$1001,0)=0,"Not Found",_xlfn.XLOOKUP(C566,customers!$A$1:$A$1001,customers!$C$1:$C$1001,0))</f>
        <v>athysfo@cdc.gov</v>
      </c>
      <c r="H566" s="2" t="str">
        <f>_xlfn.XLOOKUP(C566,customers!$A$1:$A$1001,customers!$G$1:$G$1001,,0)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8"/>
        <v>14.339999999999998</v>
      </c>
      <c r="N566" t="str" cm="1">
        <f t="array" ref="N566">_xlfn.IFS(I566="Rob","Robusta",I566="Exc","Excelsa",I566="Ara","Arabi",I566="Lib","Liberica")</f>
        <v>Robusta</v>
      </c>
      <c r="O566" t="str" cm="1">
        <f t="array" ref="O566">_xlfn.IFS(J566="M","Medium",J566="L","Light",J566="d","Dark")</f>
        <v>Light</v>
      </c>
      <c r="P566" t="str">
        <f>_xlfn.XLOOKUP(Orders_Details[[#This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IF(_xlfn.XLOOKUP(C567,customers!$A$1:$A$1001,customers!$C$1:$C$1001,0)=0,"Not Found",_xlfn.XLOOKUP(C567,customers!$A$1:$A$1001,customers!$C$1:$C$1001,0))</f>
        <v>jchuggfp@about.me</v>
      </c>
      <c r="H567" s="2" t="str">
        <f>_xlfn.XLOOKUP(C567,customers!$A$1:$A$1001,customers!$G$1:$G$1001,,0)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8"/>
        <v>82.339999999999989</v>
      </c>
      <c r="N567" t="str" cm="1">
        <f t="array" ref="N567">_xlfn.IFS(I567="Rob","Robusta",I567="Exc","Excelsa",I567="Ara","Arabi",I567="Lib","Liberica")</f>
        <v>Robusta</v>
      </c>
      <c r="O567" t="str" cm="1">
        <f t="array" ref="O567">_xlfn.IFS(J567="M","Medium",J567="L","Light",J567="d","Dark")</f>
        <v>Dark</v>
      </c>
      <c r="P567" t="str">
        <f>_xlfn.XLOOKUP(Orders_Details[[#This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IF(_xlfn.XLOOKUP(C568,customers!$A$1:$A$1001,customers!$C$1:$C$1001,0)=0,"Not Found",_xlfn.XLOOKUP(C568,customers!$A$1:$A$1001,customers!$C$1:$C$1001,0))</f>
        <v>akelstonfq@sakura.ne.jp</v>
      </c>
      <c r="H568" s="2" t="str">
        <f>_xlfn.XLOOKUP(C568,customers!$A$1:$A$1001,customers!$G$1:$G$1001,,0)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8"/>
        <v>20.25</v>
      </c>
      <c r="N568" t="str" cm="1">
        <f t="array" ref="N568">_xlfn.IFS(I568="Rob","Robusta",I568="Exc","Excelsa",I568="Ara","Arabi",I568="Lib","Liberica")</f>
        <v>Arabi</v>
      </c>
      <c r="O568" t="str" cm="1">
        <f t="array" ref="O568">_xlfn.IFS(J568="M","Medium",J568="L","Light",J568="d","Dark")</f>
        <v>Medium</v>
      </c>
      <c r="P568" t="str">
        <f>_xlfn.XLOOKUP(Orders_Details[[#This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IF(_xlfn.XLOOKUP(C569,customers!$A$1:$A$1001,customers!$C$1:$C$1001,0)=0,"Not Found",_xlfn.XLOOKUP(C569,customers!$A$1:$A$1001,customers!$C$1:$C$1001,0))</f>
        <v>Not Found</v>
      </c>
      <c r="H569" s="2" t="str">
        <f>_xlfn.XLOOKUP(C569,customers!$A$1:$A$1001,customers!$G$1:$G$1001,,0)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8"/>
        <v>164.90999999999997</v>
      </c>
      <c r="N569" t="str" cm="1">
        <f t="array" ref="N569">_xlfn.IFS(I569="Rob","Robusta",I569="Exc","Excelsa",I569="Ara","Arabi",I569="Lib","Liberica")</f>
        <v>Robusta</v>
      </c>
      <c r="O569" t="str" cm="1">
        <f t="array" ref="O569">_xlfn.IFS(J569="M","Medium",J569="L","Light",J569="d","Dark")</f>
        <v>Light</v>
      </c>
      <c r="P569" t="str">
        <f>_xlfn.XLOOKUP(Orders_Details[[#This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IF(_xlfn.XLOOKUP(C570,customers!$A$1:$A$1001,customers!$C$1:$C$1001,0)=0,"Not Found",_xlfn.XLOOKUP(C570,customers!$A$1:$A$1001,customers!$C$1:$C$1001,0))</f>
        <v>cmottramfs@harvard.edu</v>
      </c>
      <c r="H570" s="2" t="str">
        <f>_xlfn.XLOOKUP(C570,customers!$A$1:$A$1001,customers!$G$1:$G$1001,,0)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8"/>
        <v>19.02</v>
      </c>
      <c r="N570" t="str" cm="1">
        <f t="array" ref="N570">_xlfn.IFS(I570="Rob","Robusta",I570="Exc","Excelsa",I570="Ara","Arabi",I570="Lib","Liberica")</f>
        <v>Liberica</v>
      </c>
      <c r="O570" t="str" cm="1">
        <f t="array" ref="O570">_xlfn.IFS(J570="M","Medium",J570="L","Light",J570="d","Dark")</f>
        <v>Light</v>
      </c>
      <c r="P570" t="str">
        <f>_xlfn.XLOOKUP(Orders_Details[[#This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IF(_xlfn.XLOOKUP(C571,customers!$A$1:$A$1001,customers!$C$1:$C$1001,0)=0,"Not Found",_xlfn.XLOOKUP(C571,customers!$A$1:$A$1001,customers!$C$1:$C$1001,0))</f>
        <v>dflintiffg1@e-recht24.de</v>
      </c>
      <c r="H571" s="2" t="str">
        <f>_xlfn.XLOOKUP(C571,customers!$A$1:$A$1001,customers!$G$1:$G$1001,,0)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8"/>
        <v>137.31</v>
      </c>
      <c r="N571" t="str" cm="1">
        <f t="array" ref="N571">_xlfn.IFS(I571="Rob","Robusta",I571="Exc","Excelsa",I571="Ara","Arabi",I571="Lib","Liberica")</f>
        <v>Arabi</v>
      </c>
      <c r="O571" t="str" cm="1">
        <f t="array" ref="O571">_xlfn.IFS(J571="M","Medium",J571="L","Light",J571="d","Dark")</f>
        <v>Dark</v>
      </c>
      <c r="P571" t="str">
        <f>_xlfn.XLOOKUP(Orders_Details[[#This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IF(_xlfn.XLOOKUP(C572,customers!$A$1:$A$1001,customers!$C$1:$C$1001,0)=0,"Not Found",_xlfn.XLOOKUP(C572,customers!$A$1:$A$1001,customers!$C$1:$C$1001,0))</f>
        <v>dsangwinfu@weebly.com</v>
      </c>
      <c r="H572" s="2" t="str">
        <f>_xlfn.XLOOKUP(C572,customers!$A$1:$A$1001,customers!$G$1:$G$1001,,0)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8"/>
        <v>27</v>
      </c>
      <c r="N572" t="str" cm="1">
        <f t="array" ref="N572">_xlfn.IFS(I572="Rob","Robusta",I572="Exc","Excelsa",I572="Ara","Arabi",I572="Lib","Liberica")</f>
        <v>Arabi</v>
      </c>
      <c r="O572" t="str" cm="1">
        <f t="array" ref="O572">_xlfn.IFS(J572="M","Medium",J572="L","Light",J572="d","Dark")</f>
        <v>Medium</v>
      </c>
      <c r="P572" t="str">
        <f>_xlfn.XLOOKUP(Orders_Details[[#This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IF(_xlfn.XLOOKUP(C573,customers!$A$1:$A$1001,customers!$C$1:$C$1001,0)=0,"Not Found",_xlfn.XLOOKUP(C573,customers!$A$1:$A$1001,customers!$C$1:$C$1001,0))</f>
        <v>eaizikowitzfv@virginia.edu</v>
      </c>
      <c r="H573" s="2" t="str">
        <f>_xlfn.XLOOKUP(C573,customers!$A$1:$A$1001,customers!$G$1:$G$1001,,0)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8"/>
        <v>35.64</v>
      </c>
      <c r="N573" t="str" cm="1">
        <f t="array" ref="N573">_xlfn.IFS(I573="Rob","Robusta",I573="Exc","Excelsa",I573="Ara","Arabi",I573="Lib","Liberica")</f>
        <v>Excelsa</v>
      </c>
      <c r="O573" t="str" cm="1">
        <f t="array" ref="O573">_xlfn.IFS(J573="M","Medium",J573="L","Light",J573="d","Dark")</f>
        <v>Light</v>
      </c>
      <c r="P573" t="str">
        <f>_xlfn.XLOOKUP(Orders_Details[[#This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IF(_xlfn.XLOOKUP(C574,customers!$A$1:$A$1001,customers!$C$1:$C$1001,0)=0,"Not Found",_xlfn.XLOOKUP(C574,customers!$A$1:$A$1001,customers!$C$1:$C$1001,0))</f>
        <v>Not Found</v>
      </c>
      <c r="H574" s="2" t="str">
        <f>_xlfn.XLOOKUP(C574,customers!$A$1:$A$1001,customers!$G$1:$G$1001,,0)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8"/>
        <v>5.97</v>
      </c>
      <c r="N574" t="str" cm="1">
        <f t="array" ref="N574">_xlfn.IFS(I574="Rob","Robusta",I574="Exc","Excelsa",I574="Ara","Arabi",I574="Lib","Liberica")</f>
        <v>Arabi</v>
      </c>
      <c r="O574" t="str" cm="1">
        <f t="array" ref="O574">_xlfn.IFS(J574="M","Medium",J574="L","Light",J574="d","Dark")</f>
        <v>Dark</v>
      </c>
      <c r="P574" t="str">
        <f>_xlfn.XLOOKUP(Orders_Details[[#This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IF(_xlfn.XLOOKUP(C575,customers!$A$1:$A$1001,customers!$C$1:$C$1001,0)=0,"Not Found",_xlfn.XLOOKUP(C575,customers!$A$1:$A$1001,customers!$C$1:$C$1001,0))</f>
        <v>cvenourfx@ask.com</v>
      </c>
      <c r="H575" s="2" t="str">
        <f>_xlfn.XLOOKUP(C575,customers!$A$1:$A$1001,customers!$G$1:$G$1001,,0)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8"/>
        <v>67.5</v>
      </c>
      <c r="N575" t="str" cm="1">
        <f t="array" ref="N575">_xlfn.IFS(I575="Rob","Robusta",I575="Exc","Excelsa",I575="Ara","Arabi",I575="Lib","Liberica")</f>
        <v>Arabi</v>
      </c>
      <c r="O575" t="str" cm="1">
        <f t="array" ref="O575">_xlfn.IFS(J575="M","Medium",J575="L","Light",J575="d","Dark")</f>
        <v>Medium</v>
      </c>
      <c r="P575" t="str">
        <f>_xlfn.XLOOKUP(Orders_Details[[#This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IF(_xlfn.XLOOKUP(C576,customers!$A$1:$A$1001,customers!$C$1:$C$1001,0)=0,"Not Found",_xlfn.XLOOKUP(C576,customers!$A$1:$A$1001,customers!$C$1:$C$1001,0))</f>
        <v>mharbyfy@163.com</v>
      </c>
      <c r="H576" s="2" t="str">
        <f>_xlfn.XLOOKUP(C576,customers!$A$1:$A$1001,customers!$G$1:$G$1001,,0)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8"/>
        <v>21.509999999999998</v>
      </c>
      <c r="N576" t="str" cm="1">
        <f t="array" ref="N576">_xlfn.IFS(I576="Rob","Robusta",I576="Exc","Excelsa",I576="Ara","Arabi",I576="Lib","Liberica")</f>
        <v>Robusta</v>
      </c>
      <c r="O576" t="str" cm="1">
        <f t="array" ref="O576">_xlfn.IFS(J576="M","Medium",J576="L","Light",J576="d","Dark")</f>
        <v>Light</v>
      </c>
      <c r="P576" t="str">
        <f>_xlfn.XLOOKUP(Orders_Details[[#This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IF(_xlfn.XLOOKUP(C577,customers!$A$1:$A$1001,customers!$C$1:$C$1001,0)=0,"Not Found",_xlfn.XLOOKUP(C577,customers!$A$1:$A$1001,customers!$C$1:$C$1001,0))</f>
        <v>rthickpennyfz@cafepress.com</v>
      </c>
      <c r="H577" s="2" t="str">
        <f>_xlfn.XLOOKUP(C577,customers!$A$1:$A$1001,customers!$G$1:$G$1001,,0)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8"/>
        <v>66.929999999999993</v>
      </c>
      <c r="N577" t="str" cm="1">
        <f t="array" ref="N577">_xlfn.IFS(I577="Rob","Robusta",I577="Exc","Excelsa",I577="Ara","Arabi",I577="Lib","Liberica")</f>
        <v>Liberica</v>
      </c>
      <c r="O577" t="str" cm="1">
        <f t="array" ref="O577">_xlfn.IFS(J577="M","Medium",J577="L","Light",J577="d","Dark")</f>
        <v>Medium</v>
      </c>
      <c r="P577" t="str">
        <f>_xlfn.XLOOKUP(Orders_Details[[#This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IF(_xlfn.XLOOKUP(C578,customers!$A$1:$A$1001,customers!$C$1:$C$1001,0)=0,"Not Found",_xlfn.XLOOKUP(C578,customers!$A$1:$A$1001,customers!$C$1:$C$1001,0))</f>
        <v>pormerodg0@redcross.org</v>
      </c>
      <c r="H578" s="2" t="str">
        <f>_xlfn.XLOOKUP(C578,customers!$A$1:$A$1001,customers!$G$1:$G$1001,,0)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si="8"/>
        <v>17.91</v>
      </c>
      <c r="N578" t="str" cm="1">
        <f t="array" ref="N578">_xlfn.IFS(I578="Rob","Robusta",I578="Exc","Excelsa",I578="Ara","Arabi",I578="Lib","Liberica")</f>
        <v>Arabi</v>
      </c>
      <c r="O578" t="str" cm="1">
        <f t="array" ref="O578">_xlfn.IFS(J578="M","Medium",J578="L","Light",J578="d","Dark")</f>
        <v>Dark</v>
      </c>
      <c r="P578" t="str">
        <f>_xlfn.XLOOKUP(Orders_Details[[#This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IF(_xlfn.XLOOKUP(C579,customers!$A$1:$A$1001,customers!$C$1:$C$1001,0)=0,"Not Found",_xlfn.XLOOKUP(C579,customers!$A$1:$A$1001,customers!$C$1:$C$1001,0))</f>
        <v>dflintiffg1@e-recht24.de</v>
      </c>
      <c r="H579" s="2" t="str">
        <f>_xlfn.XLOOKUP(C579,customers!$A$1:$A$1001,customers!$G$1:$G$1001,,0)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ref="M579:M642" si="9">L579*E579</f>
        <v>58.2</v>
      </c>
      <c r="N579" t="str" cm="1">
        <f t="array" ref="N579">_xlfn.IFS(I579="Rob","Robusta",I579="Exc","Excelsa",I579="Ara","Arabi",I579="Lib","Liberica")</f>
        <v>Liberica</v>
      </c>
      <c r="O579" t="str" cm="1">
        <f t="array" ref="O579">_xlfn.IFS(J579="M","Medium",J579="L","Light",J579="d","Dark")</f>
        <v>Medium</v>
      </c>
      <c r="P579" t="str">
        <f>_xlfn.XLOOKUP(Orders_Details[[#This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IF(_xlfn.XLOOKUP(C580,customers!$A$1:$A$1001,customers!$C$1:$C$1001,0)=0,"Not Found",_xlfn.XLOOKUP(C580,customers!$A$1:$A$1001,customers!$C$1:$C$1001,0))</f>
        <v>tzanettig2@gravatar.com</v>
      </c>
      <c r="H580" s="2" t="str">
        <f>_xlfn.XLOOKUP(C580,customers!$A$1:$A$1001,customers!$G$1:$G$1001,,0)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9"/>
        <v>13.365</v>
      </c>
      <c r="N580" t="str" cm="1">
        <f t="array" ref="N580">_xlfn.IFS(I580="Rob","Robusta",I580="Exc","Excelsa",I580="Ara","Arabi",I580="Lib","Liberica")</f>
        <v>Excelsa</v>
      </c>
      <c r="O580" t="str" cm="1">
        <f t="array" ref="O580">_xlfn.IFS(J580="M","Medium",J580="L","Light",J580="d","Dark")</f>
        <v>Light</v>
      </c>
      <c r="P580" t="str">
        <f>_xlfn.XLOOKUP(Orders_Details[[#This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IF(_xlfn.XLOOKUP(C581,customers!$A$1:$A$1001,customers!$C$1:$C$1001,0)=0,"Not Found",_xlfn.XLOOKUP(C581,customers!$A$1:$A$1001,customers!$C$1:$C$1001,0))</f>
        <v>tzanettig2@gravatar.com</v>
      </c>
      <c r="H581" s="2" t="str">
        <f>_xlfn.XLOOKUP(C581,customers!$A$1:$A$1001,customers!$G$1:$G$1001,,0)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9"/>
        <v>33.75</v>
      </c>
      <c r="N581" t="str" cm="1">
        <f t="array" ref="N581">_xlfn.IFS(I581="Rob","Robusta",I581="Exc","Excelsa",I581="Ara","Arabi",I581="Lib","Liberica")</f>
        <v>Arabi</v>
      </c>
      <c r="O581" t="str" cm="1">
        <f t="array" ref="O581">_xlfn.IFS(J581="M","Medium",J581="L","Light",J581="d","Dark")</f>
        <v>Medium</v>
      </c>
      <c r="P581" t="str">
        <f>_xlfn.XLOOKUP(Orders_Details[[#This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IF(_xlfn.XLOOKUP(C582,customers!$A$1:$A$1001,customers!$C$1:$C$1001,0)=0,"Not Found",_xlfn.XLOOKUP(C582,customers!$A$1:$A$1001,customers!$C$1:$C$1001,0))</f>
        <v>rkirtleyg4@hatena.ne.jp</v>
      </c>
      <c r="H582" s="2" t="str">
        <f>_xlfn.XLOOKUP(C582,customers!$A$1:$A$1001,customers!$G$1:$G$1001,,0)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9"/>
        <v>44.55</v>
      </c>
      <c r="N582" t="str" cm="1">
        <f t="array" ref="N582">_xlfn.IFS(I582="Rob","Robusta",I582="Exc","Excelsa",I582="Ara","Arabi",I582="Lib","Liberica")</f>
        <v>Excelsa</v>
      </c>
      <c r="O582" t="str" cm="1">
        <f t="array" ref="O582">_xlfn.IFS(J582="M","Medium",J582="L","Light",J582="d","Dark")</f>
        <v>Light</v>
      </c>
      <c r="P582" t="str">
        <f>_xlfn.XLOOKUP(Orders_Details[[#This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IF(_xlfn.XLOOKUP(C583,customers!$A$1:$A$1001,customers!$C$1:$C$1001,0)=0,"Not Found",_xlfn.XLOOKUP(C583,customers!$A$1:$A$1001,customers!$C$1:$C$1001,0))</f>
        <v>cclemencetg5@weather.com</v>
      </c>
      <c r="H583" s="2" t="str">
        <f>_xlfn.XLOOKUP(C583,customers!$A$1:$A$1001,customers!$G$1:$G$1001,,0)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9"/>
        <v>44.55</v>
      </c>
      <c r="N583" t="str" cm="1">
        <f t="array" ref="N583">_xlfn.IFS(I583="Rob","Robusta",I583="Exc","Excelsa",I583="Ara","Arabi",I583="Lib","Liberica")</f>
        <v>Excelsa</v>
      </c>
      <c r="O583" t="str" cm="1">
        <f t="array" ref="O583">_xlfn.IFS(J583="M","Medium",J583="L","Light",J583="d","Dark")</f>
        <v>Light</v>
      </c>
      <c r="P583" t="str">
        <f>_xlfn.XLOOKUP(Orders_Details[[#This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IF(_xlfn.XLOOKUP(C584,customers!$A$1:$A$1001,customers!$C$1:$C$1001,0)=0,"Not Found",_xlfn.XLOOKUP(C584,customers!$A$1:$A$1001,customers!$C$1:$C$1001,0))</f>
        <v>rdonetg6@oakley.com</v>
      </c>
      <c r="H584" s="2" t="str">
        <f>_xlfn.XLOOKUP(C584,customers!$A$1:$A$1001,customers!$G$1:$G$1001,,0)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9"/>
        <v>60.75</v>
      </c>
      <c r="N584" t="str" cm="1">
        <f t="array" ref="N584">_xlfn.IFS(I584="Rob","Robusta",I584="Exc","Excelsa",I584="Ara","Arabi",I584="Lib","Liberica")</f>
        <v>Excelsa</v>
      </c>
      <c r="O584" t="str" cm="1">
        <f t="array" ref="O584">_xlfn.IFS(J584="M","Medium",J584="L","Light",J584="d","Dark")</f>
        <v>Dark</v>
      </c>
      <c r="P584" t="str">
        <f>_xlfn.XLOOKUP(Orders_Details[[#This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IF(_xlfn.XLOOKUP(C585,customers!$A$1:$A$1001,customers!$C$1:$C$1001,0)=0,"Not Found",_xlfn.XLOOKUP(C585,customers!$A$1:$A$1001,customers!$C$1:$C$1001,0))</f>
        <v>sgaweng7@creativecommons.org</v>
      </c>
      <c r="H585" s="2" t="str">
        <f>_xlfn.XLOOKUP(C585,customers!$A$1:$A$1001,customers!$G$1:$G$1001,,0)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9"/>
        <v>3.5849999999999995</v>
      </c>
      <c r="N585" t="str" cm="1">
        <f t="array" ref="N585">_xlfn.IFS(I585="Rob","Robusta",I585="Exc","Excelsa",I585="Ara","Arabi",I585="Lib","Liberica")</f>
        <v>Robusta</v>
      </c>
      <c r="O585" t="str" cm="1">
        <f t="array" ref="O585">_xlfn.IFS(J585="M","Medium",J585="L","Light",J585="d","Dark")</f>
        <v>Light</v>
      </c>
      <c r="P585" t="str">
        <f>_xlfn.XLOOKUP(Orders_Details[[#This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IF(_xlfn.XLOOKUP(C586,customers!$A$1:$A$1001,customers!$C$1:$C$1001,0)=0,"Not Found",_xlfn.XLOOKUP(C586,customers!$A$1:$A$1001,customers!$C$1:$C$1001,0))</f>
        <v>rreadieg8@guardian.co.uk</v>
      </c>
      <c r="H586" s="2" t="str">
        <f>_xlfn.XLOOKUP(C586,customers!$A$1:$A$1001,customers!$G$1:$G$1001,,0)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9"/>
        <v>21.509999999999998</v>
      </c>
      <c r="N586" t="str" cm="1">
        <f t="array" ref="N586">_xlfn.IFS(I586="Rob","Robusta",I586="Exc","Excelsa",I586="Ara","Arabi",I586="Lib","Liberica")</f>
        <v>Robusta</v>
      </c>
      <c r="O586" t="str" cm="1">
        <f t="array" ref="O586">_xlfn.IFS(J586="M","Medium",J586="L","Light",J586="d","Dark")</f>
        <v>Light</v>
      </c>
      <c r="P586" t="str">
        <f>_xlfn.XLOOKUP(Orders_Details[[#This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IF(_xlfn.XLOOKUP(C587,customers!$A$1:$A$1001,customers!$C$1:$C$1001,0)=0,"Not Found",_xlfn.XLOOKUP(C587,customers!$A$1:$A$1001,customers!$C$1:$C$1001,0))</f>
        <v>cverissimogh@theglobeandmail.com</v>
      </c>
      <c r="H587" s="2" t="str">
        <f>_xlfn.XLOOKUP(C587,customers!$A$1:$A$1001,customers!$G$1:$G$1001,,0)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9"/>
        <v>16.5</v>
      </c>
      <c r="N587" t="str" cm="1">
        <f t="array" ref="N587">_xlfn.IFS(I587="Rob","Robusta",I587="Exc","Excelsa",I587="Ara","Arabi",I587="Lib","Liberica")</f>
        <v>Excelsa</v>
      </c>
      <c r="O587" t="str" cm="1">
        <f t="array" ref="O587">_xlfn.IFS(J587="M","Medium",J587="L","Light",J587="d","Dark")</f>
        <v>Medium</v>
      </c>
      <c r="P587" t="str">
        <f>_xlfn.XLOOKUP(Orders_Details[[#This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IF(_xlfn.XLOOKUP(C588,customers!$A$1:$A$1001,customers!$C$1:$C$1001,0)=0,"Not Found",_xlfn.XLOOKUP(C588,customers!$A$1:$A$1001,customers!$C$1:$C$1001,0))</f>
        <v>Not Found</v>
      </c>
      <c r="H588" s="2" t="str">
        <f>_xlfn.XLOOKUP(C588,customers!$A$1:$A$1001,customers!$G$1:$G$1001,,0)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9"/>
        <v>82.454999999999984</v>
      </c>
      <c r="N588" t="str" cm="1">
        <f t="array" ref="N588">_xlfn.IFS(I588="Rob","Robusta",I588="Exc","Excelsa",I588="Ara","Arabi",I588="Lib","Liberica")</f>
        <v>Robusta</v>
      </c>
      <c r="O588" t="str" cm="1">
        <f t="array" ref="O588">_xlfn.IFS(J588="M","Medium",J588="L","Light",J588="d","Dark")</f>
        <v>Light</v>
      </c>
      <c r="P588" t="str">
        <f>_xlfn.XLOOKUP(Orders_Details[[#This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IF(_xlfn.XLOOKUP(C589,customers!$A$1:$A$1001,customers!$C$1:$C$1001,0)=0,"Not Found",_xlfn.XLOOKUP(C589,customers!$A$1:$A$1001,customers!$C$1:$C$1001,0))</f>
        <v>bogb@elpais.com</v>
      </c>
      <c r="H589" s="2" t="str">
        <f>_xlfn.XLOOKUP(C589,customers!$A$1:$A$1001,customers!$G$1:$G$1001,,0)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9"/>
        <v>7.77</v>
      </c>
      <c r="N589" t="str" cm="1">
        <f t="array" ref="N589">_xlfn.IFS(I589="Rob","Robusta",I589="Exc","Excelsa",I589="Ara","Arabi",I589="Lib","Liberica")</f>
        <v>Liberica</v>
      </c>
      <c r="O589" t="str" cm="1">
        <f t="array" ref="O589">_xlfn.IFS(J589="M","Medium",J589="L","Light",J589="d","Dark")</f>
        <v>Dark</v>
      </c>
      <c r="P589" t="str">
        <f>_xlfn.XLOOKUP(Orders_Details[[#This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IF(_xlfn.XLOOKUP(C590,customers!$A$1:$A$1001,customers!$C$1:$C$1001,0)=0,"Not Found",_xlfn.XLOOKUP(C590,customers!$A$1:$A$1001,customers!$C$1:$C$1001,0))</f>
        <v>vstansburygc@unblog.fr</v>
      </c>
      <c r="H590" s="2" t="str">
        <f>_xlfn.XLOOKUP(C590,customers!$A$1:$A$1001,customers!$G$1:$G$1001,,0)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9"/>
        <v>11.94</v>
      </c>
      <c r="N590" t="str" cm="1">
        <f t="array" ref="N590">_xlfn.IFS(I590="Rob","Robusta",I590="Exc","Excelsa",I590="Ara","Arabi",I590="Lib","Liberica")</f>
        <v>Robusta</v>
      </c>
      <c r="O590" t="str" cm="1">
        <f t="array" ref="O590">_xlfn.IFS(J590="M","Medium",J590="L","Light",J590="d","Dark")</f>
        <v>Medium</v>
      </c>
      <c r="P590" t="str">
        <f>_xlfn.XLOOKUP(Orders_Details[[#This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IF(_xlfn.XLOOKUP(C591,customers!$A$1:$A$1001,customers!$C$1:$C$1001,0)=0,"Not Found",_xlfn.XLOOKUP(C591,customers!$A$1:$A$1001,customers!$C$1:$C$1001,0))</f>
        <v>dheinonengd@printfriendly.com</v>
      </c>
      <c r="H591" s="2" t="str">
        <f>_xlfn.XLOOKUP(C591,customers!$A$1:$A$1001,customers!$G$1:$G$1001,,0)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9"/>
        <v>204.92999999999995</v>
      </c>
      <c r="N591" t="str" cm="1">
        <f t="array" ref="N591">_xlfn.IFS(I591="Rob","Robusta",I591="Exc","Excelsa",I591="Ara","Arabi",I591="Lib","Liberica")</f>
        <v>Excelsa</v>
      </c>
      <c r="O591" t="str" cm="1">
        <f t="array" ref="O591">_xlfn.IFS(J591="M","Medium",J591="L","Light",J591="d","Dark")</f>
        <v>Light</v>
      </c>
      <c r="P591" t="str">
        <f>_xlfn.XLOOKUP(Orders_Details[[#This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IF(_xlfn.XLOOKUP(C592,customers!$A$1:$A$1001,customers!$C$1:$C$1001,0)=0,"Not Found",_xlfn.XLOOKUP(C592,customers!$A$1:$A$1001,customers!$C$1:$C$1001,0))</f>
        <v>jshentonge@google.com.hk</v>
      </c>
      <c r="H592" s="2" t="str">
        <f>_xlfn.XLOOKUP(C592,customers!$A$1:$A$1001,customers!$G$1:$G$1001,,0)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9"/>
        <v>63.249999999999993</v>
      </c>
      <c r="N592" t="str" cm="1">
        <f t="array" ref="N592">_xlfn.IFS(I592="Rob","Robusta",I592="Exc","Excelsa",I592="Ara","Arabi",I592="Lib","Liberica")</f>
        <v>Excelsa</v>
      </c>
      <c r="O592" t="str" cm="1">
        <f t="array" ref="O592">_xlfn.IFS(J592="M","Medium",J592="L","Light",J592="d","Dark")</f>
        <v>Medium</v>
      </c>
      <c r="P592" t="str">
        <f>_xlfn.XLOOKUP(Orders_Details[[#This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IF(_xlfn.XLOOKUP(C593,customers!$A$1:$A$1001,customers!$C$1:$C$1001,0)=0,"Not Found",_xlfn.XLOOKUP(C593,customers!$A$1:$A$1001,customers!$C$1:$C$1001,0))</f>
        <v>jwilkissongf@nba.com</v>
      </c>
      <c r="H593" s="2" t="str">
        <f>_xlfn.XLOOKUP(C593,customers!$A$1:$A$1001,customers!$G$1:$G$1001,,0)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9"/>
        <v>8.0549999999999997</v>
      </c>
      <c r="N593" t="str" cm="1">
        <f t="array" ref="N593">_xlfn.IFS(I593="Rob","Robusta",I593="Exc","Excelsa",I593="Ara","Arabi",I593="Lib","Liberica")</f>
        <v>Robusta</v>
      </c>
      <c r="O593" t="str" cm="1">
        <f t="array" ref="O593">_xlfn.IFS(J593="M","Medium",J593="L","Light",J593="d","Dark")</f>
        <v>Dark</v>
      </c>
      <c r="P593" t="str">
        <f>_xlfn.XLOOKUP(Orders_Details[[#This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IF(_xlfn.XLOOKUP(C594,customers!$A$1:$A$1001,customers!$C$1:$C$1001,0)=0,"Not Found",_xlfn.XLOOKUP(C594,customers!$A$1:$A$1001,customers!$C$1:$C$1001,0))</f>
        <v>Not Found</v>
      </c>
      <c r="H594" s="2" t="str">
        <f>_xlfn.XLOOKUP(C594,customers!$A$1:$A$1001,customers!$G$1:$G$1001,,0)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9"/>
        <v>51.749999999999993</v>
      </c>
      <c r="N594" t="str" cm="1">
        <f t="array" ref="N594">_xlfn.IFS(I594="Rob","Robusta",I594="Exc","Excelsa",I594="Ara","Arabi",I594="Lib","Liberica")</f>
        <v>Arabi</v>
      </c>
      <c r="O594" t="str" cm="1">
        <f t="array" ref="O594">_xlfn.IFS(J594="M","Medium",J594="L","Light",J594="d","Dark")</f>
        <v>Medium</v>
      </c>
      <c r="P594" t="str">
        <f>_xlfn.XLOOKUP(Orders_Details[[#This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IF(_xlfn.XLOOKUP(C595,customers!$A$1:$A$1001,customers!$C$1:$C$1001,0)=0,"Not Found",_xlfn.XLOOKUP(C595,customers!$A$1:$A$1001,customers!$C$1:$C$1001,0))</f>
        <v>cverissimogh@theglobeandmail.com</v>
      </c>
      <c r="H595" s="2" t="str">
        <f>_xlfn.XLOOKUP(C595,customers!$A$1:$A$1001,customers!$G$1:$G$1001,,0)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9"/>
        <v>27.945</v>
      </c>
      <c r="N595" t="str" cm="1">
        <f t="array" ref="N595">_xlfn.IFS(I595="Rob","Robusta",I595="Exc","Excelsa",I595="Ara","Arabi",I595="Lib","Liberica")</f>
        <v>Excelsa</v>
      </c>
      <c r="O595" t="str" cm="1">
        <f t="array" ref="O595">_xlfn.IFS(J595="M","Medium",J595="L","Light",J595="d","Dark")</f>
        <v>Dark</v>
      </c>
      <c r="P595" t="str">
        <f>_xlfn.XLOOKUP(Orders_Details[[#This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IF(_xlfn.XLOOKUP(C596,customers!$A$1:$A$1001,customers!$C$1:$C$1001,0)=0,"Not Found",_xlfn.XLOOKUP(C596,customers!$A$1:$A$1001,customers!$C$1:$C$1001,0))</f>
        <v>gstarcksgi@abc.net.au</v>
      </c>
      <c r="H596" s="2" t="str">
        <f>_xlfn.XLOOKUP(C596,customers!$A$1:$A$1001,customers!$G$1:$G$1001,,0)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9"/>
        <v>59.569999999999993</v>
      </c>
      <c r="N596" t="str" cm="1">
        <f t="array" ref="N596">_xlfn.IFS(I596="Rob","Robusta",I596="Exc","Excelsa",I596="Ara","Arabi",I596="Lib","Liberica")</f>
        <v>Arabi</v>
      </c>
      <c r="O596" t="str" cm="1">
        <f t="array" ref="O596">_xlfn.IFS(J596="M","Medium",J596="L","Light",J596="d","Dark")</f>
        <v>Light</v>
      </c>
      <c r="P596" t="str">
        <f>_xlfn.XLOOKUP(Orders_Details[[#This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IF(_xlfn.XLOOKUP(C597,customers!$A$1:$A$1001,customers!$C$1:$C$1001,0)=0,"Not Found",_xlfn.XLOOKUP(C597,customers!$A$1:$A$1001,customers!$C$1:$C$1001,0))</f>
        <v>Not Found</v>
      </c>
      <c r="H597" s="2" t="str">
        <f>_xlfn.XLOOKUP(C597,customers!$A$1:$A$1001,customers!$G$1:$G$1001,,0)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9"/>
        <v>14.85</v>
      </c>
      <c r="N597" t="str" cm="1">
        <f t="array" ref="N597">_xlfn.IFS(I597="Rob","Robusta",I597="Exc","Excelsa",I597="Ara","Arabi",I597="Lib","Liberica")</f>
        <v>Excelsa</v>
      </c>
      <c r="O597" t="str" cm="1">
        <f t="array" ref="O597">_xlfn.IFS(J597="M","Medium",J597="L","Light",J597="d","Dark")</f>
        <v>Light</v>
      </c>
      <c r="P597" t="str">
        <f>_xlfn.XLOOKUP(Orders_Details[[#This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IF(_xlfn.XLOOKUP(C598,customers!$A$1:$A$1001,customers!$C$1:$C$1001,0)=0,"Not Found",_xlfn.XLOOKUP(C598,customers!$A$1:$A$1001,customers!$C$1:$C$1001,0))</f>
        <v>kscholardgk@sbwire.com</v>
      </c>
      <c r="H598" s="2" t="str">
        <f>_xlfn.XLOOKUP(C598,customers!$A$1:$A$1001,customers!$G$1:$G$1001,,0)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9"/>
        <v>33.75</v>
      </c>
      <c r="N598" t="str" cm="1">
        <f t="array" ref="N598">_xlfn.IFS(I598="Rob","Robusta",I598="Exc","Excelsa",I598="Ara","Arabi",I598="Lib","Liberica")</f>
        <v>Arabi</v>
      </c>
      <c r="O598" t="str" cm="1">
        <f t="array" ref="O598">_xlfn.IFS(J598="M","Medium",J598="L","Light",J598="d","Dark")</f>
        <v>Medium</v>
      </c>
      <c r="P598" t="str">
        <f>_xlfn.XLOOKUP(Orders_Details[[#This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IF(_xlfn.XLOOKUP(C599,customers!$A$1:$A$1001,customers!$C$1:$C$1001,0)=0,"Not Found",_xlfn.XLOOKUP(C599,customers!$A$1:$A$1001,customers!$C$1:$C$1001,0))</f>
        <v>bkindleygl@wikimedia.org</v>
      </c>
      <c r="H599" s="2" t="str">
        <f>_xlfn.XLOOKUP(C599,customers!$A$1:$A$1001,customers!$G$1:$G$1001,,0)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9"/>
        <v>145.82</v>
      </c>
      <c r="N599" t="str" cm="1">
        <f t="array" ref="N599">_xlfn.IFS(I599="Rob","Robusta",I599="Exc","Excelsa",I599="Ara","Arabi",I599="Lib","Liberica")</f>
        <v>Liberica</v>
      </c>
      <c r="O599" t="str" cm="1">
        <f t="array" ref="O599">_xlfn.IFS(J599="M","Medium",J599="L","Light",J599="d","Dark")</f>
        <v>Light</v>
      </c>
      <c r="P599" t="str">
        <f>_xlfn.XLOOKUP(Orders_Details[[#This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IF(_xlfn.XLOOKUP(C600,customers!$A$1:$A$1001,customers!$C$1:$C$1001,0)=0,"Not Found",_xlfn.XLOOKUP(C600,customers!$A$1:$A$1001,customers!$C$1:$C$1001,0))</f>
        <v>khammettgm@dmoz.org</v>
      </c>
      <c r="H600" s="2" t="str">
        <f>_xlfn.XLOOKUP(C600,customers!$A$1:$A$1001,customers!$G$1:$G$1001,,0)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9"/>
        <v>11.94</v>
      </c>
      <c r="N600" t="str" cm="1">
        <f t="array" ref="N600">_xlfn.IFS(I600="Rob","Robusta",I600="Exc","Excelsa",I600="Ara","Arabi",I600="Lib","Liberica")</f>
        <v>Robusta</v>
      </c>
      <c r="O600" t="str" cm="1">
        <f t="array" ref="O600">_xlfn.IFS(J600="M","Medium",J600="L","Light",J600="d","Dark")</f>
        <v>Medium</v>
      </c>
      <c r="P600" t="str">
        <f>_xlfn.XLOOKUP(Orders_Details[[#This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IF(_xlfn.XLOOKUP(C601,customers!$A$1:$A$1001,customers!$C$1:$C$1001,0)=0,"Not Found",_xlfn.XLOOKUP(C601,customers!$A$1:$A$1001,customers!$C$1:$C$1001,0))</f>
        <v>ahulburtgn@fda.gov</v>
      </c>
      <c r="H601" s="2" t="str">
        <f>_xlfn.XLOOKUP(C601,customers!$A$1:$A$1001,customers!$G$1:$G$1001,,0)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9"/>
        <v>11.94</v>
      </c>
      <c r="N601" t="str" cm="1">
        <f t="array" ref="N601">_xlfn.IFS(I601="Rob","Robusta",I601="Exc","Excelsa",I601="Ara","Arabi",I601="Lib","Liberica")</f>
        <v>Arabi</v>
      </c>
      <c r="O601" t="str" cm="1">
        <f t="array" ref="O601">_xlfn.IFS(J601="M","Medium",J601="L","Light",J601="d","Dark")</f>
        <v>Dark</v>
      </c>
      <c r="P601" t="str">
        <f>_xlfn.XLOOKUP(Orders_Details[[#This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IF(_xlfn.XLOOKUP(C602,customers!$A$1:$A$1001,customers!$C$1:$C$1001,0)=0,"Not Found",_xlfn.XLOOKUP(C602,customers!$A$1:$A$1001,customers!$C$1:$C$1001,0))</f>
        <v>plauritzengo@photobucket.com</v>
      </c>
      <c r="H602" s="2" t="str">
        <f>_xlfn.XLOOKUP(C602,customers!$A$1:$A$1001,customers!$G$1:$G$1001,,0)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9"/>
        <v>7.77</v>
      </c>
      <c r="N602" t="str" cm="1">
        <f t="array" ref="N602">_xlfn.IFS(I602="Rob","Robusta",I602="Exc","Excelsa",I602="Ara","Arabi",I602="Lib","Liberica")</f>
        <v>Liberica</v>
      </c>
      <c r="O602" t="str" cm="1">
        <f t="array" ref="O602">_xlfn.IFS(J602="M","Medium",J602="L","Light",J602="d","Dark")</f>
        <v>Dark</v>
      </c>
      <c r="P602" t="str">
        <f>_xlfn.XLOOKUP(Orders_Details[[#This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IF(_xlfn.XLOOKUP(C603,customers!$A$1:$A$1001,customers!$C$1:$C$1001,0)=0,"Not Found",_xlfn.XLOOKUP(C603,customers!$A$1:$A$1001,customers!$C$1:$C$1001,0))</f>
        <v>aburgwingp@redcross.org</v>
      </c>
      <c r="H603" s="2" t="str">
        <f>_xlfn.XLOOKUP(C603,customers!$A$1:$A$1001,customers!$G$1:$G$1001,,0)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9"/>
        <v>109.93999999999998</v>
      </c>
      <c r="N603" t="str" cm="1">
        <f t="array" ref="N603">_xlfn.IFS(I603="Rob","Robusta",I603="Exc","Excelsa",I603="Ara","Arabi",I603="Lib","Liberica")</f>
        <v>Robusta</v>
      </c>
      <c r="O603" t="str" cm="1">
        <f t="array" ref="O603">_xlfn.IFS(J603="M","Medium",J603="L","Light",J603="d","Dark")</f>
        <v>Light</v>
      </c>
      <c r="P603" t="str">
        <f>_xlfn.XLOOKUP(Orders_Details[[#This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IF(_xlfn.XLOOKUP(C604,customers!$A$1:$A$1001,customers!$C$1:$C$1001,0)=0,"Not Found",_xlfn.XLOOKUP(C604,customers!$A$1:$A$1001,customers!$C$1:$C$1001,0))</f>
        <v>erolingq@google.fr</v>
      </c>
      <c r="H604" s="2" t="str">
        <f>_xlfn.XLOOKUP(C604,customers!$A$1:$A$1001,customers!$G$1:$G$1001,,0)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9"/>
        <v>22.274999999999999</v>
      </c>
      <c r="N604" t="str" cm="1">
        <f t="array" ref="N604">_xlfn.IFS(I604="Rob","Robusta",I604="Exc","Excelsa",I604="Ara","Arabi",I604="Lib","Liberica")</f>
        <v>Excelsa</v>
      </c>
      <c r="O604" t="str" cm="1">
        <f t="array" ref="O604">_xlfn.IFS(J604="M","Medium",J604="L","Light",J604="d","Dark")</f>
        <v>Light</v>
      </c>
      <c r="P604" t="str">
        <f>_xlfn.XLOOKUP(Orders_Details[[#This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IF(_xlfn.XLOOKUP(C605,customers!$A$1:$A$1001,customers!$C$1:$C$1001,0)=0,"Not Found",_xlfn.XLOOKUP(C605,customers!$A$1:$A$1001,customers!$C$1:$C$1001,0))</f>
        <v>dfowlegr@epa.gov</v>
      </c>
      <c r="H605" s="2" t="str">
        <f>_xlfn.XLOOKUP(C605,customers!$A$1:$A$1001,customers!$G$1:$G$1001,,0)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9"/>
        <v>8.9550000000000001</v>
      </c>
      <c r="N605" t="str" cm="1">
        <f t="array" ref="N605">_xlfn.IFS(I605="Rob","Robusta",I605="Exc","Excelsa",I605="Ara","Arabi",I605="Lib","Liberica")</f>
        <v>Robusta</v>
      </c>
      <c r="O605" t="str" cm="1">
        <f t="array" ref="O605">_xlfn.IFS(J605="M","Medium",J605="L","Light",J605="d","Dark")</f>
        <v>Medium</v>
      </c>
      <c r="P605" t="str">
        <f>_xlfn.XLOOKUP(Orders_Details[[#This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IF(_xlfn.XLOOKUP(C606,customers!$A$1:$A$1001,customers!$C$1:$C$1001,0)=0,"Not Found",_xlfn.XLOOKUP(C606,customers!$A$1:$A$1001,customers!$C$1:$C$1001,0))</f>
        <v>Not Found</v>
      </c>
      <c r="H606" s="2" t="str">
        <f>_xlfn.XLOOKUP(C606,customers!$A$1:$A$1001,customers!$G$1:$G$1001,,0)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9"/>
        <v>119.13999999999999</v>
      </c>
      <c r="N606" t="str" cm="1">
        <f t="array" ref="N606">_xlfn.IFS(I606="Rob","Robusta",I606="Exc","Excelsa",I606="Ara","Arabi",I606="Lib","Liberica")</f>
        <v>Liberica</v>
      </c>
      <c r="O606" t="str" cm="1">
        <f t="array" ref="O606">_xlfn.IFS(J606="M","Medium",J606="L","Light",J606="d","Dark")</f>
        <v>Dark</v>
      </c>
      <c r="P606" t="str">
        <f>_xlfn.XLOOKUP(Orders_Details[[#This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IF(_xlfn.XLOOKUP(C607,customers!$A$1:$A$1001,customers!$C$1:$C$1001,0)=0,"Not Found",_xlfn.XLOOKUP(C607,customers!$A$1:$A$1001,customers!$C$1:$C$1001,0))</f>
        <v>wpowleslandgt@soundcloud.com</v>
      </c>
      <c r="H607" s="2" t="str">
        <f>_xlfn.XLOOKUP(C607,customers!$A$1:$A$1001,customers!$G$1:$G$1001,,0)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9"/>
        <v>148.92499999999998</v>
      </c>
      <c r="N607" t="str" cm="1">
        <f t="array" ref="N607">_xlfn.IFS(I607="Rob","Robusta",I607="Exc","Excelsa",I607="Ara","Arabi",I607="Lib","Liberica")</f>
        <v>Arabi</v>
      </c>
      <c r="O607" t="str" cm="1">
        <f t="array" ref="O607">_xlfn.IFS(J607="M","Medium",J607="L","Light",J607="d","Dark")</f>
        <v>Light</v>
      </c>
      <c r="P607" t="str">
        <f>_xlfn.XLOOKUP(Orders_Details[[#This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IF(_xlfn.XLOOKUP(C608,customers!$A$1:$A$1001,customers!$C$1:$C$1001,0)=0,"Not Found",_xlfn.XLOOKUP(C608,customers!$A$1:$A$1001,customers!$C$1:$C$1001,0))</f>
        <v>cverissimogh@theglobeandmail.com</v>
      </c>
      <c r="H608" s="2" t="str">
        <f>_xlfn.XLOOKUP(C608,customers!$A$1:$A$1001,customers!$G$1:$G$1001,,0)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9"/>
        <v>109.36499999999999</v>
      </c>
      <c r="N608" t="str" cm="1">
        <f t="array" ref="N608">_xlfn.IFS(I608="Rob","Robusta",I608="Exc","Excelsa",I608="Ara","Arabi",I608="Lib","Liberica")</f>
        <v>Liberica</v>
      </c>
      <c r="O608" t="str" cm="1">
        <f t="array" ref="O608">_xlfn.IFS(J608="M","Medium",J608="L","Light",J608="d","Dark")</f>
        <v>Light</v>
      </c>
      <c r="P608" t="str">
        <f>_xlfn.XLOOKUP(Orders_Details[[#This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IF(_xlfn.XLOOKUP(C609,customers!$A$1:$A$1001,customers!$C$1:$C$1001,0)=0,"Not Found",_xlfn.XLOOKUP(C609,customers!$A$1:$A$1001,customers!$C$1:$C$1001,0))</f>
        <v>lellinghamgv@sciencedaily.com</v>
      </c>
      <c r="H609" s="2" t="str">
        <f>_xlfn.XLOOKUP(C609,customers!$A$1:$A$1001,customers!$G$1:$G$1001,,0)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9"/>
        <v>3.645</v>
      </c>
      <c r="N609" t="str" cm="1">
        <f t="array" ref="N609">_xlfn.IFS(I609="Rob","Robusta",I609="Exc","Excelsa",I609="Ara","Arabi",I609="Lib","Liberica")</f>
        <v>Excelsa</v>
      </c>
      <c r="O609" t="str" cm="1">
        <f t="array" ref="O609">_xlfn.IFS(J609="M","Medium",J609="L","Light",J609="d","Dark")</f>
        <v>Dark</v>
      </c>
      <c r="P609" t="str">
        <f>_xlfn.XLOOKUP(Orders_Details[[#This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IF(_xlfn.XLOOKUP(C610,customers!$A$1:$A$1001,customers!$C$1:$C$1001,0)=0,"Not Found",_xlfn.XLOOKUP(C610,customers!$A$1:$A$1001,customers!$C$1:$C$1001,0))</f>
        <v>Not Found</v>
      </c>
      <c r="H610" s="2" t="str">
        <f>_xlfn.XLOOKUP(C610,customers!$A$1:$A$1001,customers!$G$1:$G$1001,,0)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9"/>
        <v>55.89</v>
      </c>
      <c r="N610" t="str" cm="1">
        <f t="array" ref="N610">_xlfn.IFS(I610="Rob","Robusta",I610="Exc","Excelsa",I610="Ara","Arabi",I610="Lib","Liberica")</f>
        <v>Excelsa</v>
      </c>
      <c r="O610" t="str" cm="1">
        <f t="array" ref="O610">_xlfn.IFS(J610="M","Medium",J610="L","Light",J610="d","Dark")</f>
        <v>Dark</v>
      </c>
      <c r="P610" t="str">
        <f>_xlfn.XLOOKUP(Orders_Details[[#This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IF(_xlfn.XLOOKUP(C611,customers!$A$1:$A$1001,customers!$C$1:$C$1001,0)=0,"Not Found",_xlfn.XLOOKUP(C611,customers!$A$1:$A$1001,customers!$C$1:$C$1001,0))</f>
        <v>afendtgx@forbes.com</v>
      </c>
      <c r="H611" s="2" t="str">
        <f>_xlfn.XLOOKUP(C611,customers!$A$1:$A$1001,customers!$G$1:$G$1001,,0)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9"/>
        <v>26.19</v>
      </c>
      <c r="N611" t="str" cm="1">
        <f t="array" ref="N611">_xlfn.IFS(I611="Rob","Robusta",I611="Exc","Excelsa",I611="Ara","Arabi",I611="Lib","Liberica")</f>
        <v>Liberica</v>
      </c>
      <c r="O611" t="str" cm="1">
        <f t="array" ref="O611">_xlfn.IFS(J611="M","Medium",J611="L","Light",J611="d","Dark")</f>
        <v>Medium</v>
      </c>
      <c r="P611" t="str">
        <f>_xlfn.XLOOKUP(Orders_Details[[#This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IF(_xlfn.XLOOKUP(C612,customers!$A$1:$A$1001,customers!$C$1:$C$1001,0)=0,"Not Found",_xlfn.XLOOKUP(C612,customers!$A$1:$A$1001,customers!$C$1:$C$1001,0))</f>
        <v>acleyburngy@lycos.com</v>
      </c>
      <c r="H612" s="2" t="str">
        <f>_xlfn.XLOOKUP(C612,customers!$A$1:$A$1001,customers!$G$1:$G$1001,,0)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9"/>
        <v>39.799999999999997</v>
      </c>
      <c r="N612" t="str" cm="1">
        <f t="array" ref="N612">_xlfn.IFS(I612="Rob","Robusta",I612="Exc","Excelsa",I612="Ara","Arabi",I612="Lib","Liberica")</f>
        <v>Robusta</v>
      </c>
      <c r="O612" t="str" cm="1">
        <f t="array" ref="O612">_xlfn.IFS(J612="M","Medium",J612="L","Light",J612="d","Dark")</f>
        <v>Medium</v>
      </c>
      <c r="P612" t="str">
        <f>_xlfn.XLOOKUP(Orders_Details[[#This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IF(_xlfn.XLOOKUP(C613,customers!$A$1:$A$1001,customers!$C$1:$C$1001,0)=0,"Not Found",_xlfn.XLOOKUP(C613,customers!$A$1:$A$1001,customers!$C$1:$C$1001,0))</f>
        <v>tcastiglionegz@xing.com</v>
      </c>
      <c r="H613" s="2" t="str">
        <f>_xlfn.XLOOKUP(C613,customers!$A$1:$A$1001,customers!$G$1:$G$1001,,0)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9"/>
        <v>68.309999999999988</v>
      </c>
      <c r="N613" t="str" cm="1">
        <f t="array" ref="N613">_xlfn.IFS(I613="Rob","Robusta",I613="Exc","Excelsa",I613="Ara","Arabi",I613="Lib","Liberica")</f>
        <v>Excelsa</v>
      </c>
      <c r="O613" t="str" cm="1">
        <f t="array" ref="O613">_xlfn.IFS(J613="M","Medium",J613="L","Light",J613="d","Dark")</f>
        <v>Light</v>
      </c>
      <c r="P613" t="str">
        <f>_xlfn.XLOOKUP(Orders_Details[[#This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IF(_xlfn.XLOOKUP(C614,customers!$A$1:$A$1001,customers!$C$1:$C$1001,0)=0,"Not Found",_xlfn.XLOOKUP(C614,customers!$A$1:$A$1001,customers!$C$1:$C$1001,0))</f>
        <v>Not Found</v>
      </c>
      <c r="H614" s="2" t="str">
        <f>_xlfn.XLOOKUP(C614,customers!$A$1:$A$1001,customers!$G$1:$G$1001,,0)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9"/>
        <v>13.5</v>
      </c>
      <c r="N614" t="str" cm="1">
        <f t="array" ref="N614">_xlfn.IFS(I614="Rob","Robusta",I614="Exc","Excelsa",I614="Ara","Arabi",I614="Lib","Liberica")</f>
        <v>Arabi</v>
      </c>
      <c r="O614" t="str" cm="1">
        <f t="array" ref="O614">_xlfn.IFS(J614="M","Medium",J614="L","Light",J614="d","Dark")</f>
        <v>Medium</v>
      </c>
      <c r="P614" t="str">
        <f>_xlfn.XLOOKUP(Orders_Details[[#This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IF(_xlfn.XLOOKUP(C615,customers!$A$1:$A$1001,customers!$C$1:$C$1001,0)=0,"Not Found",_xlfn.XLOOKUP(C615,customers!$A$1:$A$1001,customers!$C$1:$C$1001,0))</f>
        <v>Not Found</v>
      </c>
      <c r="H615" s="2" t="str">
        <f>_xlfn.XLOOKUP(C615,customers!$A$1:$A$1001,customers!$G$1:$G$1001,,0)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9"/>
        <v>5.97</v>
      </c>
      <c r="N615" t="str" cm="1">
        <f t="array" ref="N615">_xlfn.IFS(I615="Rob","Robusta",I615="Exc","Excelsa",I615="Ara","Arabi",I615="Lib","Liberica")</f>
        <v>Robusta</v>
      </c>
      <c r="O615" t="str" cm="1">
        <f t="array" ref="O615">_xlfn.IFS(J615="M","Medium",J615="L","Light",J615="d","Dark")</f>
        <v>Medium</v>
      </c>
      <c r="P615" t="str">
        <f>_xlfn.XLOOKUP(Orders_Details[[#This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IF(_xlfn.XLOOKUP(C616,customers!$A$1:$A$1001,customers!$C$1:$C$1001,0)=0,"Not Found",_xlfn.XLOOKUP(C616,customers!$A$1:$A$1001,customers!$C$1:$C$1001,0))</f>
        <v>cverissimogh@theglobeandmail.com</v>
      </c>
      <c r="H616" s="2" t="str">
        <f>_xlfn.XLOOKUP(C616,customers!$A$1:$A$1001,customers!$G$1:$G$1001,,0)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9"/>
        <v>29.849999999999998</v>
      </c>
      <c r="N616" t="str" cm="1">
        <f t="array" ref="N616">_xlfn.IFS(I616="Rob","Robusta",I616="Exc","Excelsa",I616="Ara","Arabi",I616="Lib","Liberica")</f>
        <v>Robusta</v>
      </c>
      <c r="O616" t="str" cm="1">
        <f t="array" ref="O616">_xlfn.IFS(J616="M","Medium",J616="L","Light",J616="d","Dark")</f>
        <v>Medium</v>
      </c>
      <c r="P616" t="str">
        <f>_xlfn.XLOOKUP(Orders_Details[[#This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IF(_xlfn.XLOOKUP(C617,customers!$A$1:$A$1001,customers!$C$1:$C$1001,0)=0,"Not Found",_xlfn.XLOOKUP(C617,customers!$A$1:$A$1001,customers!$C$1:$C$1001,0))</f>
        <v>scouronneh3@mozilla.org</v>
      </c>
      <c r="H617" s="2" t="str">
        <f>_xlfn.XLOOKUP(C617,customers!$A$1:$A$1001,customers!$G$1:$G$1001,,0)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9"/>
        <v>72.91</v>
      </c>
      <c r="N617" t="str" cm="1">
        <f t="array" ref="N617">_xlfn.IFS(I617="Rob","Robusta",I617="Exc","Excelsa",I617="Ara","Arabi",I617="Lib","Liberica")</f>
        <v>Liberica</v>
      </c>
      <c r="O617" t="str" cm="1">
        <f t="array" ref="O617">_xlfn.IFS(J617="M","Medium",J617="L","Light",J617="d","Dark")</f>
        <v>Light</v>
      </c>
      <c r="P617" t="str">
        <f>_xlfn.XLOOKUP(Orders_Details[[#This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IF(_xlfn.XLOOKUP(C618,customers!$A$1:$A$1001,customers!$C$1:$C$1001,0)=0,"Not Found",_xlfn.XLOOKUP(C618,customers!$A$1:$A$1001,customers!$C$1:$C$1001,0))</f>
        <v>lflippellih4@github.io</v>
      </c>
      <c r="H618" s="2" t="str">
        <f>_xlfn.XLOOKUP(C618,customers!$A$1:$A$1001,customers!$G$1:$G$1001,,0)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9"/>
        <v>126.49999999999999</v>
      </c>
      <c r="N618" t="str" cm="1">
        <f t="array" ref="N618">_xlfn.IFS(I618="Rob","Robusta",I618="Exc","Excelsa",I618="Ara","Arabi",I618="Lib","Liberica")</f>
        <v>Excelsa</v>
      </c>
      <c r="O618" t="str" cm="1">
        <f t="array" ref="O618">_xlfn.IFS(J618="M","Medium",J618="L","Light",J618="d","Dark")</f>
        <v>Medium</v>
      </c>
      <c r="P618" t="str">
        <f>_xlfn.XLOOKUP(Orders_Details[[#This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IF(_xlfn.XLOOKUP(C619,customers!$A$1:$A$1001,customers!$C$1:$C$1001,0)=0,"Not Found",_xlfn.XLOOKUP(C619,customers!$A$1:$A$1001,customers!$C$1:$C$1001,0))</f>
        <v>relizabethh5@live.com</v>
      </c>
      <c r="H619" s="2" t="str">
        <f>_xlfn.XLOOKUP(C619,customers!$A$1:$A$1001,customers!$G$1:$G$1001,,0)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9"/>
        <v>33.464999999999996</v>
      </c>
      <c r="N619" t="str" cm="1">
        <f t="array" ref="N619">_xlfn.IFS(I619="Rob","Robusta",I619="Exc","Excelsa",I619="Ara","Arabi",I619="Lib","Liberica")</f>
        <v>Liberica</v>
      </c>
      <c r="O619" t="str" cm="1">
        <f t="array" ref="O619">_xlfn.IFS(J619="M","Medium",J619="L","Light",J619="d","Dark")</f>
        <v>Medium</v>
      </c>
      <c r="P619" t="str">
        <f>_xlfn.XLOOKUP(Orders_Details[[#This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IF(_xlfn.XLOOKUP(C620,customers!$A$1:$A$1001,customers!$C$1:$C$1001,0)=0,"Not Found",_xlfn.XLOOKUP(C620,customers!$A$1:$A$1001,customers!$C$1:$C$1001,0))</f>
        <v>irenhardh6@i2i.jp</v>
      </c>
      <c r="H620" s="2" t="str">
        <f>_xlfn.XLOOKUP(C620,customers!$A$1:$A$1001,customers!$G$1:$G$1001,,0)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9"/>
        <v>72.900000000000006</v>
      </c>
      <c r="N620" t="str" cm="1">
        <f t="array" ref="N620">_xlfn.IFS(I620="Rob","Robusta",I620="Exc","Excelsa",I620="Ara","Arabi",I620="Lib","Liberica")</f>
        <v>Excelsa</v>
      </c>
      <c r="O620" t="str" cm="1">
        <f t="array" ref="O620">_xlfn.IFS(J620="M","Medium",J620="L","Light",J620="d","Dark")</f>
        <v>Dark</v>
      </c>
      <c r="P620" t="str">
        <f>_xlfn.XLOOKUP(Orders_Details[[#This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IF(_xlfn.XLOOKUP(C621,customers!$A$1:$A$1001,customers!$C$1:$C$1001,0)=0,"Not Found",_xlfn.XLOOKUP(C621,customers!$A$1:$A$1001,customers!$C$1:$C$1001,0))</f>
        <v>wrocheh7@xinhuanet.com</v>
      </c>
      <c r="H621" s="2" t="str">
        <f>_xlfn.XLOOKUP(C621,customers!$A$1:$A$1001,customers!$G$1:$G$1001,,0)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9"/>
        <v>15.54</v>
      </c>
      <c r="N621" t="str" cm="1">
        <f t="array" ref="N621">_xlfn.IFS(I621="Rob","Robusta",I621="Exc","Excelsa",I621="Ara","Arabi",I621="Lib","Liberica")</f>
        <v>Liberica</v>
      </c>
      <c r="O621" t="str" cm="1">
        <f t="array" ref="O621">_xlfn.IFS(J621="M","Medium",J621="L","Light",J621="d","Dark")</f>
        <v>Dark</v>
      </c>
      <c r="P621" t="str">
        <f>_xlfn.XLOOKUP(Orders_Details[[#This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IF(_xlfn.XLOOKUP(C622,customers!$A$1:$A$1001,customers!$C$1:$C$1001,0)=0,"Not Found",_xlfn.XLOOKUP(C622,customers!$A$1:$A$1001,customers!$C$1:$C$1001,0))</f>
        <v>lalawayhh@weather.com</v>
      </c>
      <c r="H622" s="2" t="str">
        <f>_xlfn.XLOOKUP(C622,customers!$A$1:$A$1001,customers!$G$1:$G$1001,,0)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9"/>
        <v>20.25</v>
      </c>
      <c r="N622" t="str" cm="1">
        <f t="array" ref="N622">_xlfn.IFS(I622="Rob","Robusta",I622="Exc","Excelsa",I622="Ara","Arabi",I622="Lib","Liberica")</f>
        <v>Arabi</v>
      </c>
      <c r="O622" t="str" cm="1">
        <f t="array" ref="O622">_xlfn.IFS(J622="M","Medium",J622="L","Light",J622="d","Dark")</f>
        <v>Medium</v>
      </c>
      <c r="P622" t="str">
        <f>_xlfn.XLOOKUP(Orders_Details[[#This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IF(_xlfn.XLOOKUP(C623,customers!$A$1:$A$1001,customers!$C$1:$C$1001,0)=0,"Not Found",_xlfn.XLOOKUP(C623,customers!$A$1:$A$1001,customers!$C$1:$C$1001,0))</f>
        <v>codgaardh9@nsw.gov.au</v>
      </c>
      <c r="H623" s="2" t="str">
        <f>_xlfn.XLOOKUP(C623,customers!$A$1:$A$1001,customers!$G$1:$G$1001,,0)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9"/>
        <v>77.699999999999989</v>
      </c>
      <c r="N623" t="str" cm="1">
        <f t="array" ref="N623">_xlfn.IFS(I623="Rob","Robusta",I623="Exc","Excelsa",I623="Ara","Arabi",I623="Lib","Liberica")</f>
        <v>Arabi</v>
      </c>
      <c r="O623" t="str" cm="1">
        <f t="array" ref="O623">_xlfn.IFS(J623="M","Medium",J623="L","Light",J623="d","Dark")</f>
        <v>Light</v>
      </c>
      <c r="P623" t="str">
        <f>_xlfn.XLOOKUP(Orders_Details[[#This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IF(_xlfn.XLOOKUP(C624,customers!$A$1:$A$1001,customers!$C$1:$C$1001,0)=0,"Not Found",_xlfn.XLOOKUP(C624,customers!$A$1:$A$1001,customers!$C$1:$C$1001,0))</f>
        <v>bbyrdha@4shared.com</v>
      </c>
      <c r="H624" s="2" t="str">
        <f>_xlfn.XLOOKUP(C624,customers!$A$1:$A$1001,customers!$G$1:$G$1001,,0)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9"/>
        <v>133.85999999999999</v>
      </c>
      <c r="N624" t="str" cm="1">
        <f t="array" ref="N624">_xlfn.IFS(I624="Rob","Robusta",I624="Exc","Excelsa",I624="Ara","Arabi",I624="Lib","Liberica")</f>
        <v>Liberica</v>
      </c>
      <c r="O624" t="str" cm="1">
        <f t="array" ref="O624">_xlfn.IFS(J624="M","Medium",J624="L","Light",J624="d","Dark")</f>
        <v>Medium</v>
      </c>
      <c r="P624" t="str">
        <f>_xlfn.XLOOKUP(Orders_Details[[#This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IF(_xlfn.XLOOKUP(C625,customers!$A$1:$A$1001,customers!$C$1:$C$1001,0)=0,"Not Found",_xlfn.XLOOKUP(C625,customers!$A$1:$A$1001,customers!$C$1:$C$1001,0))</f>
        <v>Not Found</v>
      </c>
      <c r="H625" s="2" t="str">
        <f>_xlfn.XLOOKUP(C625,customers!$A$1:$A$1001,customers!$G$1:$G$1001,,0)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9"/>
        <v>12.15</v>
      </c>
      <c r="N625" t="str" cm="1">
        <f t="array" ref="N625">_xlfn.IFS(I625="Rob","Robusta",I625="Exc","Excelsa",I625="Ara","Arabi",I625="Lib","Liberica")</f>
        <v>Excelsa</v>
      </c>
      <c r="O625" t="str" cm="1">
        <f t="array" ref="O625">_xlfn.IFS(J625="M","Medium",J625="L","Light",J625="d","Dark")</f>
        <v>Dark</v>
      </c>
      <c r="P625" t="str">
        <f>_xlfn.XLOOKUP(Orders_Details[[#This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IF(_xlfn.XLOOKUP(C626,customers!$A$1:$A$1001,customers!$C$1:$C$1001,0)=0,"Not Found",_xlfn.XLOOKUP(C626,customers!$A$1:$A$1001,customers!$C$1:$C$1001,0))</f>
        <v>dchardinhc@nhs.uk</v>
      </c>
      <c r="H626" s="2" t="str">
        <f>_xlfn.XLOOKUP(C626,customers!$A$1:$A$1001,customers!$G$1:$G$1001,,0)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9"/>
        <v>63.249999999999993</v>
      </c>
      <c r="N626" t="str" cm="1">
        <f t="array" ref="N626">_xlfn.IFS(I626="Rob","Robusta",I626="Exc","Excelsa",I626="Ara","Arabi",I626="Lib","Liberica")</f>
        <v>Excelsa</v>
      </c>
      <c r="O626" t="str" cm="1">
        <f t="array" ref="O626">_xlfn.IFS(J626="M","Medium",J626="L","Light",J626="d","Dark")</f>
        <v>Medium</v>
      </c>
      <c r="P626" t="str">
        <f>_xlfn.XLOOKUP(Orders_Details[[#This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IF(_xlfn.XLOOKUP(C627,customers!$A$1:$A$1001,customers!$C$1:$C$1001,0)=0,"Not Found",_xlfn.XLOOKUP(C627,customers!$A$1:$A$1001,customers!$C$1:$C$1001,0))</f>
        <v>hradbonehd@newsvine.com</v>
      </c>
      <c r="H627" s="2" t="str">
        <f>_xlfn.XLOOKUP(C627,customers!$A$1:$A$1001,customers!$G$1:$G$1001,,0)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9"/>
        <v>35.849999999999994</v>
      </c>
      <c r="N627" t="str" cm="1">
        <f t="array" ref="N627">_xlfn.IFS(I627="Rob","Robusta",I627="Exc","Excelsa",I627="Ara","Arabi",I627="Lib","Liberica")</f>
        <v>Robusta</v>
      </c>
      <c r="O627" t="str" cm="1">
        <f t="array" ref="O627">_xlfn.IFS(J627="M","Medium",J627="L","Light",J627="d","Dark")</f>
        <v>Light</v>
      </c>
      <c r="P627" t="str">
        <f>_xlfn.XLOOKUP(Orders_Details[[#This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IF(_xlfn.XLOOKUP(C628,customers!$A$1:$A$1001,customers!$C$1:$C$1001,0)=0,"Not Found",_xlfn.XLOOKUP(C628,customers!$A$1:$A$1001,customers!$C$1:$C$1001,0))</f>
        <v>wbernthhe@miitbeian.gov.cn</v>
      </c>
      <c r="H628" s="2" t="str">
        <f>_xlfn.XLOOKUP(C628,customers!$A$1:$A$1001,customers!$G$1:$G$1001,,0)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9"/>
        <v>77.624999999999986</v>
      </c>
      <c r="N628" t="str" cm="1">
        <f t="array" ref="N628">_xlfn.IFS(I628="Rob","Robusta",I628="Exc","Excelsa",I628="Ara","Arabi",I628="Lib","Liberica")</f>
        <v>Arabi</v>
      </c>
      <c r="O628" t="str" cm="1">
        <f t="array" ref="O628">_xlfn.IFS(J628="M","Medium",J628="L","Light",J628="d","Dark")</f>
        <v>Medium</v>
      </c>
      <c r="P628" t="str">
        <f>_xlfn.XLOOKUP(Orders_Details[[#This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IF(_xlfn.XLOOKUP(C629,customers!$A$1:$A$1001,customers!$C$1:$C$1001,0)=0,"Not Found",_xlfn.XLOOKUP(C629,customers!$A$1:$A$1001,customers!$C$1:$C$1001,0))</f>
        <v>bacarsonhf@cnn.com</v>
      </c>
      <c r="H629" s="2" t="str">
        <f>_xlfn.XLOOKUP(C629,customers!$A$1:$A$1001,customers!$G$1:$G$1001,,0)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9"/>
        <v>63.249999999999993</v>
      </c>
      <c r="N629" t="str" cm="1">
        <f t="array" ref="N629">_xlfn.IFS(I629="Rob","Robusta",I629="Exc","Excelsa",I629="Ara","Arabi",I629="Lib","Liberica")</f>
        <v>Excelsa</v>
      </c>
      <c r="O629" t="str" cm="1">
        <f t="array" ref="O629">_xlfn.IFS(J629="M","Medium",J629="L","Light",J629="d","Dark")</f>
        <v>Medium</v>
      </c>
      <c r="P629" t="str">
        <f>_xlfn.XLOOKUP(Orders_Details[[#This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IF(_xlfn.XLOOKUP(C630,customers!$A$1:$A$1001,customers!$C$1:$C$1001,0)=0,"Not Found",_xlfn.XLOOKUP(C630,customers!$A$1:$A$1001,customers!$C$1:$C$1001,0))</f>
        <v>fbrighamhg@blog.com</v>
      </c>
      <c r="H630" s="2" t="str">
        <f>_xlfn.XLOOKUP(C630,customers!$A$1:$A$1001,customers!$G$1:$G$1001,,0)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9"/>
        <v>26.73</v>
      </c>
      <c r="N630" t="str" cm="1">
        <f t="array" ref="N630">_xlfn.IFS(I630="Rob","Robusta",I630="Exc","Excelsa",I630="Ara","Arabi",I630="Lib","Liberica")</f>
        <v>Excelsa</v>
      </c>
      <c r="O630" t="str" cm="1">
        <f t="array" ref="O630">_xlfn.IFS(J630="M","Medium",J630="L","Light",J630="d","Dark")</f>
        <v>Light</v>
      </c>
      <c r="P630" t="str">
        <f>_xlfn.XLOOKUP(Orders_Details[[#This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IF(_xlfn.XLOOKUP(C631,customers!$A$1:$A$1001,customers!$C$1:$C$1001,0)=0,"Not Found",_xlfn.XLOOKUP(C631,customers!$A$1:$A$1001,customers!$C$1:$C$1001,0))</f>
        <v>fbrighamhg@blog.com</v>
      </c>
      <c r="H631" s="2" t="str">
        <f>_xlfn.XLOOKUP(C631,customers!$A$1:$A$1001,customers!$G$1:$G$1001,,0)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9"/>
        <v>31.08</v>
      </c>
      <c r="N631" t="str" cm="1">
        <f t="array" ref="N631">_xlfn.IFS(I631="Rob","Robusta",I631="Exc","Excelsa",I631="Ara","Arabi",I631="Lib","Liberica")</f>
        <v>Liberica</v>
      </c>
      <c r="O631" t="str" cm="1">
        <f t="array" ref="O631">_xlfn.IFS(J631="M","Medium",J631="L","Light",J631="d","Dark")</f>
        <v>Dark</v>
      </c>
      <c r="P631" t="str">
        <f>_xlfn.XLOOKUP(Orders_Details[[#This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IF(_xlfn.XLOOKUP(C632,customers!$A$1:$A$1001,customers!$C$1:$C$1001,0)=0,"Not Found",_xlfn.XLOOKUP(C632,customers!$A$1:$A$1001,customers!$C$1:$C$1001,0))</f>
        <v>fbrighamhg@blog.com</v>
      </c>
      <c r="H632" s="2" t="str">
        <f>_xlfn.XLOOKUP(C632,customers!$A$1:$A$1001,customers!$G$1:$G$1001,,0)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9"/>
        <v>2.9849999999999999</v>
      </c>
      <c r="N632" t="str" cm="1">
        <f t="array" ref="N632">_xlfn.IFS(I632="Rob","Robusta",I632="Exc","Excelsa",I632="Ara","Arabi",I632="Lib","Liberica")</f>
        <v>Arabi</v>
      </c>
      <c r="O632" t="str" cm="1">
        <f t="array" ref="O632">_xlfn.IFS(J632="M","Medium",J632="L","Light",J632="d","Dark")</f>
        <v>Dark</v>
      </c>
      <c r="P632" t="str">
        <f>_xlfn.XLOOKUP(Orders_Details[[#This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IF(_xlfn.XLOOKUP(C633,customers!$A$1:$A$1001,customers!$C$1:$C$1001,0)=0,"Not Found",_xlfn.XLOOKUP(C633,customers!$A$1:$A$1001,customers!$C$1:$C$1001,0))</f>
        <v>fbrighamhg@blog.com</v>
      </c>
      <c r="H633" s="2" t="str">
        <f>_xlfn.XLOOKUP(C633,customers!$A$1:$A$1001,customers!$G$1:$G$1001,,0)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9"/>
        <v>102.92499999999998</v>
      </c>
      <c r="N633" t="str" cm="1">
        <f t="array" ref="N633">_xlfn.IFS(I633="Rob","Robusta",I633="Exc","Excelsa",I633="Ara","Arabi",I633="Lib","Liberica")</f>
        <v>Robusta</v>
      </c>
      <c r="O633" t="str" cm="1">
        <f t="array" ref="O633">_xlfn.IFS(J633="M","Medium",J633="L","Light",J633="d","Dark")</f>
        <v>Dark</v>
      </c>
      <c r="P633" t="str">
        <f>_xlfn.XLOOKUP(Orders_Details[[#This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IF(_xlfn.XLOOKUP(C634,customers!$A$1:$A$1001,customers!$C$1:$C$1001,0)=0,"Not Found",_xlfn.XLOOKUP(C634,customers!$A$1:$A$1001,customers!$C$1:$C$1001,0))</f>
        <v>myoxenhk@google.com</v>
      </c>
      <c r="H634" s="2" t="str">
        <f>_xlfn.XLOOKUP(C634,customers!$A$1:$A$1001,customers!$G$1:$G$1001,,0)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9"/>
        <v>35.64</v>
      </c>
      <c r="N634" t="str" cm="1">
        <f t="array" ref="N634">_xlfn.IFS(I634="Rob","Robusta",I634="Exc","Excelsa",I634="Ara","Arabi",I634="Lib","Liberica")</f>
        <v>Excelsa</v>
      </c>
      <c r="O634" t="str" cm="1">
        <f t="array" ref="O634">_xlfn.IFS(J634="M","Medium",J634="L","Light",J634="d","Dark")</f>
        <v>Light</v>
      </c>
      <c r="P634" t="str">
        <f>_xlfn.XLOOKUP(Orders_Details[[#This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IF(_xlfn.XLOOKUP(C635,customers!$A$1:$A$1001,customers!$C$1:$C$1001,0)=0,"Not Found",_xlfn.XLOOKUP(C635,customers!$A$1:$A$1001,customers!$C$1:$C$1001,0))</f>
        <v>gmcgavinhl@histats.com</v>
      </c>
      <c r="H635" s="2" t="str">
        <f>_xlfn.XLOOKUP(C635,customers!$A$1:$A$1001,customers!$G$1:$G$1001,,0)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9"/>
        <v>47.8</v>
      </c>
      <c r="N635" t="str" cm="1">
        <f t="array" ref="N635">_xlfn.IFS(I635="Rob","Robusta",I635="Exc","Excelsa",I635="Ara","Arabi",I635="Lib","Liberica")</f>
        <v>Robusta</v>
      </c>
      <c r="O635" t="str" cm="1">
        <f t="array" ref="O635">_xlfn.IFS(J635="M","Medium",J635="L","Light",J635="d","Dark")</f>
        <v>Light</v>
      </c>
      <c r="P635" t="str">
        <f>_xlfn.XLOOKUP(Orders_Details[[#This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IF(_xlfn.XLOOKUP(C636,customers!$A$1:$A$1001,customers!$C$1:$C$1001,0)=0,"Not Found",_xlfn.XLOOKUP(C636,customers!$A$1:$A$1001,customers!$C$1:$C$1001,0))</f>
        <v>luttermarehm@engadget.com</v>
      </c>
      <c r="H636" s="2" t="str">
        <f>_xlfn.XLOOKUP(C636,customers!$A$1:$A$1001,customers!$G$1:$G$1001,,0)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9"/>
        <v>43.650000000000006</v>
      </c>
      <c r="N636" t="str" cm="1">
        <f t="array" ref="N636">_xlfn.IFS(I636="Rob","Robusta",I636="Exc","Excelsa",I636="Ara","Arabi",I636="Lib","Liberica")</f>
        <v>Liberica</v>
      </c>
      <c r="O636" t="str" cm="1">
        <f t="array" ref="O636">_xlfn.IFS(J636="M","Medium",J636="L","Light",J636="d","Dark")</f>
        <v>Medium</v>
      </c>
      <c r="P636" t="str">
        <f>_xlfn.XLOOKUP(Orders_Details[[#This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IF(_xlfn.XLOOKUP(C637,customers!$A$1:$A$1001,customers!$C$1:$C$1001,0)=0,"Not Found",_xlfn.XLOOKUP(C637,customers!$A$1:$A$1001,customers!$C$1:$C$1001,0))</f>
        <v>edambrogiohn@techcrunch.com</v>
      </c>
      <c r="H637" s="2" t="str">
        <f>_xlfn.XLOOKUP(C637,customers!$A$1:$A$1001,customers!$G$1:$G$1001,,0)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9"/>
        <v>35.64</v>
      </c>
      <c r="N637" t="str" cm="1">
        <f t="array" ref="N637">_xlfn.IFS(I637="Rob","Robusta",I637="Exc","Excelsa",I637="Ara","Arabi",I637="Lib","Liberica")</f>
        <v>Excelsa</v>
      </c>
      <c r="O637" t="str" cm="1">
        <f t="array" ref="O637">_xlfn.IFS(J637="M","Medium",J637="L","Light",J637="d","Dark")</f>
        <v>Light</v>
      </c>
      <c r="P637" t="str">
        <f>_xlfn.XLOOKUP(Orders_Details[[#This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IF(_xlfn.XLOOKUP(C638,customers!$A$1:$A$1001,customers!$C$1:$C$1001,0)=0,"Not Found",_xlfn.XLOOKUP(C638,customers!$A$1:$A$1001,customers!$C$1:$C$1001,0))</f>
        <v>cwinchcombeho@jiathis.com</v>
      </c>
      <c r="H638" s="2" t="str">
        <f>_xlfn.XLOOKUP(C638,customers!$A$1:$A$1001,customers!$G$1:$G$1001,,0)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9"/>
        <v>95.1</v>
      </c>
      <c r="N638" t="str" cm="1">
        <f t="array" ref="N638">_xlfn.IFS(I638="Rob","Robusta",I638="Exc","Excelsa",I638="Ara","Arabi",I638="Lib","Liberica")</f>
        <v>Liberica</v>
      </c>
      <c r="O638" t="str" cm="1">
        <f t="array" ref="O638">_xlfn.IFS(J638="M","Medium",J638="L","Light",J638="d","Dark")</f>
        <v>Light</v>
      </c>
      <c r="P638" t="str">
        <f>_xlfn.XLOOKUP(Orders_Details[[#This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IF(_xlfn.XLOOKUP(C639,customers!$A$1:$A$1001,customers!$C$1:$C$1001,0)=0,"Not Found",_xlfn.XLOOKUP(C639,customers!$A$1:$A$1001,customers!$C$1:$C$1001,0))</f>
        <v>bpaumierhp@umn.edu</v>
      </c>
      <c r="H639" s="2" t="str">
        <f>_xlfn.XLOOKUP(C639,customers!$A$1:$A$1001,customers!$G$1:$G$1001,,0)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9"/>
        <v>31.624999999999996</v>
      </c>
      <c r="N639" t="str" cm="1">
        <f t="array" ref="N639">_xlfn.IFS(I639="Rob","Robusta",I639="Exc","Excelsa",I639="Ara","Arabi",I639="Lib","Liberica")</f>
        <v>Excelsa</v>
      </c>
      <c r="O639" t="str" cm="1">
        <f t="array" ref="O639">_xlfn.IFS(J639="M","Medium",J639="L","Light",J639="d","Dark")</f>
        <v>Medium</v>
      </c>
      <c r="P639" t="str">
        <f>_xlfn.XLOOKUP(Orders_Details[[#This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IF(_xlfn.XLOOKUP(C640,customers!$A$1:$A$1001,customers!$C$1:$C$1001,0)=0,"Not Found",_xlfn.XLOOKUP(C640,customers!$A$1:$A$1001,customers!$C$1:$C$1001,0))</f>
        <v>Not Found</v>
      </c>
      <c r="H640" s="2" t="str">
        <f>_xlfn.XLOOKUP(C640,customers!$A$1:$A$1001,customers!$G$1:$G$1001,,0)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9"/>
        <v>77.624999999999986</v>
      </c>
      <c r="N640" t="str" cm="1">
        <f t="array" ref="N640">_xlfn.IFS(I640="Rob","Robusta",I640="Exc","Excelsa",I640="Ara","Arabi",I640="Lib","Liberica")</f>
        <v>Arabi</v>
      </c>
      <c r="O640" t="str" cm="1">
        <f t="array" ref="O640">_xlfn.IFS(J640="M","Medium",J640="L","Light",J640="d","Dark")</f>
        <v>Medium</v>
      </c>
      <c r="P640" t="str">
        <f>_xlfn.XLOOKUP(Orders_Details[[#This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IF(_xlfn.XLOOKUP(C641,customers!$A$1:$A$1001,customers!$C$1:$C$1001,0)=0,"Not Found",_xlfn.XLOOKUP(C641,customers!$A$1:$A$1001,customers!$C$1:$C$1001,0))</f>
        <v>jcapeyhr@bravesites.com</v>
      </c>
      <c r="H641" s="2" t="str">
        <f>_xlfn.XLOOKUP(C641,customers!$A$1:$A$1001,customers!$G$1:$G$1001,,0)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9"/>
        <v>3.8849999999999998</v>
      </c>
      <c r="N641" t="str" cm="1">
        <f t="array" ref="N641">_xlfn.IFS(I641="Rob","Robusta",I641="Exc","Excelsa",I641="Ara","Arabi",I641="Lib","Liberica")</f>
        <v>Liberica</v>
      </c>
      <c r="O641" t="str" cm="1">
        <f t="array" ref="O641">_xlfn.IFS(J641="M","Medium",J641="L","Light",J641="d","Dark")</f>
        <v>Dark</v>
      </c>
      <c r="P641" t="str">
        <f>_xlfn.XLOOKUP(Orders_Details[[#This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IF(_xlfn.XLOOKUP(C642,customers!$A$1:$A$1001,customers!$C$1:$C$1001,0)=0,"Not Found",_xlfn.XLOOKUP(C642,customers!$A$1:$A$1001,customers!$C$1:$C$1001,0))</f>
        <v>tmathonneti0@google.co.jp</v>
      </c>
      <c r="H642" s="2" t="str">
        <f>_xlfn.XLOOKUP(C642,customers!$A$1:$A$1001,customers!$G$1:$G$1001,,0)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si="9"/>
        <v>137.42499999999998</v>
      </c>
      <c r="N642" t="str" cm="1">
        <f t="array" ref="N642">_xlfn.IFS(I642="Rob","Robusta",I642="Exc","Excelsa",I642="Ara","Arabi",I642="Lib","Liberica")</f>
        <v>Robusta</v>
      </c>
      <c r="O642" t="str" cm="1">
        <f t="array" ref="O642">_xlfn.IFS(J642="M","Medium",J642="L","Light",J642="d","Dark")</f>
        <v>Light</v>
      </c>
      <c r="P642" t="str">
        <f>_xlfn.XLOOKUP(Orders_Details[[#This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IF(_xlfn.XLOOKUP(C643,customers!$A$1:$A$1001,customers!$C$1:$C$1001,0)=0,"Not Found",_xlfn.XLOOKUP(C643,customers!$A$1:$A$1001,customers!$C$1:$C$1001,0))</f>
        <v>ybasillht@theguardian.com</v>
      </c>
      <c r="H643" s="2" t="str">
        <f>_xlfn.XLOOKUP(C643,customers!$A$1:$A$1001,customers!$G$1:$G$1001,,0)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ref="M643:M706" si="10">L643*E643</f>
        <v>35.849999999999994</v>
      </c>
      <c r="N643" t="str" cm="1">
        <f t="array" ref="N643">_xlfn.IFS(I643="Rob","Robusta",I643="Exc","Excelsa",I643="Ara","Arabi",I643="Lib","Liberica")</f>
        <v>Robusta</v>
      </c>
      <c r="O643" t="str" cm="1">
        <f t="array" ref="O643">_xlfn.IFS(J643="M","Medium",J643="L","Light",J643="d","Dark")</f>
        <v>Light</v>
      </c>
      <c r="P643" t="str">
        <f>_xlfn.XLOOKUP(Orders_Details[[#This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IF(_xlfn.XLOOKUP(C644,customers!$A$1:$A$1001,customers!$C$1:$C$1001,0)=0,"Not Found",_xlfn.XLOOKUP(C644,customers!$A$1:$A$1001,customers!$C$1:$C$1001,0))</f>
        <v>mbaistowhu@i2i.jp</v>
      </c>
      <c r="H644" s="2" t="str">
        <f>_xlfn.XLOOKUP(C644,customers!$A$1:$A$1001,customers!$G$1:$G$1001,,0)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10"/>
        <v>8.25</v>
      </c>
      <c r="N644" t="str" cm="1">
        <f t="array" ref="N644">_xlfn.IFS(I644="Rob","Robusta",I644="Exc","Excelsa",I644="Ara","Arabi",I644="Lib","Liberica")</f>
        <v>Excelsa</v>
      </c>
      <c r="O644" t="str" cm="1">
        <f t="array" ref="O644">_xlfn.IFS(J644="M","Medium",J644="L","Light",J644="d","Dark")</f>
        <v>Medium</v>
      </c>
      <c r="P644" t="str">
        <f>_xlfn.XLOOKUP(Orders_Details[[#This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IF(_xlfn.XLOOKUP(C645,customers!$A$1:$A$1001,customers!$C$1:$C$1001,0)=0,"Not Found",_xlfn.XLOOKUP(C645,customers!$A$1:$A$1001,customers!$C$1:$C$1001,0))</f>
        <v>cpallanthv@typepad.com</v>
      </c>
      <c r="H645" s="2" t="str">
        <f>_xlfn.XLOOKUP(C645,customers!$A$1:$A$1001,customers!$G$1:$G$1001,,0)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10"/>
        <v>102.46499999999997</v>
      </c>
      <c r="N645" t="str" cm="1">
        <f t="array" ref="N645">_xlfn.IFS(I645="Rob","Robusta",I645="Exc","Excelsa",I645="Ara","Arabi",I645="Lib","Liberica")</f>
        <v>Excelsa</v>
      </c>
      <c r="O645" t="str" cm="1">
        <f t="array" ref="O645">_xlfn.IFS(J645="M","Medium",J645="L","Light",J645="d","Dark")</f>
        <v>Light</v>
      </c>
      <c r="P645" t="str">
        <f>_xlfn.XLOOKUP(Orders_Details[[#This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IF(_xlfn.XLOOKUP(C646,customers!$A$1:$A$1001,customers!$C$1:$C$1001,0)=0,"Not Found",_xlfn.XLOOKUP(C646,customers!$A$1:$A$1001,customers!$C$1:$C$1001,0))</f>
        <v>Not Found</v>
      </c>
      <c r="H646" s="2" t="str">
        <f>_xlfn.XLOOKUP(C646,customers!$A$1:$A$1001,customers!$G$1:$G$1001,,0)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10"/>
        <v>41.169999999999995</v>
      </c>
      <c r="N646" t="str" cm="1">
        <f t="array" ref="N646">_xlfn.IFS(I646="Rob","Robusta",I646="Exc","Excelsa",I646="Ara","Arabi",I646="Lib","Liberica")</f>
        <v>Robusta</v>
      </c>
      <c r="O646" t="str" cm="1">
        <f t="array" ref="O646">_xlfn.IFS(J646="M","Medium",J646="L","Light",J646="d","Dark")</f>
        <v>Dark</v>
      </c>
      <c r="P646" t="str">
        <f>_xlfn.XLOOKUP(Orders_Details[[#This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IF(_xlfn.XLOOKUP(C647,customers!$A$1:$A$1001,customers!$C$1:$C$1001,0)=0,"Not Found",_xlfn.XLOOKUP(C647,customers!$A$1:$A$1001,customers!$C$1:$C$1001,0))</f>
        <v>dohx@redcross.org</v>
      </c>
      <c r="H647" s="2" t="str">
        <f>_xlfn.XLOOKUP(C647,customers!$A$1:$A$1001,customers!$G$1:$G$1001,,0)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10"/>
        <v>68.655000000000001</v>
      </c>
      <c r="N647" t="str" cm="1">
        <f t="array" ref="N647">_xlfn.IFS(I647="Rob","Robusta",I647="Exc","Excelsa",I647="Ara","Arabi",I647="Lib","Liberica")</f>
        <v>Arabi</v>
      </c>
      <c r="O647" t="str" cm="1">
        <f t="array" ref="O647">_xlfn.IFS(J647="M","Medium",J647="L","Light",J647="d","Dark")</f>
        <v>Dark</v>
      </c>
      <c r="P647" t="str">
        <f>_xlfn.XLOOKUP(Orders_Details[[#This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IF(_xlfn.XLOOKUP(C648,customers!$A$1:$A$1001,customers!$C$1:$C$1001,0)=0,"Not Found",_xlfn.XLOOKUP(C648,customers!$A$1:$A$1001,customers!$C$1:$C$1001,0))</f>
        <v>drallinhy@howstuffworks.com</v>
      </c>
      <c r="H648" s="2" t="str">
        <f>_xlfn.XLOOKUP(C648,customers!$A$1:$A$1001,customers!$G$1:$G$1001,,0)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10"/>
        <v>9.9499999999999993</v>
      </c>
      <c r="N648" t="str" cm="1">
        <f t="array" ref="N648">_xlfn.IFS(I648="Rob","Robusta",I648="Exc","Excelsa",I648="Ara","Arabi",I648="Lib","Liberica")</f>
        <v>Arabi</v>
      </c>
      <c r="O648" t="str" cm="1">
        <f t="array" ref="O648">_xlfn.IFS(J648="M","Medium",J648="L","Light",J648="d","Dark")</f>
        <v>Dark</v>
      </c>
      <c r="P648" t="str">
        <f>_xlfn.XLOOKUP(Orders_Details[[#This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IF(_xlfn.XLOOKUP(C649,customers!$A$1:$A$1001,customers!$C$1:$C$1001,0)=0,"Not Found",_xlfn.XLOOKUP(C649,customers!$A$1:$A$1001,customers!$C$1:$C$1001,0))</f>
        <v>achillhz@epa.gov</v>
      </c>
      <c r="H649" s="2" t="str">
        <f>_xlfn.XLOOKUP(C649,customers!$A$1:$A$1001,customers!$G$1:$G$1001,,0)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10"/>
        <v>28.53</v>
      </c>
      <c r="N649" t="str" cm="1">
        <f t="array" ref="N649">_xlfn.IFS(I649="Rob","Robusta",I649="Exc","Excelsa",I649="Ara","Arabi",I649="Lib","Liberica")</f>
        <v>Liberica</v>
      </c>
      <c r="O649" t="str" cm="1">
        <f t="array" ref="O649">_xlfn.IFS(J649="M","Medium",J649="L","Light",J649="d","Dark")</f>
        <v>Light</v>
      </c>
      <c r="P649" t="str">
        <f>_xlfn.XLOOKUP(Orders_Details[[#This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IF(_xlfn.XLOOKUP(C650,customers!$A$1:$A$1001,customers!$C$1:$C$1001,0)=0,"Not Found",_xlfn.XLOOKUP(C650,customers!$A$1:$A$1001,customers!$C$1:$C$1001,0))</f>
        <v>tmathonneti0@google.co.jp</v>
      </c>
      <c r="H650" s="2" t="str">
        <f>_xlfn.XLOOKUP(C650,customers!$A$1:$A$1001,customers!$G$1:$G$1001,,0)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10"/>
        <v>16.11</v>
      </c>
      <c r="N650" t="str" cm="1">
        <f t="array" ref="N650">_xlfn.IFS(I650="Rob","Robusta",I650="Exc","Excelsa",I650="Ara","Arabi",I650="Lib","Liberica")</f>
        <v>Robusta</v>
      </c>
      <c r="O650" t="str" cm="1">
        <f t="array" ref="O650">_xlfn.IFS(J650="M","Medium",J650="L","Light",J650="d","Dark")</f>
        <v>Dark</v>
      </c>
      <c r="P650" t="str">
        <f>_xlfn.XLOOKUP(Orders_Details[[#This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IF(_xlfn.XLOOKUP(C651,customers!$A$1:$A$1001,customers!$C$1:$C$1001,0)=0,"Not Found",_xlfn.XLOOKUP(C651,customers!$A$1:$A$1001,customers!$C$1:$C$1001,0))</f>
        <v>cdenysi1@is.gd</v>
      </c>
      <c r="H651" s="2" t="str">
        <f>_xlfn.XLOOKUP(C651,customers!$A$1:$A$1001,customers!$G$1:$G$1001,,0)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10"/>
        <v>95.1</v>
      </c>
      <c r="N651" t="str" cm="1">
        <f t="array" ref="N651">_xlfn.IFS(I651="Rob","Robusta",I651="Exc","Excelsa",I651="Ara","Arabi",I651="Lib","Liberica")</f>
        <v>Liberica</v>
      </c>
      <c r="O651" t="str" cm="1">
        <f t="array" ref="O651">_xlfn.IFS(J651="M","Medium",J651="L","Light",J651="d","Dark")</f>
        <v>Light</v>
      </c>
      <c r="P651" t="str">
        <f>_xlfn.XLOOKUP(Orders_Details[[#This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IF(_xlfn.XLOOKUP(C652,customers!$A$1:$A$1001,customers!$C$1:$C$1001,0)=0,"Not Found",_xlfn.XLOOKUP(C652,customers!$A$1:$A$1001,customers!$C$1:$C$1001,0))</f>
        <v>cstebbingsi2@drupal.org</v>
      </c>
      <c r="H652" s="2" t="str">
        <f>_xlfn.XLOOKUP(C652,customers!$A$1:$A$1001,customers!$G$1:$G$1001,,0)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10"/>
        <v>5.3699999999999992</v>
      </c>
      <c r="N652" t="str" cm="1">
        <f t="array" ref="N652">_xlfn.IFS(I652="Rob","Robusta",I652="Exc","Excelsa",I652="Ara","Arabi",I652="Lib","Liberica")</f>
        <v>Robusta</v>
      </c>
      <c r="O652" t="str" cm="1">
        <f t="array" ref="O652">_xlfn.IFS(J652="M","Medium",J652="L","Light",J652="d","Dark")</f>
        <v>Dark</v>
      </c>
      <c r="P652" t="str">
        <f>_xlfn.XLOOKUP(Orders_Details[[#This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IF(_xlfn.XLOOKUP(C653,customers!$A$1:$A$1001,customers!$C$1:$C$1001,0)=0,"Not Found",_xlfn.XLOOKUP(C653,customers!$A$1:$A$1001,customers!$C$1:$C$1001,0))</f>
        <v>Not Found</v>
      </c>
      <c r="H653" s="2" t="str">
        <f>_xlfn.XLOOKUP(C653,customers!$A$1:$A$1001,customers!$G$1:$G$1001,,0)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10"/>
        <v>47.8</v>
      </c>
      <c r="N653" t="str" cm="1">
        <f t="array" ref="N653">_xlfn.IFS(I653="Rob","Robusta",I653="Exc","Excelsa",I653="Ara","Arabi",I653="Lib","Liberica")</f>
        <v>Robusta</v>
      </c>
      <c r="O653" t="str" cm="1">
        <f t="array" ref="O653">_xlfn.IFS(J653="M","Medium",J653="L","Light",J653="d","Dark")</f>
        <v>Light</v>
      </c>
      <c r="P653" t="str">
        <f>_xlfn.XLOOKUP(Orders_Details[[#This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IF(_xlfn.XLOOKUP(C654,customers!$A$1:$A$1001,customers!$C$1:$C$1001,0)=0,"Not Found",_xlfn.XLOOKUP(C654,customers!$A$1:$A$1001,customers!$C$1:$C$1001,0))</f>
        <v>rzywickii4@ifeng.com</v>
      </c>
      <c r="H654" s="2" t="str">
        <f>_xlfn.XLOOKUP(C654,customers!$A$1:$A$1001,customers!$G$1:$G$1001,,0)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10"/>
        <v>63.4</v>
      </c>
      <c r="N654" t="str" cm="1">
        <f t="array" ref="N654">_xlfn.IFS(I654="Rob","Robusta",I654="Exc","Excelsa",I654="Ara","Arabi",I654="Lib","Liberica")</f>
        <v>Liberica</v>
      </c>
      <c r="O654" t="str" cm="1">
        <f t="array" ref="O654">_xlfn.IFS(J654="M","Medium",J654="L","Light",J654="d","Dark")</f>
        <v>Light</v>
      </c>
      <c r="P654" t="str">
        <f>_xlfn.XLOOKUP(Orders_Details[[#This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IF(_xlfn.XLOOKUP(C655,customers!$A$1:$A$1001,customers!$C$1:$C$1001,0)=0,"Not Found",_xlfn.XLOOKUP(C655,customers!$A$1:$A$1001,customers!$C$1:$C$1001,0))</f>
        <v>aburgetti5@moonfruit.com</v>
      </c>
      <c r="H655" s="2" t="str">
        <f>_xlfn.XLOOKUP(C655,customers!$A$1:$A$1001,customers!$G$1:$G$1001,,0)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10"/>
        <v>103.49999999999999</v>
      </c>
      <c r="N655" t="str" cm="1">
        <f t="array" ref="N655">_xlfn.IFS(I655="Rob","Robusta",I655="Exc","Excelsa",I655="Ara","Arabi",I655="Lib","Liberica")</f>
        <v>Arabi</v>
      </c>
      <c r="O655" t="str" cm="1">
        <f t="array" ref="O655">_xlfn.IFS(J655="M","Medium",J655="L","Light",J655="d","Dark")</f>
        <v>Medium</v>
      </c>
      <c r="P655" t="str">
        <f>_xlfn.XLOOKUP(Orders_Details[[#This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IF(_xlfn.XLOOKUP(C656,customers!$A$1:$A$1001,customers!$C$1:$C$1001,0)=0,"Not Found",_xlfn.XLOOKUP(C656,customers!$A$1:$A$1001,customers!$C$1:$C$1001,0))</f>
        <v>mmalloyi6@seattletimes.com</v>
      </c>
      <c r="H656" s="2" t="str">
        <f>_xlfn.XLOOKUP(C656,customers!$A$1:$A$1001,customers!$G$1:$G$1001,,0)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10"/>
        <v>68.655000000000001</v>
      </c>
      <c r="N656" t="str" cm="1">
        <f t="array" ref="N656">_xlfn.IFS(I656="Rob","Robusta",I656="Exc","Excelsa",I656="Ara","Arabi",I656="Lib","Liberica")</f>
        <v>Arabi</v>
      </c>
      <c r="O656" t="str" cm="1">
        <f t="array" ref="O656">_xlfn.IFS(J656="M","Medium",J656="L","Light",J656="d","Dark")</f>
        <v>Dark</v>
      </c>
      <c r="P656" t="str">
        <f>_xlfn.XLOOKUP(Orders_Details[[#This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IF(_xlfn.XLOOKUP(C657,customers!$A$1:$A$1001,customers!$C$1:$C$1001,0)=0,"Not Found",_xlfn.XLOOKUP(C657,customers!$A$1:$A$1001,customers!$C$1:$C$1001,0))</f>
        <v>mmcparlandi7@w3.org</v>
      </c>
      <c r="H657" s="2" t="str">
        <f>_xlfn.XLOOKUP(C657,customers!$A$1:$A$1001,customers!$G$1:$G$1001,,0)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10"/>
        <v>45.769999999999996</v>
      </c>
      <c r="N657" t="str" cm="1">
        <f t="array" ref="N657">_xlfn.IFS(I657="Rob","Robusta",I657="Exc","Excelsa",I657="Ara","Arabi",I657="Lib","Liberica")</f>
        <v>Robusta</v>
      </c>
      <c r="O657" t="str" cm="1">
        <f t="array" ref="O657">_xlfn.IFS(J657="M","Medium",J657="L","Light",J657="d","Dark")</f>
        <v>Medium</v>
      </c>
      <c r="P657" t="str">
        <f>_xlfn.XLOOKUP(Orders_Details[[#This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IF(_xlfn.XLOOKUP(C658,customers!$A$1:$A$1001,customers!$C$1:$C$1001,0)=0,"Not Found",_xlfn.XLOOKUP(C658,customers!$A$1:$A$1001,customers!$C$1:$C$1001,0))</f>
        <v>sjennaroyi8@purevolume.com</v>
      </c>
      <c r="H658" s="2" t="str">
        <f>_xlfn.XLOOKUP(C658,customers!$A$1:$A$1001,customers!$G$1:$G$1001,,0)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10"/>
        <v>51.8</v>
      </c>
      <c r="N658" t="str" cm="1">
        <f t="array" ref="N658">_xlfn.IFS(I658="Rob","Robusta",I658="Exc","Excelsa",I658="Ara","Arabi",I658="Lib","Liberica")</f>
        <v>Liberica</v>
      </c>
      <c r="O658" t="str" cm="1">
        <f t="array" ref="O658">_xlfn.IFS(J658="M","Medium",J658="L","Light",J658="d","Dark")</f>
        <v>Dark</v>
      </c>
      <c r="P658" t="str">
        <f>_xlfn.XLOOKUP(Orders_Details[[#This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IF(_xlfn.XLOOKUP(C659,customers!$A$1:$A$1001,customers!$C$1:$C$1001,0)=0,"Not Found",_xlfn.XLOOKUP(C659,customers!$A$1:$A$1001,customers!$C$1:$C$1001,0))</f>
        <v>wplacei9@wsj.com</v>
      </c>
      <c r="H659" s="2" t="str">
        <f>_xlfn.XLOOKUP(C659,customers!$A$1:$A$1001,customers!$G$1:$G$1001,,0)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10"/>
        <v>13.5</v>
      </c>
      <c r="N659" t="str" cm="1">
        <f t="array" ref="N659">_xlfn.IFS(I659="Rob","Robusta",I659="Exc","Excelsa",I659="Ara","Arabi",I659="Lib","Liberica")</f>
        <v>Arabi</v>
      </c>
      <c r="O659" t="str" cm="1">
        <f t="array" ref="O659">_xlfn.IFS(J659="M","Medium",J659="L","Light",J659="d","Dark")</f>
        <v>Medium</v>
      </c>
      <c r="P659" t="str">
        <f>_xlfn.XLOOKUP(Orders_Details[[#This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IF(_xlfn.XLOOKUP(C660,customers!$A$1:$A$1001,customers!$C$1:$C$1001,0)=0,"Not Found",_xlfn.XLOOKUP(C660,customers!$A$1:$A$1001,customers!$C$1:$C$1001,0))</f>
        <v>jmillettik@addtoany.com</v>
      </c>
      <c r="H660" s="2" t="str">
        <f>_xlfn.XLOOKUP(C660,customers!$A$1:$A$1001,customers!$G$1:$G$1001,,0)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10"/>
        <v>24.75</v>
      </c>
      <c r="N660" t="str" cm="1">
        <f t="array" ref="N660">_xlfn.IFS(I660="Rob","Robusta",I660="Exc","Excelsa",I660="Ara","Arabi",I660="Lib","Liberica")</f>
        <v>Excelsa</v>
      </c>
      <c r="O660" t="str" cm="1">
        <f t="array" ref="O660">_xlfn.IFS(J660="M","Medium",J660="L","Light",J660="d","Dark")</f>
        <v>Medium</v>
      </c>
      <c r="P660" t="str">
        <f>_xlfn.XLOOKUP(Orders_Details[[#This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IF(_xlfn.XLOOKUP(C661,customers!$A$1:$A$1001,customers!$C$1:$C$1001,0)=0,"Not Found",_xlfn.XLOOKUP(C661,customers!$A$1:$A$1001,customers!$C$1:$C$1001,0))</f>
        <v>dgadsdenib@google.com.hk</v>
      </c>
      <c r="H661" s="2" t="str">
        <f>_xlfn.XLOOKUP(C661,customers!$A$1:$A$1001,customers!$G$1:$G$1001,,0)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10"/>
        <v>45.769999999999996</v>
      </c>
      <c r="N661" t="str" cm="1">
        <f t="array" ref="N661">_xlfn.IFS(I661="Rob","Robusta",I661="Exc","Excelsa",I661="Ara","Arabi",I661="Lib","Liberica")</f>
        <v>Arabi</v>
      </c>
      <c r="O661" t="str" cm="1">
        <f t="array" ref="O661">_xlfn.IFS(J661="M","Medium",J661="L","Light",J661="d","Dark")</f>
        <v>Dark</v>
      </c>
      <c r="P661" t="str">
        <f>_xlfn.XLOOKUP(Orders_Details[[#This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IF(_xlfn.XLOOKUP(C662,customers!$A$1:$A$1001,customers!$C$1:$C$1001,0)=0,"Not Found",_xlfn.XLOOKUP(C662,customers!$A$1:$A$1001,customers!$C$1:$C$1001,0))</f>
        <v>vwakelinic@unesco.org</v>
      </c>
      <c r="H662" s="2" t="str">
        <f>_xlfn.XLOOKUP(C662,customers!$A$1:$A$1001,customers!$G$1:$G$1001,,0)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10"/>
        <v>53.46</v>
      </c>
      <c r="N662" t="str" cm="1">
        <f t="array" ref="N662">_xlfn.IFS(I662="Rob","Robusta",I662="Exc","Excelsa",I662="Ara","Arabi",I662="Lib","Liberica")</f>
        <v>Excelsa</v>
      </c>
      <c r="O662" t="str" cm="1">
        <f t="array" ref="O662">_xlfn.IFS(J662="M","Medium",J662="L","Light",J662="d","Dark")</f>
        <v>Light</v>
      </c>
      <c r="P662" t="str">
        <f>_xlfn.XLOOKUP(Orders_Details[[#This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IF(_xlfn.XLOOKUP(C663,customers!$A$1:$A$1001,customers!$C$1:$C$1001,0)=0,"Not Found",_xlfn.XLOOKUP(C663,customers!$A$1:$A$1001,customers!$C$1:$C$1001,0))</f>
        <v>acampsallid@zimbio.com</v>
      </c>
      <c r="H663" s="2" t="str">
        <f>_xlfn.XLOOKUP(C663,customers!$A$1:$A$1001,customers!$G$1:$G$1001,,0)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10"/>
        <v>20.25</v>
      </c>
      <c r="N663" t="str" cm="1">
        <f t="array" ref="N663">_xlfn.IFS(I663="Rob","Robusta",I663="Exc","Excelsa",I663="Ara","Arabi",I663="Lib","Liberica")</f>
        <v>Arabi</v>
      </c>
      <c r="O663" t="str" cm="1">
        <f t="array" ref="O663">_xlfn.IFS(J663="M","Medium",J663="L","Light",J663="d","Dark")</f>
        <v>Medium</v>
      </c>
      <c r="P663" t="str">
        <f>_xlfn.XLOOKUP(Orders_Details[[#This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IF(_xlfn.XLOOKUP(C664,customers!$A$1:$A$1001,customers!$C$1:$C$1001,0)=0,"Not Found",_xlfn.XLOOKUP(C664,customers!$A$1:$A$1001,customers!$C$1:$C$1001,0))</f>
        <v>smosebyie@stanford.edu</v>
      </c>
      <c r="H664" s="2" t="str">
        <f>_xlfn.XLOOKUP(C664,customers!$A$1:$A$1001,customers!$G$1:$G$1001,,0)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10"/>
        <v>148.92499999999998</v>
      </c>
      <c r="N664" t="str" cm="1">
        <f t="array" ref="N664">_xlfn.IFS(I664="Rob","Robusta",I664="Exc","Excelsa",I664="Ara","Arabi",I664="Lib","Liberica")</f>
        <v>Liberica</v>
      </c>
      <c r="O664" t="str" cm="1">
        <f t="array" ref="O664">_xlfn.IFS(J664="M","Medium",J664="L","Light",J664="d","Dark")</f>
        <v>Dark</v>
      </c>
      <c r="P664" t="str">
        <f>_xlfn.XLOOKUP(Orders_Details[[#This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IF(_xlfn.XLOOKUP(C665,customers!$A$1:$A$1001,customers!$C$1:$C$1001,0)=0,"Not Found",_xlfn.XLOOKUP(C665,customers!$A$1:$A$1001,customers!$C$1:$C$1001,0))</f>
        <v>cwassif@prweb.com</v>
      </c>
      <c r="H665" s="2" t="str">
        <f>_xlfn.XLOOKUP(C665,customers!$A$1:$A$1001,customers!$G$1:$G$1001,,0)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10"/>
        <v>67.5</v>
      </c>
      <c r="N665" t="str" cm="1">
        <f t="array" ref="N665">_xlfn.IFS(I665="Rob","Robusta",I665="Exc","Excelsa",I665="Ara","Arabi",I665="Lib","Liberica")</f>
        <v>Arabi</v>
      </c>
      <c r="O665" t="str" cm="1">
        <f t="array" ref="O665">_xlfn.IFS(J665="M","Medium",J665="L","Light",J665="d","Dark")</f>
        <v>Medium</v>
      </c>
      <c r="P665" t="str">
        <f>_xlfn.XLOOKUP(Orders_Details[[#This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IF(_xlfn.XLOOKUP(C666,customers!$A$1:$A$1001,customers!$C$1:$C$1001,0)=0,"Not Found",_xlfn.XLOOKUP(C666,customers!$A$1:$A$1001,customers!$C$1:$C$1001,0))</f>
        <v>isjostromig@pbs.org</v>
      </c>
      <c r="H666" s="2" t="str">
        <f>_xlfn.XLOOKUP(C666,customers!$A$1:$A$1001,customers!$G$1:$G$1001,,0)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10"/>
        <v>72.900000000000006</v>
      </c>
      <c r="N666" t="str" cm="1">
        <f t="array" ref="N666">_xlfn.IFS(I666="Rob","Robusta",I666="Exc","Excelsa",I666="Ara","Arabi",I666="Lib","Liberica")</f>
        <v>Excelsa</v>
      </c>
      <c r="O666" t="str" cm="1">
        <f t="array" ref="O666">_xlfn.IFS(J666="M","Medium",J666="L","Light",J666="d","Dark")</f>
        <v>Dark</v>
      </c>
      <c r="P666" t="str">
        <f>_xlfn.XLOOKUP(Orders_Details[[#This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IF(_xlfn.XLOOKUP(C667,customers!$A$1:$A$1001,customers!$C$1:$C$1001,0)=0,"Not Found",_xlfn.XLOOKUP(C667,customers!$A$1:$A$1001,customers!$C$1:$C$1001,0))</f>
        <v>isjostromig@pbs.org</v>
      </c>
      <c r="H667" s="2" t="str">
        <f>_xlfn.XLOOKUP(C667,customers!$A$1:$A$1001,customers!$G$1:$G$1001,,0)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10"/>
        <v>7.77</v>
      </c>
      <c r="N667" t="str" cm="1">
        <f t="array" ref="N667">_xlfn.IFS(I667="Rob","Robusta",I667="Exc","Excelsa",I667="Ara","Arabi",I667="Lib","Liberica")</f>
        <v>Liberica</v>
      </c>
      <c r="O667" t="str" cm="1">
        <f t="array" ref="O667">_xlfn.IFS(J667="M","Medium",J667="L","Light",J667="d","Dark")</f>
        <v>Dark</v>
      </c>
      <c r="P667" t="str">
        <f>_xlfn.XLOOKUP(Orders_Details[[#This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IF(_xlfn.XLOOKUP(C668,customers!$A$1:$A$1001,customers!$C$1:$C$1001,0)=0,"Not Found",_xlfn.XLOOKUP(C668,customers!$A$1:$A$1001,customers!$C$1:$C$1001,0))</f>
        <v>jbranchettii@bravesites.com</v>
      </c>
      <c r="H668" s="2" t="str">
        <f>_xlfn.XLOOKUP(C668,customers!$A$1:$A$1001,customers!$G$1:$G$1001,,0)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10"/>
        <v>91.539999999999992</v>
      </c>
      <c r="N668" t="str" cm="1">
        <f t="array" ref="N668">_xlfn.IFS(I668="Rob","Robusta",I668="Exc","Excelsa",I668="Ara","Arabi",I668="Lib","Liberica")</f>
        <v>Arabi</v>
      </c>
      <c r="O668" t="str" cm="1">
        <f t="array" ref="O668">_xlfn.IFS(J668="M","Medium",J668="L","Light",J668="d","Dark")</f>
        <v>Dark</v>
      </c>
      <c r="P668" t="str">
        <f>_xlfn.XLOOKUP(Orders_Details[[#This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IF(_xlfn.XLOOKUP(C669,customers!$A$1:$A$1001,customers!$C$1:$C$1001,0)=0,"Not Found",_xlfn.XLOOKUP(C669,customers!$A$1:$A$1001,customers!$C$1:$C$1001,0))</f>
        <v>nrudlandij@blogs.com</v>
      </c>
      <c r="H669" s="2" t="str">
        <f>_xlfn.XLOOKUP(C669,customers!$A$1:$A$1001,customers!$G$1:$G$1001,,0)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10"/>
        <v>59.699999999999996</v>
      </c>
      <c r="N669" t="str" cm="1">
        <f t="array" ref="N669">_xlfn.IFS(I669="Rob","Robusta",I669="Exc","Excelsa",I669="Ara","Arabi",I669="Lib","Liberica")</f>
        <v>Arabi</v>
      </c>
      <c r="O669" t="str" cm="1">
        <f t="array" ref="O669">_xlfn.IFS(J669="M","Medium",J669="L","Light",J669="d","Dark")</f>
        <v>Dark</v>
      </c>
      <c r="P669" t="str">
        <f>_xlfn.XLOOKUP(Orders_Details[[#This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IF(_xlfn.XLOOKUP(C670,customers!$A$1:$A$1001,customers!$C$1:$C$1001,0)=0,"Not Found",_xlfn.XLOOKUP(C670,customers!$A$1:$A$1001,customers!$C$1:$C$1001,0))</f>
        <v>jmillettik@addtoany.com</v>
      </c>
      <c r="H670" s="2" t="str">
        <f>_xlfn.XLOOKUP(C670,customers!$A$1:$A$1001,customers!$G$1:$G$1001,,0)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10"/>
        <v>137.42499999999998</v>
      </c>
      <c r="N670" t="str" cm="1">
        <f t="array" ref="N670">_xlfn.IFS(I670="Rob","Robusta",I670="Exc","Excelsa",I670="Ara","Arabi",I670="Lib","Liberica")</f>
        <v>Robusta</v>
      </c>
      <c r="O670" t="str" cm="1">
        <f t="array" ref="O670">_xlfn.IFS(J670="M","Medium",J670="L","Light",J670="d","Dark")</f>
        <v>Light</v>
      </c>
      <c r="P670" t="str">
        <f>_xlfn.XLOOKUP(Orders_Details[[#This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IF(_xlfn.XLOOKUP(C671,customers!$A$1:$A$1001,customers!$C$1:$C$1001,0)=0,"Not Found",_xlfn.XLOOKUP(C671,customers!$A$1:$A$1001,customers!$C$1:$C$1001,0))</f>
        <v>ftourryil@google.de</v>
      </c>
      <c r="H671" s="2" t="str">
        <f>_xlfn.XLOOKUP(C671,customers!$A$1:$A$1001,customers!$G$1:$G$1001,,0)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10"/>
        <v>66.929999999999993</v>
      </c>
      <c r="N671" t="str" cm="1">
        <f t="array" ref="N671">_xlfn.IFS(I671="Rob","Robusta",I671="Exc","Excelsa",I671="Ara","Arabi",I671="Lib","Liberica")</f>
        <v>Liberica</v>
      </c>
      <c r="O671" t="str" cm="1">
        <f t="array" ref="O671">_xlfn.IFS(J671="M","Medium",J671="L","Light",J671="d","Dark")</f>
        <v>Medium</v>
      </c>
      <c r="P671" t="str">
        <f>_xlfn.XLOOKUP(Orders_Details[[#This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IF(_xlfn.XLOOKUP(C672,customers!$A$1:$A$1001,customers!$C$1:$C$1001,0)=0,"Not Found",_xlfn.XLOOKUP(C672,customers!$A$1:$A$1001,customers!$C$1:$C$1001,0))</f>
        <v>cweatherallim@toplist.cz</v>
      </c>
      <c r="H672" s="2" t="str">
        <f>_xlfn.XLOOKUP(C672,customers!$A$1:$A$1001,customers!$G$1:$G$1001,,0)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10"/>
        <v>13.095000000000001</v>
      </c>
      <c r="N672" t="str" cm="1">
        <f t="array" ref="N672">_xlfn.IFS(I672="Rob","Robusta",I672="Exc","Excelsa",I672="Ara","Arabi",I672="Lib","Liberica")</f>
        <v>Liberica</v>
      </c>
      <c r="O672" t="str" cm="1">
        <f t="array" ref="O672">_xlfn.IFS(J672="M","Medium",J672="L","Light",J672="d","Dark")</f>
        <v>Medium</v>
      </c>
      <c r="P672" t="str">
        <f>_xlfn.XLOOKUP(Orders_Details[[#This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IF(_xlfn.XLOOKUP(C673,customers!$A$1:$A$1001,customers!$C$1:$C$1001,0)=0,"Not Found",_xlfn.XLOOKUP(C673,customers!$A$1:$A$1001,customers!$C$1:$C$1001,0))</f>
        <v>gheindrickin@usda.gov</v>
      </c>
      <c r="H673" s="2" t="str">
        <f>_xlfn.XLOOKUP(C673,customers!$A$1:$A$1001,customers!$G$1:$G$1001,,0)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10"/>
        <v>59.75</v>
      </c>
      <c r="N673" t="str" cm="1">
        <f t="array" ref="N673">_xlfn.IFS(I673="Rob","Robusta",I673="Exc","Excelsa",I673="Ara","Arabi",I673="Lib","Liberica")</f>
        <v>Robusta</v>
      </c>
      <c r="O673" t="str" cm="1">
        <f t="array" ref="O673">_xlfn.IFS(J673="M","Medium",J673="L","Light",J673="d","Dark")</f>
        <v>Light</v>
      </c>
      <c r="P673" t="str">
        <f>_xlfn.XLOOKUP(Orders_Details[[#This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IF(_xlfn.XLOOKUP(C674,customers!$A$1:$A$1001,customers!$C$1:$C$1001,0)=0,"Not Found",_xlfn.XLOOKUP(C674,customers!$A$1:$A$1001,customers!$C$1:$C$1001,0))</f>
        <v>limasonio@discuz.net</v>
      </c>
      <c r="H674" s="2" t="str">
        <f>_xlfn.XLOOKUP(C674,customers!$A$1:$A$1001,customers!$G$1:$G$1001,,0)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10"/>
        <v>43.650000000000006</v>
      </c>
      <c r="N674" t="str" cm="1">
        <f t="array" ref="N674">_xlfn.IFS(I674="Rob","Robusta",I674="Exc","Excelsa",I674="Ara","Arabi",I674="Lib","Liberica")</f>
        <v>Liberica</v>
      </c>
      <c r="O674" t="str" cm="1">
        <f t="array" ref="O674">_xlfn.IFS(J674="M","Medium",J674="L","Light",J674="d","Dark")</f>
        <v>Medium</v>
      </c>
      <c r="P674" t="str">
        <f>_xlfn.XLOOKUP(Orders_Details[[#This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IF(_xlfn.XLOOKUP(C675,customers!$A$1:$A$1001,customers!$C$1:$C$1001,0)=0,"Not Found",_xlfn.XLOOKUP(C675,customers!$A$1:$A$1001,customers!$C$1:$C$1001,0))</f>
        <v>hsaillip@odnoklassniki.ru</v>
      </c>
      <c r="H675" s="2" t="str">
        <f>_xlfn.XLOOKUP(C675,customers!$A$1:$A$1001,customers!$G$1:$G$1001,,0)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10"/>
        <v>82.5</v>
      </c>
      <c r="N675" t="str" cm="1">
        <f t="array" ref="N675">_xlfn.IFS(I675="Rob","Robusta",I675="Exc","Excelsa",I675="Ara","Arabi",I675="Lib","Liberica")</f>
        <v>Excelsa</v>
      </c>
      <c r="O675" t="str" cm="1">
        <f t="array" ref="O675">_xlfn.IFS(J675="M","Medium",J675="L","Light",J675="d","Dark")</f>
        <v>Medium</v>
      </c>
      <c r="P675" t="str">
        <f>_xlfn.XLOOKUP(Orders_Details[[#This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IF(_xlfn.XLOOKUP(C676,customers!$A$1:$A$1001,customers!$C$1:$C$1001,0)=0,"Not Found",_xlfn.XLOOKUP(C676,customers!$A$1:$A$1001,customers!$C$1:$C$1001,0))</f>
        <v>hlarvoriq@last.fm</v>
      </c>
      <c r="H676" s="2" t="str">
        <f>_xlfn.XLOOKUP(C676,customers!$A$1:$A$1001,customers!$G$1:$G$1001,,0)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10"/>
        <v>178.70999999999998</v>
      </c>
      <c r="N676" t="str" cm="1">
        <f t="array" ref="N676">_xlfn.IFS(I676="Rob","Robusta",I676="Exc","Excelsa",I676="Ara","Arabi",I676="Lib","Liberica")</f>
        <v>Arabi</v>
      </c>
      <c r="O676" t="str" cm="1">
        <f t="array" ref="O676">_xlfn.IFS(J676="M","Medium",J676="L","Light",J676="d","Dark")</f>
        <v>Light</v>
      </c>
      <c r="P676" t="str">
        <f>_xlfn.XLOOKUP(Orders_Details[[#This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IF(_xlfn.XLOOKUP(C677,customers!$A$1:$A$1001,customers!$C$1:$C$1001,0)=0,"Not Found",_xlfn.XLOOKUP(C677,customers!$A$1:$A$1001,customers!$C$1:$C$1001,0))</f>
        <v>Not Found</v>
      </c>
      <c r="H677" s="2" t="str">
        <f>_xlfn.XLOOKUP(C677,customers!$A$1:$A$1001,customers!$G$1:$G$1001,,0)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10"/>
        <v>119.13999999999999</v>
      </c>
      <c r="N677" t="str" cm="1">
        <f t="array" ref="N677">_xlfn.IFS(I677="Rob","Robusta",I677="Exc","Excelsa",I677="Ara","Arabi",I677="Lib","Liberica")</f>
        <v>Liberica</v>
      </c>
      <c r="O677" t="str" cm="1">
        <f t="array" ref="O677">_xlfn.IFS(J677="M","Medium",J677="L","Light",J677="d","Dark")</f>
        <v>Dark</v>
      </c>
      <c r="P677" t="str">
        <f>_xlfn.XLOOKUP(Orders_Details[[#This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IF(_xlfn.XLOOKUP(C678,customers!$A$1:$A$1001,customers!$C$1:$C$1001,0)=0,"Not Found",_xlfn.XLOOKUP(C678,customers!$A$1:$A$1001,customers!$C$1:$C$1001,0))</f>
        <v>Not Found</v>
      </c>
      <c r="H678" s="2" t="str">
        <f>_xlfn.XLOOKUP(C678,customers!$A$1:$A$1001,customers!$G$1:$G$1001,,0)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10"/>
        <v>47.55</v>
      </c>
      <c r="N678" t="str" cm="1">
        <f t="array" ref="N678">_xlfn.IFS(I678="Rob","Robusta",I678="Exc","Excelsa",I678="Ara","Arabi",I678="Lib","Liberica")</f>
        <v>Liberica</v>
      </c>
      <c r="O678" t="str" cm="1">
        <f t="array" ref="O678">_xlfn.IFS(J678="M","Medium",J678="L","Light",J678="d","Dark")</f>
        <v>Light</v>
      </c>
      <c r="P678" t="str">
        <f>_xlfn.XLOOKUP(Orders_Details[[#This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IF(_xlfn.XLOOKUP(C679,customers!$A$1:$A$1001,customers!$C$1:$C$1001,0)=0,"Not Found",_xlfn.XLOOKUP(C679,customers!$A$1:$A$1001,customers!$C$1:$C$1001,0))</f>
        <v>cpenwardenit@mlb.com</v>
      </c>
      <c r="H679" s="2" t="str">
        <f>_xlfn.XLOOKUP(C679,customers!$A$1:$A$1001,customers!$G$1:$G$1001,,0)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10"/>
        <v>43.650000000000006</v>
      </c>
      <c r="N679" t="str" cm="1">
        <f t="array" ref="N679">_xlfn.IFS(I679="Rob","Robusta",I679="Exc","Excelsa",I679="Ara","Arabi",I679="Lib","Liberica")</f>
        <v>Liberica</v>
      </c>
      <c r="O679" t="str" cm="1">
        <f t="array" ref="O679">_xlfn.IFS(J679="M","Medium",J679="L","Light",J679="d","Dark")</f>
        <v>Medium</v>
      </c>
      <c r="P679" t="str">
        <f>_xlfn.XLOOKUP(Orders_Details[[#This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IF(_xlfn.XLOOKUP(C680,customers!$A$1:$A$1001,customers!$C$1:$C$1001,0)=0,"Not Found",_xlfn.XLOOKUP(C680,customers!$A$1:$A$1001,customers!$C$1:$C$1001,0))</f>
        <v>mmiddisiu@dmoz.org</v>
      </c>
      <c r="H680" s="2" t="str">
        <f>_xlfn.XLOOKUP(C680,customers!$A$1:$A$1001,customers!$G$1:$G$1001,,0)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10"/>
        <v>178.70999999999998</v>
      </c>
      <c r="N680" t="str" cm="1">
        <f t="array" ref="N680">_xlfn.IFS(I680="Rob","Robusta",I680="Exc","Excelsa",I680="Ara","Arabi",I680="Lib","Liberica")</f>
        <v>Arabi</v>
      </c>
      <c r="O680" t="str" cm="1">
        <f t="array" ref="O680">_xlfn.IFS(J680="M","Medium",J680="L","Light",J680="d","Dark")</f>
        <v>Light</v>
      </c>
      <c r="P680" t="str">
        <f>_xlfn.XLOOKUP(Orders_Details[[#This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IF(_xlfn.XLOOKUP(C681,customers!$A$1:$A$1001,customers!$C$1:$C$1001,0)=0,"Not Found",_xlfn.XLOOKUP(C681,customers!$A$1:$A$1001,customers!$C$1:$C$1001,0))</f>
        <v>avairowiv@studiopress.com</v>
      </c>
      <c r="H681" s="2" t="str">
        <f>_xlfn.XLOOKUP(C681,customers!$A$1:$A$1001,customers!$G$1:$G$1001,,0)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10"/>
        <v>27.484999999999996</v>
      </c>
      <c r="N681" t="str" cm="1">
        <f t="array" ref="N681">_xlfn.IFS(I681="Rob","Robusta",I681="Exc","Excelsa",I681="Ara","Arabi",I681="Lib","Liberica")</f>
        <v>Robusta</v>
      </c>
      <c r="O681" t="str" cm="1">
        <f t="array" ref="O681">_xlfn.IFS(J681="M","Medium",J681="L","Light",J681="d","Dark")</f>
        <v>Light</v>
      </c>
      <c r="P681" t="str">
        <f>_xlfn.XLOOKUP(Orders_Details[[#This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IF(_xlfn.XLOOKUP(C682,customers!$A$1:$A$1001,customers!$C$1:$C$1001,0)=0,"Not Found",_xlfn.XLOOKUP(C682,customers!$A$1:$A$1001,customers!$C$1:$C$1001,0))</f>
        <v>agoldieiw@goo.gl</v>
      </c>
      <c r="H682" s="2" t="str">
        <f>_xlfn.XLOOKUP(C682,customers!$A$1:$A$1001,customers!$G$1:$G$1001,,0)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10"/>
        <v>56.25</v>
      </c>
      <c r="N682" t="str" cm="1">
        <f t="array" ref="N682">_xlfn.IFS(I682="Rob","Robusta",I682="Exc","Excelsa",I682="Ara","Arabi",I682="Lib","Liberica")</f>
        <v>Arabi</v>
      </c>
      <c r="O682" t="str" cm="1">
        <f t="array" ref="O682">_xlfn.IFS(J682="M","Medium",J682="L","Light",J682="d","Dark")</f>
        <v>Medium</v>
      </c>
      <c r="P682" t="str">
        <f>_xlfn.XLOOKUP(Orders_Details[[#This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IF(_xlfn.XLOOKUP(C683,customers!$A$1:$A$1001,customers!$C$1:$C$1001,0)=0,"Not Found",_xlfn.XLOOKUP(C683,customers!$A$1:$A$1001,customers!$C$1:$C$1001,0))</f>
        <v>nayrisix@t-online.de</v>
      </c>
      <c r="H683" s="2" t="str">
        <f>_xlfn.XLOOKUP(C683,customers!$A$1:$A$1001,customers!$G$1:$G$1001,,0)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10"/>
        <v>9.51</v>
      </c>
      <c r="N683" t="str" cm="1">
        <f t="array" ref="N683">_xlfn.IFS(I683="Rob","Robusta",I683="Exc","Excelsa",I683="Ara","Arabi",I683="Lib","Liberica")</f>
        <v>Liberica</v>
      </c>
      <c r="O683" t="str" cm="1">
        <f t="array" ref="O683">_xlfn.IFS(J683="M","Medium",J683="L","Light",J683="d","Dark")</f>
        <v>Light</v>
      </c>
      <c r="P683" t="str">
        <f>_xlfn.XLOOKUP(Orders_Details[[#This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IF(_xlfn.XLOOKUP(C684,customers!$A$1:$A$1001,customers!$C$1:$C$1001,0)=0,"Not Found",_xlfn.XLOOKUP(C684,customers!$A$1:$A$1001,customers!$C$1:$C$1001,0))</f>
        <v>lbenediktovichiy@wunderground.com</v>
      </c>
      <c r="H684" s="2" t="str">
        <f>_xlfn.XLOOKUP(C684,customers!$A$1:$A$1001,customers!$G$1:$G$1001,,0)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10"/>
        <v>8.25</v>
      </c>
      <c r="N684" t="str" cm="1">
        <f t="array" ref="N684">_xlfn.IFS(I684="Rob","Robusta",I684="Exc","Excelsa",I684="Ara","Arabi",I684="Lib","Liberica")</f>
        <v>Excelsa</v>
      </c>
      <c r="O684" t="str" cm="1">
        <f t="array" ref="O684">_xlfn.IFS(J684="M","Medium",J684="L","Light",J684="d","Dark")</f>
        <v>Medium</v>
      </c>
      <c r="P684" t="str">
        <f>_xlfn.XLOOKUP(Orders_Details[[#This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IF(_xlfn.XLOOKUP(C685,customers!$A$1:$A$1001,customers!$C$1:$C$1001,0)=0,"Not Found",_xlfn.XLOOKUP(C685,customers!$A$1:$A$1001,customers!$C$1:$C$1001,0))</f>
        <v>tjacobovitziz@cbc.ca</v>
      </c>
      <c r="H685" s="2" t="str">
        <f>_xlfn.XLOOKUP(C685,customers!$A$1:$A$1001,customers!$G$1:$G$1001,,0)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10"/>
        <v>46.62</v>
      </c>
      <c r="N685" t="str" cm="1">
        <f t="array" ref="N685">_xlfn.IFS(I685="Rob","Robusta",I685="Exc","Excelsa",I685="Ara","Arabi",I685="Lib","Liberica")</f>
        <v>Liberica</v>
      </c>
      <c r="O685" t="str" cm="1">
        <f t="array" ref="O685">_xlfn.IFS(J685="M","Medium",J685="L","Light",J685="d","Dark")</f>
        <v>Dark</v>
      </c>
      <c r="P685" t="str">
        <f>_xlfn.XLOOKUP(Orders_Details[[#This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IF(_xlfn.XLOOKUP(C686,customers!$A$1:$A$1001,customers!$C$1:$C$1001,0)=0,"Not Found",_xlfn.XLOOKUP(C686,customers!$A$1:$A$1001,customers!$C$1:$C$1001,0))</f>
        <v>Not Found</v>
      </c>
      <c r="H686" s="2" t="str">
        <f>_xlfn.XLOOKUP(C686,customers!$A$1:$A$1001,customers!$G$1:$G$1001,,0)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10"/>
        <v>71.699999999999989</v>
      </c>
      <c r="N686" t="str" cm="1">
        <f t="array" ref="N686">_xlfn.IFS(I686="Rob","Robusta",I686="Exc","Excelsa",I686="Ara","Arabi",I686="Lib","Liberica")</f>
        <v>Robusta</v>
      </c>
      <c r="O686" t="str" cm="1">
        <f t="array" ref="O686">_xlfn.IFS(J686="M","Medium",J686="L","Light",J686="d","Dark")</f>
        <v>Light</v>
      </c>
      <c r="P686" t="str">
        <f>_xlfn.XLOOKUP(Orders_Details[[#This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IF(_xlfn.XLOOKUP(C687,customers!$A$1:$A$1001,customers!$C$1:$C$1001,0)=0,"Not Found",_xlfn.XLOOKUP(C687,customers!$A$1:$A$1001,customers!$C$1:$C$1001,0))</f>
        <v>jdruittj1@feedburner.com</v>
      </c>
      <c r="H687" s="2" t="str">
        <f>_xlfn.XLOOKUP(C687,customers!$A$1:$A$1001,customers!$G$1:$G$1001,,0)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10"/>
        <v>72.91</v>
      </c>
      <c r="N687" t="str" cm="1">
        <f t="array" ref="N687">_xlfn.IFS(I687="Rob","Robusta",I687="Exc","Excelsa",I687="Ara","Arabi",I687="Lib","Liberica")</f>
        <v>Liberica</v>
      </c>
      <c r="O687" t="str" cm="1">
        <f t="array" ref="O687">_xlfn.IFS(J687="M","Medium",J687="L","Light",J687="d","Dark")</f>
        <v>Light</v>
      </c>
      <c r="P687" t="str">
        <f>_xlfn.XLOOKUP(Orders_Details[[#This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IF(_xlfn.XLOOKUP(C688,customers!$A$1:$A$1001,customers!$C$1:$C$1001,0)=0,"Not Found",_xlfn.XLOOKUP(C688,customers!$A$1:$A$1001,customers!$C$1:$C$1001,0))</f>
        <v>dshortallj2@wikipedia.org</v>
      </c>
      <c r="H688" s="2" t="str">
        <f>_xlfn.XLOOKUP(C688,customers!$A$1:$A$1001,customers!$G$1:$G$1001,,0)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10"/>
        <v>8.0549999999999997</v>
      </c>
      <c r="N688" t="str" cm="1">
        <f t="array" ref="N688">_xlfn.IFS(I688="Rob","Robusta",I688="Exc","Excelsa",I688="Ara","Arabi",I688="Lib","Liberica")</f>
        <v>Robusta</v>
      </c>
      <c r="O688" t="str" cm="1">
        <f t="array" ref="O688">_xlfn.IFS(J688="M","Medium",J688="L","Light",J688="d","Dark")</f>
        <v>Dark</v>
      </c>
      <c r="P688" t="str">
        <f>_xlfn.XLOOKUP(Orders_Details[[#This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IF(_xlfn.XLOOKUP(C689,customers!$A$1:$A$1001,customers!$C$1:$C$1001,0)=0,"Not Found",_xlfn.XLOOKUP(C689,customers!$A$1:$A$1001,customers!$C$1:$C$1001,0))</f>
        <v>wcottierj3@cafepress.com</v>
      </c>
      <c r="H689" s="2" t="str">
        <f>_xlfn.XLOOKUP(C689,customers!$A$1:$A$1001,customers!$G$1:$G$1001,,0)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10"/>
        <v>16.5</v>
      </c>
      <c r="N689" t="str" cm="1">
        <f t="array" ref="N689">_xlfn.IFS(I689="Rob","Robusta",I689="Exc","Excelsa",I689="Ara","Arabi",I689="Lib","Liberica")</f>
        <v>Excelsa</v>
      </c>
      <c r="O689" t="str" cm="1">
        <f t="array" ref="O689">_xlfn.IFS(J689="M","Medium",J689="L","Light",J689="d","Dark")</f>
        <v>Medium</v>
      </c>
      <c r="P689" t="str">
        <f>_xlfn.XLOOKUP(Orders_Details[[#This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IF(_xlfn.XLOOKUP(C690,customers!$A$1:$A$1001,customers!$C$1:$C$1001,0)=0,"Not Found",_xlfn.XLOOKUP(C690,customers!$A$1:$A$1001,customers!$C$1:$C$1001,0))</f>
        <v>kgrinstedj4@google.com.br</v>
      </c>
      <c r="H690" s="2" t="str">
        <f>_xlfn.XLOOKUP(C690,customers!$A$1:$A$1001,customers!$G$1:$G$1001,,0)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10"/>
        <v>64.75</v>
      </c>
      <c r="N690" t="str" cm="1">
        <f t="array" ref="N690">_xlfn.IFS(I690="Rob","Robusta",I690="Exc","Excelsa",I690="Ara","Arabi",I690="Lib","Liberica")</f>
        <v>Arabi</v>
      </c>
      <c r="O690" t="str" cm="1">
        <f t="array" ref="O690">_xlfn.IFS(J690="M","Medium",J690="L","Light",J690="d","Dark")</f>
        <v>Light</v>
      </c>
      <c r="P690" t="str">
        <f>_xlfn.XLOOKUP(Orders_Details[[#This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IF(_xlfn.XLOOKUP(C691,customers!$A$1:$A$1001,customers!$C$1:$C$1001,0)=0,"Not Found",_xlfn.XLOOKUP(C691,customers!$A$1:$A$1001,customers!$C$1:$C$1001,0))</f>
        <v>dskynerj5@hubpages.com</v>
      </c>
      <c r="H691" s="2" t="str">
        <f>_xlfn.XLOOKUP(C691,customers!$A$1:$A$1001,customers!$G$1:$G$1001,,0)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10"/>
        <v>33.75</v>
      </c>
      <c r="N691" t="str" cm="1">
        <f t="array" ref="N691">_xlfn.IFS(I691="Rob","Robusta",I691="Exc","Excelsa",I691="Ara","Arabi",I691="Lib","Liberica")</f>
        <v>Arabi</v>
      </c>
      <c r="O691" t="str" cm="1">
        <f t="array" ref="O691">_xlfn.IFS(J691="M","Medium",J691="L","Light",J691="d","Dark")</f>
        <v>Medium</v>
      </c>
      <c r="P691" t="str">
        <f>_xlfn.XLOOKUP(Orders_Details[[#This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IF(_xlfn.XLOOKUP(C692,customers!$A$1:$A$1001,customers!$C$1:$C$1001,0)=0,"Not Found",_xlfn.XLOOKUP(C692,customers!$A$1:$A$1001,customers!$C$1:$C$1001,0))</f>
        <v>Not Found</v>
      </c>
      <c r="H692" s="2" t="str">
        <f>_xlfn.XLOOKUP(C692,customers!$A$1:$A$1001,customers!$G$1:$G$1001,,0)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10"/>
        <v>178.70999999999998</v>
      </c>
      <c r="N692" t="str" cm="1">
        <f t="array" ref="N692">_xlfn.IFS(I692="Rob","Robusta",I692="Exc","Excelsa",I692="Ara","Arabi",I692="Lib","Liberica")</f>
        <v>Liberica</v>
      </c>
      <c r="O692" t="str" cm="1">
        <f t="array" ref="O692">_xlfn.IFS(J692="M","Medium",J692="L","Light",J692="d","Dark")</f>
        <v>Dark</v>
      </c>
      <c r="P692" t="str">
        <f>_xlfn.XLOOKUP(Orders_Details[[#This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IF(_xlfn.XLOOKUP(C693,customers!$A$1:$A$1001,customers!$C$1:$C$1001,0)=0,"Not Found",_xlfn.XLOOKUP(C693,customers!$A$1:$A$1001,customers!$C$1:$C$1001,0))</f>
        <v>jdymokeje@prnewswire.com</v>
      </c>
      <c r="H693" s="2" t="str">
        <f>_xlfn.XLOOKUP(C693,customers!$A$1:$A$1001,customers!$G$1:$G$1001,,0)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10"/>
        <v>22.5</v>
      </c>
      <c r="N693" t="str" cm="1">
        <f t="array" ref="N693">_xlfn.IFS(I693="Rob","Robusta",I693="Exc","Excelsa",I693="Ara","Arabi",I693="Lib","Liberica")</f>
        <v>Arabi</v>
      </c>
      <c r="O693" t="str" cm="1">
        <f t="array" ref="O693">_xlfn.IFS(J693="M","Medium",J693="L","Light",J693="d","Dark")</f>
        <v>Medium</v>
      </c>
      <c r="P693" t="str">
        <f>_xlfn.XLOOKUP(Orders_Details[[#This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IF(_xlfn.XLOOKUP(C694,customers!$A$1:$A$1001,customers!$C$1:$C$1001,0)=0,"Not Found",_xlfn.XLOOKUP(C694,customers!$A$1:$A$1001,customers!$C$1:$C$1001,0))</f>
        <v>aweinmannj8@shinystat.com</v>
      </c>
      <c r="H694" s="2" t="str">
        <f>_xlfn.XLOOKUP(C694,customers!$A$1:$A$1001,customers!$G$1:$G$1001,,0)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10"/>
        <v>12.95</v>
      </c>
      <c r="N694" t="str" cm="1">
        <f t="array" ref="N694">_xlfn.IFS(I694="Rob","Robusta",I694="Exc","Excelsa",I694="Ara","Arabi",I694="Lib","Liberica")</f>
        <v>Liberica</v>
      </c>
      <c r="O694" t="str" cm="1">
        <f t="array" ref="O694">_xlfn.IFS(J694="M","Medium",J694="L","Light",J694="d","Dark")</f>
        <v>Dark</v>
      </c>
      <c r="P694" t="str">
        <f>_xlfn.XLOOKUP(Orders_Details[[#This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IF(_xlfn.XLOOKUP(C695,customers!$A$1:$A$1001,customers!$C$1:$C$1001,0)=0,"Not Found",_xlfn.XLOOKUP(C695,customers!$A$1:$A$1001,customers!$C$1:$C$1001,0))</f>
        <v>eandriessenj9@europa.eu</v>
      </c>
      <c r="H695" s="2" t="str">
        <f>_xlfn.XLOOKUP(C695,customers!$A$1:$A$1001,customers!$G$1:$G$1001,,0)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10"/>
        <v>51.749999999999993</v>
      </c>
      <c r="N695" t="str" cm="1">
        <f t="array" ref="N695">_xlfn.IFS(I695="Rob","Robusta",I695="Exc","Excelsa",I695="Ara","Arabi",I695="Lib","Liberica")</f>
        <v>Arabi</v>
      </c>
      <c r="O695" t="str" cm="1">
        <f t="array" ref="O695">_xlfn.IFS(J695="M","Medium",J695="L","Light",J695="d","Dark")</f>
        <v>Medium</v>
      </c>
      <c r="P695" t="str">
        <f>_xlfn.XLOOKUP(Orders_Details[[#This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IF(_xlfn.XLOOKUP(C696,customers!$A$1:$A$1001,customers!$C$1:$C$1001,0)=0,"Not Found",_xlfn.XLOOKUP(C696,customers!$A$1:$A$1001,customers!$C$1:$C$1001,0))</f>
        <v>rdeaconsonja@archive.org</v>
      </c>
      <c r="H696" s="2" t="str">
        <f>_xlfn.XLOOKUP(C696,customers!$A$1:$A$1001,customers!$G$1:$G$1001,,0)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10"/>
        <v>36.450000000000003</v>
      </c>
      <c r="N696" t="str" cm="1">
        <f t="array" ref="N696">_xlfn.IFS(I696="Rob","Robusta",I696="Exc","Excelsa",I696="Ara","Arabi",I696="Lib","Liberica")</f>
        <v>Excelsa</v>
      </c>
      <c r="O696" t="str" cm="1">
        <f t="array" ref="O696">_xlfn.IFS(J696="M","Medium",J696="L","Light",J696="d","Dark")</f>
        <v>Dark</v>
      </c>
      <c r="P696" t="str">
        <f>_xlfn.XLOOKUP(Orders_Details[[#This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IF(_xlfn.XLOOKUP(C697,customers!$A$1:$A$1001,customers!$C$1:$C$1001,0)=0,"Not Found",_xlfn.XLOOKUP(C697,customers!$A$1:$A$1001,customers!$C$1:$C$1001,0))</f>
        <v>dcarojb@twitter.com</v>
      </c>
      <c r="H697" s="2" t="str">
        <f>_xlfn.XLOOKUP(C697,customers!$A$1:$A$1001,customers!$G$1:$G$1001,,0)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10"/>
        <v>182.27499999999998</v>
      </c>
      <c r="N697" t="str" cm="1">
        <f t="array" ref="N697">_xlfn.IFS(I697="Rob","Robusta",I697="Exc","Excelsa",I697="Ara","Arabi",I697="Lib","Liberica")</f>
        <v>Liberica</v>
      </c>
      <c r="O697" t="str" cm="1">
        <f t="array" ref="O697">_xlfn.IFS(J697="M","Medium",J697="L","Light",J697="d","Dark")</f>
        <v>Light</v>
      </c>
      <c r="P697" t="str">
        <f>_xlfn.XLOOKUP(Orders_Details[[#This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IF(_xlfn.XLOOKUP(C698,customers!$A$1:$A$1001,customers!$C$1:$C$1001,0)=0,"Not Found",_xlfn.XLOOKUP(C698,customers!$A$1:$A$1001,customers!$C$1:$C$1001,0))</f>
        <v>jbluckjc@imageshack.us</v>
      </c>
      <c r="H698" s="2" t="str">
        <f>_xlfn.XLOOKUP(C698,customers!$A$1:$A$1001,customers!$G$1:$G$1001,,0)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10"/>
        <v>31.08</v>
      </c>
      <c r="N698" t="str" cm="1">
        <f t="array" ref="N698">_xlfn.IFS(I698="Rob","Robusta",I698="Exc","Excelsa",I698="Ara","Arabi",I698="Lib","Liberica")</f>
        <v>Liberica</v>
      </c>
      <c r="O698" t="str" cm="1">
        <f t="array" ref="O698">_xlfn.IFS(J698="M","Medium",J698="L","Light",J698="d","Dark")</f>
        <v>Dark</v>
      </c>
      <c r="P698" t="str">
        <f>_xlfn.XLOOKUP(Orders_Details[[#This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IF(_xlfn.XLOOKUP(C699,customers!$A$1:$A$1001,customers!$C$1:$C$1001,0)=0,"Not Found",_xlfn.XLOOKUP(C699,customers!$A$1:$A$1001,customers!$C$1:$C$1001,0))</f>
        <v>Not Found</v>
      </c>
      <c r="H699" s="2" t="str">
        <f>_xlfn.XLOOKUP(C699,customers!$A$1:$A$1001,customers!$G$1:$G$1001,,0)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10"/>
        <v>20.25</v>
      </c>
      <c r="N699" t="str" cm="1">
        <f t="array" ref="N699">_xlfn.IFS(I699="Rob","Robusta",I699="Exc","Excelsa",I699="Ara","Arabi",I699="Lib","Liberica")</f>
        <v>Arabi</v>
      </c>
      <c r="O699" t="str" cm="1">
        <f t="array" ref="O699">_xlfn.IFS(J699="M","Medium",J699="L","Light",J699="d","Dark")</f>
        <v>Medium</v>
      </c>
      <c r="P699" t="str">
        <f>_xlfn.XLOOKUP(Orders_Details[[#This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IF(_xlfn.XLOOKUP(C700,customers!$A$1:$A$1001,customers!$C$1:$C$1001,0)=0,"Not Found",_xlfn.XLOOKUP(C700,customers!$A$1:$A$1001,customers!$C$1:$C$1001,0))</f>
        <v>jdymokeje@prnewswire.com</v>
      </c>
      <c r="H700" s="2" t="str">
        <f>_xlfn.XLOOKUP(C700,customers!$A$1:$A$1001,customers!$G$1:$G$1001,,0)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10"/>
        <v>25.9</v>
      </c>
      <c r="N700" t="str" cm="1">
        <f t="array" ref="N700">_xlfn.IFS(I700="Rob","Robusta",I700="Exc","Excelsa",I700="Ara","Arabi",I700="Lib","Liberica")</f>
        <v>Liberica</v>
      </c>
      <c r="O700" t="str" cm="1">
        <f t="array" ref="O700">_xlfn.IFS(J700="M","Medium",J700="L","Light",J700="d","Dark")</f>
        <v>Dark</v>
      </c>
      <c r="P700" t="str">
        <f>_xlfn.XLOOKUP(Orders_Details[[#This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IF(_xlfn.XLOOKUP(C701,customers!$A$1:$A$1001,customers!$C$1:$C$1001,0)=0,"Not Found",_xlfn.XLOOKUP(C701,customers!$A$1:$A$1001,customers!$C$1:$C$1001,0))</f>
        <v>otadmanjf@ft.com</v>
      </c>
      <c r="H701" s="2" t="str">
        <f>_xlfn.XLOOKUP(C701,customers!$A$1:$A$1001,customers!$G$1:$G$1001,,0)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10"/>
        <v>23.88</v>
      </c>
      <c r="N701" t="str" cm="1">
        <f t="array" ref="N701">_xlfn.IFS(I701="Rob","Robusta",I701="Exc","Excelsa",I701="Ara","Arabi",I701="Lib","Liberica")</f>
        <v>Arabi</v>
      </c>
      <c r="O701" t="str" cm="1">
        <f t="array" ref="O701">_xlfn.IFS(J701="M","Medium",J701="L","Light",J701="d","Dark")</f>
        <v>Dark</v>
      </c>
      <c r="P701" t="str">
        <f>_xlfn.XLOOKUP(Orders_Details[[#This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IF(_xlfn.XLOOKUP(C702,customers!$A$1:$A$1001,customers!$C$1:$C$1001,0)=0,"Not Found",_xlfn.XLOOKUP(C702,customers!$A$1:$A$1001,customers!$C$1:$C$1001,0))</f>
        <v>bguddejg@dailymotion.com</v>
      </c>
      <c r="H702" s="2" t="str">
        <f>_xlfn.XLOOKUP(C702,customers!$A$1:$A$1001,customers!$G$1:$G$1001,,0)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10"/>
        <v>19.02</v>
      </c>
      <c r="N702" t="str" cm="1">
        <f t="array" ref="N702">_xlfn.IFS(I702="Rob","Robusta",I702="Exc","Excelsa",I702="Ara","Arabi",I702="Lib","Liberica")</f>
        <v>Liberica</v>
      </c>
      <c r="O702" t="str" cm="1">
        <f t="array" ref="O702">_xlfn.IFS(J702="M","Medium",J702="L","Light",J702="d","Dark")</f>
        <v>Light</v>
      </c>
      <c r="P702" t="str">
        <f>_xlfn.XLOOKUP(Orders_Details[[#This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IF(_xlfn.XLOOKUP(C703,customers!$A$1:$A$1001,customers!$C$1:$C$1001,0)=0,"Not Found",_xlfn.XLOOKUP(C703,customers!$A$1:$A$1001,customers!$C$1:$C$1001,0))</f>
        <v>nsictornesjh@buzzfeed.com</v>
      </c>
      <c r="H703" s="2" t="str">
        <f>_xlfn.XLOOKUP(C703,customers!$A$1:$A$1001,customers!$G$1:$G$1001,,0)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10"/>
        <v>29.849999999999998</v>
      </c>
      <c r="N703" t="str" cm="1">
        <f t="array" ref="N703">_xlfn.IFS(I703="Rob","Robusta",I703="Exc","Excelsa",I703="Ara","Arabi",I703="Lib","Liberica")</f>
        <v>Arabi</v>
      </c>
      <c r="O703" t="str" cm="1">
        <f t="array" ref="O703">_xlfn.IFS(J703="M","Medium",J703="L","Light",J703="d","Dark")</f>
        <v>Dark</v>
      </c>
      <c r="P703" t="str">
        <f>_xlfn.XLOOKUP(Orders_Details[[#This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IF(_xlfn.XLOOKUP(C704,customers!$A$1:$A$1001,customers!$C$1:$C$1001,0)=0,"Not Found",_xlfn.XLOOKUP(C704,customers!$A$1:$A$1001,customers!$C$1:$C$1001,0))</f>
        <v>vdunningji@independent.co.uk</v>
      </c>
      <c r="H704" s="2" t="str">
        <f>_xlfn.XLOOKUP(C704,customers!$A$1:$A$1001,customers!$G$1:$G$1001,,0)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10"/>
        <v>7.77</v>
      </c>
      <c r="N704" t="str" cm="1">
        <f t="array" ref="N704">_xlfn.IFS(I704="Rob","Robusta",I704="Exc","Excelsa",I704="Ara","Arabi",I704="Lib","Liberica")</f>
        <v>Arabi</v>
      </c>
      <c r="O704" t="str" cm="1">
        <f t="array" ref="O704">_xlfn.IFS(J704="M","Medium",J704="L","Light",J704="d","Dark")</f>
        <v>Light</v>
      </c>
      <c r="P704" t="str">
        <f>_xlfn.XLOOKUP(Orders_Details[[#This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IF(_xlfn.XLOOKUP(C705,customers!$A$1:$A$1001,customers!$C$1:$C$1001,0)=0,"Not Found",_xlfn.XLOOKUP(C705,customers!$A$1:$A$1001,customers!$C$1:$C$1001,0))</f>
        <v>Not Found</v>
      </c>
      <c r="H705" s="2" t="str">
        <f>_xlfn.XLOOKUP(C705,customers!$A$1:$A$1001,customers!$G$1:$G$1001,,0)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10"/>
        <v>119.13999999999999</v>
      </c>
      <c r="N705" t="str" cm="1">
        <f t="array" ref="N705">_xlfn.IFS(I705="Rob","Robusta",I705="Exc","Excelsa",I705="Ara","Arabi",I705="Lib","Liberica")</f>
        <v>Liberica</v>
      </c>
      <c r="O705" t="str" cm="1">
        <f t="array" ref="O705">_xlfn.IFS(J705="M","Medium",J705="L","Light",J705="d","Dark")</f>
        <v>Dark</v>
      </c>
      <c r="P705" t="str">
        <f>_xlfn.XLOOKUP(Orders_Details[[#This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IF(_xlfn.XLOOKUP(C706,customers!$A$1:$A$1001,customers!$C$1:$C$1001,0)=0,"Not Found",_xlfn.XLOOKUP(C706,customers!$A$1:$A$1001,customers!$C$1:$C$1001,0))</f>
        <v>Not Found</v>
      </c>
      <c r="H706" s="2" t="str">
        <f>_xlfn.XLOOKUP(C706,customers!$A$1:$A$1001,customers!$G$1:$G$1001,,0)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si="10"/>
        <v>21.87</v>
      </c>
      <c r="N706" t="str" cm="1">
        <f t="array" ref="N706">_xlfn.IFS(I706="Rob","Robusta",I706="Exc","Excelsa",I706="Ara","Arabi",I706="Lib","Liberica")</f>
        <v>Excelsa</v>
      </c>
      <c r="O706" t="str" cm="1">
        <f t="array" ref="O706">_xlfn.IFS(J706="M","Medium",J706="L","Light",J706="d","Dark")</f>
        <v>Dark</v>
      </c>
      <c r="P706" t="str">
        <f>_xlfn.XLOOKUP(Orders_Details[[#This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IF(_xlfn.XLOOKUP(C707,customers!$A$1:$A$1001,customers!$C$1:$C$1001,0)=0,"Not Found",_xlfn.XLOOKUP(C707,customers!$A$1:$A$1001,customers!$C$1:$C$1001,0))</f>
        <v>sgehringjl@gnu.org</v>
      </c>
      <c r="H707" s="2" t="str">
        <f>_xlfn.XLOOKUP(C707,customers!$A$1:$A$1001,customers!$G$1:$G$1001,,0)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ref="M707:M770" si="11">L707*E707</f>
        <v>17.82</v>
      </c>
      <c r="N707" t="str" cm="1">
        <f t="array" ref="N707">_xlfn.IFS(I707="Rob","Robusta",I707="Exc","Excelsa",I707="Ara","Arabi",I707="Lib","Liberica")</f>
        <v>Excelsa</v>
      </c>
      <c r="O707" t="str" cm="1">
        <f t="array" ref="O707">_xlfn.IFS(J707="M","Medium",J707="L","Light",J707="d","Dark")</f>
        <v>Light</v>
      </c>
      <c r="P707" t="str">
        <f>_xlfn.XLOOKUP(Orders_Details[[#This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IF(_xlfn.XLOOKUP(C708,customers!$A$1:$A$1001,customers!$C$1:$C$1001,0)=0,"Not Found",_xlfn.XLOOKUP(C708,customers!$A$1:$A$1001,customers!$C$1:$C$1001,0))</f>
        <v>bfallowesjm@purevolume.com</v>
      </c>
      <c r="H708" s="2" t="str">
        <f>_xlfn.XLOOKUP(C708,customers!$A$1:$A$1001,customers!$G$1:$G$1001,,0)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11"/>
        <v>12.375</v>
      </c>
      <c r="N708" t="str" cm="1">
        <f t="array" ref="N708">_xlfn.IFS(I708="Rob","Robusta",I708="Exc","Excelsa",I708="Ara","Arabi",I708="Lib","Liberica")</f>
        <v>Excelsa</v>
      </c>
      <c r="O708" t="str" cm="1">
        <f t="array" ref="O708">_xlfn.IFS(J708="M","Medium",J708="L","Light",J708="d","Dark")</f>
        <v>Medium</v>
      </c>
      <c r="P708" t="str">
        <f>_xlfn.XLOOKUP(Orders_Details[[#This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IF(_xlfn.XLOOKUP(C709,customers!$A$1:$A$1001,customers!$C$1:$C$1001,0)=0,"Not Found",_xlfn.XLOOKUP(C709,customers!$A$1:$A$1001,customers!$C$1:$C$1001,0))</f>
        <v>Not Found</v>
      </c>
      <c r="H709" s="2" t="str">
        <f>_xlfn.XLOOKUP(C709,customers!$A$1:$A$1001,customers!$G$1:$G$1001,,0)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11"/>
        <v>25.9</v>
      </c>
      <c r="N709" t="str" cm="1">
        <f t="array" ref="N709">_xlfn.IFS(I709="Rob","Robusta",I709="Exc","Excelsa",I709="Ara","Arabi",I709="Lib","Liberica")</f>
        <v>Liberica</v>
      </c>
      <c r="O709" t="str" cm="1">
        <f t="array" ref="O709">_xlfn.IFS(J709="M","Medium",J709="L","Light",J709="d","Dark")</f>
        <v>Dark</v>
      </c>
      <c r="P709" t="str">
        <f>_xlfn.XLOOKUP(Orders_Details[[#This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IF(_xlfn.XLOOKUP(C710,customers!$A$1:$A$1001,customers!$C$1:$C$1001,0)=0,"Not Found",_xlfn.XLOOKUP(C710,customers!$A$1:$A$1001,customers!$C$1:$C$1001,0))</f>
        <v>sdejo@newsvine.com</v>
      </c>
      <c r="H710" s="2" t="str">
        <f>_xlfn.XLOOKUP(C710,customers!$A$1:$A$1001,customers!$G$1:$G$1001,,0)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11"/>
        <v>13.5</v>
      </c>
      <c r="N710" t="str" cm="1">
        <f t="array" ref="N710">_xlfn.IFS(I710="Rob","Robusta",I710="Exc","Excelsa",I710="Ara","Arabi",I710="Lib","Liberica")</f>
        <v>Arabi</v>
      </c>
      <c r="O710" t="str" cm="1">
        <f t="array" ref="O710">_xlfn.IFS(J710="M","Medium",J710="L","Light",J710="d","Dark")</f>
        <v>Medium</v>
      </c>
      <c r="P710" t="str">
        <f>_xlfn.XLOOKUP(Orders_Details[[#This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IF(_xlfn.XLOOKUP(C711,customers!$A$1:$A$1001,customers!$C$1:$C$1001,0)=0,"Not Found",_xlfn.XLOOKUP(C711,customers!$A$1:$A$1001,customers!$C$1:$C$1001,0))</f>
        <v>Not Found</v>
      </c>
      <c r="H711" s="2" t="str">
        <f>_xlfn.XLOOKUP(C711,customers!$A$1:$A$1001,customers!$G$1:$G$1001,,0)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11"/>
        <v>17.82</v>
      </c>
      <c r="N711" t="str" cm="1">
        <f t="array" ref="N711">_xlfn.IFS(I711="Rob","Robusta",I711="Exc","Excelsa",I711="Ara","Arabi",I711="Lib","Liberica")</f>
        <v>Excelsa</v>
      </c>
      <c r="O711" t="str" cm="1">
        <f t="array" ref="O711">_xlfn.IFS(J711="M","Medium",J711="L","Light",J711="d","Dark")</f>
        <v>Light</v>
      </c>
      <c r="P711" t="str">
        <f>_xlfn.XLOOKUP(Orders_Details[[#This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IF(_xlfn.XLOOKUP(C712,customers!$A$1:$A$1001,customers!$C$1:$C$1001,0)=0,"Not Found",_xlfn.XLOOKUP(C712,customers!$A$1:$A$1001,customers!$C$1:$C$1001,0))</f>
        <v>scountjq@nba.com</v>
      </c>
      <c r="H712" s="2" t="str">
        <f>_xlfn.XLOOKUP(C712,customers!$A$1:$A$1001,customers!$G$1:$G$1001,,0)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11"/>
        <v>24.75</v>
      </c>
      <c r="N712" t="str" cm="1">
        <f t="array" ref="N712">_xlfn.IFS(I712="Rob","Robusta",I712="Exc","Excelsa",I712="Ara","Arabi",I712="Lib","Liberica")</f>
        <v>Excelsa</v>
      </c>
      <c r="O712" t="str" cm="1">
        <f t="array" ref="O712">_xlfn.IFS(J712="M","Medium",J712="L","Light",J712="d","Dark")</f>
        <v>Medium</v>
      </c>
      <c r="P712" t="str">
        <f>_xlfn.XLOOKUP(Orders_Details[[#This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IF(_xlfn.XLOOKUP(C713,customers!$A$1:$A$1001,customers!$C$1:$C$1001,0)=0,"Not Found",_xlfn.XLOOKUP(C713,customers!$A$1:$A$1001,customers!$C$1:$C$1001,0))</f>
        <v>sraglesjr@blogtalkradio.com</v>
      </c>
      <c r="H713" s="2" t="str">
        <f>_xlfn.XLOOKUP(C713,customers!$A$1:$A$1001,customers!$G$1:$G$1001,,0)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11"/>
        <v>17.91</v>
      </c>
      <c r="N713" t="str" cm="1">
        <f t="array" ref="N713">_xlfn.IFS(I713="Rob","Robusta",I713="Exc","Excelsa",I713="Ara","Arabi",I713="Lib","Liberica")</f>
        <v>Robusta</v>
      </c>
      <c r="O713" t="str" cm="1">
        <f t="array" ref="O713">_xlfn.IFS(J713="M","Medium",J713="L","Light",J713="d","Dark")</f>
        <v>Medium</v>
      </c>
      <c r="P713" t="str">
        <f>_xlfn.XLOOKUP(Orders_Details[[#This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IF(_xlfn.XLOOKUP(C714,customers!$A$1:$A$1001,customers!$C$1:$C$1001,0)=0,"Not Found",_xlfn.XLOOKUP(C714,customers!$A$1:$A$1001,customers!$C$1:$C$1001,0))</f>
        <v>Not Found</v>
      </c>
      <c r="H714" s="2" t="str">
        <f>_xlfn.XLOOKUP(C714,customers!$A$1:$A$1001,customers!$G$1:$G$1001,,0)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11"/>
        <v>16.5</v>
      </c>
      <c r="N714" t="str" cm="1">
        <f t="array" ref="N714">_xlfn.IFS(I714="Rob","Robusta",I714="Exc","Excelsa",I714="Ara","Arabi",I714="Lib","Liberica")</f>
        <v>Excelsa</v>
      </c>
      <c r="O714" t="str" cm="1">
        <f t="array" ref="O714">_xlfn.IFS(J714="M","Medium",J714="L","Light",J714="d","Dark")</f>
        <v>Medium</v>
      </c>
      <c r="P714" t="str">
        <f>_xlfn.XLOOKUP(Orders_Details[[#This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IF(_xlfn.XLOOKUP(C715,customers!$A$1:$A$1001,customers!$C$1:$C$1001,0)=0,"Not Found",_xlfn.XLOOKUP(C715,customers!$A$1:$A$1001,customers!$C$1:$C$1001,0))</f>
        <v>sbruunjt@blogtalkradio.com</v>
      </c>
      <c r="H715" s="2" t="str">
        <f>_xlfn.XLOOKUP(C715,customers!$A$1:$A$1001,customers!$G$1:$G$1001,,0)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11"/>
        <v>2.9849999999999999</v>
      </c>
      <c r="N715" t="str" cm="1">
        <f t="array" ref="N715">_xlfn.IFS(I715="Rob","Robusta",I715="Exc","Excelsa",I715="Ara","Arabi",I715="Lib","Liberica")</f>
        <v>Robusta</v>
      </c>
      <c r="O715" t="str" cm="1">
        <f t="array" ref="O715">_xlfn.IFS(J715="M","Medium",J715="L","Light",J715="d","Dark")</f>
        <v>Medium</v>
      </c>
      <c r="P715" t="str">
        <f>_xlfn.XLOOKUP(Orders_Details[[#This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IF(_xlfn.XLOOKUP(C716,customers!$A$1:$A$1001,customers!$C$1:$C$1001,0)=0,"Not Found",_xlfn.XLOOKUP(C716,customers!$A$1:$A$1001,customers!$C$1:$C$1001,0))</f>
        <v>aplluju@dagondesign.com</v>
      </c>
      <c r="H716" s="2" t="str">
        <f>_xlfn.XLOOKUP(C716,customers!$A$1:$A$1001,customers!$G$1:$G$1001,,0)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11"/>
        <v>14.58</v>
      </c>
      <c r="N716" t="str" cm="1">
        <f t="array" ref="N716">_xlfn.IFS(I716="Rob","Robusta",I716="Exc","Excelsa",I716="Ara","Arabi",I716="Lib","Liberica")</f>
        <v>Excelsa</v>
      </c>
      <c r="O716" t="str" cm="1">
        <f t="array" ref="O716">_xlfn.IFS(J716="M","Medium",J716="L","Light",J716="d","Dark")</f>
        <v>Dark</v>
      </c>
      <c r="P716" t="str">
        <f>_xlfn.XLOOKUP(Orders_Details[[#This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IF(_xlfn.XLOOKUP(C717,customers!$A$1:$A$1001,customers!$C$1:$C$1001,0)=0,"Not Found",_xlfn.XLOOKUP(C717,customers!$A$1:$A$1001,customers!$C$1:$C$1001,0))</f>
        <v>gcornierjv@techcrunch.com</v>
      </c>
      <c r="H717" s="2" t="str">
        <f>_xlfn.XLOOKUP(C717,customers!$A$1:$A$1001,customers!$G$1:$G$1001,,0)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11"/>
        <v>89.1</v>
      </c>
      <c r="N717" t="str" cm="1">
        <f t="array" ref="N717">_xlfn.IFS(I717="Rob","Robusta",I717="Exc","Excelsa",I717="Ara","Arabi",I717="Lib","Liberica")</f>
        <v>Excelsa</v>
      </c>
      <c r="O717" t="str" cm="1">
        <f t="array" ref="O717">_xlfn.IFS(J717="M","Medium",J717="L","Light",J717="d","Dark")</f>
        <v>Light</v>
      </c>
      <c r="P717" t="str">
        <f>_xlfn.XLOOKUP(Orders_Details[[#This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IF(_xlfn.XLOOKUP(C718,customers!$A$1:$A$1001,customers!$C$1:$C$1001,0)=0,"Not Found",_xlfn.XLOOKUP(C718,customers!$A$1:$A$1001,customers!$C$1:$C$1001,0))</f>
        <v>jdymokeje@prnewswire.com</v>
      </c>
      <c r="H718" s="2" t="str">
        <f>_xlfn.XLOOKUP(C718,customers!$A$1:$A$1001,customers!$G$1:$G$1001,,0)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11"/>
        <v>35.849999999999994</v>
      </c>
      <c r="N718" t="str" cm="1">
        <f t="array" ref="N718">_xlfn.IFS(I718="Rob","Robusta",I718="Exc","Excelsa",I718="Ara","Arabi",I718="Lib","Liberica")</f>
        <v>Robusta</v>
      </c>
      <c r="O718" t="str" cm="1">
        <f t="array" ref="O718">_xlfn.IFS(J718="M","Medium",J718="L","Light",J718="d","Dark")</f>
        <v>Light</v>
      </c>
      <c r="P718" t="str">
        <f>_xlfn.XLOOKUP(Orders_Details[[#This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IF(_xlfn.XLOOKUP(C719,customers!$A$1:$A$1001,customers!$C$1:$C$1001,0)=0,"Not Found",_xlfn.XLOOKUP(C719,customers!$A$1:$A$1001,customers!$C$1:$C$1001,0))</f>
        <v>wharvisonjx@gizmodo.com</v>
      </c>
      <c r="H719" s="2" t="str">
        <f>_xlfn.XLOOKUP(C719,customers!$A$1:$A$1001,customers!$G$1:$G$1001,,0)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11"/>
        <v>68.655000000000001</v>
      </c>
      <c r="N719" t="str" cm="1">
        <f t="array" ref="N719">_xlfn.IFS(I719="Rob","Robusta",I719="Exc","Excelsa",I719="Ara","Arabi",I719="Lib","Liberica")</f>
        <v>Arabi</v>
      </c>
      <c r="O719" t="str" cm="1">
        <f t="array" ref="O719">_xlfn.IFS(J719="M","Medium",J719="L","Light",J719="d","Dark")</f>
        <v>Dark</v>
      </c>
      <c r="P719" t="str">
        <f>_xlfn.XLOOKUP(Orders_Details[[#This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IF(_xlfn.XLOOKUP(C720,customers!$A$1:$A$1001,customers!$C$1:$C$1001,0)=0,"Not Found",_xlfn.XLOOKUP(C720,customers!$A$1:$A$1001,customers!$C$1:$C$1001,0))</f>
        <v>dheafordjy@twitpic.com</v>
      </c>
      <c r="H720" s="2" t="str">
        <f>_xlfn.XLOOKUP(C720,customers!$A$1:$A$1001,customers!$G$1:$G$1001,,0)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11"/>
        <v>38.849999999999994</v>
      </c>
      <c r="N720" t="str" cm="1">
        <f t="array" ref="N720">_xlfn.IFS(I720="Rob","Robusta",I720="Exc","Excelsa",I720="Ara","Arabi",I720="Lib","Liberica")</f>
        <v>Liberica</v>
      </c>
      <c r="O720" t="str" cm="1">
        <f t="array" ref="O720">_xlfn.IFS(J720="M","Medium",J720="L","Light",J720="d","Dark")</f>
        <v>Dark</v>
      </c>
      <c r="P720" t="str">
        <f>_xlfn.XLOOKUP(Orders_Details[[#This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IF(_xlfn.XLOOKUP(C721,customers!$A$1:$A$1001,customers!$C$1:$C$1001,0)=0,"Not Found",_xlfn.XLOOKUP(C721,customers!$A$1:$A$1001,customers!$C$1:$C$1001,0))</f>
        <v>gfanthamjz@hexun.com</v>
      </c>
      <c r="H721" s="2" t="str">
        <f>_xlfn.XLOOKUP(C721,customers!$A$1:$A$1001,customers!$G$1:$G$1001,,0)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11"/>
        <v>79.25</v>
      </c>
      <c r="N721" t="str" cm="1">
        <f t="array" ref="N721">_xlfn.IFS(I721="Rob","Robusta",I721="Exc","Excelsa",I721="Ara","Arabi",I721="Lib","Liberica")</f>
        <v>Liberica</v>
      </c>
      <c r="O721" t="str" cm="1">
        <f t="array" ref="O721">_xlfn.IFS(J721="M","Medium",J721="L","Light",J721="d","Dark")</f>
        <v>Light</v>
      </c>
      <c r="P721" t="str">
        <f>_xlfn.XLOOKUP(Orders_Details[[#This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IF(_xlfn.XLOOKUP(C722,customers!$A$1:$A$1001,customers!$C$1:$C$1001,0)=0,"Not Found",_xlfn.XLOOKUP(C722,customers!$A$1:$A$1001,customers!$C$1:$C$1001,0))</f>
        <v>rcrookshanksk0@unc.edu</v>
      </c>
      <c r="H722" s="2" t="str">
        <f>_xlfn.XLOOKUP(C722,customers!$A$1:$A$1001,customers!$G$1:$G$1001,,0)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11"/>
        <v>36.450000000000003</v>
      </c>
      <c r="N722" t="str" cm="1">
        <f t="array" ref="N722">_xlfn.IFS(I722="Rob","Robusta",I722="Exc","Excelsa",I722="Ara","Arabi",I722="Lib","Liberica")</f>
        <v>Excelsa</v>
      </c>
      <c r="O722" t="str" cm="1">
        <f t="array" ref="O722">_xlfn.IFS(J722="M","Medium",J722="L","Light",J722="d","Dark")</f>
        <v>Dark</v>
      </c>
      <c r="P722" t="str">
        <f>_xlfn.XLOOKUP(Orders_Details[[#This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IF(_xlfn.XLOOKUP(C723,customers!$A$1:$A$1001,customers!$C$1:$C$1001,0)=0,"Not Found",_xlfn.XLOOKUP(C723,customers!$A$1:$A$1001,customers!$C$1:$C$1001,0))</f>
        <v>nleakek1@cmu.edu</v>
      </c>
      <c r="H723" s="2" t="str">
        <f>_xlfn.XLOOKUP(C723,customers!$A$1:$A$1001,customers!$G$1:$G$1001,,0)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11"/>
        <v>8.9550000000000001</v>
      </c>
      <c r="N723" t="str" cm="1">
        <f t="array" ref="N723">_xlfn.IFS(I723="Rob","Robusta",I723="Exc","Excelsa",I723="Ara","Arabi",I723="Lib","Liberica")</f>
        <v>Robusta</v>
      </c>
      <c r="O723" t="str" cm="1">
        <f t="array" ref="O723">_xlfn.IFS(J723="M","Medium",J723="L","Light",J723="d","Dark")</f>
        <v>Medium</v>
      </c>
      <c r="P723" t="str">
        <f>_xlfn.XLOOKUP(Orders_Details[[#This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IF(_xlfn.XLOOKUP(C724,customers!$A$1:$A$1001,customers!$C$1:$C$1001,0)=0,"Not Found",_xlfn.XLOOKUP(C724,customers!$A$1:$A$1001,customers!$C$1:$C$1001,0))</f>
        <v>Not Found</v>
      </c>
      <c r="H724" s="2" t="str">
        <f>_xlfn.XLOOKUP(C724,customers!$A$1:$A$1001,customers!$G$1:$G$1001,,0)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11"/>
        <v>24.3</v>
      </c>
      <c r="N724" t="str" cm="1">
        <f t="array" ref="N724">_xlfn.IFS(I724="Rob","Robusta",I724="Exc","Excelsa",I724="Ara","Arabi",I724="Lib","Liberica")</f>
        <v>Excelsa</v>
      </c>
      <c r="O724" t="str" cm="1">
        <f t="array" ref="O724">_xlfn.IFS(J724="M","Medium",J724="L","Light",J724="d","Dark")</f>
        <v>Dark</v>
      </c>
      <c r="P724" t="str">
        <f>_xlfn.XLOOKUP(Orders_Details[[#This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IF(_xlfn.XLOOKUP(C725,customers!$A$1:$A$1001,customers!$C$1:$C$1001,0)=0,"Not Found",_xlfn.XLOOKUP(C725,customers!$A$1:$A$1001,customers!$C$1:$C$1001,0))</f>
        <v>geilhersenk3@networksolutions.com</v>
      </c>
      <c r="H725" s="2" t="str">
        <f>_xlfn.XLOOKUP(C725,customers!$A$1:$A$1001,customers!$G$1:$G$1001,,0)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11"/>
        <v>63.249999999999993</v>
      </c>
      <c r="N725" t="str" cm="1">
        <f t="array" ref="N725">_xlfn.IFS(I725="Rob","Robusta",I725="Exc","Excelsa",I725="Ara","Arabi",I725="Lib","Liberica")</f>
        <v>Excelsa</v>
      </c>
      <c r="O725" t="str" cm="1">
        <f t="array" ref="O725">_xlfn.IFS(J725="M","Medium",J725="L","Light",J725="d","Dark")</f>
        <v>Medium</v>
      </c>
      <c r="P725" t="str">
        <f>_xlfn.XLOOKUP(Orders_Details[[#This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IF(_xlfn.XLOOKUP(C726,customers!$A$1:$A$1001,customers!$C$1:$C$1001,0)=0,"Not Found",_xlfn.XLOOKUP(C726,customers!$A$1:$A$1001,customers!$C$1:$C$1001,0))</f>
        <v>Not Found</v>
      </c>
      <c r="H726" s="2" t="str">
        <f>_xlfn.XLOOKUP(C726,customers!$A$1:$A$1001,customers!$G$1:$G$1001,,0)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11"/>
        <v>6.75</v>
      </c>
      <c r="N726" t="str" cm="1">
        <f t="array" ref="N726">_xlfn.IFS(I726="Rob","Robusta",I726="Exc","Excelsa",I726="Ara","Arabi",I726="Lib","Liberica")</f>
        <v>Arabi</v>
      </c>
      <c r="O726" t="str" cm="1">
        <f t="array" ref="O726">_xlfn.IFS(J726="M","Medium",J726="L","Light",J726="d","Dark")</f>
        <v>Medium</v>
      </c>
      <c r="P726" t="str">
        <f>_xlfn.XLOOKUP(Orders_Details[[#This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IF(_xlfn.XLOOKUP(C727,customers!$A$1:$A$1001,customers!$C$1:$C$1001,0)=0,"Not Found",_xlfn.XLOOKUP(C727,customers!$A$1:$A$1001,customers!$C$1:$C$1001,0))</f>
        <v>caleixok5@globo.com</v>
      </c>
      <c r="H727" s="2" t="str">
        <f>_xlfn.XLOOKUP(C727,customers!$A$1:$A$1001,customers!$G$1:$G$1001,,0)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11"/>
        <v>23.31</v>
      </c>
      <c r="N727" t="str" cm="1">
        <f t="array" ref="N727">_xlfn.IFS(I727="Rob","Robusta",I727="Exc","Excelsa",I727="Ara","Arabi",I727="Lib","Liberica")</f>
        <v>Arabi</v>
      </c>
      <c r="O727" t="str" cm="1">
        <f t="array" ref="O727">_xlfn.IFS(J727="M","Medium",J727="L","Light",J727="d","Dark")</f>
        <v>Light</v>
      </c>
      <c r="P727" t="str">
        <f>_xlfn.XLOOKUP(Orders_Details[[#This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IF(_xlfn.XLOOKUP(C728,customers!$A$1:$A$1001,customers!$C$1:$C$1001,0)=0,"Not Found",_xlfn.XLOOKUP(C728,customers!$A$1:$A$1001,customers!$C$1:$C$1001,0))</f>
        <v>Not Found</v>
      </c>
      <c r="H728" s="2" t="str">
        <f>_xlfn.XLOOKUP(C728,customers!$A$1:$A$1001,customers!$G$1:$G$1001,,0)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11"/>
        <v>145.82</v>
      </c>
      <c r="N728" t="str" cm="1">
        <f t="array" ref="N728">_xlfn.IFS(I728="Rob","Robusta",I728="Exc","Excelsa",I728="Ara","Arabi",I728="Lib","Liberica")</f>
        <v>Liberica</v>
      </c>
      <c r="O728" t="str" cm="1">
        <f t="array" ref="O728">_xlfn.IFS(J728="M","Medium",J728="L","Light",J728="d","Dark")</f>
        <v>Light</v>
      </c>
      <c r="P728" t="str">
        <f>_xlfn.XLOOKUP(Orders_Details[[#This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IF(_xlfn.XLOOKUP(C729,customers!$A$1:$A$1001,customers!$C$1:$C$1001,0)=0,"Not Found",_xlfn.XLOOKUP(C729,customers!$A$1:$A$1001,customers!$C$1:$C$1001,0))</f>
        <v>rtomkowiczk7@bravesites.com</v>
      </c>
      <c r="H729" s="2" t="str">
        <f>_xlfn.XLOOKUP(C729,customers!$A$1:$A$1001,customers!$G$1:$G$1001,,0)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11"/>
        <v>29.849999999999998</v>
      </c>
      <c r="N729" t="str" cm="1">
        <f t="array" ref="N729">_xlfn.IFS(I729="Rob","Robusta",I729="Exc","Excelsa",I729="Ara","Arabi",I729="Lib","Liberica")</f>
        <v>Robusta</v>
      </c>
      <c r="O729" t="str" cm="1">
        <f t="array" ref="O729">_xlfn.IFS(J729="M","Medium",J729="L","Light",J729="d","Dark")</f>
        <v>Medium</v>
      </c>
      <c r="P729" t="str">
        <f>_xlfn.XLOOKUP(Orders_Details[[#This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IF(_xlfn.XLOOKUP(C730,customers!$A$1:$A$1001,customers!$C$1:$C$1001,0)=0,"Not Found",_xlfn.XLOOKUP(C730,customers!$A$1:$A$1001,customers!$C$1:$C$1001,0))</f>
        <v>rhuscroftk8@jimdo.com</v>
      </c>
      <c r="H730" s="2" t="str">
        <f>_xlfn.XLOOKUP(C730,customers!$A$1:$A$1001,customers!$G$1:$G$1001,,0)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11"/>
        <v>21.87</v>
      </c>
      <c r="N730" t="str" cm="1">
        <f t="array" ref="N730">_xlfn.IFS(I730="Rob","Robusta",I730="Exc","Excelsa",I730="Ara","Arabi",I730="Lib","Liberica")</f>
        <v>Excelsa</v>
      </c>
      <c r="O730" t="str" cm="1">
        <f t="array" ref="O730">_xlfn.IFS(J730="M","Medium",J730="L","Light",J730="d","Dark")</f>
        <v>Dark</v>
      </c>
      <c r="P730" t="str">
        <f>_xlfn.XLOOKUP(Orders_Details[[#This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IF(_xlfn.XLOOKUP(C731,customers!$A$1:$A$1001,customers!$C$1:$C$1001,0)=0,"Not Found",_xlfn.XLOOKUP(C731,customers!$A$1:$A$1001,customers!$C$1:$C$1001,0))</f>
        <v>sscurrerk9@flavors.me</v>
      </c>
      <c r="H731" s="2" t="str">
        <f>_xlfn.XLOOKUP(C731,customers!$A$1:$A$1001,customers!$G$1:$G$1001,,0)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11"/>
        <v>4.3650000000000002</v>
      </c>
      <c r="N731" t="str" cm="1">
        <f t="array" ref="N731">_xlfn.IFS(I731="Rob","Robusta",I731="Exc","Excelsa",I731="Ara","Arabi",I731="Lib","Liberica")</f>
        <v>Liberica</v>
      </c>
      <c r="O731" t="str" cm="1">
        <f t="array" ref="O731">_xlfn.IFS(J731="M","Medium",J731="L","Light",J731="d","Dark")</f>
        <v>Medium</v>
      </c>
      <c r="P731" t="str">
        <f>_xlfn.XLOOKUP(Orders_Details[[#This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IF(_xlfn.XLOOKUP(C732,customers!$A$1:$A$1001,customers!$C$1:$C$1001,0)=0,"Not Found",_xlfn.XLOOKUP(C732,customers!$A$1:$A$1001,customers!$C$1:$C$1001,0))</f>
        <v>arudramka@prnewswire.com</v>
      </c>
      <c r="H732" s="2" t="str">
        <f>_xlfn.XLOOKUP(C732,customers!$A$1:$A$1001,customers!$G$1:$G$1001,,0)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11"/>
        <v>36.454999999999998</v>
      </c>
      <c r="N732" t="str" cm="1">
        <f t="array" ref="N732">_xlfn.IFS(I732="Rob","Robusta",I732="Exc","Excelsa",I732="Ara","Arabi",I732="Lib","Liberica")</f>
        <v>Liberica</v>
      </c>
      <c r="O732" t="str" cm="1">
        <f t="array" ref="O732">_xlfn.IFS(J732="M","Medium",J732="L","Light",J732="d","Dark")</f>
        <v>Light</v>
      </c>
      <c r="P732" t="str">
        <f>_xlfn.XLOOKUP(Orders_Details[[#This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IF(_xlfn.XLOOKUP(C733,customers!$A$1:$A$1001,customers!$C$1:$C$1001,0)=0,"Not Found",_xlfn.XLOOKUP(C733,customers!$A$1:$A$1001,customers!$C$1:$C$1001,0))</f>
        <v>Not Found</v>
      </c>
      <c r="H733" s="2" t="str">
        <f>_xlfn.XLOOKUP(C733,customers!$A$1:$A$1001,customers!$G$1:$G$1001,,0)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11"/>
        <v>15.54</v>
      </c>
      <c r="N733" t="str" cm="1">
        <f t="array" ref="N733">_xlfn.IFS(I733="Rob","Robusta",I733="Exc","Excelsa",I733="Ara","Arabi",I733="Lib","Liberica")</f>
        <v>Liberica</v>
      </c>
      <c r="O733" t="str" cm="1">
        <f t="array" ref="O733">_xlfn.IFS(J733="M","Medium",J733="L","Light",J733="d","Dark")</f>
        <v>Dark</v>
      </c>
      <c r="P733" t="str">
        <f>_xlfn.XLOOKUP(Orders_Details[[#This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IF(_xlfn.XLOOKUP(C734,customers!$A$1:$A$1001,customers!$C$1:$C$1001,0)=0,"Not Found",_xlfn.XLOOKUP(C734,customers!$A$1:$A$1001,customers!$C$1:$C$1001,0))</f>
        <v>jmahakc@cyberchimps.com</v>
      </c>
      <c r="H734" s="2" t="str">
        <f>_xlfn.XLOOKUP(C734,customers!$A$1:$A$1001,customers!$G$1:$G$1001,,0)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11"/>
        <v>8.91</v>
      </c>
      <c r="N734" t="str" cm="1">
        <f t="array" ref="N734">_xlfn.IFS(I734="Rob","Robusta",I734="Exc","Excelsa",I734="Ara","Arabi",I734="Lib","Liberica")</f>
        <v>Excelsa</v>
      </c>
      <c r="O734" t="str" cm="1">
        <f t="array" ref="O734">_xlfn.IFS(J734="M","Medium",J734="L","Light",J734="d","Dark")</f>
        <v>Light</v>
      </c>
      <c r="P734" t="str">
        <f>_xlfn.XLOOKUP(Orders_Details[[#This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IF(_xlfn.XLOOKUP(C735,customers!$A$1:$A$1001,customers!$C$1:$C$1001,0)=0,"Not Found",_xlfn.XLOOKUP(C735,customers!$A$1:$A$1001,customers!$C$1:$C$1001,0))</f>
        <v>gclemonkd@networksolutions.com</v>
      </c>
      <c r="H735" s="2" t="str">
        <f>_xlfn.XLOOKUP(C735,customers!$A$1:$A$1001,customers!$G$1:$G$1001,,0)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11"/>
        <v>100.39499999999998</v>
      </c>
      <c r="N735" t="str" cm="1">
        <f t="array" ref="N735">_xlfn.IFS(I735="Rob","Robusta",I735="Exc","Excelsa",I735="Ara","Arabi",I735="Lib","Liberica")</f>
        <v>Liberica</v>
      </c>
      <c r="O735" t="str" cm="1">
        <f t="array" ref="O735">_xlfn.IFS(J735="M","Medium",J735="L","Light",J735="d","Dark")</f>
        <v>Medium</v>
      </c>
      <c r="P735" t="str">
        <f>_xlfn.XLOOKUP(Orders_Details[[#This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IF(_xlfn.XLOOKUP(C736,customers!$A$1:$A$1001,customers!$C$1:$C$1001,0)=0,"Not Found",_xlfn.XLOOKUP(C736,customers!$A$1:$A$1001,customers!$C$1:$C$1001,0))</f>
        <v>Not Found</v>
      </c>
      <c r="H736" s="2" t="str">
        <f>_xlfn.XLOOKUP(C736,customers!$A$1:$A$1001,customers!$G$1:$G$1001,,0)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11"/>
        <v>13.424999999999997</v>
      </c>
      <c r="N736" t="str" cm="1">
        <f t="array" ref="N736">_xlfn.IFS(I736="Rob","Robusta",I736="Exc","Excelsa",I736="Ara","Arabi",I736="Lib","Liberica")</f>
        <v>Robusta</v>
      </c>
      <c r="O736" t="str" cm="1">
        <f t="array" ref="O736">_xlfn.IFS(J736="M","Medium",J736="L","Light",J736="d","Dark")</f>
        <v>Dark</v>
      </c>
      <c r="P736" t="str">
        <f>_xlfn.XLOOKUP(Orders_Details[[#This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IF(_xlfn.XLOOKUP(C737,customers!$A$1:$A$1001,customers!$C$1:$C$1001,0)=0,"Not Found",_xlfn.XLOOKUP(C737,customers!$A$1:$A$1001,customers!$C$1:$C$1001,0))</f>
        <v>bpollinskf@shinystat.com</v>
      </c>
      <c r="H737" s="2" t="str">
        <f>_xlfn.XLOOKUP(C737,customers!$A$1:$A$1001,customers!$G$1:$G$1001,,0)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11"/>
        <v>21.87</v>
      </c>
      <c r="N737" t="str" cm="1">
        <f t="array" ref="N737">_xlfn.IFS(I737="Rob","Robusta",I737="Exc","Excelsa",I737="Ara","Arabi",I737="Lib","Liberica")</f>
        <v>Excelsa</v>
      </c>
      <c r="O737" t="str" cm="1">
        <f t="array" ref="O737">_xlfn.IFS(J737="M","Medium",J737="L","Light",J737="d","Dark")</f>
        <v>Dark</v>
      </c>
      <c r="P737" t="str">
        <f>_xlfn.XLOOKUP(Orders_Details[[#This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IF(_xlfn.XLOOKUP(C738,customers!$A$1:$A$1001,customers!$C$1:$C$1001,0)=0,"Not Found",_xlfn.XLOOKUP(C738,customers!$A$1:$A$1001,customers!$C$1:$C$1001,0))</f>
        <v>jtoyekg@pinterest.com</v>
      </c>
      <c r="H738" s="2" t="str">
        <f>_xlfn.XLOOKUP(C738,customers!$A$1:$A$1001,customers!$G$1:$G$1001,,0)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11"/>
        <v>25.9</v>
      </c>
      <c r="N738" t="str" cm="1">
        <f t="array" ref="N738">_xlfn.IFS(I738="Rob","Robusta",I738="Exc","Excelsa",I738="Ara","Arabi",I738="Lib","Liberica")</f>
        <v>Liberica</v>
      </c>
      <c r="O738" t="str" cm="1">
        <f t="array" ref="O738">_xlfn.IFS(J738="M","Medium",J738="L","Light",J738="d","Dark")</f>
        <v>Dark</v>
      </c>
      <c r="P738" t="str">
        <f>_xlfn.XLOOKUP(Orders_Details[[#This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IF(_xlfn.XLOOKUP(C739,customers!$A$1:$A$1001,customers!$C$1:$C$1001,0)=0,"Not Found",_xlfn.XLOOKUP(C739,customers!$A$1:$A$1001,customers!$C$1:$C$1001,0))</f>
        <v>clinskillkh@sphinn.com</v>
      </c>
      <c r="H739" s="2" t="str">
        <f>_xlfn.XLOOKUP(C739,customers!$A$1:$A$1001,customers!$G$1:$G$1001,,0)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11"/>
        <v>56.25</v>
      </c>
      <c r="N739" t="str" cm="1">
        <f t="array" ref="N739">_xlfn.IFS(I739="Rob","Robusta",I739="Exc","Excelsa",I739="Ara","Arabi",I739="Lib","Liberica")</f>
        <v>Arabi</v>
      </c>
      <c r="O739" t="str" cm="1">
        <f t="array" ref="O739">_xlfn.IFS(J739="M","Medium",J739="L","Light",J739="d","Dark")</f>
        <v>Medium</v>
      </c>
      <c r="P739" t="str">
        <f>_xlfn.XLOOKUP(Orders_Details[[#This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IF(_xlfn.XLOOKUP(C740,customers!$A$1:$A$1001,customers!$C$1:$C$1001,0)=0,"Not Found",_xlfn.XLOOKUP(C740,customers!$A$1:$A$1001,customers!$C$1:$C$1001,0))</f>
        <v>nvigrasski@ezinearticles.com</v>
      </c>
      <c r="H740" s="2" t="str">
        <f>_xlfn.XLOOKUP(C740,customers!$A$1:$A$1001,customers!$G$1:$G$1001,,0)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11"/>
        <v>10.754999999999999</v>
      </c>
      <c r="N740" t="str" cm="1">
        <f t="array" ref="N740">_xlfn.IFS(I740="Rob","Robusta",I740="Exc","Excelsa",I740="Ara","Arabi",I740="Lib","Liberica")</f>
        <v>Robusta</v>
      </c>
      <c r="O740" t="str" cm="1">
        <f t="array" ref="O740">_xlfn.IFS(J740="M","Medium",J740="L","Light",J740="d","Dark")</f>
        <v>Light</v>
      </c>
      <c r="P740" t="str">
        <f>_xlfn.XLOOKUP(Orders_Details[[#This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IF(_xlfn.XLOOKUP(C741,customers!$A$1:$A$1001,customers!$C$1:$C$1001,0)=0,"Not Found",_xlfn.XLOOKUP(C741,customers!$A$1:$A$1001,customers!$C$1:$C$1001,0))</f>
        <v>jdymokeje@prnewswire.com</v>
      </c>
      <c r="H741" s="2" t="str">
        <f>_xlfn.XLOOKUP(C741,customers!$A$1:$A$1001,customers!$G$1:$G$1001,,0)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11"/>
        <v>18.225000000000001</v>
      </c>
      <c r="N741" t="str" cm="1">
        <f t="array" ref="N741">_xlfn.IFS(I741="Rob","Robusta",I741="Exc","Excelsa",I741="Ara","Arabi",I741="Lib","Liberica")</f>
        <v>Excelsa</v>
      </c>
      <c r="O741" t="str" cm="1">
        <f t="array" ref="O741">_xlfn.IFS(J741="M","Medium",J741="L","Light",J741="d","Dark")</f>
        <v>Dark</v>
      </c>
      <c r="P741" t="str">
        <f>_xlfn.XLOOKUP(Orders_Details[[#This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IF(_xlfn.XLOOKUP(C742,customers!$A$1:$A$1001,customers!$C$1:$C$1001,0)=0,"Not Found",_xlfn.XLOOKUP(C742,customers!$A$1:$A$1001,customers!$C$1:$C$1001,0))</f>
        <v>kcragellkk@google.com</v>
      </c>
      <c r="H742" s="2" t="str">
        <f>_xlfn.XLOOKUP(C742,customers!$A$1:$A$1001,customers!$G$1:$G$1001,,0)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11"/>
        <v>28.679999999999996</v>
      </c>
      <c r="N742" t="str" cm="1">
        <f t="array" ref="N742">_xlfn.IFS(I742="Rob","Robusta",I742="Exc","Excelsa",I742="Ara","Arabi",I742="Lib","Liberica")</f>
        <v>Robusta</v>
      </c>
      <c r="O742" t="str" cm="1">
        <f t="array" ref="O742">_xlfn.IFS(J742="M","Medium",J742="L","Light",J742="d","Dark")</f>
        <v>Light</v>
      </c>
      <c r="P742" t="str">
        <f>_xlfn.XLOOKUP(Orders_Details[[#This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IF(_xlfn.XLOOKUP(C743,customers!$A$1:$A$1001,customers!$C$1:$C$1001,0)=0,"Not Found",_xlfn.XLOOKUP(C743,customers!$A$1:$A$1001,customers!$C$1:$C$1001,0))</f>
        <v>libertkl@huffingtonpost.com</v>
      </c>
      <c r="H743" s="2" t="str">
        <f>_xlfn.XLOOKUP(C743,customers!$A$1:$A$1001,customers!$G$1:$G$1001,,0)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11"/>
        <v>8.73</v>
      </c>
      <c r="N743" t="str" cm="1">
        <f t="array" ref="N743">_xlfn.IFS(I743="Rob","Robusta",I743="Exc","Excelsa",I743="Ara","Arabi",I743="Lib","Liberica")</f>
        <v>Liberica</v>
      </c>
      <c r="O743" t="str" cm="1">
        <f t="array" ref="O743">_xlfn.IFS(J743="M","Medium",J743="L","Light",J743="d","Dark")</f>
        <v>Medium</v>
      </c>
      <c r="P743" t="str">
        <f>_xlfn.XLOOKUP(Orders_Details[[#This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IF(_xlfn.XLOOKUP(C744,customers!$A$1:$A$1001,customers!$C$1:$C$1001,0)=0,"Not Found",_xlfn.XLOOKUP(C744,customers!$A$1:$A$1001,customers!$C$1:$C$1001,0))</f>
        <v>rlidgeykm@vimeo.com</v>
      </c>
      <c r="H744" s="2" t="str">
        <f>_xlfn.XLOOKUP(C744,customers!$A$1:$A$1001,customers!$G$1:$G$1001,,0)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11"/>
        <v>58.2</v>
      </c>
      <c r="N744" t="str" cm="1">
        <f t="array" ref="N744">_xlfn.IFS(I744="Rob","Robusta",I744="Exc","Excelsa",I744="Ara","Arabi",I744="Lib","Liberica")</f>
        <v>Liberica</v>
      </c>
      <c r="O744" t="str" cm="1">
        <f t="array" ref="O744">_xlfn.IFS(J744="M","Medium",J744="L","Light",J744="d","Dark")</f>
        <v>Medium</v>
      </c>
      <c r="P744" t="str">
        <f>_xlfn.XLOOKUP(Orders_Details[[#This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IF(_xlfn.XLOOKUP(C745,customers!$A$1:$A$1001,customers!$C$1:$C$1001,0)=0,"Not Found",_xlfn.XLOOKUP(C745,customers!$A$1:$A$1001,customers!$C$1:$C$1001,0))</f>
        <v>tcastagnekn@wikia.com</v>
      </c>
      <c r="H745" s="2" t="str">
        <f>_xlfn.XLOOKUP(C745,customers!$A$1:$A$1001,customers!$G$1:$G$1001,,0)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11"/>
        <v>17.91</v>
      </c>
      <c r="N745" t="str" cm="1">
        <f t="array" ref="N745">_xlfn.IFS(I745="Rob","Robusta",I745="Exc","Excelsa",I745="Ara","Arabi",I745="Lib","Liberica")</f>
        <v>Arabi</v>
      </c>
      <c r="O745" t="str" cm="1">
        <f t="array" ref="O745">_xlfn.IFS(J745="M","Medium",J745="L","Light",J745="d","Dark")</f>
        <v>Dark</v>
      </c>
      <c r="P745" t="str">
        <f>_xlfn.XLOOKUP(Orders_Details[[#This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IF(_xlfn.XLOOKUP(C746,customers!$A$1:$A$1001,customers!$C$1:$C$1001,0)=0,"Not Found",_xlfn.XLOOKUP(C746,customers!$A$1:$A$1001,customers!$C$1:$C$1001,0))</f>
        <v>Not Found</v>
      </c>
      <c r="H746" s="2" t="str">
        <f>_xlfn.XLOOKUP(C746,customers!$A$1:$A$1001,customers!$G$1:$G$1001,,0)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11"/>
        <v>17.91</v>
      </c>
      <c r="N746" t="str" cm="1">
        <f t="array" ref="N746">_xlfn.IFS(I746="Rob","Robusta",I746="Exc","Excelsa",I746="Ara","Arabi",I746="Lib","Liberica")</f>
        <v>Robusta</v>
      </c>
      <c r="O746" t="str" cm="1">
        <f t="array" ref="O746">_xlfn.IFS(J746="M","Medium",J746="L","Light",J746="d","Dark")</f>
        <v>Medium</v>
      </c>
      <c r="P746" t="str">
        <f>_xlfn.XLOOKUP(Orders_Details[[#This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IF(_xlfn.XLOOKUP(C747,customers!$A$1:$A$1001,customers!$C$1:$C$1001,0)=0,"Not Found",_xlfn.XLOOKUP(C747,customers!$A$1:$A$1001,customers!$C$1:$C$1001,0))</f>
        <v>jhaldenkp@comcast.net</v>
      </c>
      <c r="H747" s="2" t="str">
        <f>_xlfn.XLOOKUP(C747,customers!$A$1:$A$1001,customers!$G$1:$G$1001,,0)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11"/>
        <v>14.58</v>
      </c>
      <c r="N747" t="str" cm="1">
        <f t="array" ref="N747">_xlfn.IFS(I747="Rob","Robusta",I747="Exc","Excelsa",I747="Ara","Arabi",I747="Lib","Liberica")</f>
        <v>Excelsa</v>
      </c>
      <c r="O747" t="str" cm="1">
        <f t="array" ref="O747">_xlfn.IFS(J747="M","Medium",J747="L","Light",J747="d","Dark")</f>
        <v>Dark</v>
      </c>
      <c r="P747" t="str">
        <f>_xlfn.XLOOKUP(Orders_Details[[#This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IF(_xlfn.XLOOKUP(C748,customers!$A$1:$A$1001,customers!$C$1:$C$1001,0)=0,"Not Found",_xlfn.XLOOKUP(C748,customers!$A$1:$A$1001,customers!$C$1:$C$1001,0))</f>
        <v>holliffkq@sciencedirect.com</v>
      </c>
      <c r="H748" s="2" t="str">
        <f>_xlfn.XLOOKUP(C748,customers!$A$1:$A$1001,customers!$G$1:$G$1001,,0)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11"/>
        <v>33.75</v>
      </c>
      <c r="N748" t="str" cm="1">
        <f t="array" ref="N748">_xlfn.IFS(I748="Rob","Robusta",I748="Exc","Excelsa",I748="Ara","Arabi",I748="Lib","Liberica")</f>
        <v>Arabi</v>
      </c>
      <c r="O748" t="str" cm="1">
        <f t="array" ref="O748">_xlfn.IFS(J748="M","Medium",J748="L","Light",J748="d","Dark")</f>
        <v>Medium</v>
      </c>
      <c r="P748" t="str">
        <f>_xlfn.XLOOKUP(Orders_Details[[#This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IF(_xlfn.XLOOKUP(C749,customers!$A$1:$A$1001,customers!$C$1:$C$1001,0)=0,"Not Found",_xlfn.XLOOKUP(C749,customers!$A$1:$A$1001,customers!$C$1:$C$1001,0))</f>
        <v>tquadrikr@opensource.org</v>
      </c>
      <c r="H749" s="2" t="str">
        <f>_xlfn.XLOOKUP(C749,customers!$A$1:$A$1001,customers!$G$1:$G$1001,,0)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11"/>
        <v>34.92</v>
      </c>
      <c r="N749" t="str" cm="1">
        <f t="array" ref="N749">_xlfn.IFS(I749="Rob","Robusta",I749="Exc","Excelsa",I749="Ara","Arabi",I749="Lib","Liberica")</f>
        <v>Liberica</v>
      </c>
      <c r="O749" t="str" cm="1">
        <f t="array" ref="O749">_xlfn.IFS(J749="M","Medium",J749="L","Light",J749="d","Dark")</f>
        <v>Medium</v>
      </c>
      <c r="P749" t="str">
        <f>_xlfn.XLOOKUP(Orders_Details[[#This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IF(_xlfn.XLOOKUP(C750,customers!$A$1:$A$1001,customers!$C$1:$C$1001,0)=0,"Not Found",_xlfn.XLOOKUP(C750,customers!$A$1:$A$1001,customers!$C$1:$C$1001,0))</f>
        <v>feshmadeks@umn.edu</v>
      </c>
      <c r="H750" s="2" t="str">
        <f>_xlfn.XLOOKUP(C750,customers!$A$1:$A$1001,customers!$G$1:$G$1001,,0)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11"/>
        <v>14.58</v>
      </c>
      <c r="N750" t="str" cm="1">
        <f t="array" ref="N750">_xlfn.IFS(I750="Rob","Robusta",I750="Exc","Excelsa",I750="Ara","Arabi",I750="Lib","Liberica")</f>
        <v>Excelsa</v>
      </c>
      <c r="O750" t="str" cm="1">
        <f t="array" ref="O750">_xlfn.IFS(J750="M","Medium",J750="L","Light",J750="d","Dark")</f>
        <v>Dark</v>
      </c>
      <c r="P750" t="str">
        <f>_xlfn.XLOOKUP(Orders_Details[[#This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IF(_xlfn.XLOOKUP(C751,customers!$A$1:$A$1001,customers!$C$1:$C$1001,0)=0,"Not Found",_xlfn.XLOOKUP(C751,customers!$A$1:$A$1001,customers!$C$1:$C$1001,0))</f>
        <v>moilierkt@paginegialle.it</v>
      </c>
      <c r="H751" s="2" t="str">
        <f>_xlfn.XLOOKUP(C751,customers!$A$1:$A$1001,customers!$G$1:$G$1001,,0)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11"/>
        <v>5.3699999999999992</v>
      </c>
      <c r="N751" t="str" cm="1">
        <f t="array" ref="N751">_xlfn.IFS(I751="Rob","Robusta",I751="Exc","Excelsa",I751="Ara","Arabi",I751="Lib","Liberica")</f>
        <v>Robusta</v>
      </c>
      <c r="O751" t="str" cm="1">
        <f t="array" ref="O751">_xlfn.IFS(J751="M","Medium",J751="L","Light",J751="d","Dark")</f>
        <v>Dark</v>
      </c>
      <c r="P751" t="str">
        <f>_xlfn.XLOOKUP(Orders_Details[[#This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IF(_xlfn.XLOOKUP(C752,customers!$A$1:$A$1001,customers!$C$1:$C$1001,0)=0,"Not Found",_xlfn.XLOOKUP(C752,customers!$A$1:$A$1001,customers!$C$1:$C$1001,0))</f>
        <v>Not Found</v>
      </c>
      <c r="H752" s="2" t="str">
        <f>_xlfn.XLOOKUP(C752,customers!$A$1:$A$1001,customers!$G$1:$G$1001,,0)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11"/>
        <v>5.97</v>
      </c>
      <c r="N752" t="str" cm="1">
        <f t="array" ref="N752">_xlfn.IFS(I752="Rob","Robusta",I752="Exc","Excelsa",I752="Ara","Arabi",I752="Lib","Liberica")</f>
        <v>Robusta</v>
      </c>
      <c r="O752" t="str" cm="1">
        <f t="array" ref="O752">_xlfn.IFS(J752="M","Medium",J752="L","Light",J752="d","Dark")</f>
        <v>Medium</v>
      </c>
      <c r="P752" t="str">
        <f>_xlfn.XLOOKUP(Orders_Details[[#This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IF(_xlfn.XLOOKUP(C753,customers!$A$1:$A$1001,customers!$C$1:$C$1001,0)=0,"Not Found",_xlfn.XLOOKUP(C753,customers!$A$1:$A$1001,customers!$C$1:$C$1001,0))</f>
        <v>vshoebothamkv@redcross.org</v>
      </c>
      <c r="H753" s="2" t="str">
        <f>_xlfn.XLOOKUP(C753,customers!$A$1:$A$1001,customers!$G$1:$G$1001,,0)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11"/>
        <v>19.02</v>
      </c>
      <c r="N753" t="str" cm="1">
        <f t="array" ref="N753">_xlfn.IFS(I753="Rob","Robusta",I753="Exc","Excelsa",I753="Ara","Arabi",I753="Lib","Liberica")</f>
        <v>Liberica</v>
      </c>
      <c r="O753" t="str" cm="1">
        <f t="array" ref="O753">_xlfn.IFS(J753="M","Medium",J753="L","Light",J753="d","Dark")</f>
        <v>Light</v>
      </c>
      <c r="P753" t="str">
        <f>_xlfn.XLOOKUP(Orders_Details[[#This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IF(_xlfn.XLOOKUP(C754,customers!$A$1:$A$1001,customers!$C$1:$C$1001,0)=0,"Not Found",_xlfn.XLOOKUP(C754,customers!$A$1:$A$1001,customers!$C$1:$C$1001,0))</f>
        <v>bsterkekw@biblegateway.com</v>
      </c>
      <c r="H754" s="2" t="str">
        <f>_xlfn.XLOOKUP(C754,customers!$A$1:$A$1001,customers!$G$1:$G$1001,,0)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11"/>
        <v>27.5</v>
      </c>
      <c r="N754" t="str" cm="1">
        <f t="array" ref="N754">_xlfn.IFS(I754="Rob","Robusta",I754="Exc","Excelsa",I754="Ara","Arabi",I754="Lib","Liberica")</f>
        <v>Excelsa</v>
      </c>
      <c r="O754" t="str" cm="1">
        <f t="array" ref="O754">_xlfn.IFS(J754="M","Medium",J754="L","Light",J754="d","Dark")</f>
        <v>Medium</v>
      </c>
      <c r="P754" t="str">
        <f>_xlfn.XLOOKUP(Orders_Details[[#This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IF(_xlfn.XLOOKUP(C755,customers!$A$1:$A$1001,customers!$C$1:$C$1001,0)=0,"Not Found",_xlfn.XLOOKUP(C755,customers!$A$1:$A$1001,customers!$C$1:$C$1001,0))</f>
        <v>scaponkx@craigslist.org</v>
      </c>
      <c r="H755" s="2" t="str">
        <f>_xlfn.XLOOKUP(C755,customers!$A$1:$A$1001,customers!$G$1:$G$1001,,0)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11"/>
        <v>29.849999999999998</v>
      </c>
      <c r="N755" t="str" cm="1">
        <f t="array" ref="N755">_xlfn.IFS(I755="Rob","Robusta",I755="Exc","Excelsa",I755="Ara","Arabi",I755="Lib","Liberica")</f>
        <v>Arabi</v>
      </c>
      <c r="O755" t="str" cm="1">
        <f t="array" ref="O755">_xlfn.IFS(J755="M","Medium",J755="L","Light",J755="d","Dark")</f>
        <v>Dark</v>
      </c>
      <c r="P755" t="str">
        <f>_xlfn.XLOOKUP(Orders_Details[[#This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IF(_xlfn.XLOOKUP(C756,customers!$A$1:$A$1001,customers!$C$1:$C$1001,0)=0,"Not Found",_xlfn.XLOOKUP(C756,customers!$A$1:$A$1001,customers!$C$1:$C$1001,0))</f>
        <v>jdymokeje@prnewswire.com</v>
      </c>
      <c r="H756" s="2" t="str">
        <f>_xlfn.XLOOKUP(C756,customers!$A$1:$A$1001,customers!$G$1:$G$1001,,0)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11"/>
        <v>17.91</v>
      </c>
      <c r="N756" t="str" cm="1">
        <f t="array" ref="N756">_xlfn.IFS(I756="Rob","Robusta",I756="Exc","Excelsa",I756="Ara","Arabi",I756="Lib","Liberica")</f>
        <v>Arabi</v>
      </c>
      <c r="O756" t="str" cm="1">
        <f t="array" ref="O756">_xlfn.IFS(J756="M","Medium",J756="L","Light",J756="d","Dark")</f>
        <v>Dark</v>
      </c>
      <c r="P756" t="str">
        <f>_xlfn.XLOOKUP(Orders_Details[[#This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IF(_xlfn.XLOOKUP(C757,customers!$A$1:$A$1001,customers!$C$1:$C$1001,0)=0,"Not Found",_xlfn.XLOOKUP(C757,customers!$A$1:$A$1001,customers!$C$1:$C$1001,0))</f>
        <v>fconstancekz@ifeng.com</v>
      </c>
      <c r="H757" s="2" t="str">
        <f>_xlfn.XLOOKUP(C757,customers!$A$1:$A$1001,customers!$G$1:$G$1001,,0)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11"/>
        <v>28.53</v>
      </c>
      <c r="N757" t="str" cm="1">
        <f t="array" ref="N757">_xlfn.IFS(I757="Rob","Robusta",I757="Exc","Excelsa",I757="Ara","Arabi",I757="Lib","Liberica")</f>
        <v>Liberica</v>
      </c>
      <c r="O757" t="str" cm="1">
        <f t="array" ref="O757">_xlfn.IFS(J757="M","Medium",J757="L","Light",J757="d","Dark")</f>
        <v>Light</v>
      </c>
      <c r="P757" t="str">
        <f>_xlfn.XLOOKUP(Orders_Details[[#This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IF(_xlfn.XLOOKUP(C758,customers!$A$1:$A$1001,customers!$C$1:$C$1001,0)=0,"Not Found",_xlfn.XLOOKUP(C758,customers!$A$1:$A$1001,customers!$C$1:$C$1001,0))</f>
        <v>fsulmanl0@washington.edu</v>
      </c>
      <c r="H758" s="2" t="str">
        <f>_xlfn.XLOOKUP(C758,customers!$A$1:$A$1001,customers!$G$1:$G$1001,,0)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11"/>
        <v>35.799999999999997</v>
      </c>
      <c r="N758" t="str" cm="1">
        <f t="array" ref="N758">_xlfn.IFS(I758="Rob","Robusta",I758="Exc","Excelsa",I758="Ara","Arabi",I758="Lib","Liberica")</f>
        <v>Robusta</v>
      </c>
      <c r="O758" t="str" cm="1">
        <f t="array" ref="O758">_xlfn.IFS(J758="M","Medium",J758="L","Light",J758="d","Dark")</f>
        <v>Dark</v>
      </c>
      <c r="P758" t="str">
        <f>_xlfn.XLOOKUP(Orders_Details[[#This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IF(_xlfn.XLOOKUP(C759,customers!$A$1:$A$1001,customers!$C$1:$C$1001,0)=0,"Not Found",_xlfn.XLOOKUP(C759,customers!$A$1:$A$1001,customers!$C$1:$C$1001,0))</f>
        <v>dhollymanl1@ibm.com</v>
      </c>
      <c r="H759" s="2" t="str">
        <f>_xlfn.XLOOKUP(C759,customers!$A$1:$A$1001,customers!$G$1:$G$1001,,0)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11"/>
        <v>17.91</v>
      </c>
      <c r="N759" t="str" cm="1">
        <f t="array" ref="N759">_xlfn.IFS(I759="Rob","Robusta",I759="Exc","Excelsa",I759="Ara","Arabi",I759="Lib","Liberica")</f>
        <v>Arabi</v>
      </c>
      <c r="O759" t="str" cm="1">
        <f t="array" ref="O759">_xlfn.IFS(J759="M","Medium",J759="L","Light",J759="d","Dark")</f>
        <v>Dark</v>
      </c>
      <c r="P759" t="str">
        <f>_xlfn.XLOOKUP(Orders_Details[[#This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IF(_xlfn.XLOOKUP(C760,customers!$A$1:$A$1001,customers!$C$1:$C$1001,0)=0,"Not Found",_xlfn.XLOOKUP(C760,customers!$A$1:$A$1001,customers!$C$1:$C$1001,0))</f>
        <v>lnardonil2@hao123.com</v>
      </c>
      <c r="H760" s="2" t="str">
        <f>_xlfn.XLOOKUP(C760,customers!$A$1:$A$1001,customers!$G$1:$G$1001,,0)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11"/>
        <v>8.9499999999999993</v>
      </c>
      <c r="N760" t="str" cm="1">
        <f t="array" ref="N760">_xlfn.IFS(I760="Rob","Robusta",I760="Exc","Excelsa",I760="Ara","Arabi",I760="Lib","Liberica")</f>
        <v>Robusta</v>
      </c>
      <c r="O760" t="str" cm="1">
        <f t="array" ref="O760">_xlfn.IFS(J760="M","Medium",J760="L","Light",J760="d","Dark")</f>
        <v>Dark</v>
      </c>
      <c r="P760" t="str">
        <f>_xlfn.XLOOKUP(Orders_Details[[#This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IF(_xlfn.XLOOKUP(C761,customers!$A$1:$A$1001,customers!$C$1:$C$1001,0)=0,"Not Found",_xlfn.XLOOKUP(C761,customers!$A$1:$A$1001,customers!$C$1:$C$1001,0))</f>
        <v>dyarhaml3@moonfruit.com</v>
      </c>
      <c r="H761" s="2" t="str">
        <f>_xlfn.XLOOKUP(C761,customers!$A$1:$A$1001,customers!$G$1:$G$1001,,0)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11"/>
        <v>29.784999999999997</v>
      </c>
      <c r="N761" t="str" cm="1">
        <f t="array" ref="N761">_xlfn.IFS(I761="Rob","Robusta",I761="Exc","Excelsa",I761="Ara","Arabi",I761="Lib","Liberica")</f>
        <v>Liberica</v>
      </c>
      <c r="O761" t="str" cm="1">
        <f t="array" ref="O761">_xlfn.IFS(J761="M","Medium",J761="L","Light",J761="d","Dark")</f>
        <v>Dark</v>
      </c>
      <c r="P761" t="str">
        <f>_xlfn.XLOOKUP(Orders_Details[[#This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IF(_xlfn.XLOOKUP(C762,customers!$A$1:$A$1001,customers!$C$1:$C$1001,0)=0,"Not Found",_xlfn.XLOOKUP(C762,customers!$A$1:$A$1001,customers!$C$1:$C$1001,0))</f>
        <v>aferreal4@wikia.com</v>
      </c>
      <c r="H762" s="2" t="str">
        <f>_xlfn.XLOOKUP(C762,customers!$A$1:$A$1001,customers!$G$1:$G$1001,,0)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11"/>
        <v>44.55</v>
      </c>
      <c r="N762" t="str" cm="1">
        <f t="array" ref="N762">_xlfn.IFS(I762="Rob","Robusta",I762="Exc","Excelsa",I762="Ara","Arabi",I762="Lib","Liberica")</f>
        <v>Excelsa</v>
      </c>
      <c r="O762" t="str" cm="1">
        <f t="array" ref="O762">_xlfn.IFS(J762="M","Medium",J762="L","Light",J762="d","Dark")</f>
        <v>Light</v>
      </c>
      <c r="P762" t="str">
        <f>_xlfn.XLOOKUP(Orders_Details[[#This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IF(_xlfn.XLOOKUP(C763,customers!$A$1:$A$1001,customers!$C$1:$C$1001,0)=0,"Not Found",_xlfn.XLOOKUP(C763,customers!$A$1:$A$1001,customers!$C$1:$C$1001,0))</f>
        <v>ckendrickl5@webnode.com</v>
      </c>
      <c r="H763" s="2" t="str">
        <f>_xlfn.XLOOKUP(C763,customers!$A$1:$A$1001,customers!$G$1:$G$1001,,0)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11"/>
        <v>89.1</v>
      </c>
      <c r="N763" t="str" cm="1">
        <f t="array" ref="N763">_xlfn.IFS(I763="Rob","Robusta",I763="Exc","Excelsa",I763="Ara","Arabi",I763="Lib","Liberica")</f>
        <v>Excelsa</v>
      </c>
      <c r="O763" t="str" cm="1">
        <f t="array" ref="O763">_xlfn.IFS(J763="M","Medium",J763="L","Light",J763="d","Dark")</f>
        <v>Light</v>
      </c>
      <c r="P763" t="str">
        <f>_xlfn.XLOOKUP(Orders_Details[[#This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IF(_xlfn.XLOOKUP(C764,customers!$A$1:$A$1001,customers!$C$1:$C$1001,0)=0,"Not Found",_xlfn.XLOOKUP(C764,customers!$A$1:$A$1001,customers!$C$1:$C$1001,0))</f>
        <v>sdanilchikl6@mit.edu</v>
      </c>
      <c r="H764" s="2" t="str">
        <f>_xlfn.XLOOKUP(C764,customers!$A$1:$A$1001,customers!$G$1:$G$1001,,0)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11"/>
        <v>43.650000000000006</v>
      </c>
      <c r="N764" t="str" cm="1">
        <f t="array" ref="N764">_xlfn.IFS(I764="Rob","Robusta",I764="Exc","Excelsa",I764="Ara","Arabi",I764="Lib","Liberica")</f>
        <v>Liberica</v>
      </c>
      <c r="O764" t="str" cm="1">
        <f t="array" ref="O764">_xlfn.IFS(J764="M","Medium",J764="L","Light",J764="d","Dark")</f>
        <v>Medium</v>
      </c>
      <c r="P764" t="str">
        <f>_xlfn.XLOOKUP(Orders_Details[[#This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IF(_xlfn.XLOOKUP(C765,customers!$A$1:$A$1001,customers!$C$1:$C$1001,0)=0,"Not Found",_xlfn.XLOOKUP(C765,customers!$A$1:$A$1001,customers!$C$1:$C$1001,0))</f>
        <v>Not Found</v>
      </c>
      <c r="H765" s="2" t="str">
        <f>_xlfn.XLOOKUP(C765,customers!$A$1:$A$1001,customers!$G$1:$G$1001,,0)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11"/>
        <v>23.31</v>
      </c>
      <c r="N765" t="str" cm="1">
        <f t="array" ref="N765">_xlfn.IFS(I765="Rob","Robusta",I765="Exc","Excelsa",I765="Ara","Arabi",I765="Lib","Liberica")</f>
        <v>Arabi</v>
      </c>
      <c r="O765" t="str" cm="1">
        <f t="array" ref="O765">_xlfn.IFS(J765="M","Medium",J765="L","Light",J765="d","Dark")</f>
        <v>Light</v>
      </c>
      <c r="P765" t="str">
        <f>_xlfn.XLOOKUP(Orders_Details[[#This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IF(_xlfn.XLOOKUP(C766,customers!$A$1:$A$1001,customers!$C$1:$C$1001,0)=0,"Not Found",_xlfn.XLOOKUP(C766,customers!$A$1:$A$1001,customers!$C$1:$C$1001,0))</f>
        <v>bfolomkinl8@yolasite.com</v>
      </c>
      <c r="H766" s="2" t="str">
        <f>_xlfn.XLOOKUP(C766,customers!$A$1:$A$1001,customers!$G$1:$G$1001,,0)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11"/>
        <v>178.70999999999998</v>
      </c>
      <c r="N766" t="str" cm="1">
        <f t="array" ref="N766">_xlfn.IFS(I766="Rob","Robusta",I766="Exc","Excelsa",I766="Ara","Arabi",I766="Lib","Liberica")</f>
        <v>Arabi</v>
      </c>
      <c r="O766" t="str" cm="1">
        <f t="array" ref="O766">_xlfn.IFS(J766="M","Medium",J766="L","Light",J766="d","Dark")</f>
        <v>Light</v>
      </c>
      <c r="P766" t="str">
        <f>_xlfn.XLOOKUP(Orders_Details[[#This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IF(_xlfn.XLOOKUP(C767,customers!$A$1:$A$1001,customers!$C$1:$C$1001,0)=0,"Not Found",_xlfn.XLOOKUP(C767,customers!$A$1:$A$1001,customers!$C$1:$C$1001,0))</f>
        <v>rpursglovel9@biblegateway.com</v>
      </c>
      <c r="H767" s="2" t="str">
        <f>_xlfn.XLOOKUP(C767,customers!$A$1:$A$1001,customers!$G$1:$G$1001,,0)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11"/>
        <v>59.699999999999996</v>
      </c>
      <c r="N767" t="str" cm="1">
        <f t="array" ref="N767">_xlfn.IFS(I767="Rob","Robusta",I767="Exc","Excelsa",I767="Ara","Arabi",I767="Lib","Liberica")</f>
        <v>Robusta</v>
      </c>
      <c r="O767" t="str" cm="1">
        <f t="array" ref="O767">_xlfn.IFS(J767="M","Medium",J767="L","Light",J767="d","Dark")</f>
        <v>Medium</v>
      </c>
      <c r="P767" t="str">
        <f>_xlfn.XLOOKUP(Orders_Details[[#This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IF(_xlfn.XLOOKUP(C768,customers!$A$1:$A$1001,customers!$C$1:$C$1001,0)=0,"Not Found",_xlfn.XLOOKUP(C768,customers!$A$1:$A$1001,customers!$C$1:$C$1001,0))</f>
        <v>rpursglovel9@biblegateway.com</v>
      </c>
      <c r="H768" s="2" t="str">
        <f>_xlfn.XLOOKUP(C768,customers!$A$1:$A$1001,customers!$G$1:$G$1001,,0)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11"/>
        <v>15.54</v>
      </c>
      <c r="N768" t="str" cm="1">
        <f t="array" ref="N768">_xlfn.IFS(I768="Rob","Robusta",I768="Exc","Excelsa",I768="Ara","Arabi",I768="Lib","Liberica")</f>
        <v>Arabi</v>
      </c>
      <c r="O768" t="str" cm="1">
        <f t="array" ref="O768">_xlfn.IFS(J768="M","Medium",J768="L","Light",J768="d","Dark")</f>
        <v>Light</v>
      </c>
      <c r="P768" t="str">
        <f>_xlfn.XLOOKUP(Orders_Details[[#This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IF(_xlfn.XLOOKUP(C769,customers!$A$1:$A$1001,customers!$C$1:$C$1001,0)=0,"Not Found",_xlfn.XLOOKUP(C769,customers!$A$1:$A$1001,customers!$C$1:$C$1001,0))</f>
        <v>fconstancekz@ifeng.com</v>
      </c>
      <c r="H769" s="2" t="str">
        <f>_xlfn.XLOOKUP(C769,customers!$A$1:$A$1001,customers!$G$1:$G$1001,,0)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11"/>
        <v>89.35499999999999</v>
      </c>
      <c r="N769" t="str" cm="1">
        <f t="array" ref="N769">_xlfn.IFS(I769="Rob","Robusta",I769="Exc","Excelsa",I769="Ara","Arabi",I769="Lib","Liberica")</f>
        <v>Arabi</v>
      </c>
      <c r="O769" t="str" cm="1">
        <f t="array" ref="O769">_xlfn.IFS(J769="M","Medium",J769="L","Light",J769="d","Dark")</f>
        <v>Light</v>
      </c>
      <c r="P769" t="str">
        <f>_xlfn.XLOOKUP(Orders_Details[[#This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IF(_xlfn.XLOOKUP(C770,customers!$A$1:$A$1001,customers!$C$1:$C$1001,0)=0,"Not Found",_xlfn.XLOOKUP(C770,customers!$A$1:$A$1001,customers!$C$1:$C$1001,0))</f>
        <v>fconstancekz@ifeng.com</v>
      </c>
      <c r="H770" s="2" t="str">
        <f>_xlfn.XLOOKUP(C770,customers!$A$1:$A$1001,customers!$G$1:$G$1001,,0)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si="11"/>
        <v>23.9</v>
      </c>
      <c r="N770" t="str" cm="1">
        <f t="array" ref="N770">_xlfn.IFS(I770="Rob","Robusta",I770="Exc","Excelsa",I770="Ara","Arabi",I770="Lib","Liberica")</f>
        <v>Robusta</v>
      </c>
      <c r="O770" t="str" cm="1">
        <f t="array" ref="O770">_xlfn.IFS(J770="M","Medium",J770="L","Light",J770="d","Dark")</f>
        <v>Light</v>
      </c>
      <c r="P770" t="str">
        <f>_xlfn.XLOOKUP(Orders_Details[[#This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IF(_xlfn.XLOOKUP(C771,customers!$A$1:$A$1001,customers!$C$1:$C$1001,0)=0,"Not Found",_xlfn.XLOOKUP(C771,customers!$A$1:$A$1001,customers!$C$1:$C$1001,0))</f>
        <v>deburahld@google.co.jp</v>
      </c>
      <c r="H771" s="2" t="str">
        <f>_xlfn.XLOOKUP(C771,customers!$A$1:$A$1001,customers!$G$1:$G$1001,,0)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ref="M771:M834" si="12">L771*E771</f>
        <v>137.31</v>
      </c>
      <c r="N771" t="str" cm="1">
        <f t="array" ref="N771">_xlfn.IFS(I771="Rob","Robusta",I771="Exc","Excelsa",I771="Ara","Arabi",I771="Lib","Liberica")</f>
        <v>Robusta</v>
      </c>
      <c r="O771" t="str" cm="1">
        <f t="array" ref="O771">_xlfn.IFS(J771="M","Medium",J771="L","Light",J771="d","Dark")</f>
        <v>Medium</v>
      </c>
      <c r="P771" t="str">
        <f>_xlfn.XLOOKUP(Orders_Details[[#This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IF(_xlfn.XLOOKUP(C772,customers!$A$1:$A$1001,customers!$C$1:$C$1001,0)=0,"Not Found",_xlfn.XLOOKUP(C772,customers!$A$1:$A$1001,customers!$C$1:$C$1001,0))</f>
        <v>mbrimilcombele@cnn.com</v>
      </c>
      <c r="H772" s="2" t="str">
        <f>_xlfn.XLOOKUP(C772,customers!$A$1:$A$1001,customers!$G$1:$G$1001,,0)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12"/>
        <v>9.9499999999999993</v>
      </c>
      <c r="N772" t="str" cm="1">
        <f t="array" ref="N772">_xlfn.IFS(I772="Rob","Robusta",I772="Exc","Excelsa",I772="Ara","Arabi",I772="Lib","Liberica")</f>
        <v>Arabi</v>
      </c>
      <c r="O772" t="str" cm="1">
        <f t="array" ref="O772">_xlfn.IFS(J772="M","Medium",J772="L","Light",J772="d","Dark")</f>
        <v>Dark</v>
      </c>
      <c r="P772" t="str">
        <f>_xlfn.XLOOKUP(Orders_Details[[#This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IF(_xlfn.XLOOKUP(C773,customers!$A$1:$A$1001,customers!$C$1:$C$1001,0)=0,"Not Found",_xlfn.XLOOKUP(C773,customers!$A$1:$A$1001,customers!$C$1:$C$1001,0))</f>
        <v>sbollamlf@list-manage.com</v>
      </c>
      <c r="H773" s="2" t="str">
        <f>_xlfn.XLOOKUP(C773,customers!$A$1:$A$1001,customers!$G$1:$G$1001,,0)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12"/>
        <v>21.509999999999998</v>
      </c>
      <c r="N773" t="str" cm="1">
        <f t="array" ref="N773">_xlfn.IFS(I773="Rob","Robusta",I773="Exc","Excelsa",I773="Ara","Arabi",I773="Lib","Liberica")</f>
        <v>Robusta</v>
      </c>
      <c r="O773" t="str" cm="1">
        <f t="array" ref="O773">_xlfn.IFS(J773="M","Medium",J773="L","Light",J773="d","Dark")</f>
        <v>Light</v>
      </c>
      <c r="P773" t="str">
        <f>_xlfn.XLOOKUP(Orders_Details[[#This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IF(_xlfn.XLOOKUP(C774,customers!$A$1:$A$1001,customers!$C$1:$C$1001,0)=0,"Not Found",_xlfn.XLOOKUP(C774,customers!$A$1:$A$1001,customers!$C$1:$C$1001,0))</f>
        <v>Not Found</v>
      </c>
      <c r="H774" s="2" t="str">
        <f>_xlfn.XLOOKUP(C774,customers!$A$1:$A$1001,customers!$G$1:$G$1001,,0)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12"/>
        <v>82.5</v>
      </c>
      <c r="N774" t="str" cm="1">
        <f t="array" ref="N774">_xlfn.IFS(I774="Rob","Robusta",I774="Exc","Excelsa",I774="Ara","Arabi",I774="Lib","Liberica")</f>
        <v>Excelsa</v>
      </c>
      <c r="O774" t="str" cm="1">
        <f t="array" ref="O774">_xlfn.IFS(J774="M","Medium",J774="L","Light",J774="d","Dark")</f>
        <v>Medium</v>
      </c>
      <c r="P774" t="str">
        <f>_xlfn.XLOOKUP(Orders_Details[[#This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IF(_xlfn.XLOOKUP(C775,customers!$A$1:$A$1001,customers!$C$1:$C$1001,0)=0,"Not Found",_xlfn.XLOOKUP(C775,customers!$A$1:$A$1001,customers!$C$1:$C$1001,0))</f>
        <v>afilipczaklh@ning.com</v>
      </c>
      <c r="H775" s="2" t="str">
        <f>_xlfn.XLOOKUP(C775,customers!$A$1:$A$1001,customers!$G$1:$G$1001,,0)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12"/>
        <v>8.73</v>
      </c>
      <c r="N775" t="str" cm="1">
        <f t="array" ref="N775">_xlfn.IFS(I775="Rob","Robusta",I775="Exc","Excelsa",I775="Ara","Arabi",I775="Lib","Liberica")</f>
        <v>Liberica</v>
      </c>
      <c r="O775" t="str" cm="1">
        <f t="array" ref="O775">_xlfn.IFS(J775="M","Medium",J775="L","Light",J775="d","Dark")</f>
        <v>Medium</v>
      </c>
      <c r="P775" t="str">
        <f>_xlfn.XLOOKUP(Orders_Details[[#This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IF(_xlfn.XLOOKUP(C776,customers!$A$1:$A$1001,customers!$C$1:$C$1001,0)=0,"Not Found",_xlfn.XLOOKUP(C776,customers!$A$1:$A$1001,customers!$C$1:$C$1001,0))</f>
        <v>Not Found</v>
      </c>
      <c r="H776" s="2" t="str">
        <f>_xlfn.XLOOKUP(C776,customers!$A$1:$A$1001,customers!$G$1:$G$1001,,0)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12"/>
        <v>19.899999999999999</v>
      </c>
      <c r="N776" t="str" cm="1">
        <f t="array" ref="N776">_xlfn.IFS(I776="Rob","Robusta",I776="Exc","Excelsa",I776="Ara","Arabi",I776="Lib","Liberica")</f>
        <v>Robusta</v>
      </c>
      <c r="O776" t="str" cm="1">
        <f t="array" ref="O776">_xlfn.IFS(J776="M","Medium",J776="L","Light",J776="d","Dark")</f>
        <v>Medium</v>
      </c>
      <c r="P776" t="str">
        <f>_xlfn.XLOOKUP(Orders_Details[[#This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IF(_xlfn.XLOOKUP(C777,customers!$A$1:$A$1001,customers!$C$1:$C$1001,0)=0,"Not Found",_xlfn.XLOOKUP(C777,customers!$A$1:$A$1001,customers!$C$1:$C$1001,0))</f>
        <v>relnaughlj@comsenz.com</v>
      </c>
      <c r="H777" s="2" t="str">
        <f>_xlfn.XLOOKUP(C777,customers!$A$1:$A$1001,customers!$G$1:$G$1001,,0)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12"/>
        <v>17.82</v>
      </c>
      <c r="N777" t="str" cm="1">
        <f t="array" ref="N777">_xlfn.IFS(I777="Rob","Robusta",I777="Exc","Excelsa",I777="Ara","Arabi",I777="Lib","Liberica")</f>
        <v>Excelsa</v>
      </c>
      <c r="O777" t="str" cm="1">
        <f t="array" ref="O777">_xlfn.IFS(J777="M","Medium",J777="L","Light",J777="d","Dark")</f>
        <v>Light</v>
      </c>
      <c r="P777" t="str">
        <f>_xlfn.XLOOKUP(Orders_Details[[#This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IF(_xlfn.XLOOKUP(C778,customers!$A$1:$A$1001,customers!$C$1:$C$1001,0)=0,"Not Found",_xlfn.XLOOKUP(C778,customers!$A$1:$A$1001,customers!$C$1:$C$1001,0))</f>
        <v>jdeehanlk@about.me</v>
      </c>
      <c r="H778" s="2" t="str">
        <f>_xlfn.XLOOKUP(C778,customers!$A$1:$A$1001,customers!$G$1:$G$1001,,0)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12"/>
        <v>20.25</v>
      </c>
      <c r="N778" t="str" cm="1">
        <f t="array" ref="N778">_xlfn.IFS(I778="Rob","Robusta",I778="Exc","Excelsa",I778="Ara","Arabi",I778="Lib","Liberica")</f>
        <v>Arabi</v>
      </c>
      <c r="O778" t="str" cm="1">
        <f t="array" ref="O778">_xlfn.IFS(J778="M","Medium",J778="L","Light",J778="d","Dark")</f>
        <v>Medium</v>
      </c>
      <c r="P778" t="str">
        <f>_xlfn.XLOOKUP(Orders_Details[[#This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IF(_xlfn.XLOOKUP(C779,customers!$A$1:$A$1001,customers!$C$1:$C$1001,0)=0,"Not Found",_xlfn.XLOOKUP(C779,customers!$A$1:$A$1001,customers!$C$1:$C$1001,0))</f>
        <v>jedenll@e-recht24.de</v>
      </c>
      <c r="H779" s="2" t="str">
        <f>_xlfn.XLOOKUP(C779,customers!$A$1:$A$1001,customers!$G$1:$G$1001,,0)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12"/>
        <v>59.569999999999993</v>
      </c>
      <c r="N779" t="str" cm="1">
        <f t="array" ref="N779">_xlfn.IFS(I779="Rob","Robusta",I779="Exc","Excelsa",I779="Ara","Arabi",I779="Lib","Liberica")</f>
        <v>Arabi</v>
      </c>
      <c r="O779" t="str" cm="1">
        <f t="array" ref="O779">_xlfn.IFS(J779="M","Medium",J779="L","Light",J779="d","Dark")</f>
        <v>Light</v>
      </c>
      <c r="P779" t="str">
        <f>_xlfn.XLOOKUP(Orders_Details[[#This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IF(_xlfn.XLOOKUP(C780,customers!$A$1:$A$1001,customers!$C$1:$C$1001,0)=0,"Not Found",_xlfn.XLOOKUP(C780,customers!$A$1:$A$1001,customers!$C$1:$C$1001,0))</f>
        <v>cjewsterlu@moonfruit.com</v>
      </c>
      <c r="H780" s="2" t="str">
        <f>_xlfn.XLOOKUP(C780,customers!$A$1:$A$1001,customers!$G$1:$G$1001,,0)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12"/>
        <v>19.02</v>
      </c>
      <c r="N780" t="str" cm="1">
        <f t="array" ref="N780">_xlfn.IFS(I780="Rob","Robusta",I780="Exc","Excelsa",I780="Ara","Arabi",I780="Lib","Liberica")</f>
        <v>Liberica</v>
      </c>
      <c r="O780" t="str" cm="1">
        <f t="array" ref="O780">_xlfn.IFS(J780="M","Medium",J780="L","Light",J780="d","Dark")</f>
        <v>Light</v>
      </c>
      <c r="P780" t="str">
        <f>_xlfn.XLOOKUP(Orders_Details[[#This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IF(_xlfn.XLOOKUP(C781,customers!$A$1:$A$1001,customers!$C$1:$C$1001,0)=0,"Not Found",_xlfn.XLOOKUP(C781,customers!$A$1:$A$1001,customers!$C$1:$C$1001,0))</f>
        <v>usoutherdenln@hao123.com</v>
      </c>
      <c r="H781" s="2" t="str">
        <f>_xlfn.XLOOKUP(C781,customers!$A$1:$A$1001,customers!$G$1:$G$1001,,0)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12"/>
        <v>77.699999999999989</v>
      </c>
      <c r="N781" t="str" cm="1">
        <f t="array" ref="N781">_xlfn.IFS(I781="Rob","Robusta",I781="Exc","Excelsa",I781="Ara","Arabi",I781="Lib","Liberica")</f>
        <v>Liberica</v>
      </c>
      <c r="O781" t="str" cm="1">
        <f t="array" ref="O781">_xlfn.IFS(J781="M","Medium",J781="L","Light",J781="d","Dark")</f>
        <v>Dark</v>
      </c>
      <c r="P781" t="str">
        <f>_xlfn.XLOOKUP(Orders_Details[[#This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IF(_xlfn.XLOOKUP(C782,customers!$A$1:$A$1001,customers!$C$1:$C$1001,0)=0,"Not Found",_xlfn.XLOOKUP(C782,customers!$A$1:$A$1001,customers!$C$1:$C$1001,0))</f>
        <v>Not Found</v>
      </c>
      <c r="H782" s="2" t="str">
        <f>_xlfn.XLOOKUP(C782,customers!$A$1:$A$1001,customers!$G$1:$G$1001,,0)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12"/>
        <v>41.25</v>
      </c>
      <c r="N782" t="str" cm="1">
        <f t="array" ref="N782">_xlfn.IFS(I782="Rob","Robusta",I782="Exc","Excelsa",I782="Ara","Arabi",I782="Lib","Liberica")</f>
        <v>Excelsa</v>
      </c>
      <c r="O782" t="str" cm="1">
        <f t="array" ref="O782">_xlfn.IFS(J782="M","Medium",J782="L","Light",J782="d","Dark")</f>
        <v>Medium</v>
      </c>
      <c r="P782" t="str">
        <f>_xlfn.XLOOKUP(Orders_Details[[#This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IF(_xlfn.XLOOKUP(C783,customers!$A$1:$A$1001,customers!$C$1:$C$1001,0)=0,"Not Found",_xlfn.XLOOKUP(C783,customers!$A$1:$A$1001,customers!$C$1:$C$1001,0))</f>
        <v>lburtenshawlp@shinystat.com</v>
      </c>
      <c r="H783" s="2" t="str">
        <f>_xlfn.XLOOKUP(C783,customers!$A$1:$A$1001,customers!$G$1:$G$1001,,0)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12"/>
        <v>145.82</v>
      </c>
      <c r="N783" t="str" cm="1">
        <f t="array" ref="N783">_xlfn.IFS(I783="Rob","Robusta",I783="Exc","Excelsa",I783="Ara","Arabi",I783="Lib","Liberica")</f>
        <v>Liberica</v>
      </c>
      <c r="O783" t="str" cm="1">
        <f t="array" ref="O783">_xlfn.IFS(J783="M","Medium",J783="L","Light",J783="d","Dark")</f>
        <v>Light</v>
      </c>
      <c r="P783" t="str">
        <f>_xlfn.XLOOKUP(Orders_Details[[#This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IF(_xlfn.XLOOKUP(C784,customers!$A$1:$A$1001,customers!$C$1:$C$1001,0)=0,"Not Found",_xlfn.XLOOKUP(C784,customers!$A$1:$A$1001,customers!$C$1:$C$1001,0))</f>
        <v>agregorattilq@vistaprint.com</v>
      </c>
      <c r="H784" s="2" t="str">
        <f>_xlfn.XLOOKUP(C784,customers!$A$1:$A$1001,customers!$G$1:$G$1001,,0)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12"/>
        <v>26.73</v>
      </c>
      <c r="N784" t="str" cm="1">
        <f t="array" ref="N784">_xlfn.IFS(I784="Rob","Robusta",I784="Exc","Excelsa",I784="Ara","Arabi",I784="Lib","Liberica")</f>
        <v>Excelsa</v>
      </c>
      <c r="O784" t="str" cm="1">
        <f t="array" ref="O784">_xlfn.IFS(J784="M","Medium",J784="L","Light",J784="d","Dark")</f>
        <v>Light</v>
      </c>
      <c r="P784" t="str">
        <f>_xlfn.XLOOKUP(Orders_Details[[#This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IF(_xlfn.XLOOKUP(C785,customers!$A$1:$A$1001,customers!$C$1:$C$1001,0)=0,"Not Found",_xlfn.XLOOKUP(C785,customers!$A$1:$A$1001,customers!$C$1:$C$1001,0))</f>
        <v>ccrosterlr@gov.uk</v>
      </c>
      <c r="H785" s="2" t="str">
        <f>_xlfn.XLOOKUP(C785,customers!$A$1:$A$1001,customers!$G$1:$G$1001,,0)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12"/>
        <v>43.650000000000006</v>
      </c>
      <c r="N785" t="str" cm="1">
        <f t="array" ref="N785">_xlfn.IFS(I785="Rob","Robusta",I785="Exc","Excelsa",I785="Ara","Arabi",I785="Lib","Liberica")</f>
        <v>Liberica</v>
      </c>
      <c r="O785" t="str" cm="1">
        <f t="array" ref="O785">_xlfn.IFS(J785="M","Medium",J785="L","Light",J785="d","Dark")</f>
        <v>Medium</v>
      </c>
      <c r="P785" t="str">
        <f>_xlfn.XLOOKUP(Orders_Details[[#This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IF(_xlfn.XLOOKUP(C786,customers!$A$1:$A$1001,customers!$C$1:$C$1001,0)=0,"Not Found",_xlfn.XLOOKUP(C786,customers!$A$1:$A$1001,customers!$C$1:$C$1001,0))</f>
        <v>gwhiteheadls@hp.com</v>
      </c>
      <c r="H786" s="2" t="str">
        <f>_xlfn.XLOOKUP(C786,customers!$A$1:$A$1001,customers!$G$1:$G$1001,,0)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12"/>
        <v>31.7</v>
      </c>
      <c r="N786" t="str" cm="1">
        <f t="array" ref="N786">_xlfn.IFS(I786="Rob","Robusta",I786="Exc","Excelsa",I786="Ara","Arabi",I786="Lib","Liberica")</f>
        <v>Liberica</v>
      </c>
      <c r="O786" t="str" cm="1">
        <f t="array" ref="O786">_xlfn.IFS(J786="M","Medium",J786="L","Light",J786="d","Dark")</f>
        <v>Light</v>
      </c>
      <c r="P786" t="str">
        <f>_xlfn.XLOOKUP(Orders_Details[[#This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IF(_xlfn.XLOOKUP(C787,customers!$A$1:$A$1001,customers!$C$1:$C$1001,0)=0,"Not Found",_xlfn.XLOOKUP(C787,customers!$A$1:$A$1001,customers!$C$1:$C$1001,0))</f>
        <v>hjodrellelt@samsung.com</v>
      </c>
      <c r="H787" s="2" t="str">
        <f>_xlfn.XLOOKUP(C787,customers!$A$1:$A$1001,customers!$G$1:$G$1001,,0)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12"/>
        <v>22.884999999999998</v>
      </c>
      <c r="N787" t="str" cm="1">
        <f t="array" ref="N787">_xlfn.IFS(I787="Rob","Robusta",I787="Exc","Excelsa",I787="Ara","Arabi",I787="Lib","Liberica")</f>
        <v>Arabi</v>
      </c>
      <c r="O787" t="str" cm="1">
        <f t="array" ref="O787">_xlfn.IFS(J787="M","Medium",J787="L","Light",J787="d","Dark")</f>
        <v>Dark</v>
      </c>
      <c r="P787" t="str">
        <f>_xlfn.XLOOKUP(Orders_Details[[#This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IF(_xlfn.XLOOKUP(C788,customers!$A$1:$A$1001,customers!$C$1:$C$1001,0)=0,"Not Found",_xlfn.XLOOKUP(C788,customers!$A$1:$A$1001,customers!$C$1:$C$1001,0))</f>
        <v>cjewsterlu@moonfruit.com</v>
      </c>
      <c r="H788" s="2" t="str">
        <f>_xlfn.XLOOKUP(C788,customers!$A$1:$A$1001,customers!$G$1:$G$1001,,0)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12"/>
        <v>27.945</v>
      </c>
      <c r="N788" t="str" cm="1">
        <f t="array" ref="N788">_xlfn.IFS(I788="Rob","Robusta",I788="Exc","Excelsa",I788="Ara","Arabi",I788="Lib","Liberica")</f>
        <v>Excelsa</v>
      </c>
      <c r="O788" t="str" cm="1">
        <f t="array" ref="O788">_xlfn.IFS(J788="M","Medium",J788="L","Light",J788="d","Dark")</f>
        <v>Dark</v>
      </c>
      <c r="P788" t="str">
        <f>_xlfn.XLOOKUP(Orders_Details[[#This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IF(_xlfn.XLOOKUP(C789,customers!$A$1:$A$1001,customers!$C$1:$C$1001,0)=0,"Not Found",_xlfn.XLOOKUP(C789,customers!$A$1:$A$1001,customers!$C$1:$C$1001,0))</f>
        <v>Not Found</v>
      </c>
      <c r="H789" s="2" t="str">
        <f>_xlfn.XLOOKUP(C789,customers!$A$1:$A$1001,customers!$G$1:$G$1001,,0)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12"/>
        <v>82.5</v>
      </c>
      <c r="N789" t="str" cm="1">
        <f t="array" ref="N789">_xlfn.IFS(I789="Rob","Robusta",I789="Exc","Excelsa",I789="Ara","Arabi",I789="Lib","Liberica")</f>
        <v>Excelsa</v>
      </c>
      <c r="O789" t="str" cm="1">
        <f t="array" ref="O789">_xlfn.IFS(J789="M","Medium",J789="L","Light",J789="d","Dark")</f>
        <v>Medium</v>
      </c>
      <c r="P789" t="str">
        <f>_xlfn.XLOOKUP(Orders_Details[[#This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IF(_xlfn.XLOOKUP(C790,customers!$A$1:$A$1001,customers!$C$1:$C$1001,0)=0,"Not Found",_xlfn.XLOOKUP(C790,customers!$A$1:$A$1001,customers!$C$1:$C$1001,0))</f>
        <v>knottramlw@odnoklassniki.ru</v>
      </c>
      <c r="H790" s="2" t="str">
        <f>_xlfn.XLOOKUP(C790,customers!$A$1:$A$1001,customers!$G$1:$G$1001,,0)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12"/>
        <v>45.769999999999996</v>
      </c>
      <c r="N790" t="str" cm="1">
        <f t="array" ref="N790">_xlfn.IFS(I790="Rob","Robusta",I790="Exc","Excelsa",I790="Ara","Arabi",I790="Lib","Liberica")</f>
        <v>Robusta</v>
      </c>
      <c r="O790" t="str" cm="1">
        <f t="array" ref="O790">_xlfn.IFS(J790="M","Medium",J790="L","Light",J790="d","Dark")</f>
        <v>Medium</v>
      </c>
      <c r="P790" t="str">
        <f>_xlfn.XLOOKUP(Orders_Details[[#This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IF(_xlfn.XLOOKUP(C791,customers!$A$1:$A$1001,customers!$C$1:$C$1001,0)=0,"Not Found",_xlfn.XLOOKUP(C791,customers!$A$1:$A$1001,customers!$C$1:$C$1001,0))</f>
        <v>nbuneylx@jugem.jp</v>
      </c>
      <c r="H791" s="2" t="str">
        <f>_xlfn.XLOOKUP(C791,customers!$A$1:$A$1001,customers!$G$1:$G$1001,,0)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12"/>
        <v>77.699999999999989</v>
      </c>
      <c r="N791" t="str" cm="1">
        <f t="array" ref="N791">_xlfn.IFS(I791="Rob","Robusta",I791="Exc","Excelsa",I791="Ara","Arabi",I791="Lib","Liberica")</f>
        <v>Arabi</v>
      </c>
      <c r="O791" t="str" cm="1">
        <f t="array" ref="O791">_xlfn.IFS(J791="M","Medium",J791="L","Light",J791="d","Dark")</f>
        <v>Light</v>
      </c>
      <c r="P791" t="str">
        <f>_xlfn.XLOOKUP(Orders_Details[[#This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IF(_xlfn.XLOOKUP(C792,customers!$A$1:$A$1001,customers!$C$1:$C$1001,0)=0,"Not Found",_xlfn.XLOOKUP(C792,customers!$A$1:$A$1001,customers!$C$1:$C$1001,0))</f>
        <v>smcshealy@photobucket.com</v>
      </c>
      <c r="H792" s="2" t="str">
        <f>_xlfn.XLOOKUP(C792,customers!$A$1:$A$1001,customers!$G$1:$G$1001,,0)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12"/>
        <v>23.31</v>
      </c>
      <c r="N792" t="str" cm="1">
        <f t="array" ref="N792">_xlfn.IFS(I792="Rob","Robusta",I792="Exc","Excelsa",I792="Ara","Arabi",I792="Lib","Liberica")</f>
        <v>Arabi</v>
      </c>
      <c r="O792" t="str" cm="1">
        <f t="array" ref="O792">_xlfn.IFS(J792="M","Medium",J792="L","Light",J792="d","Dark")</f>
        <v>Light</v>
      </c>
      <c r="P792" t="str">
        <f>_xlfn.XLOOKUP(Orders_Details[[#This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IF(_xlfn.XLOOKUP(C793,customers!$A$1:$A$1001,customers!$C$1:$C$1001,0)=0,"Not Found",_xlfn.XLOOKUP(C793,customers!$A$1:$A$1001,customers!$C$1:$C$1001,0))</f>
        <v>khuddartlz@about.com</v>
      </c>
      <c r="H793" s="2" t="str">
        <f>_xlfn.XLOOKUP(C793,customers!$A$1:$A$1001,customers!$G$1:$G$1001,,0)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12"/>
        <v>23.774999999999999</v>
      </c>
      <c r="N793" t="str" cm="1">
        <f t="array" ref="N793">_xlfn.IFS(I793="Rob","Robusta",I793="Exc","Excelsa",I793="Ara","Arabi",I793="Lib","Liberica")</f>
        <v>Liberica</v>
      </c>
      <c r="O793" t="str" cm="1">
        <f t="array" ref="O793">_xlfn.IFS(J793="M","Medium",J793="L","Light",J793="d","Dark")</f>
        <v>Light</v>
      </c>
      <c r="P793" t="str">
        <f>_xlfn.XLOOKUP(Orders_Details[[#This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IF(_xlfn.XLOOKUP(C794,customers!$A$1:$A$1001,customers!$C$1:$C$1001,0)=0,"Not Found",_xlfn.XLOOKUP(C794,customers!$A$1:$A$1001,customers!$C$1:$C$1001,0))</f>
        <v>jgippesm0@cloudflare.com</v>
      </c>
      <c r="H794" s="2" t="str">
        <f>_xlfn.XLOOKUP(C794,customers!$A$1:$A$1001,customers!$G$1:$G$1001,,0)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12"/>
        <v>52.38</v>
      </c>
      <c r="N794" t="str" cm="1">
        <f t="array" ref="N794">_xlfn.IFS(I794="Rob","Robusta",I794="Exc","Excelsa",I794="Ara","Arabi",I794="Lib","Liberica")</f>
        <v>Liberica</v>
      </c>
      <c r="O794" t="str" cm="1">
        <f t="array" ref="O794">_xlfn.IFS(J794="M","Medium",J794="L","Light",J794="d","Dark")</f>
        <v>Medium</v>
      </c>
      <c r="P794" t="str">
        <f>_xlfn.XLOOKUP(Orders_Details[[#This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IF(_xlfn.XLOOKUP(C795,customers!$A$1:$A$1001,customers!$C$1:$C$1001,0)=0,"Not Found",_xlfn.XLOOKUP(C795,customers!$A$1:$A$1001,customers!$C$1:$C$1001,0))</f>
        <v>lwhittleseem1@e-recht24.de</v>
      </c>
      <c r="H795" s="2" t="str">
        <f>_xlfn.XLOOKUP(C795,customers!$A$1:$A$1001,customers!$G$1:$G$1001,,0)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12"/>
        <v>17.924999999999997</v>
      </c>
      <c r="N795" t="str" cm="1">
        <f t="array" ref="N795">_xlfn.IFS(I795="Rob","Robusta",I795="Exc","Excelsa",I795="Ara","Arabi",I795="Lib","Liberica")</f>
        <v>Robusta</v>
      </c>
      <c r="O795" t="str" cm="1">
        <f t="array" ref="O795">_xlfn.IFS(J795="M","Medium",J795="L","Light",J795="d","Dark")</f>
        <v>Light</v>
      </c>
      <c r="P795" t="str">
        <f>_xlfn.XLOOKUP(Orders_Details[[#This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IF(_xlfn.XLOOKUP(C796,customers!$A$1:$A$1001,customers!$C$1:$C$1001,0)=0,"Not Found",_xlfn.XLOOKUP(C796,customers!$A$1:$A$1001,customers!$C$1:$C$1001,0))</f>
        <v>gtrengrovem2@elpais.com</v>
      </c>
      <c r="H796" s="2" t="str">
        <f>_xlfn.XLOOKUP(C796,customers!$A$1:$A$1001,customers!$G$1:$G$1001,,0)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12"/>
        <v>148.92499999999998</v>
      </c>
      <c r="N796" t="str" cm="1">
        <f t="array" ref="N796">_xlfn.IFS(I796="Rob","Robusta",I796="Exc","Excelsa",I796="Ara","Arabi",I796="Lib","Liberica")</f>
        <v>Arabi</v>
      </c>
      <c r="O796" t="str" cm="1">
        <f t="array" ref="O796">_xlfn.IFS(J796="M","Medium",J796="L","Light",J796="d","Dark")</f>
        <v>Light</v>
      </c>
      <c r="P796" t="str">
        <f>_xlfn.XLOOKUP(Orders_Details[[#This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IF(_xlfn.XLOOKUP(C797,customers!$A$1:$A$1001,customers!$C$1:$C$1001,0)=0,"Not Found",_xlfn.XLOOKUP(C797,customers!$A$1:$A$1001,customers!$C$1:$C$1001,0))</f>
        <v>wcalderom3@stumbleupon.com</v>
      </c>
      <c r="H797" s="2" t="str">
        <f>_xlfn.XLOOKUP(C797,customers!$A$1:$A$1001,customers!$G$1:$G$1001,,0)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12"/>
        <v>28.679999999999996</v>
      </c>
      <c r="N797" t="str" cm="1">
        <f t="array" ref="N797">_xlfn.IFS(I797="Rob","Robusta",I797="Exc","Excelsa",I797="Ara","Arabi",I797="Lib","Liberica")</f>
        <v>Robusta</v>
      </c>
      <c r="O797" t="str" cm="1">
        <f t="array" ref="O797">_xlfn.IFS(J797="M","Medium",J797="L","Light",J797="d","Dark")</f>
        <v>Light</v>
      </c>
      <c r="P797" t="str">
        <f>_xlfn.XLOOKUP(Orders_Details[[#This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IF(_xlfn.XLOOKUP(C798,customers!$A$1:$A$1001,customers!$C$1:$C$1001,0)=0,"Not Found",_xlfn.XLOOKUP(C798,customers!$A$1:$A$1001,customers!$C$1:$C$1001,0))</f>
        <v>Not Found</v>
      </c>
      <c r="H798" s="2" t="str">
        <f>_xlfn.XLOOKUP(C798,customers!$A$1:$A$1001,customers!$G$1:$G$1001,,0)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12"/>
        <v>9.51</v>
      </c>
      <c r="N798" t="str" cm="1">
        <f t="array" ref="N798">_xlfn.IFS(I798="Rob","Robusta",I798="Exc","Excelsa",I798="Ara","Arabi",I798="Lib","Liberica")</f>
        <v>Liberica</v>
      </c>
      <c r="O798" t="str" cm="1">
        <f t="array" ref="O798">_xlfn.IFS(J798="M","Medium",J798="L","Light",J798="d","Dark")</f>
        <v>Light</v>
      </c>
      <c r="P798" t="str">
        <f>_xlfn.XLOOKUP(Orders_Details[[#This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IF(_xlfn.XLOOKUP(C799,customers!$A$1:$A$1001,customers!$C$1:$C$1001,0)=0,"Not Found",_xlfn.XLOOKUP(C799,customers!$A$1:$A$1001,customers!$C$1:$C$1001,0))</f>
        <v>jkennicottm5@yahoo.co.jp</v>
      </c>
      <c r="H799" s="2" t="str">
        <f>_xlfn.XLOOKUP(C799,customers!$A$1:$A$1001,customers!$G$1:$G$1001,,0)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12"/>
        <v>31.08</v>
      </c>
      <c r="N799" t="str" cm="1">
        <f t="array" ref="N799">_xlfn.IFS(I799="Rob","Robusta",I799="Exc","Excelsa",I799="Ara","Arabi",I799="Lib","Liberica")</f>
        <v>Arabi</v>
      </c>
      <c r="O799" t="str" cm="1">
        <f t="array" ref="O799">_xlfn.IFS(J799="M","Medium",J799="L","Light",J799="d","Dark")</f>
        <v>Light</v>
      </c>
      <c r="P799" t="str">
        <f>_xlfn.XLOOKUP(Orders_Details[[#This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IF(_xlfn.XLOOKUP(C800,customers!$A$1:$A$1001,customers!$C$1:$C$1001,0)=0,"Not Found",_xlfn.XLOOKUP(C800,customers!$A$1:$A$1001,customers!$C$1:$C$1001,0))</f>
        <v>gruggenm6@nymag.com</v>
      </c>
      <c r="H800" s="2" t="str">
        <f>_xlfn.XLOOKUP(C800,customers!$A$1:$A$1001,customers!$G$1:$G$1001,,0)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12"/>
        <v>8.0549999999999997</v>
      </c>
      <c r="N800" t="str" cm="1">
        <f t="array" ref="N800">_xlfn.IFS(I800="Rob","Robusta",I800="Exc","Excelsa",I800="Ara","Arabi",I800="Lib","Liberica")</f>
        <v>Robusta</v>
      </c>
      <c r="O800" t="str" cm="1">
        <f t="array" ref="O800">_xlfn.IFS(J800="M","Medium",J800="L","Light",J800="d","Dark")</f>
        <v>Dark</v>
      </c>
      <c r="P800" t="str">
        <f>_xlfn.XLOOKUP(Orders_Details[[#This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IF(_xlfn.XLOOKUP(C801,customers!$A$1:$A$1001,customers!$C$1:$C$1001,0)=0,"Not Found",_xlfn.XLOOKUP(C801,customers!$A$1:$A$1001,customers!$C$1:$C$1001,0))</f>
        <v>Not Found</v>
      </c>
      <c r="H801" s="2" t="str">
        <f>_xlfn.XLOOKUP(C801,customers!$A$1:$A$1001,customers!$G$1:$G$1001,,0)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12"/>
        <v>36.450000000000003</v>
      </c>
      <c r="N801" t="str" cm="1">
        <f t="array" ref="N801">_xlfn.IFS(I801="Rob","Robusta",I801="Exc","Excelsa",I801="Ara","Arabi",I801="Lib","Liberica")</f>
        <v>Excelsa</v>
      </c>
      <c r="O801" t="str" cm="1">
        <f t="array" ref="O801">_xlfn.IFS(J801="M","Medium",J801="L","Light",J801="d","Dark")</f>
        <v>Dark</v>
      </c>
      <c r="P801" t="str">
        <f>_xlfn.XLOOKUP(Orders_Details[[#This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IF(_xlfn.XLOOKUP(C802,customers!$A$1:$A$1001,customers!$C$1:$C$1001,0)=0,"Not Found",_xlfn.XLOOKUP(C802,customers!$A$1:$A$1001,customers!$C$1:$C$1001,0))</f>
        <v>mfrightm8@harvard.edu</v>
      </c>
      <c r="H802" s="2" t="str">
        <f>_xlfn.XLOOKUP(C802,customers!$A$1:$A$1001,customers!$G$1:$G$1001,,0)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12"/>
        <v>16.11</v>
      </c>
      <c r="N802" t="str" cm="1">
        <f t="array" ref="N802">_xlfn.IFS(I802="Rob","Robusta",I802="Exc","Excelsa",I802="Ara","Arabi",I802="Lib","Liberica")</f>
        <v>Robusta</v>
      </c>
      <c r="O802" t="str" cm="1">
        <f t="array" ref="O802">_xlfn.IFS(J802="M","Medium",J802="L","Light",J802="d","Dark")</f>
        <v>Dark</v>
      </c>
      <c r="P802" t="str">
        <f>_xlfn.XLOOKUP(Orders_Details[[#This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IF(_xlfn.XLOOKUP(C803,customers!$A$1:$A$1001,customers!$C$1:$C$1001,0)=0,"Not Found",_xlfn.XLOOKUP(C803,customers!$A$1:$A$1001,customers!$C$1:$C$1001,0))</f>
        <v>btartem9@aol.com</v>
      </c>
      <c r="H803" s="2" t="str">
        <f>_xlfn.XLOOKUP(C803,customers!$A$1:$A$1001,customers!$G$1:$G$1001,,0)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12"/>
        <v>41.169999999999995</v>
      </c>
      <c r="N803" t="str" cm="1">
        <f t="array" ref="N803">_xlfn.IFS(I803="Rob","Robusta",I803="Exc","Excelsa",I803="Ara","Arabi",I803="Lib","Liberica")</f>
        <v>Robusta</v>
      </c>
      <c r="O803" t="str" cm="1">
        <f t="array" ref="O803">_xlfn.IFS(J803="M","Medium",J803="L","Light",J803="d","Dark")</f>
        <v>Dark</v>
      </c>
      <c r="P803" t="str">
        <f>_xlfn.XLOOKUP(Orders_Details[[#This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IF(_xlfn.XLOOKUP(C804,customers!$A$1:$A$1001,customers!$C$1:$C$1001,0)=0,"Not Found",_xlfn.XLOOKUP(C804,customers!$A$1:$A$1001,customers!$C$1:$C$1001,0))</f>
        <v>ckrzysztofiakma@skyrock.com</v>
      </c>
      <c r="H804" s="2" t="str">
        <f>_xlfn.XLOOKUP(C804,customers!$A$1:$A$1001,customers!$G$1:$G$1001,,0)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12"/>
        <v>10.739999999999998</v>
      </c>
      <c r="N804" t="str" cm="1">
        <f t="array" ref="N804">_xlfn.IFS(I804="Rob","Robusta",I804="Exc","Excelsa",I804="Ara","Arabi",I804="Lib","Liberica")</f>
        <v>Robusta</v>
      </c>
      <c r="O804" t="str" cm="1">
        <f t="array" ref="O804">_xlfn.IFS(J804="M","Medium",J804="L","Light",J804="d","Dark")</f>
        <v>Dark</v>
      </c>
      <c r="P804" t="str">
        <f>_xlfn.XLOOKUP(Orders_Details[[#This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IF(_xlfn.XLOOKUP(C805,customers!$A$1:$A$1001,customers!$C$1:$C$1001,0)=0,"Not Found",_xlfn.XLOOKUP(C805,customers!$A$1:$A$1001,customers!$C$1:$C$1001,0))</f>
        <v>dpenquetmb@diigo.com</v>
      </c>
      <c r="H805" s="2" t="str">
        <f>_xlfn.XLOOKUP(C805,customers!$A$1:$A$1001,customers!$G$1:$G$1001,,0)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12"/>
        <v>126.49999999999999</v>
      </c>
      <c r="N805" t="str" cm="1">
        <f t="array" ref="N805">_xlfn.IFS(I805="Rob","Robusta",I805="Exc","Excelsa",I805="Ara","Arabi",I805="Lib","Liberica")</f>
        <v>Excelsa</v>
      </c>
      <c r="O805" t="str" cm="1">
        <f t="array" ref="O805">_xlfn.IFS(J805="M","Medium",J805="L","Light",J805="d","Dark")</f>
        <v>Medium</v>
      </c>
      <c r="P805" t="str">
        <f>_xlfn.XLOOKUP(Orders_Details[[#This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IF(_xlfn.XLOOKUP(C806,customers!$A$1:$A$1001,customers!$C$1:$C$1001,0)=0,"Not Found",_xlfn.XLOOKUP(C806,customers!$A$1:$A$1001,customers!$C$1:$C$1001,0))</f>
        <v>Not Found</v>
      </c>
      <c r="H806" s="2" t="str">
        <f>_xlfn.XLOOKUP(C806,customers!$A$1:$A$1001,customers!$G$1:$G$1001,,0)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12"/>
        <v>23.9</v>
      </c>
      <c r="N806" t="str" cm="1">
        <f t="array" ref="N806">_xlfn.IFS(I806="Rob","Robusta",I806="Exc","Excelsa",I806="Ara","Arabi",I806="Lib","Liberica")</f>
        <v>Robusta</v>
      </c>
      <c r="O806" t="str" cm="1">
        <f t="array" ref="O806">_xlfn.IFS(J806="M","Medium",J806="L","Light",J806="d","Dark")</f>
        <v>Light</v>
      </c>
      <c r="P806" t="str">
        <f>_xlfn.XLOOKUP(Orders_Details[[#This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IF(_xlfn.XLOOKUP(C807,customers!$A$1:$A$1001,customers!$C$1:$C$1001,0)=0,"Not Found",_xlfn.XLOOKUP(C807,customers!$A$1:$A$1001,customers!$C$1:$C$1001,0))</f>
        <v>Not Found</v>
      </c>
      <c r="H807" s="2" t="str">
        <f>_xlfn.XLOOKUP(C807,customers!$A$1:$A$1001,customers!$G$1:$G$1001,,0)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12"/>
        <v>5.97</v>
      </c>
      <c r="N807" t="str" cm="1">
        <f t="array" ref="N807">_xlfn.IFS(I807="Rob","Robusta",I807="Exc","Excelsa",I807="Ara","Arabi",I807="Lib","Liberica")</f>
        <v>Robusta</v>
      </c>
      <c r="O807" t="str" cm="1">
        <f t="array" ref="O807">_xlfn.IFS(J807="M","Medium",J807="L","Light",J807="d","Dark")</f>
        <v>Medium</v>
      </c>
      <c r="P807" t="str">
        <f>_xlfn.XLOOKUP(Orders_Details[[#This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IF(_xlfn.XLOOKUP(C808,customers!$A$1:$A$1001,customers!$C$1:$C$1001,0)=0,"Not Found",_xlfn.XLOOKUP(C808,customers!$A$1:$A$1001,customers!$C$1:$C$1001,0))</f>
        <v>Not Found</v>
      </c>
      <c r="H808" s="2" t="str">
        <f>_xlfn.XLOOKUP(C808,customers!$A$1:$A$1001,customers!$G$1:$G$1001,,0)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12"/>
        <v>7.77</v>
      </c>
      <c r="N808" t="str" cm="1">
        <f t="array" ref="N808">_xlfn.IFS(I808="Rob","Robusta",I808="Exc","Excelsa",I808="Ara","Arabi",I808="Lib","Liberica")</f>
        <v>Liberica</v>
      </c>
      <c r="O808" t="str" cm="1">
        <f t="array" ref="O808">_xlfn.IFS(J808="M","Medium",J808="L","Light",J808="d","Dark")</f>
        <v>Dark</v>
      </c>
      <c r="P808" t="str">
        <f>_xlfn.XLOOKUP(Orders_Details[[#This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IF(_xlfn.XLOOKUP(C809,customers!$A$1:$A$1001,customers!$C$1:$C$1001,0)=0,"Not Found",_xlfn.XLOOKUP(C809,customers!$A$1:$A$1001,customers!$C$1:$C$1001,0))</f>
        <v>kferrettimf@huffingtonpost.com</v>
      </c>
      <c r="H809" s="2" t="str">
        <f>_xlfn.XLOOKUP(C809,customers!$A$1:$A$1001,customers!$G$1:$G$1001,,0)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12"/>
        <v>23.31</v>
      </c>
      <c r="N809" t="str" cm="1">
        <f t="array" ref="N809">_xlfn.IFS(I809="Rob","Robusta",I809="Exc","Excelsa",I809="Ara","Arabi",I809="Lib","Liberica")</f>
        <v>Liberica</v>
      </c>
      <c r="O809" t="str" cm="1">
        <f t="array" ref="O809">_xlfn.IFS(J809="M","Medium",J809="L","Light",J809="d","Dark")</f>
        <v>Dark</v>
      </c>
      <c r="P809" t="str">
        <f>_xlfn.XLOOKUP(Orders_Details[[#This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IF(_xlfn.XLOOKUP(C810,customers!$A$1:$A$1001,customers!$C$1:$C$1001,0)=0,"Not Found",_xlfn.XLOOKUP(C810,customers!$A$1:$A$1001,customers!$C$1:$C$1001,0))</f>
        <v>Not Found</v>
      </c>
      <c r="H810" s="2" t="str">
        <f>_xlfn.XLOOKUP(C810,customers!$A$1:$A$1001,customers!$G$1:$G$1001,,0)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12"/>
        <v>137.42499999999998</v>
      </c>
      <c r="N810" t="str" cm="1">
        <f t="array" ref="N810">_xlfn.IFS(I810="Rob","Robusta",I810="Exc","Excelsa",I810="Ara","Arabi",I810="Lib","Liberica")</f>
        <v>Robusta</v>
      </c>
      <c r="O810" t="str" cm="1">
        <f t="array" ref="O810">_xlfn.IFS(J810="M","Medium",J810="L","Light",J810="d","Dark")</f>
        <v>Light</v>
      </c>
      <c r="P810" t="str">
        <f>_xlfn.XLOOKUP(Orders_Details[[#This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IF(_xlfn.XLOOKUP(C811,customers!$A$1:$A$1001,customers!$C$1:$C$1001,0)=0,"Not Found",_xlfn.XLOOKUP(C811,customers!$A$1:$A$1001,customers!$C$1:$C$1001,0))</f>
        <v>Not Found</v>
      </c>
      <c r="H811" s="2" t="str">
        <f>_xlfn.XLOOKUP(C811,customers!$A$1:$A$1001,customers!$G$1:$G$1001,,0)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12"/>
        <v>8.0549999999999997</v>
      </c>
      <c r="N811" t="str" cm="1">
        <f t="array" ref="N811">_xlfn.IFS(I811="Rob","Robusta",I811="Exc","Excelsa",I811="Ara","Arabi",I811="Lib","Liberica")</f>
        <v>Robusta</v>
      </c>
      <c r="O811" t="str" cm="1">
        <f t="array" ref="O811">_xlfn.IFS(J811="M","Medium",J811="L","Light",J811="d","Dark")</f>
        <v>Dark</v>
      </c>
      <c r="P811" t="str">
        <f>_xlfn.XLOOKUP(Orders_Details[[#This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IF(_xlfn.XLOOKUP(C812,customers!$A$1:$A$1001,customers!$C$1:$C$1001,0)=0,"Not Found",_xlfn.XLOOKUP(C812,customers!$A$1:$A$1001,customers!$C$1:$C$1001,0))</f>
        <v>abalsdonemi@toplist.cz</v>
      </c>
      <c r="H812" s="2" t="str">
        <f>_xlfn.XLOOKUP(C812,customers!$A$1:$A$1001,customers!$G$1:$G$1001,,0)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12"/>
        <v>28.53</v>
      </c>
      <c r="N812" t="str" cm="1">
        <f t="array" ref="N812">_xlfn.IFS(I812="Rob","Robusta",I812="Exc","Excelsa",I812="Ara","Arabi",I812="Lib","Liberica")</f>
        <v>Liberica</v>
      </c>
      <c r="O812" t="str" cm="1">
        <f t="array" ref="O812">_xlfn.IFS(J812="M","Medium",J812="L","Light",J812="d","Dark")</f>
        <v>Light</v>
      </c>
      <c r="P812" t="str">
        <f>_xlfn.XLOOKUP(Orders_Details[[#This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IF(_xlfn.XLOOKUP(C813,customers!$A$1:$A$1001,customers!$C$1:$C$1001,0)=0,"Not Found",_xlfn.XLOOKUP(C813,customers!$A$1:$A$1001,customers!$C$1:$C$1001,0))</f>
        <v>bromeramj@list-manage.com</v>
      </c>
      <c r="H813" s="2" t="str">
        <f>_xlfn.XLOOKUP(C813,customers!$A$1:$A$1001,customers!$G$1:$G$1001,,0)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12"/>
        <v>67.5</v>
      </c>
      <c r="N813" t="str" cm="1">
        <f t="array" ref="N813">_xlfn.IFS(I813="Rob","Robusta",I813="Exc","Excelsa",I813="Ara","Arabi",I813="Lib","Liberica")</f>
        <v>Arabi</v>
      </c>
      <c r="O813" t="str" cm="1">
        <f t="array" ref="O813">_xlfn.IFS(J813="M","Medium",J813="L","Light",J813="d","Dark")</f>
        <v>Medium</v>
      </c>
      <c r="P813" t="str">
        <f>_xlfn.XLOOKUP(Orders_Details[[#This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IF(_xlfn.XLOOKUP(C814,customers!$A$1:$A$1001,customers!$C$1:$C$1001,0)=0,"Not Found",_xlfn.XLOOKUP(C814,customers!$A$1:$A$1001,customers!$C$1:$C$1001,0))</f>
        <v>bromeramj@list-manage.com</v>
      </c>
      <c r="H814" s="2" t="str">
        <f>_xlfn.XLOOKUP(C814,customers!$A$1:$A$1001,customers!$G$1:$G$1001,,0)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12"/>
        <v>178.70999999999998</v>
      </c>
      <c r="N814" t="str" cm="1">
        <f t="array" ref="N814">_xlfn.IFS(I814="Rob","Robusta",I814="Exc","Excelsa",I814="Ara","Arabi",I814="Lib","Liberica")</f>
        <v>Liberica</v>
      </c>
      <c r="O814" t="str" cm="1">
        <f t="array" ref="O814">_xlfn.IFS(J814="M","Medium",J814="L","Light",J814="d","Dark")</f>
        <v>Dark</v>
      </c>
      <c r="P814" t="str">
        <f>_xlfn.XLOOKUP(Orders_Details[[#This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IF(_xlfn.XLOOKUP(C815,customers!$A$1:$A$1001,customers!$C$1:$C$1001,0)=0,"Not Found",_xlfn.XLOOKUP(C815,customers!$A$1:$A$1001,customers!$C$1:$C$1001,0))</f>
        <v>cbrydeml@tuttocitta.it</v>
      </c>
      <c r="H815" s="2" t="str">
        <f>_xlfn.XLOOKUP(C815,customers!$A$1:$A$1001,customers!$G$1:$G$1001,,0)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12"/>
        <v>31.624999999999996</v>
      </c>
      <c r="N815" t="str" cm="1">
        <f t="array" ref="N815">_xlfn.IFS(I815="Rob","Robusta",I815="Exc","Excelsa",I815="Ara","Arabi",I815="Lib","Liberica")</f>
        <v>Excelsa</v>
      </c>
      <c r="O815" t="str" cm="1">
        <f t="array" ref="O815">_xlfn.IFS(J815="M","Medium",J815="L","Light",J815="d","Dark")</f>
        <v>Medium</v>
      </c>
      <c r="P815" t="str">
        <f>_xlfn.XLOOKUP(Orders_Details[[#This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IF(_xlfn.XLOOKUP(C816,customers!$A$1:$A$1001,customers!$C$1:$C$1001,0)=0,"Not Found",_xlfn.XLOOKUP(C816,customers!$A$1:$A$1001,customers!$C$1:$C$1001,0))</f>
        <v>senefermm@blog.com</v>
      </c>
      <c r="H816" s="2" t="str">
        <f>_xlfn.XLOOKUP(C816,customers!$A$1:$A$1001,customers!$G$1:$G$1001,,0)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12"/>
        <v>8.91</v>
      </c>
      <c r="N816" t="str" cm="1">
        <f t="array" ref="N816">_xlfn.IFS(I816="Rob","Robusta",I816="Exc","Excelsa",I816="Ara","Arabi",I816="Lib","Liberica")</f>
        <v>Excelsa</v>
      </c>
      <c r="O816" t="str" cm="1">
        <f t="array" ref="O816">_xlfn.IFS(J816="M","Medium",J816="L","Light",J816="d","Dark")</f>
        <v>Light</v>
      </c>
      <c r="P816" t="str">
        <f>_xlfn.XLOOKUP(Orders_Details[[#This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IF(_xlfn.XLOOKUP(C817,customers!$A$1:$A$1001,customers!$C$1:$C$1001,0)=0,"Not Found",_xlfn.XLOOKUP(C817,customers!$A$1:$A$1001,customers!$C$1:$C$1001,0))</f>
        <v>lhaggerstonemn@independent.co.uk</v>
      </c>
      <c r="H817" s="2" t="str">
        <f>_xlfn.XLOOKUP(C817,customers!$A$1:$A$1001,customers!$G$1:$G$1001,,0)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12"/>
        <v>35.82</v>
      </c>
      <c r="N817" t="str" cm="1">
        <f t="array" ref="N817">_xlfn.IFS(I817="Rob","Robusta",I817="Exc","Excelsa",I817="Ara","Arabi",I817="Lib","Liberica")</f>
        <v>Robusta</v>
      </c>
      <c r="O817" t="str" cm="1">
        <f t="array" ref="O817">_xlfn.IFS(J817="M","Medium",J817="L","Light",J817="d","Dark")</f>
        <v>Medium</v>
      </c>
      <c r="P817" t="str">
        <f>_xlfn.XLOOKUP(Orders_Details[[#This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IF(_xlfn.XLOOKUP(C818,customers!$A$1:$A$1001,customers!$C$1:$C$1001,0)=0,"Not Found",_xlfn.XLOOKUP(C818,customers!$A$1:$A$1001,customers!$C$1:$C$1001,0))</f>
        <v>mgundrymo@omniture.com</v>
      </c>
      <c r="H818" s="2" t="str">
        <f>_xlfn.XLOOKUP(C818,customers!$A$1:$A$1001,customers!$G$1:$G$1001,,0)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12"/>
        <v>38.04</v>
      </c>
      <c r="N818" t="str" cm="1">
        <f t="array" ref="N818">_xlfn.IFS(I818="Rob","Robusta",I818="Exc","Excelsa",I818="Ara","Arabi",I818="Lib","Liberica")</f>
        <v>Liberica</v>
      </c>
      <c r="O818" t="str" cm="1">
        <f t="array" ref="O818">_xlfn.IFS(J818="M","Medium",J818="L","Light",J818="d","Dark")</f>
        <v>Light</v>
      </c>
      <c r="P818" t="str">
        <f>_xlfn.XLOOKUP(Orders_Details[[#This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IF(_xlfn.XLOOKUP(C819,customers!$A$1:$A$1001,customers!$C$1:$C$1001,0)=0,"Not Found",_xlfn.XLOOKUP(C819,customers!$A$1:$A$1001,customers!$C$1:$C$1001,0))</f>
        <v>bwellanmp@cafepress.com</v>
      </c>
      <c r="H819" s="2" t="str">
        <f>_xlfn.XLOOKUP(C819,customers!$A$1:$A$1001,customers!$G$1:$G$1001,,0)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12"/>
        <v>15.54</v>
      </c>
      <c r="N819" t="str" cm="1">
        <f t="array" ref="N819">_xlfn.IFS(I819="Rob","Robusta",I819="Exc","Excelsa",I819="Ara","Arabi",I819="Lib","Liberica")</f>
        <v>Liberica</v>
      </c>
      <c r="O819" t="str" cm="1">
        <f t="array" ref="O819">_xlfn.IFS(J819="M","Medium",J819="L","Light",J819="d","Dark")</f>
        <v>Dark</v>
      </c>
      <c r="P819" t="str">
        <f>_xlfn.XLOOKUP(Orders_Details[[#This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IF(_xlfn.XLOOKUP(C820,customers!$A$1:$A$1001,customers!$C$1:$C$1001,0)=0,"Not Found",_xlfn.XLOOKUP(C820,customers!$A$1:$A$1001,customers!$C$1:$C$1001,0))</f>
        <v>Not Found</v>
      </c>
      <c r="H820" s="2" t="str">
        <f>_xlfn.XLOOKUP(C820,customers!$A$1:$A$1001,customers!$G$1:$G$1001,,0)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12"/>
        <v>79.25</v>
      </c>
      <c r="N820" t="str" cm="1">
        <f t="array" ref="N820">_xlfn.IFS(I820="Rob","Robusta",I820="Exc","Excelsa",I820="Ara","Arabi",I820="Lib","Liberica")</f>
        <v>Liberica</v>
      </c>
      <c r="O820" t="str" cm="1">
        <f t="array" ref="O820">_xlfn.IFS(J820="M","Medium",J820="L","Light",J820="d","Dark")</f>
        <v>Light</v>
      </c>
      <c r="P820" t="str">
        <f>_xlfn.XLOOKUP(Orders_Details[[#This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IF(_xlfn.XLOOKUP(C821,customers!$A$1:$A$1001,customers!$C$1:$C$1001,0)=0,"Not Found",_xlfn.XLOOKUP(C821,customers!$A$1:$A$1001,customers!$C$1:$C$1001,0))</f>
        <v>catchesonmr@xinhuanet.com</v>
      </c>
      <c r="H821" s="2" t="str">
        <f>_xlfn.XLOOKUP(C821,customers!$A$1:$A$1001,customers!$G$1:$G$1001,,0)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12"/>
        <v>4.7549999999999999</v>
      </c>
      <c r="N821" t="str" cm="1">
        <f t="array" ref="N821">_xlfn.IFS(I821="Rob","Robusta",I821="Exc","Excelsa",I821="Ara","Arabi",I821="Lib","Liberica")</f>
        <v>Liberica</v>
      </c>
      <c r="O821" t="str" cm="1">
        <f t="array" ref="O821">_xlfn.IFS(J821="M","Medium",J821="L","Light",J821="d","Dark")</f>
        <v>Light</v>
      </c>
      <c r="P821" t="str">
        <f>_xlfn.XLOOKUP(Orders_Details[[#This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IF(_xlfn.XLOOKUP(C822,customers!$A$1:$A$1001,customers!$C$1:$C$1001,0)=0,"Not Found",_xlfn.XLOOKUP(C822,customers!$A$1:$A$1001,customers!$C$1:$C$1001,0))</f>
        <v>estentonms@google.it</v>
      </c>
      <c r="H822" s="2" t="str">
        <f>_xlfn.XLOOKUP(C822,customers!$A$1:$A$1001,customers!$G$1:$G$1001,,0)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12"/>
        <v>55</v>
      </c>
      <c r="N822" t="str" cm="1">
        <f t="array" ref="N822">_xlfn.IFS(I822="Rob","Robusta",I822="Exc","Excelsa",I822="Ara","Arabi",I822="Lib","Liberica")</f>
        <v>Excelsa</v>
      </c>
      <c r="O822" t="str" cm="1">
        <f t="array" ref="O822">_xlfn.IFS(J822="M","Medium",J822="L","Light",J822="d","Dark")</f>
        <v>Medium</v>
      </c>
      <c r="P822" t="str">
        <f>_xlfn.XLOOKUP(Orders_Details[[#This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IF(_xlfn.XLOOKUP(C823,customers!$A$1:$A$1001,customers!$C$1:$C$1001,0)=0,"Not Found",_xlfn.XLOOKUP(C823,customers!$A$1:$A$1001,customers!$C$1:$C$1001,0))</f>
        <v>etrippmt@wp.com</v>
      </c>
      <c r="H823" s="2" t="str">
        <f>_xlfn.XLOOKUP(C823,customers!$A$1:$A$1001,customers!$G$1:$G$1001,,0)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12"/>
        <v>26.849999999999994</v>
      </c>
      <c r="N823" t="str" cm="1">
        <f t="array" ref="N823">_xlfn.IFS(I823="Rob","Robusta",I823="Exc","Excelsa",I823="Ara","Arabi",I823="Lib","Liberica")</f>
        <v>Robusta</v>
      </c>
      <c r="O823" t="str" cm="1">
        <f t="array" ref="O823">_xlfn.IFS(J823="M","Medium",J823="L","Light",J823="d","Dark")</f>
        <v>Dark</v>
      </c>
      <c r="P823" t="str">
        <f>_xlfn.XLOOKUP(Orders_Details[[#This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IF(_xlfn.XLOOKUP(C824,customers!$A$1:$A$1001,customers!$C$1:$C$1001,0)=0,"Not Found",_xlfn.XLOOKUP(C824,customers!$A$1:$A$1001,customers!$C$1:$C$1001,0))</f>
        <v>lmacmanusmu@imdb.com</v>
      </c>
      <c r="H824" s="2" t="str">
        <f>_xlfn.XLOOKUP(C824,customers!$A$1:$A$1001,customers!$G$1:$G$1001,,0)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12"/>
        <v>136.61999999999998</v>
      </c>
      <c r="N824" t="str" cm="1">
        <f t="array" ref="N824">_xlfn.IFS(I824="Rob","Robusta",I824="Exc","Excelsa",I824="Ara","Arabi",I824="Lib","Liberica")</f>
        <v>Excelsa</v>
      </c>
      <c r="O824" t="str" cm="1">
        <f t="array" ref="O824">_xlfn.IFS(J824="M","Medium",J824="L","Light",J824="d","Dark")</f>
        <v>Light</v>
      </c>
      <c r="P824" t="str">
        <f>_xlfn.XLOOKUP(Orders_Details[[#This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IF(_xlfn.XLOOKUP(C825,customers!$A$1:$A$1001,customers!$C$1:$C$1001,0)=0,"Not Found",_xlfn.XLOOKUP(C825,customers!$A$1:$A$1001,customers!$C$1:$C$1001,0))</f>
        <v>tbenediktovichmv@ebay.com</v>
      </c>
      <c r="H825" s="2" t="str">
        <f>_xlfn.XLOOKUP(C825,customers!$A$1:$A$1001,customers!$G$1:$G$1001,,0)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12"/>
        <v>47.55</v>
      </c>
      <c r="N825" t="str" cm="1">
        <f t="array" ref="N825">_xlfn.IFS(I825="Rob","Robusta",I825="Exc","Excelsa",I825="Ara","Arabi",I825="Lib","Liberica")</f>
        <v>Liberica</v>
      </c>
      <c r="O825" t="str" cm="1">
        <f t="array" ref="O825">_xlfn.IFS(J825="M","Medium",J825="L","Light",J825="d","Dark")</f>
        <v>Light</v>
      </c>
      <c r="P825" t="str">
        <f>_xlfn.XLOOKUP(Orders_Details[[#This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IF(_xlfn.XLOOKUP(C826,customers!$A$1:$A$1001,customers!$C$1:$C$1001,0)=0,"Not Found",_xlfn.XLOOKUP(C826,customers!$A$1:$A$1001,customers!$C$1:$C$1001,0))</f>
        <v>cbournermw@chronoengine.com</v>
      </c>
      <c r="H826" s="2" t="str">
        <f>_xlfn.XLOOKUP(C826,customers!$A$1:$A$1001,customers!$G$1:$G$1001,,0)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12"/>
        <v>16.875</v>
      </c>
      <c r="N826" t="str" cm="1">
        <f t="array" ref="N826">_xlfn.IFS(I826="Rob","Robusta",I826="Exc","Excelsa",I826="Ara","Arabi",I826="Lib","Liberica")</f>
        <v>Arabi</v>
      </c>
      <c r="O826" t="str" cm="1">
        <f t="array" ref="O826">_xlfn.IFS(J826="M","Medium",J826="L","Light",J826="d","Dark")</f>
        <v>Medium</v>
      </c>
      <c r="P826" t="str">
        <f>_xlfn.XLOOKUP(Orders_Details[[#This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IF(_xlfn.XLOOKUP(C827,customers!$A$1:$A$1001,customers!$C$1:$C$1001,0)=0,"Not Found",_xlfn.XLOOKUP(C827,customers!$A$1:$A$1001,customers!$C$1:$C$1001,0))</f>
        <v>oskermen3@hatena.ne.jp</v>
      </c>
      <c r="H827" s="2" t="str">
        <f>_xlfn.XLOOKUP(C827,customers!$A$1:$A$1001,customers!$G$1:$G$1001,,0)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12"/>
        <v>29.849999999999998</v>
      </c>
      <c r="N827" t="str" cm="1">
        <f t="array" ref="N827">_xlfn.IFS(I827="Rob","Robusta",I827="Exc","Excelsa",I827="Ara","Arabi",I827="Lib","Liberica")</f>
        <v>Arabi</v>
      </c>
      <c r="O827" t="str" cm="1">
        <f t="array" ref="O827">_xlfn.IFS(J827="M","Medium",J827="L","Light",J827="d","Dark")</f>
        <v>Dark</v>
      </c>
      <c r="P827" t="str">
        <f>_xlfn.XLOOKUP(Orders_Details[[#This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IF(_xlfn.XLOOKUP(C828,customers!$A$1:$A$1001,customers!$C$1:$C$1001,0)=0,"Not Found",_xlfn.XLOOKUP(C828,customers!$A$1:$A$1001,customers!$C$1:$C$1001,0))</f>
        <v>kheddanmy@icq.com</v>
      </c>
      <c r="H828" s="2" t="str">
        <f>_xlfn.XLOOKUP(C828,customers!$A$1:$A$1001,customers!$G$1:$G$1001,,0)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12"/>
        <v>41.25</v>
      </c>
      <c r="N828" t="str" cm="1">
        <f t="array" ref="N828">_xlfn.IFS(I828="Rob","Robusta",I828="Exc","Excelsa",I828="Ara","Arabi",I828="Lib","Liberica")</f>
        <v>Excelsa</v>
      </c>
      <c r="O828" t="str" cm="1">
        <f t="array" ref="O828">_xlfn.IFS(J828="M","Medium",J828="L","Light",J828="d","Dark")</f>
        <v>Medium</v>
      </c>
      <c r="P828" t="str">
        <f>_xlfn.XLOOKUP(Orders_Details[[#This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IF(_xlfn.XLOOKUP(C829,customers!$A$1:$A$1001,customers!$C$1:$C$1001,0)=0,"Not Found",_xlfn.XLOOKUP(C829,customers!$A$1:$A$1001,customers!$C$1:$C$1001,0))</f>
        <v>ichartersmz@abc.net.au</v>
      </c>
      <c r="H829" s="2" t="str">
        <f>_xlfn.XLOOKUP(C829,customers!$A$1:$A$1001,customers!$G$1:$G$1001,,0)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12"/>
        <v>20.625</v>
      </c>
      <c r="N829" t="str" cm="1">
        <f t="array" ref="N829">_xlfn.IFS(I829="Rob","Robusta",I829="Exc","Excelsa",I829="Ara","Arabi",I829="Lib","Liberica")</f>
        <v>Excelsa</v>
      </c>
      <c r="O829" t="str" cm="1">
        <f t="array" ref="O829">_xlfn.IFS(J829="M","Medium",J829="L","Light",J829="d","Dark")</f>
        <v>Medium</v>
      </c>
      <c r="P829" t="str">
        <f>_xlfn.XLOOKUP(Orders_Details[[#This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IF(_xlfn.XLOOKUP(C830,customers!$A$1:$A$1001,customers!$C$1:$C$1001,0)=0,"Not Found",_xlfn.XLOOKUP(C830,customers!$A$1:$A$1001,customers!$C$1:$C$1001,0))</f>
        <v>aroubertn0@tmall.com</v>
      </c>
      <c r="H830" s="2" t="str">
        <f>_xlfn.XLOOKUP(C830,customers!$A$1:$A$1001,customers!$G$1:$G$1001,,0)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12"/>
        <v>137.31</v>
      </c>
      <c r="N830" t="str" cm="1">
        <f t="array" ref="N830">_xlfn.IFS(I830="Rob","Robusta",I830="Exc","Excelsa",I830="Ara","Arabi",I830="Lib","Liberica")</f>
        <v>Arabi</v>
      </c>
      <c r="O830" t="str" cm="1">
        <f t="array" ref="O830">_xlfn.IFS(J830="M","Medium",J830="L","Light",J830="d","Dark")</f>
        <v>Dark</v>
      </c>
      <c r="P830" t="str">
        <f>_xlfn.XLOOKUP(Orders_Details[[#This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IF(_xlfn.XLOOKUP(C831,customers!$A$1:$A$1001,customers!$C$1:$C$1001,0)=0,"Not Found",_xlfn.XLOOKUP(C831,customers!$A$1:$A$1001,customers!$C$1:$C$1001,0))</f>
        <v>hmairsn1@so-net.ne.jp</v>
      </c>
      <c r="H831" s="2" t="str">
        <f>_xlfn.XLOOKUP(C831,customers!$A$1:$A$1001,customers!$G$1:$G$1001,,0)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12"/>
        <v>2.9849999999999999</v>
      </c>
      <c r="N831" t="str" cm="1">
        <f t="array" ref="N831">_xlfn.IFS(I831="Rob","Robusta",I831="Exc","Excelsa",I831="Ara","Arabi",I831="Lib","Liberica")</f>
        <v>Arabi</v>
      </c>
      <c r="O831" t="str" cm="1">
        <f t="array" ref="O831">_xlfn.IFS(J831="M","Medium",J831="L","Light",J831="d","Dark")</f>
        <v>Dark</v>
      </c>
      <c r="P831" t="str">
        <f>_xlfn.XLOOKUP(Orders_Details[[#This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IF(_xlfn.XLOOKUP(C832,customers!$A$1:$A$1001,customers!$C$1:$C$1001,0)=0,"Not Found",_xlfn.XLOOKUP(C832,customers!$A$1:$A$1001,customers!$C$1:$C$1001,0))</f>
        <v>hrainforthn2@blog.com</v>
      </c>
      <c r="H832" s="2" t="str">
        <f>_xlfn.XLOOKUP(C832,customers!$A$1:$A$1001,customers!$G$1:$G$1001,,0)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12"/>
        <v>27.5</v>
      </c>
      <c r="N832" t="str" cm="1">
        <f t="array" ref="N832">_xlfn.IFS(I832="Rob","Robusta",I832="Exc","Excelsa",I832="Ara","Arabi",I832="Lib","Liberica")</f>
        <v>Excelsa</v>
      </c>
      <c r="O832" t="str" cm="1">
        <f t="array" ref="O832">_xlfn.IFS(J832="M","Medium",J832="L","Light",J832="d","Dark")</f>
        <v>Medium</v>
      </c>
      <c r="P832" t="str">
        <f>_xlfn.XLOOKUP(Orders_Details[[#This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IF(_xlfn.XLOOKUP(C833,customers!$A$1:$A$1001,customers!$C$1:$C$1001,0)=0,"Not Found",_xlfn.XLOOKUP(C833,customers!$A$1:$A$1001,customers!$C$1:$C$1001,0))</f>
        <v>hrainforthn2@blog.com</v>
      </c>
      <c r="H833" s="2" t="str">
        <f>_xlfn.XLOOKUP(C833,customers!$A$1:$A$1001,customers!$G$1:$G$1001,,0)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12"/>
        <v>5.97</v>
      </c>
      <c r="N833" t="str" cm="1">
        <f t="array" ref="N833">_xlfn.IFS(I833="Rob","Robusta",I833="Exc","Excelsa",I833="Ara","Arabi",I833="Lib","Liberica")</f>
        <v>Arabi</v>
      </c>
      <c r="O833" t="str" cm="1">
        <f t="array" ref="O833">_xlfn.IFS(J833="M","Medium",J833="L","Light",J833="d","Dark")</f>
        <v>Dark</v>
      </c>
      <c r="P833" t="str">
        <f>_xlfn.XLOOKUP(Orders_Details[[#This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IF(_xlfn.XLOOKUP(C834,customers!$A$1:$A$1001,customers!$C$1:$C$1001,0)=0,"Not Found",_xlfn.XLOOKUP(C834,customers!$A$1:$A$1001,customers!$C$1:$C$1001,0))</f>
        <v>ijespern4@theglobeandmail.com</v>
      </c>
      <c r="H834" s="2" t="str">
        <f>_xlfn.XLOOKUP(C834,customers!$A$1:$A$1001,customers!$G$1:$G$1001,,0)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si="12"/>
        <v>59.699999999999996</v>
      </c>
      <c r="N834" t="str" cm="1">
        <f t="array" ref="N834">_xlfn.IFS(I834="Rob","Robusta",I834="Exc","Excelsa",I834="Ara","Arabi",I834="Lib","Liberica")</f>
        <v>Robusta</v>
      </c>
      <c r="O834" t="str" cm="1">
        <f t="array" ref="O834">_xlfn.IFS(J834="M","Medium",J834="L","Light",J834="d","Dark")</f>
        <v>Medium</v>
      </c>
      <c r="P834" t="str">
        <f>_xlfn.XLOOKUP(Orders_Details[[#This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IF(_xlfn.XLOOKUP(C835,customers!$A$1:$A$1001,customers!$C$1:$C$1001,0)=0,"Not Found",_xlfn.XLOOKUP(C835,customers!$A$1:$A$1001,customers!$C$1:$C$1001,0))</f>
        <v>ldwerryhousen5@gravatar.com</v>
      </c>
      <c r="H835" s="2" t="str">
        <f>_xlfn.XLOOKUP(C835,customers!$A$1:$A$1001,customers!$G$1:$G$1001,,0)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ref="M835:M898" si="13">L835*E835</f>
        <v>82.339999999999989</v>
      </c>
      <c r="N835" t="str" cm="1">
        <f t="array" ref="N835">_xlfn.IFS(I835="Rob","Robusta",I835="Exc","Excelsa",I835="Ara","Arabi",I835="Lib","Liberica")</f>
        <v>Robusta</v>
      </c>
      <c r="O835" t="str" cm="1">
        <f t="array" ref="O835">_xlfn.IFS(J835="M","Medium",J835="L","Light",J835="d","Dark")</f>
        <v>Dark</v>
      </c>
      <c r="P835" t="str">
        <f>_xlfn.XLOOKUP(Orders_Details[[#This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IF(_xlfn.XLOOKUP(C836,customers!$A$1:$A$1001,customers!$C$1:$C$1001,0)=0,"Not Found",_xlfn.XLOOKUP(C836,customers!$A$1:$A$1001,customers!$C$1:$C$1001,0))</f>
        <v>nbroomern6@examiner.com</v>
      </c>
      <c r="H836" s="2" t="str">
        <f>_xlfn.XLOOKUP(C836,customers!$A$1:$A$1001,customers!$G$1:$G$1001,,0)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13"/>
        <v>22.884999999999998</v>
      </c>
      <c r="N836" t="str" cm="1">
        <f t="array" ref="N836">_xlfn.IFS(I836="Rob","Robusta",I836="Exc","Excelsa",I836="Ara","Arabi",I836="Lib","Liberica")</f>
        <v>Arabi</v>
      </c>
      <c r="O836" t="str" cm="1">
        <f t="array" ref="O836">_xlfn.IFS(J836="M","Medium",J836="L","Light",J836="d","Dark")</f>
        <v>Dark</v>
      </c>
      <c r="P836" t="str">
        <f>_xlfn.XLOOKUP(Orders_Details[[#This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IF(_xlfn.XLOOKUP(C837,customers!$A$1:$A$1001,customers!$C$1:$C$1001,0)=0,"Not Found",_xlfn.XLOOKUP(C837,customers!$A$1:$A$1001,customers!$C$1:$C$1001,0))</f>
        <v>kthoumassonn7@bloglovin.com</v>
      </c>
      <c r="H837" s="2" t="str">
        <f>_xlfn.XLOOKUP(C837,customers!$A$1:$A$1001,customers!$G$1:$G$1001,,0)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13"/>
        <v>8.91</v>
      </c>
      <c r="N837" t="str" cm="1">
        <f t="array" ref="N837">_xlfn.IFS(I837="Rob","Robusta",I837="Exc","Excelsa",I837="Ara","Arabi",I837="Lib","Liberica")</f>
        <v>Excelsa</v>
      </c>
      <c r="O837" t="str" cm="1">
        <f t="array" ref="O837">_xlfn.IFS(J837="M","Medium",J837="L","Light",J837="d","Dark")</f>
        <v>Light</v>
      </c>
      <c r="P837" t="str">
        <f>_xlfn.XLOOKUP(Orders_Details[[#This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IF(_xlfn.XLOOKUP(C838,customers!$A$1:$A$1001,customers!$C$1:$C$1001,0)=0,"Not Found",_xlfn.XLOOKUP(C838,customers!$A$1:$A$1001,customers!$C$1:$C$1001,0))</f>
        <v>fhabberghamn8@discovery.com</v>
      </c>
      <c r="H838" s="2" t="str">
        <f>_xlfn.XLOOKUP(C838,customers!$A$1:$A$1001,customers!$G$1:$G$1001,,0)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13"/>
        <v>11.94</v>
      </c>
      <c r="N838" t="str" cm="1">
        <f t="array" ref="N838">_xlfn.IFS(I838="Rob","Robusta",I838="Exc","Excelsa",I838="Ara","Arabi",I838="Lib","Liberica")</f>
        <v>Arabi</v>
      </c>
      <c r="O838" t="str" cm="1">
        <f t="array" ref="O838">_xlfn.IFS(J838="M","Medium",J838="L","Light",J838="d","Dark")</f>
        <v>Dark</v>
      </c>
      <c r="P838" t="str">
        <f>_xlfn.XLOOKUP(Orders_Details[[#This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IF(_xlfn.XLOOKUP(C839,customers!$A$1:$A$1001,customers!$C$1:$C$1001,0)=0,"Not Found",_xlfn.XLOOKUP(C839,customers!$A$1:$A$1001,customers!$C$1:$C$1001,0))</f>
        <v>Not Found</v>
      </c>
      <c r="H839" s="2" t="str">
        <f>_xlfn.XLOOKUP(C839,customers!$A$1:$A$1001,customers!$G$1:$G$1001,,0)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13"/>
        <v>100.39499999999998</v>
      </c>
      <c r="N839" t="str" cm="1">
        <f t="array" ref="N839">_xlfn.IFS(I839="Rob","Robusta",I839="Exc","Excelsa",I839="Ara","Arabi",I839="Lib","Liberica")</f>
        <v>Liberica</v>
      </c>
      <c r="O839" t="str" cm="1">
        <f t="array" ref="O839">_xlfn.IFS(J839="M","Medium",J839="L","Light",J839="d","Dark")</f>
        <v>Medium</v>
      </c>
      <c r="P839" t="str">
        <f>_xlfn.XLOOKUP(Orders_Details[[#This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IF(_xlfn.XLOOKUP(C840,customers!$A$1:$A$1001,customers!$C$1:$C$1001,0)=0,"Not Found",_xlfn.XLOOKUP(C840,customers!$A$1:$A$1001,customers!$C$1:$C$1001,0))</f>
        <v>ravrashinna@tamu.edu</v>
      </c>
      <c r="H840" s="2" t="str">
        <f>_xlfn.XLOOKUP(C840,customers!$A$1:$A$1001,customers!$G$1:$G$1001,,0)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13"/>
        <v>114.42499999999998</v>
      </c>
      <c r="N840" t="str" cm="1">
        <f t="array" ref="N840">_xlfn.IFS(I840="Rob","Robusta",I840="Exc","Excelsa",I840="Ara","Arabi",I840="Lib","Liberica")</f>
        <v>Arabi</v>
      </c>
      <c r="O840" t="str" cm="1">
        <f t="array" ref="O840">_xlfn.IFS(J840="M","Medium",J840="L","Light",J840="d","Dark")</f>
        <v>Dark</v>
      </c>
      <c r="P840" t="str">
        <f>_xlfn.XLOOKUP(Orders_Details[[#This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IF(_xlfn.XLOOKUP(C841,customers!$A$1:$A$1001,customers!$C$1:$C$1001,0)=0,"Not Found",_xlfn.XLOOKUP(C841,customers!$A$1:$A$1001,customers!$C$1:$C$1001,0))</f>
        <v>mdoidgenb@etsy.com</v>
      </c>
      <c r="H841" s="2" t="str">
        <f>_xlfn.XLOOKUP(C841,customers!$A$1:$A$1001,customers!$G$1:$G$1001,,0)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13"/>
        <v>41.25</v>
      </c>
      <c r="N841" t="str" cm="1">
        <f t="array" ref="N841">_xlfn.IFS(I841="Rob","Robusta",I841="Exc","Excelsa",I841="Ara","Arabi",I841="Lib","Liberica")</f>
        <v>Excelsa</v>
      </c>
      <c r="O841" t="str" cm="1">
        <f t="array" ref="O841">_xlfn.IFS(J841="M","Medium",J841="L","Light",J841="d","Dark")</f>
        <v>Medium</v>
      </c>
      <c r="P841" t="str">
        <f>_xlfn.XLOOKUP(Orders_Details[[#This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IF(_xlfn.XLOOKUP(C842,customers!$A$1:$A$1001,customers!$C$1:$C$1001,0)=0,"Not Found",_xlfn.XLOOKUP(C842,customers!$A$1:$A$1001,customers!$C$1:$C$1001,0))</f>
        <v>jedinboronc@reverbnation.com</v>
      </c>
      <c r="H842" s="2" t="str">
        <f>_xlfn.XLOOKUP(C842,customers!$A$1:$A$1001,customers!$G$1:$G$1001,,0)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13"/>
        <v>28.679999999999996</v>
      </c>
      <c r="N842" t="str" cm="1">
        <f t="array" ref="N842">_xlfn.IFS(I842="Rob","Robusta",I842="Exc","Excelsa",I842="Ara","Arabi",I842="Lib","Liberica")</f>
        <v>Robusta</v>
      </c>
      <c r="O842" t="str" cm="1">
        <f t="array" ref="O842">_xlfn.IFS(J842="M","Medium",J842="L","Light",J842="d","Dark")</f>
        <v>Light</v>
      </c>
      <c r="P842" t="str">
        <f>_xlfn.XLOOKUP(Orders_Details[[#This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IF(_xlfn.XLOOKUP(C843,customers!$A$1:$A$1001,customers!$C$1:$C$1001,0)=0,"Not Found",_xlfn.XLOOKUP(C843,customers!$A$1:$A$1001,customers!$C$1:$C$1001,0))</f>
        <v>ttewelsonnd@cdbaby.com</v>
      </c>
      <c r="H843" s="2" t="str">
        <f>_xlfn.XLOOKUP(C843,customers!$A$1:$A$1001,customers!$G$1:$G$1001,,0)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13"/>
        <v>4.3650000000000002</v>
      </c>
      <c r="N843" t="str" cm="1">
        <f t="array" ref="N843">_xlfn.IFS(I843="Rob","Robusta",I843="Exc","Excelsa",I843="Ara","Arabi",I843="Lib","Liberica")</f>
        <v>Liberica</v>
      </c>
      <c r="O843" t="str" cm="1">
        <f t="array" ref="O843">_xlfn.IFS(J843="M","Medium",J843="L","Light",J843="d","Dark")</f>
        <v>Medium</v>
      </c>
      <c r="P843" t="str">
        <f>_xlfn.XLOOKUP(Orders_Details[[#This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IF(_xlfn.XLOOKUP(C844,customers!$A$1:$A$1001,customers!$C$1:$C$1001,0)=0,"Not Found",_xlfn.XLOOKUP(C844,customers!$A$1:$A$1001,customers!$C$1:$C$1001,0))</f>
        <v>oskermen3@hatena.ne.jp</v>
      </c>
      <c r="H844" s="2" t="str">
        <f>_xlfn.XLOOKUP(C844,customers!$A$1:$A$1001,customers!$G$1:$G$1001,,0)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13"/>
        <v>8.25</v>
      </c>
      <c r="N844" t="str" cm="1">
        <f t="array" ref="N844">_xlfn.IFS(I844="Rob","Robusta",I844="Exc","Excelsa",I844="Ara","Arabi",I844="Lib","Liberica")</f>
        <v>Excelsa</v>
      </c>
      <c r="O844" t="str" cm="1">
        <f t="array" ref="O844">_xlfn.IFS(J844="M","Medium",J844="L","Light",J844="d","Dark")</f>
        <v>Medium</v>
      </c>
      <c r="P844" t="str">
        <f>_xlfn.XLOOKUP(Orders_Details[[#This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IF(_xlfn.XLOOKUP(C845,customers!$A$1:$A$1001,customers!$C$1:$C$1001,0)=0,"Not Found",_xlfn.XLOOKUP(C845,customers!$A$1:$A$1001,customers!$C$1:$C$1001,0))</f>
        <v>ddrewittnf@mapquest.com</v>
      </c>
      <c r="H845" s="2" t="str">
        <f>_xlfn.XLOOKUP(C845,customers!$A$1:$A$1001,customers!$G$1:$G$1001,,0)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13"/>
        <v>8.25</v>
      </c>
      <c r="N845" t="str" cm="1">
        <f t="array" ref="N845">_xlfn.IFS(I845="Rob","Robusta",I845="Exc","Excelsa",I845="Ara","Arabi",I845="Lib","Liberica")</f>
        <v>Excelsa</v>
      </c>
      <c r="O845" t="str" cm="1">
        <f t="array" ref="O845">_xlfn.IFS(J845="M","Medium",J845="L","Light",J845="d","Dark")</f>
        <v>Medium</v>
      </c>
      <c r="P845" t="str">
        <f>_xlfn.XLOOKUP(Orders_Details[[#This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IF(_xlfn.XLOOKUP(C846,customers!$A$1:$A$1001,customers!$C$1:$C$1001,0)=0,"Not Found",_xlfn.XLOOKUP(C846,customers!$A$1:$A$1001,customers!$C$1:$C$1001,0))</f>
        <v>agladhillng@stanford.edu</v>
      </c>
      <c r="H846" s="2" t="str">
        <f>_xlfn.XLOOKUP(C846,customers!$A$1:$A$1001,customers!$G$1:$G$1001,,0)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13"/>
        <v>35.82</v>
      </c>
      <c r="N846" t="str" cm="1">
        <f t="array" ref="N846">_xlfn.IFS(I846="Rob","Robusta",I846="Exc","Excelsa",I846="Ara","Arabi",I846="Lib","Liberica")</f>
        <v>Arabi</v>
      </c>
      <c r="O846" t="str" cm="1">
        <f t="array" ref="O846">_xlfn.IFS(J846="M","Medium",J846="L","Light",J846="d","Dark")</f>
        <v>Dark</v>
      </c>
      <c r="P846" t="str">
        <f>_xlfn.XLOOKUP(Orders_Details[[#This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IF(_xlfn.XLOOKUP(C847,customers!$A$1:$A$1001,customers!$C$1:$C$1001,0)=0,"Not Found",_xlfn.XLOOKUP(C847,customers!$A$1:$A$1001,customers!$C$1:$C$1001,0))</f>
        <v>mlorineznh@whitehouse.gov</v>
      </c>
      <c r="H847" s="2" t="str">
        <f>_xlfn.XLOOKUP(C847,customers!$A$1:$A$1001,customers!$G$1:$G$1001,,0)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13"/>
        <v>167.67000000000002</v>
      </c>
      <c r="N847" t="str" cm="1">
        <f t="array" ref="N847">_xlfn.IFS(I847="Rob","Robusta",I847="Exc","Excelsa",I847="Ara","Arabi",I847="Lib","Liberica")</f>
        <v>Excelsa</v>
      </c>
      <c r="O847" t="str" cm="1">
        <f t="array" ref="O847">_xlfn.IFS(J847="M","Medium",J847="L","Light",J847="d","Dark")</f>
        <v>Dark</v>
      </c>
      <c r="P847" t="str">
        <f>_xlfn.XLOOKUP(Orders_Details[[#This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IF(_xlfn.XLOOKUP(C848,customers!$A$1:$A$1001,customers!$C$1:$C$1001,0)=0,"Not Found",_xlfn.XLOOKUP(C848,customers!$A$1:$A$1001,customers!$C$1:$C$1001,0))</f>
        <v>Not Found</v>
      </c>
      <c r="H848" s="2" t="str">
        <f>_xlfn.XLOOKUP(C848,customers!$A$1:$A$1001,customers!$G$1:$G$1001,,0)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13"/>
        <v>51.749999999999993</v>
      </c>
      <c r="N848" t="str" cm="1">
        <f t="array" ref="N848">_xlfn.IFS(I848="Rob","Robusta",I848="Exc","Excelsa",I848="Ara","Arabi",I848="Lib","Liberica")</f>
        <v>Arabi</v>
      </c>
      <c r="O848" t="str" cm="1">
        <f t="array" ref="O848">_xlfn.IFS(J848="M","Medium",J848="L","Light",J848="d","Dark")</f>
        <v>Medium</v>
      </c>
      <c r="P848" t="str">
        <f>_xlfn.XLOOKUP(Orders_Details[[#This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IF(_xlfn.XLOOKUP(C849,customers!$A$1:$A$1001,customers!$C$1:$C$1001,0)=0,"Not Found",_xlfn.XLOOKUP(C849,customers!$A$1:$A$1001,customers!$C$1:$C$1001,0))</f>
        <v>mvannj@wikipedia.org</v>
      </c>
      <c r="H849" s="2" t="str">
        <f>_xlfn.XLOOKUP(C849,customers!$A$1:$A$1001,customers!$G$1:$G$1001,,0)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13"/>
        <v>8.9550000000000001</v>
      </c>
      <c r="N849" t="str" cm="1">
        <f t="array" ref="N849">_xlfn.IFS(I849="Rob","Robusta",I849="Exc","Excelsa",I849="Ara","Arabi",I849="Lib","Liberica")</f>
        <v>Arabi</v>
      </c>
      <c r="O849" t="str" cm="1">
        <f t="array" ref="O849">_xlfn.IFS(J849="M","Medium",J849="L","Light",J849="d","Dark")</f>
        <v>Dark</v>
      </c>
      <c r="P849" t="str">
        <f>_xlfn.XLOOKUP(Orders_Details[[#This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IF(_xlfn.XLOOKUP(C850,customers!$A$1:$A$1001,customers!$C$1:$C$1001,0)=0,"Not Found",_xlfn.XLOOKUP(C850,customers!$A$1:$A$1001,customers!$C$1:$C$1001,0))</f>
        <v>Not Found</v>
      </c>
      <c r="H850" s="2" t="str">
        <f>_xlfn.XLOOKUP(C850,customers!$A$1:$A$1001,customers!$G$1:$G$1001,,0)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13"/>
        <v>53.46</v>
      </c>
      <c r="N850" t="str" cm="1">
        <f t="array" ref="N850">_xlfn.IFS(I850="Rob","Robusta",I850="Exc","Excelsa",I850="Ara","Arabi",I850="Lib","Liberica")</f>
        <v>Excelsa</v>
      </c>
      <c r="O850" t="str" cm="1">
        <f t="array" ref="O850">_xlfn.IFS(J850="M","Medium",J850="L","Light",J850="d","Dark")</f>
        <v>Light</v>
      </c>
      <c r="P850" t="str">
        <f>_xlfn.XLOOKUP(Orders_Details[[#This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IF(_xlfn.XLOOKUP(C851,customers!$A$1:$A$1001,customers!$C$1:$C$1001,0)=0,"Not Found",_xlfn.XLOOKUP(C851,customers!$A$1:$A$1001,customers!$C$1:$C$1001,0))</f>
        <v>jethelstonnl@creativecommons.org</v>
      </c>
      <c r="H851" s="2" t="str">
        <f>_xlfn.XLOOKUP(C851,customers!$A$1:$A$1001,customers!$G$1:$G$1001,,0)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13"/>
        <v>23.31</v>
      </c>
      <c r="N851" t="str" cm="1">
        <f t="array" ref="N851">_xlfn.IFS(I851="Rob","Robusta",I851="Exc","Excelsa",I851="Ara","Arabi",I851="Lib","Liberica")</f>
        <v>Arabi</v>
      </c>
      <c r="O851" t="str" cm="1">
        <f t="array" ref="O851">_xlfn.IFS(J851="M","Medium",J851="L","Light",J851="d","Dark")</f>
        <v>Light</v>
      </c>
      <c r="P851" t="str">
        <f>_xlfn.XLOOKUP(Orders_Details[[#This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IF(_xlfn.XLOOKUP(C852,customers!$A$1:$A$1001,customers!$C$1:$C$1001,0)=0,"Not Found",_xlfn.XLOOKUP(C852,customers!$A$1:$A$1001,customers!$C$1:$C$1001,0))</f>
        <v>jethelstonnl@creativecommons.org</v>
      </c>
      <c r="H852" s="2" t="str">
        <f>_xlfn.XLOOKUP(C852,customers!$A$1:$A$1001,customers!$G$1:$G$1001,,0)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13"/>
        <v>6.75</v>
      </c>
      <c r="N852" t="str" cm="1">
        <f t="array" ref="N852">_xlfn.IFS(I852="Rob","Robusta",I852="Exc","Excelsa",I852="Ara","Arabi",I852="Lib","Liberica")</f>
        <v>Arabi</v>
      </c>
      <c r="O852" t="str" cm="1">
        <f t="array" ref="O852">_xlfn.IFS(J852="M","Medium",J852="L","Light",J852="d","Dark")</f>
        <v>Medium</v>
      </c>
      <c r="P852" t="str">
        <f>_xlfn.XLOOKUP(Orders_Details[[#This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IF(_xlfn.XLOOKUP(C853,customers!$A$1:$A$1001,customers!$C$1:$C$1001,0)=0,"Not Found",_xlfn.XLOOKUP(C853,customers!$A$1:$A$1001,customers!$C$1:$C$1001,0))</f>
        <v>peberznn@woothemes.com</v>
      </c>
      <c r="H853" s="2" t="str">
        <f>_xlfn.XLOOKUP(C853,customers!$A$1:$A$1001,customers!$G$1:$G$1001,,0)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13"/>
        <v>7.77</v>
      </c>
      <c r="N853" t="str" cm="1">
        <f t="array" ref="N853">_xlfn.IFS(I853="Rob","Robusta",I853="Exc","Excelsa",I853="Ara","Arabi",I853="Lib","Liberica")</f>
        <v>Liberica</v>
      </c>
      <c r="O853" t="str" cm="1">
        <f t="array" ref="O853">_xlfn.IFS(J853="M","Medium",J853="L","Light",J853="d","Dark")</f>
        <v>Dark</v>
      </c>
      <c r="P853" t="str">
        <f>_xlfn.XLOOKUP(Orders_Details[[#This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IF(_xlfn.XLOOKUP(C854,customers!$A$1:$A$1001,customers!$C$1:$C$1001,0)=0,"Not Found",_xlfn.XLOOKUP(C854,customers!$A$1:$A$1001,customers!$C$1:$C$1001,0))</f>
        <v>bgaishno@altervista.org</v>
      </c>
      <c r="H854" s="2" t="str">
        <f>_xlfn.XLOOKUP(C854,customers!$A$1:$A$1001,customers!$G$1:$G$1001,,0)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13"/>
        <v>119.13999999999999</v>
      </c>
      <c r="N854" t="str" cm="1">
        <f t="array" ref="N854">_xlfn.IFS(I854="Rob","Robusta",I854="Exc","Excelsa",I854="Ara","Arabi",I854="Lib","Liberica")</f>
        <v>Liberica</v>
      </c>
      <c r="O854" t="str" cm="1">
        <f t="array" ref="O854">_xlfn.IFS(J854="M","Medium",J854="L","Light",J854="d","Dark")</f>
        <v>Dark</v>
      </c>
      <c r="P854" t="str">
        <f>_xlfn.XLOOKUP(Orders_Details[[#This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IF(_xlfn.XLOOKUP(C855,customers!$A$1:$A$1001,customers!$C$1:$C$1001,0)=0,"Not Found",_xlfn.XLOOKUP(C855,customers!$A$1:$A$1001,customers!$C$1:$C$1001,0))</f>
        <v>ldantonnp@miitbeian.gov.cn</v>
      </c>
      <c r="H855" s="2" t="str">
        <f>_xlfn.XLOOKUP(C855,customers!$A$1:$A$1001,customers!$G$1:$G$1001,,0)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13"/>
        <v>19.899999999999999</v>
      </c>
      <c r="N855" t="str" cm="1">
        <f t="array" ref="N855">_xlfn.IFS(I855="Rob","Robusta",I855="Exc","Excelsa",I855="Ara","Arabi",I855="Lib","Liberica")</f>
        <v>Arabi</v>
      </c>
      <c r="O855" t="str" cm="1">
        <f t="array" ref="O855">_xlfn.IFS(J855="M","Medium",J855="L","Light",J855="d","Dark")</f>
        <v>Dark</v>
      </c>
      <c r="P855" t="str">
        <f>_xlfn.XLOOKUP(Orders_Details[[#This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IF(_xlfn.XLOOKUP(C856,customers!$A$1:$A$1001,customers!$C$1:$C$1001,0)=0,"Not Found",_xlfn.XLOOKUP(C856,customers!$A$1:$A$1001,customers!$C$1:$C$1001,0))</f>
        <v>smorrallnq@answers.com</v>
      </c>
      <c r="H856" s="2" t="str">
        <f>_xlfn.XLOOKUP(C856,customers!$A$1:$A$1001,customers!$G$1:$G$1001,,0)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13"/>
        <v>35.849999999999994</v>
      </c>
      <c r="N856" t="str" cm="1">
        <f t="array" ref="N856">_xlfn.IFS(I856="Rob","Robusta",I856="Exc","Excelsa",I856="Ara","Arabi",I856="Lib","Liberica")</f>
        <v>Robusta</v>
      </c>
      <c r="O856" t="str" cm="1">
        <f t="array" ref="O856">_xlfn.IFS(J856="M","Medium",J856="L","Light",J856="d","Dark")</f>
        <v>Light</v>
      </c>
      <c r="P856" t="str">
        <f>_xlfn.XLOOKUP(Orders_Details[[#This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IF(_xlfn.XLOOKUP(C857,customers!$A$1:$A$1001,customers!$C$1:$C$1001,0)=0,"Not Found",_xlfn.XLOOKUP(C857,customers!$A$1:$A$1001,customers!$C$1:$C$1001,0))</f>
        <v>dcrownshawnr@photobucket.com</v>
      </c>
      <c r="H857" s="2" t="str">
        <f>_xlfn.XLOOKUP(C857,customers!$A$1:$A$1001,customers!$G$1:$G$1001,,0)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13"/>
        <v>89.35499999999999</v>
      </c>
      <c r="N857" t="str" cm="1">
        <f t="array" ref="N857">_xlfn.IFS(I857="Rob","Robusta",I857="Exc","Excelsa",I857="Ara","Arabi",I857="Lib","Liberica")</f>
        <v>Liberica</v>
      </c>
      <c r="O857" t="str" cm="1">
        <f t="array" ref="O857">_xlfn.IFS(J857="M","Medium",J857="L","Light",J857="d","Dark")</f>
        <v>Dark</v>
      </c>
      <c r="P857" t="str">
        <f>_xlfn.XLOOKUP(Orders_Details[[#This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IF(_xlfn.XLOOKUP(C858,customers!$A$1:$A$1001,customers!$C$1:$C$1001,0)=0,"Not Found",_xlfn.XLOOKUP(C858,customers!$A$1:$A$1001,customers!$C$1:$C$1001,0))</f>
        <v>oskermen3@hatena.ne.jp</v>
      </c>
      <c r="H858" s="2" t="str">
        <f>_xlfn.XLOOKUP(C858,customers!$A$1:$A$1001,customers!$G$1:$G$1001,,0)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13"/>
        <v>8.73</v>
      </c>
      <c r="N858" t="str" cm="1">
        <f t="array" ref="N858">_xlfn.IFS(I858="Rob","Robusta",I858="Exc","Excelsa",I858="Ara","Arabi",I858="Lib","Liberica")</f>
        <v>Liberica</v>
      </c>
      <c r="O858" t="str" cm="1">
        <f t="array" ref="O858">_xlfn.IFS(J858="M","Medium",J858="L","Light",J858="d","Dark")</f>
        <v>Medium</v>
      </c>
      <c r="P858" t="str">
        <f>_xlfn.XLOOKUP(Orders_Details[[#This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IF(_xlfn.XLOOKUP(C859,customers!$A$1:$A$1001,customers!$C$1:$C$1001,0)=0,"Not Found",_xlfn.XLOOKUP(C859,customers!$A$1:$A$1001,customers!$C$1:$C$1001,0))</f>
        <v>jreddochnt@sun.com</v>
      </c>
      <c r="H859" s="2" t="str">
        <f>_xlfn.XLOOKUP(C859,customers!$A$1:$A$1001,customers!$G$1:$G$1001,,0)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13"/>
        <v>137.42499999999998</v>
      </c>
      <c r="N859" t="str" cm="1">
        <f t="array" ref="N859">_xlfn.IFS(I859="Rob","Robusta",I859="Exc","Excelsa",I859="Ara","Arabi",I859="Lib","Liberica")</f>
        <v>Robusta</v>
      </c>
      <c r="O859" t="str" cm="1">
        <f t="array" ref="O859">_xlfn.IFS(J859="M","Medium",J859="L","Light",J859="d","Dark")</f>
        <v>Light</v>
      </c>
      <c r="P859" t="str">
        <f>_xlfn.XLOOKUP(Orders_Details[[#This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IF(_xlfn.XLOOKUP(C860,customers!$A$1:$A$1001,customers!$C$1:$C$1001,0)=0,"Not Found",_xlfn.XLOOKUP(C860,customers!$A$1:$A$1001,customers!$C$1:$C$1001,0))</f>
        <v>stitleynu@whitehouse.gov</v>
      </c>
      <c r="H860" s="2" t="str">
        <f>_xlfn.XLOOKUP(C860,customers!$A$1:$A$1001,customers!$G$1:$G$1001,,0)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13"/>
        <v>34.92</v>
      </c>
      <c r="N860" t="str" cm="1">
        <f t="array" ref="N860">_xlfn.IFS(I860="Rob","Robusta",I860="Exc","Excelsa",I860="Ara","Arabi",I860="Lib","Liberica")</f>
        <v>Liberica</v>
      </c>
      <c r="O860" t="str" cm="1">
        <f t="array" ref="O860">_xlfn.IFS(J860="M","Medium",J860="L","Light",J860="d","Dark")</f>
        <v>Medium</v>
      </c>
      <c r="P860" t="str">
        <f>_xlfn.XLOOKUP(Orders_Details[[#This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IF(_xlfn.XLOOKUP(C861,customers!$A$1:$A$1001,customers!$C$1:$C$1001,0)=0,"Not Found",_xlfn.XLOOKUP(C861,customers!$A$1:$A$1001,customers!$C$1:$C$1001,0))</f>
        <v>rsimaonv@simplemachines.org</v>
      </c>
      <c r="H861" s="2" t="str">
        <f>_xlfn.XLOOKUP(C861,customers!$A$1:$A$1001,customers!$G$1:$G$1001,,0)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13"/>
        <v>178.70999999999998</v>
      </c>
      <c r="N861" t="str" cm="1">
        <f t="array" ref="N861">_xlfn.IFS(I861="Rob","Robusta",I861="Exc","Excelsa",I861="Ara","Arabi",I861="Lib","Liberica")</f>
        <v>Arabi</v>
      </c>
      <c r="O861" t="str" cm="1">
        <f t="array" ref="O861">_xlfn.IFS(J861="M","Medium",J861="L","Light",J861="d","Dark")</f>
        <v>Light</v>
      </c>
      <c r="P861" t="str">
        <f>_xlfn.XLOOKUP(Orders_Details[[#This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IF(_xlfn.XLOOKUP(C862,customers!$A$1:$A$1001,customers!$C$1:$C$1001,0)=0,"Not Found",_xlfn.XLOOKUP(C862,customers!$A$1:$A$1001,customers!$C$1:$C$1001,0))</f>
        <v>Not Found</v>
      </c>
      <c r="H862" s="2" t="str">
        <f>_xlfn.XLOOKUP(C862,customers!$A$1:$A$1001,customers!$G$1:$G$1001,,0)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13"/>
        <v>25.874999999999996</v>
      </c>
      <c r="N862" t="str" cm="1">
        <f t="array" ref="N862">_xlfn.IFS(I862="Rob","Robusta",I862="Exc","Excelsa",I862="Ara","Arabi",I862="Lib","Liberica")</f>
        <v>Arabi</v>
      </c>
      <c r="O862" t="str" cm="1">
        <f t="array" ref="O862">_xlfn.IFS(J862="M","Medium",J862="L","Light",J862="d","Dark")</f>
        <v>Medium</v>
      </c>
      <c r="P862" t="str">
        <f>_xlfn.XLOOKUP(Orders_Details[[#This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IF(_xlfn.XLOOKUP(C863,customers!$A$1:$A$1001,customers!$C$1:$C$1001,0)=0,"Not Found",_xlfn.XLOOKUP(C863,customers!$A$1:$A$1001,customers!$C$1:$C$1001,0))</f>
        <v>nchisholmnx@example.com</v>
      </c>
      <c r="H863" s="2" t="str">
        <f>_xlfn.XLOOKUP(C863,customers!$A$1:$A$1001,customers!$G$1:$G$1001,,0)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13"/>
        <v>77.699999999999989</v>
      </c>
      <c r="N863" t="str" cm="1">
        <f t="array" ref="N863">_xlfn.IFS(I863="Rob","Robusta",I863="Exc","Excelsa",I863="Ara","Arabi",I863="Lib","Liberica")</f>
        <v>Liberica</v>
      </c>
      <c r="O863" t="str" cm="1">
        <f t="array" ref="O863">_xlfn.IFS(J863="M","Medium",J863="L","Light",J863="d","Dark")</f>
        <v>Dark</v>
      </c>
      <c r="P863" t="str">
        <f>_xlfn.XLOOKUP(Orders_Details[[#This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IF(_xlfn.XLOOKUP(C864,customers!$A$1:$A$1001,customers!$C$1:$C$1001,0)=0,"Not Found",_xlfn.XLOOKUP(C864,customers!$A$1:$A$1001,customers!$C$1:$C$1001,0))</f>
        <v>goatsny@live.com</v>
      </c>
      <c r="H864" s="2" t="str">
        <f>_xlfn.XLOOKUP(C864,customers!$A$1:$A$1001,customers!$G$1:$G$1001,,0)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13"/>
        <v>9.9499999999999993</v>
      </c>
      <c r="N864" t="str" cm="1">
        <f t="array" ref="N864">_xlfn.IFS(I864="Rob","Robusta",I864="Exc","Excelsa",I864="Ara","Arabi",I864="Lib","Liberica")</f>
        <v>Robusta</v>
      </c>
      <c r="O864" t="str" cm="1">
        <f t="array" ref="O864">_xlfn.IFS(J864="M","Medium",J864="L","Light",J864="d","Dark")</f>
        <v>Medium</v>
      </c>
      <c r="P864" t="str">
        <f>_xlfn.XLOOKUP(Orders_Details[[#This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IF(_xlfn.XLOOKUP(C865,customers!$A$1:$A$1001,customers!$C$1:$C$1001,0)=0,"Not Found",_xlfn.XLOOKUP(C865,customers!$A$1:$A$1001,customers!$C$1:$C$1001,0))</f>
        <v>mbirkinnz@java.com</v>
      </c>
      <c r="H865" s="2" t="str">
        <f>_xlfn.XLOOKUP(C865,customers!$A$1:$A$1001,customers!$G$1:$G$1001,,0)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13"/>
        <v>29.1</v>
      </c>
      <c r="N865" t="str" cm="1">
        <f t="array" ref="N865">_xlfn.IFS(I865="Rob","Robusta",I865="Exc","Excelsa",I865="Ara","Arabi",I865="Lib","Liberica")</f>
        <v>Liberica</v>
      </c>
      <c r="O865" t="str" cm="1">
        <f t="array" ref="O865">_xlfn.IFS(J865="M","Medium",J865="L","Light",J865="d","Dark")</f>
        <v>Medium</v>
      </c>
      <c r="P865" t="str">
        <f>_xlfn.XLOOKUP(Orders_Details[[#This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IF(_xlfn.XLOOKUP(C866,customers!$A$1:$A$1001,customers!$C$1:$C$1001,0)=0,"Not Found",_xlfn.XLOOKUP(C866,customers!$A$1:$A$1001,customers!$C$1:$C$1001,0))</f>
        <v>rpysono0@constantcontact.com</v>
      </c>
      <c r="H866" s="2" t="str">
        <f>_xlfn.XLOOKUP(C866,customers!$A$1:$A$1001,customers!$G$1:$G$1001,,0)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13"/>
        <v>21.509999999999998</v>
      </c>
      <c r="N866" t="str" cm="1">
        <f t="array" ref="N866">_xlfn.IFS(I866="Rob","Robusta",I866="Exc","Excelsa",I866="Ara","Arabi",I866="Lib","Liberica")</f>
        <v>Robusta</v>
      </c>
      <c r="O866" t="str" cm="1">
        <f t="array" ref="O866">_xlfn.IFS(J866="M","Medium",J866="L","Light",J866="d","Dark")</f>
        <v>Light</v>
      </c>
      <c r="P866" t="str">
        <f>_xlfn.XLOOKUP(Orders_Details[[#This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IF(_xlfn.XLOOKUP(C867,customers!$A$1:$A$1001,customers!$C$1:$C$1001,0)=0,"Not Found",_xlfn.XLOOKUP(C867,customers!$A$1:$A$1001,customers!$C$1:$C$1001,0))</f>
        <v>mmacconnechieo9@reuters.com</v>
      </c>
      <c r="H867" s="2" t="str">
        <f>_xlfn.XLOOKUP(C867,customers!$A$1:$A$1001,customers!$G$1:$G$1001,,0)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13"/>
        <v>6.75</v>
      </c>
      <c r="N867" t="str" cm="1">
        <f t="array" ref="N867">_xlfn.IFS(I867="Rob","Robusta",I867="Exc","Excelsa",I867="Ara","Arabi",I867="Lib","Liberica")</f>
        <v>Arabi</v>
      </c>
      <c r="O867" t="str" cm="1">
        <f t="array" ref="O867">_xlfn.IFS(J867="M","Medium",J867="L","Light",J867="d","Dark")</f>
        <v>Medium</v>
      </c>
      <c r="P867" t="str">
        <f>_xlfn.XLOOKUP(Orders_Details[[#This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IF(_xlfn.XLOOKUP(C868,customers!$A$1:$A$1001,customers!$C$1:$C$1001,0)=0,"Not Found",_xlfn.XLOOKUP(C868,customers!$A$1:$A$1001,customers!$C$1:$C$1001,0))</f>
        <v>rtreachero2@usa.gov</v>
      </c>
      <c r="H868" s="2" t="str">
        <f>_xlfn.XLOOKUP(C868,customers!$A$1:$A$1001,customers!$G$1:$G$1001,,0)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13"/>
        <v>17.91</v>
      </c>
      <c r="N868" t="str" cm="1">
        <f t="array" ref="N868">_xlfn.IFS(I868="Rob","Robusta",I868="Exc","Excelsa",I868="Ara","Arabi",I868="Lib","Liberica")</f>
        <v>Arabi</v>
      </c>
      <c r="O868" t="str" cm="1">
        <f t="array" ref="O868">_xlfn.IFS(J868="M","Medium",J868="L","Light",J868="d","Dark")</f>
        <v>Dark</v>
      </c>
      <c r="P868" t="str">
        <f>_xlfn.XLOOKUP(Orders_Details[[#This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IF(_xlfn.XLOOKUP(C869,customers!$A$1:$A$1001,customers!$C$1:$C$1001,0)=0,"Not Found",_xlfn.XLOOKUP(C869,customers!$A$1:$A$1001,customers!$C$1:$C$1001,0))</f>
        <v>bfattorinio3@quantcast.com</v>
      </c>
      <c r="H869" s="2" t="str">
        <f>_xlfn.XLOOKUP(C869,customers!$A$1:$A$1001,customers!$G$1:$G$1001,,0)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13"/>
        <v>29.784999999999997</v>
      </c>
      <c r="N869" t="str" cm="1">
        <f t="array" ref="N869">_xlfn.IFS(I869="Rob","Robusta",I869="Exc","Excelsa",I869="Ara","Arabi",I869="Lib","Liberica")</f>
        <v>Arabi</v>
      </c>
      <c r="O869" t="str" cm="1">
        <f t="array" ref="O869">_xlfn.IFS(J869="M","Medium",J869="L","Light",J869="d","Dark")</f>
        <v>Light</v>
      </c>
      <c r="P869" t="str">
        <f>_xlfn.XLOOKUP(Orders_Details[[#This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IF(_xlfn.XLOOKUP(C870,customers!$A$1:$A$1001,customers!$C$1:$C$1001,0)=0,"Not Found",_xlfn.XLOOKUP(C870,customers!$A$1:$A$1001,customers!$C$1:$C$1001,0))</f>
        <v>mpalleskeo4@nyu.edu</v>
      </c>
      <c r="H870" s="2" t="str">
        <f>_xlfn.XLOOKUP(C870,customers!$A$1:$A$1001,customers!$G$1:$G$1001,,0)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13"/>
        <v>41.25</v>
      </c>
      <c r="N870" t="str" cm="1">
        <f t="array" ref="N870">_xlfn.IFS(I870="Rob","Robusta",I870="Exc","Excelsa",I870="Ara","Arabi",I870="Lib","Liberica")</f>
        <v>Excelsa</v>
      </c>
      <c r="O870" t="str" cm="1">
        <f t="array" ref="O870">_xlfn.IFS(J870="M","Medium",J870="L","Light",J870="d","Dark")</f>
        <v>Medium</v>
      </c>
      <c r="P870" t="str">
        <f>_xlfn.XLOOKUP(Orders_Details[[#This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IF(_xlfn.XLOOKUP(C871,customers!$A$1:$A$1001,customers!$C$1:$C$1001,0)=0,"Not Found",_xlfn.XLOOKUP(C871,customers!$A$1:$A$1001,customers!$C$1:$C$1001,0))</f>
        <v>Not Found</v>
      </c>
      <c r="H871" s="2" t="str">
        <f>_xlfn.XLOOKUP(C871,customers!$A$1:$A$1001,customers!$G$1:$G$1001,,0)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13"/>
        <v>17.91</v>
      </c>
      <c r="N871" t="str" cm="1">
        <f t="array" ref="N871">_xlfn.IFS(I871="Rob","Robusta",I871="Exc","Excelsa",I871="Ara","Arabi",I871="Lib","Liberica")</f>
        <v>Robusta</v>
      </c>
      <c r="O871" t="str" cm="1">
        <f t="array" ref="O871">_xlfn.IFS(J871="M","Medium",J871="L","Light",J871="d","Dark")</f>
        <v>Medium</v>
      </c>
      <c r="P871" t="str">
        <f>_xlfn.XLOOKUP(Orders_Details[[#This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IF(_xlfn.XLOOKUP(C872,customers!$A$1:$A$1001,customers!$C$1:$C$1001,0)=0,"Not Found",_xlfn.XLOOKUP(C872,customers!$A$1:$A$1001,customers!$C$1:$C$1001,0))</f>
        <v>fantcliffeo6@amazon.co.jp</v>
      </c>
      <c r="H872" s="2" t="str">
        <f>_xlfn.XLOOKUP(C872,customers!$A$1:$A$1001,customers!$G$1:$G$1001,,0)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13"/>
        <v>7.29</v>
      </c>
      <c r="N872" t="str" cm="1">
        <f t="array" ref="N872">_xlfn.IFS(I872="Rob","Robusta",I872="Exc","Excelsa",I872="Ara","Arabi",I872="Lib","Liberica")</f>
        <v>Excelsa</v>
      </c>
      <c r="O872" t="str" cm="1">
        <f t="array" ref="O872">_xlfn.IFS(J872="M","Medium",J872="L","Light",J872="d","Dark")</f>
        <v>Dark</v>
      </c>
      <c r="P872" t="str">
        <f>_xlfn.XLOOKUP(Orders_Details[[#This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IF(_xlfn.XLOOKUP(C873,customers!$A$1:$A$1001,customers!$C$1:$C$1001,0)=0,"Not Found",_xlfn.XLOOKUP(C873,customers!$A$1:$A$1001,customers!$C$1:$C$1001,0))</f>
        <v>pmatignono7@harvard.edu</v>
      </c>
      <c r="H873" s="2" t="str">
        <f>_xlfn.XLOOKUP(C873,customers!$A$1:$A$1001,customers!$G$1:$G$1001,,0)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13"/>
        <v>29.7</v>
      </c>
      <c r="N873" t="str" cm="1">
        <f t="array" ref="N873">_xlfn.IFS(I873="Rob","Robusta",I873="Exc","Excelsa",I873="Ara","Arabi",I873="Lib","Liberica")</f>
        <v>Excelsa</v>
      </c>
      <c r="O873" t="str" cm="1">
        <f t="array" ref="O873">_xlfn.IFS(J873="M","Medium",J873="L","Light",J873="d","Dark")</f>
        <v>Light</v>
      </c>
      <c r="P873" t="str">
        <f>_xlfn.XLOOKUP(Orders_Details[[#This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IF(_xlfn.XLOOKUP(C874,customers!$A$1:$A$1001,customers!$C$1:$C$1001,0)=0,"Not Found",_xlfn.XLOOKUP(C874,customers!$A$1:$A$1001,customers!$C$1:$C$1001,0))</f>
        <v>cweondo8@theglobeandmail.com</v>
      </c>
      <c r="H874" s="2" t="str">
        <f>_xlfn.XLOOKUP(C874,customers!$A$1:$A$1001,customers!$G$1:$G$1001,,0)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13"/>
        <v>22.5</v>
      </c>
      <c r="N874" t="str" cm="1">
        <f t="array" ref="N874">_xlfn.IFS(I874="Rob","Robusta",I874="Exc","Excelsa",I874="Ara","Arabi",I874="Lib","Liberica")</f>
        <v>Arabi</v>
      </c>
      <c r="O874" t="str" cm="1">
        <f t="array" ref="O874">_xlfn.IFS(J874="M","Medium",J874="L","Light",J874="d","Dark")</f>
        <v>Medium</v>
      </c>
      <c r="P874" t="str">
        <f>_xlfn.XLOOKUP(Orders_Details[[#This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IF(_xlfn.XLOOKUP(C875,customers!$A$1:$A$1001,customers!$C$1:$C$1001,0)=0,"Not Found",_xlfn.XLOOKUP(C875,customers!$A$1:$A$1001,customers!$C$1:$C$1001,0))</f>
        <v>mmacconnechieo9@reuters.com</v>
      </c>
      <c r="H875" s="2" t="str">
        <f>_xlfn.XLOOKUP(C875,customers!$A$1:$A$1001,customers!$G$1:$G$1001,,0)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13"/>
        <v>11.94</v>
      </c>
      <c r="N875" t="str" cm="1">
        <f t="array" ref="N875">_xlfn.IFS(I875="Rob","Robusta",I875="Exc","Excelsa",I875="Ara","Arabi",I875="Lib","Liberica")</f>
        <v>Robusta</v>
      </c>
      <c r="O875" t="str" cm="1">
        <f t="array" ref="O875">_xlfn.IFS(J875="M","Medium",J875="L","Light",J875="d","Dark")</f>
        <v>Medium</v>
      </c>
      <c r="P875" t="str">
        <f>_xlfn.XLOOKUP(Orders_Details[[#This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IF(_xlfn.XLOOKUP(C876,customers!$A$1:$A$1001,customers!$C$1:$C$1001,0)=0,"Not Found",_xlfn.XLOOKUP(C876,customers!$A$1:$A$1001,customers!$C$1:$C$1001,0))</f>
        <v>jskentelberyoa@paypal.com</v>
      </c>
      <c r="H876" s="2" t="str">
        <f>_xlfn.XLOOKUP(C876,customers!$A$1:$A$1001,customers!$G$1:$G$1001,,0)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13"/>
        <v>25.9</v>
      </c>
      <c r="N876" t="str" cm="1">
        <f t="array" ref="N876">_xlfn.IFS(I876="Rob","Robusta",I876="Exc","Excelsa",I876="Ara","Arabi",I876="Lib","Liberica")</f>
        <v>Arabi</v>
      </c>
      <c r="O876" t="str" cm="1">
        <f t="array" ref="O876">_xlfn.IFS(J876="M","Medium",J876="L","Light",J876="d","Dark")</f>
        <v>Light</v>
      </c>
      <c r="P876" t="str">
        <f>_xlfn.XLOOKUP(Orders_Details[[#This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IF(_xlfn.XLOOKUP(C877,customers!$A$1:$A$1001,customers!$C$1:$C$1001,0)=0,"Not Found",_xlfn.XLOOKUP(C877,customers!$A$1:$A$1001,customers!$C$1:$C$1001,0))</f>
        <v>ocomberob@goo.gl</v>
      </c>
      <c r="H877" s="2" t="str">
        <f>_xlfn.XLOOKUP(C877,customers!$A$1:$A$1001,customers!$G$1:$G$1001,,0)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13"/>
        <v>43.650000000000006</v>
      </c>
      <c r="N877" t="str" cm="1">
        <f t="array" ref="N877">_xlfn.IFS(I877="Rob","Robusta",I877="Exc","Excelsa",I877="Ara","Arabi",I877="Lib","Liberica")</f>
        <v>Liberica</v>
      </c>
      <c r="O877" t="str" cm="1">
        <f t="array" ref="O877">_xlfn.IFS(J877="M","Medium",J877="L","Light",J877="d","Dark")</f>
        <v>Medium</v>
      </c>
      <c r="P877" t="str">
        <f>_xlfn.XLOOKUP(Orders_Details[[#This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IF(_xlfn.XLOOKUP(C878,customers!$A$1:$A$1001,customers!$C$1:$C$1001,0)=0,"Not Found",_xlfn.XLOOKUP(C878,customers!$A$1:$A$1001,customers!$C$1:$C$1001,0))</f>
        <v>ocomberob@goo.gl</v>
      </c>
      <c r="H878" s="2" t="str">
        <f>_xlfn.XLOOKUP(C878,customers!$A$1:$A$1001,customers!$G$1:$G$1001,,0)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13"/>
        <v>46.62</v>
      </c>
      <c r="N878" t="str" cm="1">
        <f t="array" ref="N878">_xlfn.IFS(I878="Rob","Robusta",I878="Exc","Excelsa",I878="Ara","Arabi",I878="Lib","Liberica")</f>
        <v>Arabi</v>
      </c>
      <c r="O878" t="str" cm="1">
        <f t="array" ref="O878">_xlfn.IFS(J878="M","Medium",J878="L","Light",J878="d","Dark")</f>
        <v>Light</v>
      </c>
      <c r="P878" t="str">
        <f>_xlfn.XLOOKUP(Orders_Details[[#This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IF(_xlfn.XLOOKUP(C879,customers!$A$1:$A$1001,customers!$C$1:$C$1001,0)=0,"Not Found",_xlfn.XLOOKUP(C879,customers!$A$1:$A$1001,customers!$C$1:$C$1001,0))</f>
        <v>ztramelod@netlog.com</v>
      </c>
      <c r="H879" s="2" t="str">
        <f>_xlfn.XLOOKUP(C879,customers!$A$1:$A$1001,customers!$G$1:$G$1001,,0)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13"/>
        <v>28.53</v>
      </c>
      <c r="N879" t="str" cm="1">
        <f t="array" ref="N879">_xlfn.IFS(I879="Rob","Robusta",I879="Exc","Excelsa",I879="Ara","Arabi",I879="Lib","Liberica")</f>
        <v>Liberica</v>
      </c>
      <c r="O879" t="str" cm="1">
        <f t="array" ref="O879">_xlfn.IFS(J879="M","Medium",J879="L","Light",J879="d","Dark")</f>
        <v>Light</v>
      </c>
      <c r="P879" t="str">
        <f>_xlfn.XLOOKUP(Orders_Details[[#This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IF(_xlfn.XLOOKUP(C880,customers!$A$1:$A$1001,customers!$C$1:$C$1001,0)=0,"Not Found",_xlfn.XLOOKUP(C880,customers!$A$1:$A$1001,customers!$C$1:$C$1001,0))</f>
        <v>Not Found</v>
      </c>
      <c r="H880" s="2" t="str">
        <f>_xlfn.XLOOKUP(C880,customers!$A$1:$A$1001,customers!$G$1:$G$1001,,0)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13"/>
        <v>27.484999999999996</v>
      </c>
      <c r="N880" t="str" cm="1">
        <f t="array" ref="N880">_xlfn.IFS(I880="Rob","Robusta",I880="Exc","Excelsa",I880="Ara","Arabi",I880="Lib","Liberica")</f>
        <v>Robusta</v>
      </c>
      <c r="O880" t="str" cm="1">
        <f t="array" ref="O880">_xlfn.IFS(J880="M","Medium",J880="L","Light",J880="d","Dark")</f>
        <v>Light</v>
      </c>
      <c r="P880" t="str">
        <f>_xlfn.XLOOKUP(Orders_Details[[#This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IF(_xlfn.XLOOKUP(C881,customers!$A$1:$A$1001,customers!$C$1:$C$1001,0)=0,"Not Found",_xlfn.XLOOKUP(C881,customers!$A$1:$A$1001,customers!$C$1:$C$1001,0))</f>
        <v>Not Found</v>
      </c>
      <c r="H881" s="2" t="str">
        <f>_xlfn.XLOOKUP(C881,customers!$A$1:$A$1001,customers!$G$1:$G$1001,,0)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13"/>
        <v>10.935</v>
      </c>
      <c r="N881" t="str" cm="1">
        <f t="array" ref="N881">_xlfn.IFS(I881="Rob","Robusta",I881="Exc","Excelsa",I881="Ara","Arabi",I881="Lib","Liberica")</f>
        <v>Excelsa</v>
      </c>
      <c r="O881" t="str" cm="1">
        <f t="array" ref="O881">_xlfn.IFS(J881="M","Medium",J881="L","Light",J881="d","Dark")</f>
        <v>Dark</v>
      </c>
      <c r="P881" t="str">
        <f>_xlfn.XLOOKUP(Orders_Details[[#This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IF(_xlfn.XLOOKUP(C882,customers!$A$1:$A$1001,customers!$C$1:$C$1001,0)=0,"Not Found",_xlfn.XLOOKUP(C882,customers!$A$1:$A$1001,customers!$C$1:$C$1001,0))</f>
        <v>chatfullog@ebay.com</v>
      </c>
      <c r="H882" s="2" t="str">
        <f>_xlfn.XLOOKUP(C882,customers!$A$1:$A$1001,customers!$G$1:$G$1001,,0)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13"/>
        <v>7.169999999999999</v>
      </c>
      <c r="N882" t="str" cm="1">
        <f t="array" ref="N882">_xlfn.IFS(I882="Rob","Robusta",I882="Exc","Excelsa",I882="Ara","Arabi",I882="Lib","Liberica")</f>
        <v>Robusta</v>
      </c>
      <c r="O882" t="str" cm="1">
        <f t="array" ref="O882">_xlfn.IFS(J882="M","Medium",J882="L","Light",J882="d","Dark")</f>
        <v>Light</v>
      </c>
      <c r="P882" t="str">
        <f>_xlfn.XLOOKUP(Orders_Details[[#This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IF(_xlfn.XLOOKUP(C883,customers!$A$1:$A$1001,customers!$C$1:$C$1001,0)=0,"Not Found",_xlfn.XLOOKUP(C883,customers!$A$1:$A$1001,customers!$C$1:$C$1001,0))</f>
        <v>Not Found</v>
      </c>
      <c r="H883" s="2" t="str">
        <f>_xlfn.XLOOKUP(C883,customers!$A$1:$A$1001,customers!$G$1:$G$1001,,0)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13"/>
        <v>23.31</v>
      </c>
      <c r="N883" t="str" cm="1">
        <f t="array" ref="N883">_xlfn.IFS(I883="Rob","Robusta",I883="Exc","Excelsa",I883="Ara","Arabi",I883="Lib","Liberica")</f>
        <v>Arabi</v>
      </c>
      <c r="O883" t="str" cm="1">
        <f t="array" ref="O883">_xlfn.IFS(J883="M","Medium",J883="L","Light",J883="d","Dark")</f>
        <v>Light</v>
      </c>
      <c r="P883" t="str">
        <f>_xlfn.XLOOKUP(Orders_Details[[#This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IF(_xlfn.XLOOKUP(C884,customers!$A$1:$A$1001,customers!$C$1:$C$1001,0)=0,"Not Found",_xlfn.XLOOKUP(C884,customers!$A$1:$A$1001,customers!$C$1:$C$1001,0))</f>
        <v>kmarrisonoq@dropbox.com</v>
      </c>
      <c r="H884" s="2" t="str">
        <f>_xlfn.XLOOKUP(C884,customers!$A$1:$A$1001,customers!$G$1:$G$1001,,0)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13"/>
        <v>114.42499999999998</v>
      </c>
      <c r="N884" t="str" cm="1">
        <f t="array" ref="N884">_xlfn.IFS(I884="Rob","Robusta",I884="Exc","Excelsa",I884="Ara","Arabi",I884="Lib","Liberica")</f>
        <v>Arabi</v>
      </c>
      <c r="O884" t="str" cm="1">
        <f t="array" ref="O884">_xlfn.IFS(J884="M","Medium",J884="L","Light",J884="d","Dark")</f>
        <v>Dark</v>
      </c>
      <c r="P884" t="str">
        <f>_xlfn.XLOOKUP(Orders_Details[[#This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IF(_xlfn.XLOOKUP(C885,customers!$A$1:$A$1001,customers!$C$1:$C$1001,0)=0,"Not Found",_xlfn.XLOOKUP(C885,customers!$A$1:$A$1001,customers!$C$1:$C$1001,0))</f>
        <v>lagnolooj@pinterest.com</v>
      </c>
      <c r="H885" s="2" t="str">
        <f>_xlfn.XLOOKUP(C885,customers!$A$1:$A$1001,customers!$G$1:$G$1001,,0)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13"/>
        <v>77.624999999999986</v>
      </c>
      <c r="N885" t="str" cm="1">
        <f t="array" ref="N885">_xlfn.IFS(I885="Rob","Robusta",I885="Exc","Excelsa",I885="Ara","Arabi",I885="Lib","Liberica")</f>
        <v>Arabi</v>
      </c>
      <c r="O885" t="str" cm="1">
        <f t="array" ref="O885">_xlfn.IFS(J885="M","Medium",J885="L","Light",J885="d","Dark")</f>
        <v>Medium</v>
      </c>
      <c r="P885" t="str">
        <f>_xlfn.XLOOKUP(Orders_Details[[#This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IF(_xlfn.XLOOKUP(C886,customers!$A$1:$A$1001,customers!$C$1:$C$1001,0)=0,"Not Found",_xlfn.XLOOKUP(C886,customers!$A$1:$A$1001,customers!$C$1:$C$1001,0))</f>
        <v>dkiddyok@fda.gov</v>
      </c>
      <c r="H886" s="2" t="str">
        <f>_xlfn.XLOOKUP(C886,customers!$A$1:$A$1001,customers!$G$1:$G$1001,,0)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13"/>
        <v>5.3699999999999992</v>
      </c>
      <c r="N886" t="str" cm="1">
        <f t="array" ref="N886">_xlfn.IFS(I886="Rob","Robusta",I886="Exc","Excelsa",I886="Ara","Arabi",I886="Lib","Liberica")</f>
        <v>Robusta</v>
      </c>
      <c r="O886" t="str" cm="1">
        <f t="array" ref="O886">_xlfn.IFS(J886="M","Medium",J886="L","Light",J886="d","Dark")</f>
        <v>Dark</v>
      </c>
      <c r="P886" t="str">
        <f>_xlfn.XLOOKUP(Orders_Details[[#This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IF(_xlfn.XLOOKUP(C887,customers!$A$1:$A$1001,customers!$C$1:$C$1001,0)=0,"Not Found",_xlfn.XLOOKUP(C887,customers!$A$1:$A$1001,customers!$C$1:$C$1001,0))</f>
        <v>hpetroulisol@state.tx.us</v>
      </c>
      <c r="H887" s="2" t="str">
        <f>_xlfn.XLOOKUP(C887,customers!$A$1:$A$1001,customers!$G$1:$G$1001,,0)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13"/>
        <v>123.50999999999999</v>
      </c>
      <c r="N887" t="str" cm="1">
        <f t="array" ref="N887">_xlfn.IFS(I887="Rob","Robusta",I887="Exc","Excelsa",I887="Ara","Arabi",I887="Lib","Liberica")</f>
        <v>Robusta</v>
      </c>
      <c r="O887" t="str" cm="1">
        <f t="array" ref="O887">_xlfn.IFS(J887="M","Medium",J887="L","Light",J887="d","Dark")</f>
        <v>Dark</v>
      </c>
      <c r="P887" t="str">
        <f>_xlfn.XLOOKUP(Orders_Details[[#This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IF(_xlfn.XLOOKUP(C888,customers!$A$1:$A$1001,customers!$C$1:$C$1001,0)=0,"Not Found",_xlfn.XLOOKUP(C888,customers!$A$1:$A$1001,customers!$C$1:$C$1001,0))</f>
        <v>mschollom@taobao.com</v>
      </c>
      <c r="H888" s="2" t="str">
        <f>_xlfn.XLOOKUP(C888,customers!$A$1:$A$1001,customers!$G$1:$G$1001,,0)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13"/>
        <v>17.46</v>
      </c>
      <c r="N888" t="str" cm="1">
        <f t="array" ref="N888">_xlfn.IFS(I888="Rob","Robusta",I888="Exc","Excelsa",I888="Ara","Arabi",I888="Lib","Liberica")</f>
        <v>Liberica</v>
      </c>
      <c r="O888" t="str" cm="1">
        <f t="array" ref="O888">_xlfn.IFS(J888="M","Medium",J888="L","Light",J888="d","Dark")</f>
        <v>Medium</v>
      </c>
      <c r="P888" t="str">
        <f>_xlfn.XLOOKUP(Orders_Details[[#This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IF(_xlfn.XLOOKUP(C889,customers!$A$1:$A$1001,customers!$C$1:$C$1001,0)=0,"Not Found",_xlfn.XLOOKUP(C889,customers!$A$1:$A$1001,customers!$C$1:$C$1001,0))</f>
        <v>kfersonon@g.co</v>
      </c>
      <c r="H889" s="2" t="str">
        <f>_xlfn.XLOOKUP(C889,customers!$A$1:$A$1001,customers!$G$1:$G$1001,,0)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13"/>
        <v>13.365</v>
      </c>
      <c r="N889" t="str" cm="1">
        <f t="array" ref="N889">_xlfn.IFS(I889="Rob","Robusta",I889="Exc","Excelsa",I889="Ara","Arabi",I889="Lib","Liberica")</f>
        <v>Excelsa</v>
      </c>
      <c r="O889" t="str" cm="1">
        <f t="array" ref="O889">_xlfn.IFS(J889="M","Medium",J889="L","Light",J889="d","Dark")</f>
        <v>Light</v>
      </c>
      <c r="P889" t="str">
        <f>_xlfn.XLOOKUP(Orders_Details[[#This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IF(_xlfn.XLOOKUP(C890,customers!$A$1:$A$1001,customers!$C$1:$C$1001,0)=0,"Not Found",_xlfn.XLOOKUP(C890,customers!$A$1:$A$1001,customers!$C$1:$C$1001,0))</f>
        <v>bkellowayoo@omniture.com</v>
      </c>
      <c r="H890" s="2" t="str">
        <f>_xlfn.XLOOKUP(C890,customers!$A$1:$A$1001,customers!$G$1:$G$1001,,0)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13"/>
        <v>7.77</v>
      </c>
      <c r="N890" t="str" cm="1">
        <f t="array" ref="N890">_xlfn.IFS(I890="Rob","Robusta",I890="Exc","Excelsa",I890="Ara","Arabi",I890="Lib","Liberica")</f>
        <v>Arabi</v>
      </c>
      <c r="O890" t="str" cm="1">
        <f t="array" ref="O890">_xlfn.IFS(J890="M","Medium",J890="L","Light",J890="d","Dark")</f>
        <v>Light</v>
      </c>
      <c r="P890" t="str">
        <f>_xlfn.XLOOKUP(Orders_Details[[#This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IF(_xlfn.XLOOKUP(C891,customers!$A$1:$A$1001,customers!$C$1:$C$1001,0)=0,"Not Found",_xlfn.XLOOKUP(C891,customers!$A$1:$A$1001,customers!$C$1:$C$1001,0))</f>
        <v>soliffeop@yellowbook.com</v>
      </c>
      <c r="H891" s="2" t="str">
        <f>_xlfn.XLOOKUP(C891,customers!$A$1:$A$1001,customers!$G$1:$G$1001,,0)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13"/>
        <v>2.6849999999999996</v>
      </c>
      <c r="N891" t="str" cm="1">
        <f t="array" ref="N891">_xlfn.IFS(I891="Rob","Robusta",I891="Exc","Excelsa",I891="Ara","Arabi",I891="Lib","Liberica")</f>
        <v>Robusta</v>
      </c>
      <c r="O891" t="str" cm="1">
        <f t="array" ref="O891">_xlfn.IFS(J891="M","Medium",J891="L","Light",J891="d","Dark")</f>
        <v>Dark</v>
      </c>
      <c r="P891" t="str">
        <f>_xlfn.XLOOKUP(Orders_Details[[#This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IF(_xlfn.XLOOKUP(C892,customers!$A$1:$A$1001,customers!$C$1:$C$1001,0)=0,"Not Found",_xlfn.XLOOKUP(C892,customers!$A$1:$A$1001,customers!$C$1:$C$1001,0))</f>
        <v>kmarrisonoq@dropbox.com</v>
      </c>
      <c r="H892" s="2" t="str">
        <f>_xlfn.XLOOKUP(C892,customers!$A$1:$A$1001,customers!$G$1:$G$1001,,0)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13"/>
        <v>20.584999999999997</v>
      </c>
      <c r="N892" t="str" cm="1">
        <f t="array" ref="N892">_xlfn.IFS(I892="Rob","Robusta",I892="Exc","Excelsa",I892="Ara","Arabi",I892="Lib","Liberica")</f>
        <v>Robusta</v>
      </c>
      <c r="O892" t="str" cm="1">
        <f t="array" ref="O892">_xlfn.IFS(J892="M","Medium",J892="L","Light",J892="d","Dark")</f>
        <v>Dark</v>
      </c>
      <c r="P892" t="str">
        <f>_xlfn.XLOOKUP(Orders_Details[[#This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IF(_xlfn.XLOOKUP(C893,customers!$A$1:$A$1001,customers!$C$1:$C$1001,0)=0,"Not Found",_xlfn.XLOOKUP(C893,customers!$A$1:$A$1001,customers!$C$1:$C$1001,0))</f>
        <v>cdolohuntyor@dailymail.co.uk</v>
      </c>
      <c r="H893" s="2" t="str">
        <f>_xlfn.XLOOKUP(C893,customers!$A$1:$A$1001,customers!$G$1:$G$1001,,0)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13"/>
        <v>114.42499999999998</v>
      </c>
      <c r="N893" t="str" cm="1">
        <f t="array" ref="N893">_xlfn.IFS(I893="Rob","Robusta",I893="Exc","Excelsa",I893="Ara","Arabi",I893="Lib","Liberica")</f>
        <v>Arabi</v>
      </c>
      <c r="O893" t="str" cm="1">
        <f t="array" ref="O893">_xlfn.IFS(J893="M","Medium",J893="L","Light",J893="d","Dark")</f>
        <v>Dark</v>
      </c>
      <c r="P893" t="str">
        <f>_xlfn.XLOOKUP(Orders_Details[[#This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IF(_xlfn.XLOOKUP(C894,customers!$A$1:$A$1001,customers!$C$1:$C$1001,0)=0,"Not Found",_xlfn.XLOOKUP(C894,customers!$A$1:$A$1001,customers!$C$1:$C$1001,0))</f>
        <v>pvasilenkoos@addtoany.com</v>
      </c>
      <c r="H894" s="2" t="str">
        <f>_xlfn.XLOOKUP(C894,customers!$A$1:$A$1001,customers!$G$1:$G$1001,,0)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13"/>
        <v>20.625</v>
      </c>
      <c r="N894" t="str" cm="1">
        <f t="array" ref="N894">_xlfn.IFS(I894="Rob","Robusta",I894="Exc","Excelsa",I894="Ara","Arabi",I894="Lib","Liberica")</f>
        <v>Excelsa</v>
      </c>
      <c r="O894" t="str" cm="1">
        <f t="array" ref="O894">_xlfn.IFS(J894="M","Medium",J894="L","Light",J894="d","Dark")</f>
        <v>Medium</v>
      </c>
      <c r="P894" t="str">
        <f>_xlfn.XLOOKUP(Orders_Details[[#This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IF(_xlfn.XLOOKUP(C895,customers!$A$1:$A$1001,customers!$C$1:$C$1001,0)=0,"Not Found",_xlfn.XLOOKUP(C895,customers!$A$1:$A$1001,customers!$C$1:$C$1001,0))</f>
        <v>rschankelborgot@ameblo.jp</v>
      </c>
      <c r="H895" s="2" t="str">
        <f>_xlfn.XLOOKUP(C895,customers!$A$1:$A$1001,customers!$G$1:$G$1001,,0)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13"/>
        <v>57.06</v>
      </c>
      <c r="N895" t="str" cm="1">
        <f t="array" ref="N895">_xlfn.IFS(I895="Rob","Robusta",I895="Exc","Excelsa",I895="Ara","Arabi",I895="Lib","Liberica")</f>
        <v>Liberica</v>
      </c>
      <c r="O895" t="str" cm="1">
        <f t="array" ref="O895">_xlfn.IFS(J895="M","Medium",J895="L","Light",J895="d","Dark")</f>
        <v>Light</v>
      </c>
      <c r="P895" t="str">
        <f>_xlfn.XLOOKUP(Orders_Details[[#This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IF(_xlfn.XLOOKUP(C896,customers!$A$1:$A$1001,customers!$C$1:$C$1001,0)=0,"Not Found",_xlfn.XLOOKUP(C896,customers!$A$1:$A$1001,customers!$C$1:$C$1001,0))</f>
        <v>Not Found</v>
      </c>
      <c r="H896" s="2" t="str">
        <f>_xlfn.XLOOKUP(C896,customers!$A$1:$A$1001,customers!$G$1:$G$1001,,0)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13"/>
        <v>82.339999999999989</v>
      </c>
      <c r="N896" t="str" cm="1">
        <f t="array" ref="N896">_xlfn.IFS(I896="Rob","Robusta",I896="Exc","Excelsa",I896="Ara","Arabi",I896="Lib","Liberica")</f>
        <v>Robusta</v>
      </c>
      <c r="O896" t="str" cm="1">
        <f t="array" ref="O896">_xlfn.IFS(J896="M","Medium",J896="L","Light",J896="d","Dark")</f>
        <v>Dark</v>
      </c>
      <c r="P896" t="str">
        <f>_xlfn.XLOOKUP(Orders_Details[[#This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IF(_xlfn.XLOOKUP(C897,customers!$A$1:$A$1001,customers!$C$1:$C$1001,0)=0,"Not Found",_xlfn.XLOOKUP(C897,customers!$A$1:$A$1001,customers!$C$1:$C$1001,0))</f>
        <v>Not Found</v>
      </c>
      <c r="H897" s="2" t="str">
        <f>_xlfn.XLOOKUP(C897,customers!$A$1:$A$1001,customers!$G$1:$G$1001,,0)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13"/>
        <v>158.12499999999997</v>
      </c>
      <c r="N897" t="str" cm="1">
        <f t="array" ref="N897">_xlfn.IFS(I897="Rob","Robusta",I897="Exc","Excelsa",I897="Ara","Arabi",I897="Lib","Liberica")</f>
        <v>Excelsa</v>
      </c>
      <c r="O897" t="str" cm="1">
        <f t="array" ref="O897">_xlfn.IFS(J897="M","Medium",J897="L","Light",J897="d","Dark")</f>
        <v>Medium</v>
      </c>
      <c r="P897" t="str">
        <f>_xlfn.XLOOKUP(Orders_Details[[#This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IF(_xlfn.XLOOKUP(C898,customers!$A$1:$A$1001,customers!$C$1:$C$1001,0)=0,"Not Found",_xlfn.XLOOKUP(C898,customers!$A$1:$A$1001,customers!$C$1:$C$1001,0))</f>
        <v>bcargenow@geocities.jp</v>
      </c>
      <c r="H898" s="2" t="str">
        <f>_xlfn.XLOOKUP(C898,customers!$A$1:$A$1001,customers!$G$1:$G$1001,,0)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si="13"/>
        <v>32.22</v>
      </c>
      <c r="N898" t="str" cm="1">
        <f t="array" ref="N898">_xlfn.IFS(I898="Rob","Robusta",I898="Exc","Excelsa",I898="Ara","Arabi",I898="Lib","Liberica")</f>
        <v>Robusta</v>
      </c>
      <c r="O898" t="str" cm="1">
        <f t="array" ref="O898">_xlfn.IFS(J898="M","Medium",J898="L","Light",J898="d","Dark")</f>
        <v>Dark</v>
      </c>
      <c r="P898" t="str">
        <f>_xlfn.XLOOKUP(Orders_Details[[#This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IF(_xlfn.XLOOKUP(C899,customers!$A$1:$A$1001,customers!$C$1:$C$1001,0)=0,"Not Found",_xlfn.XLOOKUP(C899,customers!$A$1:$A$1001,customers!$C$1:$C$1001,0))</f>
        <v>rsticklerox@printfriendly.com</v>
      </c>
      <c r="H899" s="2" t="str">
        <f>_xlfn.XLOOKUP(C899,customers!$A$1:$A$1001,customers!$G$1:$G$1001,,0)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ref="M899:M962" si="14">L899*E899</f>
        <v>24.3</v>
      </c>
      <c r="N899" t="str" cm="1">
        <f t="array" ref="N899">_xlfn.IFS(I899="Rob","Robusta",I899="Exc","Excelsa",I899="Ara","Arabi",I899="Lib","Liberica")</f>
        <v>Excelsa</v>
      </c>
      <c r="O899" t="str" cm="1">
        <f t="array" ref="O899">_xlfn.IFS(J899="M","Medium",J899="L","Light",J899="d","Dark")</f>
        <v>Dark</v>
      </c>
      <c r="P899" t="str">
        <f>_xlfn.XLOOKUP(Orders_Details[[#This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IF(_xlfn.XLOOKUP(C900,customers!$A$1:$A$1001,customers!$C$1:$C$1001,0)=0,"Not Found",_xlfn.XLOOKUP(C900,customers!$A$1:$A$1001,customers!$C$1:$C$1001,0))</f>
        <v>Not Found</v>
      </c>
      <c r="H900" s="2" t="str">
        <f>_xlfn.XLOOKUP(C900,customers!$A$1:$A$1001,customers!$G$1:$G$1001,,0)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14"/>
        <v>35.849999999999994</v>
      </c>
      <c r="N900" t="str" cm="1">
        <f t="array" ref="N900">_xlfn.IFS(I900="Rob","Robusta",I900="Exc","Excelsa",I900="Ara","Arabi",I900="Lib","Liberica")</f>
        <v>Robusta</v>
      </c>
      <c r="O900" t="str" cm="1">
        <f t="array" ref="O900">_xlfn.IFS(J900="M","Medium",J900="L","Light",J900="d","Dark")</f>
        <v>Light</v>
      </c>
      <c r="P900" t="str">
        <f>_xlfn.XLOOKUP(Orders_Details[[#This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IF(_xlfn.XLOOKUP(C901,customers!$A$1:$A$1001,customers!$C$1:$C$1001,0)=0,"Not Found",_xlfn.XLOOKUP(C901,customers!$A$1:$A$1001,customers!$C$1:$C$1001,0))</f>
        <v>Not Found</v>
      </c>
      <c r="H901" s="2" t="str">
        <f>_xlfn.XLOOKUP(C901,customers!$A$1:$A$1001,customers!$G$1:$G$1001,,0)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14"/>
        <v>72.75</v>
      </c>
      <c r="N901" t="str" cm="1">
        <f t="array" ref="N901">_xlfn.IFS(I901="Rob","Robusta",I901="Exc","Excelsa",I901="Ara","Arabi",I901="Lib","Liberica")</f>
        <v>Liberica</v>
      </c>
      <c r="O901" t="str" cm="1">
        <f t="array" ref="O901">_xlfn.IFS(J901="M","Medium",J901="L","Light",J901="d","Dark")</f>
        <v>Medium</v>
      </c>
      <c r="P901" t="str">
        <f>_xlfn.XLOOKUP(Orders_Details[[#This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IF(_xlfn.XLOOKUP(C902,customers!$A$1:$A$1001,customers!$C$1:$C$1001,0)=0,"Not Found",_xlfn.XLOOKUP(C902,customers!$A$1:$A$1001,customers!$C$1:$C$1001,0))</f>
        <v>Not Found</v>
      </c>
      <c r="H902" s="2" t="str">
        <f>_xlfn.XLOOKUP(C902,customers!$A$1:$A$1001,customers!$G$1:$G$1001,,0)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14"/>
        <v>47.55</v>
      </c>
      <c r="N902" t="str" cm="1">
        <f t="array" ref="N902">_xlfn.IFS(I902="Rob","Robusta",I902="Exc","Excelsa",I902="Ara","Arabi",I902="Lib","Liberica")</f>
        <v>Liberica</v>
      </c>
      <c r="O902" t="str" cm="1">
        <f t="array" ref="O902">_xlfn.IFS(J902="M","Medium",J902="L","Light",J902="d","Dark")</f>
        <v>Light</v>
      </c>
      <c r="P902" t="str">
        <f>_xlfn.XLOOKUP(Orders_Details[[#This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IF(_xlfn.XLOOKUP(C903,customers!$A$1:$A$1001,customers!$C$1:$C$1001,0)=0,"Not Found",_xlfn.XLOOKUP(C903,customers!$A$1:$A$1001,customers!$C$1:$C$1001,0))</f>
        <v>djevonp1@ibm.com</v>
      </c>
      <c r="H903" s="2" t="str">
        <f>_xlfn.XLOOKUP(C903,customers!$A$1:$A$1001,customers!$G$1:$G$1001,,0)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14"/>
        <v>3.5849999999999995</v>
      </c>
      <c r="N903" t="str" cm="1">
        <f t="array" ref="N903">_xlfn.IFS(I903="Rob","Robusta",I903="Exc","Excelsa",I903="Ara","Arabi",I903="Lib","Liberica")</f>
        <v>Robusta</v>
      </c>
      <c r="O903" t="str" cm="1">
        <f t="array" ref="O903">_xlfn.IFS(J903="M","Medium",J903="L","Light",J903="d","Dark")</f>
        <v>Light</v>
      </c>
      <c r="P903" t="str">
        <f>_xlfn.XLOOKUP(Orders_Details[[#This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IF(_xlfn.XLOOKUP(C904,customers!$A$1:$A$1001,customers!$C$1:$C$1001,0)=0,"Not Found",_xlfn.XLOOKUP(C904,customers!$A$1:$A$1001,customers!$C$1:$C$1001,0))</f>
        <v>hrannerp2@omniture.com</v>
      </c>
      <c r="H904" s="2" t="str">
        <f>_xlfn.XLOOKUP(C904,customers!$A$1:$A$1001,customers!$G$1:$G$1001,,0)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14"/>
        <v>158.12499999999997</v>
      </c>
      <c r="N904" t="str" cm="1">
        <f t="array" ref="N904">_xlfn.IFS(I904="Rob","Robusta",I904="Exc","Excelsa",I904="Ara","Arabi",I904="Lib","Liberica")</f>
        <v>Excelsa</v>
      </c>
      <c r="O904" t="str" cm="1">
        <f t="array" ref="O904">_xlfn.IFS(J904="M","Medium",J904="L","Light",J904="d","Dark")</f>
        <v>Medium</v>
      </c>
      <c r="P904" t="str">
        <f>_xlfn.XLOOKUP(Orders_Details[[#This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IF(_xlfn.XLOOKUP(C905,customers!$A$1:$A$1001,customers!$C$1:$C$1001,0)=0,"Not Found",_xlfn.XLOOKUP(C905,customers!$A$1:$A$1001,customers!$C$1:$C$1001,0))</f>
        <v>bimriep3@addtoany.com</v>
      </c>
      <c r="H905" s="2" t="str">
        <f>_xlfn.XLOOKUP(C905,customers!$A$1:$A$1001,customers!$G$1:$G$1001,,0)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14"/>
        <v>17.46</v>
      </c>
      <c r="N905" t="str" cm="1">
        <f t="array" ref="N905">_xlfn.IFS(I905="Rob","Robusta",I905="Exc","Excelsa",I905="Ara","Arabi",I905="Lib","Liberica")</f>
        <v>Liberica</v>
      </c>
      <c r="O905" t="str" cm="1">
        <f t="array" ref="O905">_xlfn.IFS(J905="M","Medium",J905="L","Light",J905="d","Dark")</f>
        <v>Medium</v>
      </c>
      <c r="P905" t="str">
        <f>_xlfn.XLOOKUP(Orders_Details[[#This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IF(_xlfn.XLOOKUP(C906,customers!$A$1:$A$1001,customers!$C$1:$C$1001,0)=0,"Not Found",_xlfn.XLOOKUP(C906,customers!$A$1:$A$1001,customers!$C$1:$C$1001,0))</f>
        <v>dsopperp4@eventbrite.com</v>
      </c>
      <c r="H906" s="2" t="str">
        <f>_xlfn.XLOOKUP(C906,customers!$A$1:$A$1001,customers!$G$1:$G$1001,,0)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14"/>
        <v>148.92499999999998</v>
      </c>
      <c r="N906" t="str" cm="1">
        <f t="array" ref="N906">_xlfn.IFS(I906="Rob","Robusta",I906="Exc","Excelsa",I906="Ara","Arabi",I906="Lib","Liberica")</f>
        <v>Arabi</v>
      </c>
      <c r="O906" t="str" cm="1">
        <f t="array" ref="O906">_xlfn.IFS(J906="M","Medium",J906="L","Light",J906="d","Dark")</f>
        <v>Light</v>
      </c>
      <c r="P906" t="str">
        <f>_xlfn.XLOOKUP(Orders_Details[[#This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IF(_xlfn.XLOOKUP(C907,customers!$A$1:$A$1001,customers!$C$1:$C$1001,0)=0,"Not Found",_xlfn.XLOOKUP(C907,customers!$A$1:$A$1001,customers!$C$1:$C$1001,0))</f>
        <v>Not Found</v>
      </c>
      <c r="H907" s="2" t="str">
        <f>_xlfn.XLOOKUP(C907,customers!$A$1:$A$1001,customers!$G$1:$G$1001,,0)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14"/>
        <v>40.5</v>
      </c>
      <c r="N907" t="str" cm="1">
        <f t="array" ref="N907">_xlfn.IFS(I907="Rob","Robusta",I907="Exc","Excelsa",I907="Ara","Arabi",I907="Lib","Liberica")</f>
        <v>Arabi</v>
      </c>
      <c r="O907" t="str" cm="1">
        <f t="array" ref="O907">_xlfn.IFS(J907="M","Medium",J907="L","Light",J907="d","Dark")</f>
        <v>Medium</v>
      </c>
      <c r="P907" t="str">
        <f>_xlfn.XLOOKUP(Orders_Details[[#This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IF(_xlfn.XLOOKUP(C908,customers!$A$1:$A$1001,customers!$C$1:$C$1001,0)=0,"Not Found",_xlfn.XLOOKUP(C908,customers!$A$1:$A$1001,customers!$C$1:$C$1001,0))</f>
        <v>lledgleyp6@de.vu</v>
      </c>
      <c r="H908" s="2" t="str">
        <f>_xlfn.XLOOKUP(C908,customers!$A$1:$A$1001,customers!$G$1:$G$1001,,0)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14"/>
        <v>27</v>
      </c>
      <c r="N908" t="str" cm="1">
        <f t="array" ref="N908">_xlfn.IFS(I908="Rob","Robusta",I908="Exc","Excelsa",I908="Ara","Arabi",I908="Lib","Liberica")</f>
        <v>Arabi</v>
      </c>
      <c r="O908" t="str" cm="1">
        <f t="array" ref="O908">_xlfn.IFS(J908="M","Medium",J908="L","Light",J908="d","Dark")</f>
        <v>Medium</v>
      </c>
      <c r="P908" t="str">
        <f>_xlfn.XLOOKUP(Orders_Details[[#This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IF(_xlfn.XLOOKUP(C909,customers!$A$1:$A$1001,customers!$C$1:$C$1001,0)=0,"Not Found",_xlfn.XLOOKUP(C909,customers!$A$1:$A$1001,customers!$C$1:$C$1001,0))</f>
        <v>tmenaryp7@phoca.cz</v>
      </c>
      <c r="H909" s="2" t="str">
        <f>_xlfn.XLOOKUP(C909,customers!$A$1:$A$1001,customers!$G$1:$G$1001,,0)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14"/>
        <v>38.849999999999994</v>
      </c>
      <c r="N909" t="str" cm="1">
        <f t="array" ref="N909">_xlfn.IFS(I909="Rob","Robusta",I909="Exc","Excelsa",I909="Ara","Arabi",I909="Lib","Liberica")</f>
        <v>Liberica</v>
      </c>
      <c r="O909" t="str" cm="1">
        <f t="array" ref="O909">_xlfn.IFS(J909="M","Medium",J909="L","Light",J909="d","Dark")</f>
        <v>Dark</v>
      </c>
      <c r="P909" t="str">
        <f>_xlfn.XLOOKUP(Orders_Details[[#This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IF(_xlfn.XLOOKUP(C910,customers!$A$1:$A$1001,customers!$C$1:$C$1001,0)=0,"Not Found",_xlfn.XLOOKUP(C910,customers!$A$1:$A$1001,customers!$C$1:$C$1001,0))</f>
        <v>gciccottip8@so-net.ne.jp</v>
      </c>
      <c r="H910" s="2" t="str">
        <f>_xlfn.XLOOKUP(C910,customers!$A$1:$A$1001,customers!$G$1:$G$1001,,0)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14"/>
        <v>59.75</v>
      </c>
      <c r="N910" t="str" cm="1">
        <f t="array" ref="N910">_xlfn.IFS(I910="Rob","Robusta",I910="Exc","Excelsa",I910="Ara","Arabi",I910="Lib","Liberica")</f>
        <v>Robusta</v>
      </c>
      <c r="O910" t="str" cm="1">
        <f t="array" ref="O910">_xlfn.IFS(J910="M","Medium",J910="L","Light",J910="d","Dark")</f>
        <v>Light</v>
      </c>
      <c r="P910" t="str">
        <f>_xlfn.XLOOKUP(Orders_Details[[#This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IF(_xlfn.XLOOKUP(C911,customers!$A$1:$A$1001,customers!$C$1:$C$1001,0)=0,"Not Found",_xlfn.XLOOKUP(C911,customers!$A$1:$A$1001,customers!$C$1:$C$1001,0))</f>
        <v>Not Found</v>
      </c>
      <c r="H911" s="2" t="str">
        <f>_xlfn.XLOOKUP(C911,customers!$A$1:$A$1001,customers!$G$1:$G$1001,,0)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14"/>
        <v>10.754999999999999</v>
      </c>
      <c r="N911" t="str" cm="1">
        <f t="array" ref="N911">_xlfn.IFS(I911="Rob","Robusta",I911="Exc","Excelsa",I911="Ara","Arabi",I911="Lib","Liberica")</f>
        <v>Robusta</v>
      </c>
      <c r="O911" t="str" cm="1">
        <f t="array" ref="O911">_xlfn.IFS(J911="M","Medium",J911="L","Light",J911="d","Dark")</f>
        <v>Light</v>
      </c>
      <c r="P911" t="str">
        <f>_xlfn.XLOOKUP(Orders_Details[[#This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IF(_xlfn.XLOOKUP(C912,customers!$A$1:$A$1001,customers!$C$1:$C$1001,0)=0,"Not Found",_xlfn.XLOOKUP(C912,customers!$A$1:$A$1001,customers!$C$1:$C$1001,0))</f>
        <v>wjallinpa@pcworld.com</v>
      </c>
      <c r="H912" s="2" t="str">
        <f>_xlfn.XLOOKUP(C912,customers!$A$1:$A$1001,customers!$G$1:$G$1001,,0)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14"/>
        <v>91.539999999999992</v>
      </c>
      <c r="N912" t="str" cm="1">
        <f t="array" ref="N912">_xlfn.IFS(I912="Rob","Robusta",I912="Exc","Excelsa",I912="Ara","Arabi",I912="Lib","Liberica")</f>
        <v>Arabi</v>
      </c>
      <c r="O912" t="str" cm="1">
        <f t="array" ref="O912">_xlfn.IFS(J912="M","Medium",J912="L","Light",J912="d","Dark")</f>
        <v>Dark</v>
      </c>
      <c r="P912" t="str">
        <f>_xlfn.XLOOKUP(Orders_Details[[#This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IF(_xlfn.XLOOKUP(C913,customers!$A$1:$A$1001,customers!$C$1:$C$1001,0)=0,"Not Found",_xlfn.XLOOKUP(C913,customers!$A$1:$A$1001,customers!$C$1:$C$1001,0))</f>
        <v>mbogeypb@thetimes.co.uk</v>
      </c>
      <c r="H913" s="2" t="str">
        <f>_xlfn.XLOOKUP(C913,customers!$A$1:$A$1001,customers!$G$1:$G$1001,,0)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14"/>
        <v>45</v>
      </c>
      <c r="N913" t="str" cm="1">
        <f t="array" ref="N913">_xlfn.IFS(I913="Rob","Robusta",I913="Exc","Excelsa",I913="Ara","Arabi",I913="Lib","Liberica")</f>
        <v>Arabi</v>
      </c>
      <c r="O913" t="str" cm="1">
        <f t="array" ref="O913">_xlfn.IFS(J913="M","Medium",J913="L","Light",J913="d","Dark")</f>
        <v>Medium</v>
      </c>
      <c r="P913" t="str">
        <f>_xlfn.XLOOKUP(Orders_Details[[#This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IF(_xlfn.XLOOKUP(C914,customers!$A$1:$A$1001,customers!$C$1:$C$1001,0)=0,"Not Found",_xlfn.XLOOKUP(C914,customers!$A$1:$A$1001,customers!$C$1:$C$1001,0))</f>
        <v>Not Found</v>
      </c>
      <c r="H914" s="2" t="str">
        <f>_xlfn.XLOOKUP(C914,customers!$A$1:$A$1001,customers!$G$1:$G$1001,,0)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14"/>
        <v>137.31</v>
      </c>
      <c r="N914" t="str" cm="1">
        <f t="array" ref="N914">_xlfn.IFS(I914="Rob","Robusta",I914="Exc","Excelsa",I914="Ara","Arabi",I914="Lib","Liberica")</f>
        <v>Robusta</v>
      </c>
      <c r="O914" t="str" cm="1">
        <f t="array" ref="O914">_xlfn.IFS(J914="M","Medium",J914="L","Light",J914="d","Dark")</f>
        <v>Medium</v>
      </c>
      <c r="P914" t="str">
        <f>_xlfn.XLOOKUP(Orders_Details[[#This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IF(_xlfn.XLOOKUP(C915,customers!$A$1:$A$1001,customers!$C$1:$C$1001,0)=0,"Not Found",_xlfn.XLOOKUP(C915,customers!$A$1:$A$1001,customers!$C$1:$C$1001,0))</f>
        <v>mcobbledickpd@ucsd.edu</v>
      </c>
      <c r="H915" s="2" t="str">
        <f>_xlfn.XLOOKUP(C915,customers!$A$1:$A$1001,customers!$G$1:$G$1001,,0)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14"/>
        <v>6.75</v>
      </c>
      <c r="N915" t="str" cm="1">
        <f t="array" ref="N915">_xlfn.IFS(I915="Rob","Robusta",I915="Exc","Excelsa",I915="Ara","Arabi",I915="Lib","Liberica")</f>
        <v>Arabi</v>
      </c>
      <c r="O915" t="str" cm="1">
        <f t="array" ref="O915">_xlfn.IFS(J915="M","Medium",J915="L","Light",J915="d","Dark")</f>
        <v>Medium</v>
      </c>
      <c r="P915" t="str">
        <f>_xlfn.XLOOKUP(Orders_Details[[#This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IF(_xlfn.XLOOKUP(C916,customers!$A$1:$A$1001,customers!$C$1:$C$1001,0)=0,"Not Found",_xlfn.XLOOKUP(C916,customers!$A$1:$A$1001,customers!$C$1:$C$1001,0))</f>
        <v>alewrype@whitehouse.gov</v>
      </c>
      <c r="H916" s="2" t="str">
        <f>_xlfn.XLOOKUP(C916,customers!$A$1:$A$1001,customers!$G$1:$G$1001,,0)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14"/>
        <v>45</v>
      </c>
      <c r="N916" t="str" cm="1">
        <f t="array" ref="N916">_xlfn.IFS(I916="Rob","Robusta",I916="Exc","Excelsa",I916="Ara","Arabi",I916="Lib","Liberica")</f>
        <v>Arabi</v>
      </c>
      <c r="O916" t="str" cm="1">
        <f t="array" ref="O916">_xlfn.IFS(J916="M","Medium",J916="L","Light",J916="d","Dark")</f>
        <v>Medium</v>
      </c>
      <c r="P916" t="str">
        <f>_xlfn.XLOOKUP(Orders_Details[[#This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IF(_xlfn.XLOOKUP(C917,customers!$A$1:$A$1001,customers!$C$1:$C$1001,0)=0,"Not Found",_xlfn.XLOOKUP(C917,customers!$A$1:$A$1001,customers!$C$1:$C$1001,0))</f>
        <v>ihesselpf@ox.ac.uk</v>
      </c>
      <c r="H917" s="2" t="str">
        <f>_xlfn.XLOOKUP(C917,customers!$A$1:$A$1001,customers!$G$1:$G$1001,,0)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14"/>
        <v>83.835000000000008</v>
      </c>
      <c r="N917" t="str" cm="1">
        <f t="array" ref="N917">_xlfn.IFS(I917="Rob","Robusta",I917="Exc","Excelsa",I917="Ara","Arabi",I917="Lib","Liberica")</f>
        <v>Excelsa</v>
      </c>
      <c r="O917" t="str" cm="1">
        <f t="array" ref="O917">_xlfn.IFS(J917="M","Medium",J917="L","Light",J917="d","Dark")</f>
        <v>Dark</v>
      </c>
      <c r="P917" t="str">
        <f>_xlfn.XLOOKUP(Orders_Details[[#This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IF(_xlfn.XLOOKUP(C918,customers!$A$1:$A$1001,customers!$C$1:$C$1001,0)=0,"Not Found",_xlfn.XLOOKUP(C918,customers!$A$1:$A$1001,customers!$C$1:$C$1001,0))</f>
        <v>Not Found</v>
      </c>
      <c r="H918" s="2" t="str">
        <f>_xlfn.XLOOKUP(C918,customers!$A$1:$A$1001,customers!$G$1:$G$1001,,0)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14"/>
        <v>3.645</v>
      </c>
      <c r="N918" t="str" cm="1">
        <f t="array" ref="N918">_xlfn.IFS(I918="Rob","Robusta",I918="Exc","Excelsa",I918="Ara","Arabi",I918="Lib","Liberica")</f>
        <v>Excelsa</v>
      </c>
      <c r="O918" t="str" cm="1">
        <f t="array" ref="O918">_xlfn.IFS(J918="M","Medium",J918="L","Light",J918="d","Dark")</f>
        <v>Dark</v>
      </c>
      <c r="P918" t="str">
        <f>_xlfn.XLOOKUP(Orders_Details[[#This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IF(_xlfn.XLOOKUP(C919,customers!$A$1:$A$1001,customers!$C$1:$C$1001,0)=0,"Not Found",_xlfn.XLOOKUP(C919,customers!$A$1:$A$1001,customers!$C$1:$C$1001,0))</f>
        <v>csorrellph@amazon.com</v>
      </c>
      <c r="H919" s="2" t="str">
        <f>_xlfn.XLOOKUP(C919,customers!$A$1:$A$1001,customers!$G$1:$G$1001,,0)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14"/>
        <v>6.75</v>
      </c>
      <c r="N919" t="str" cm="1">
        <f t="array" ref="N919">_xlfn.IFS(I919="Rob","Robusta",I919="Exc","Excelsa",I919="Ara","Arabi",I919="Lib","Liberica")</f>
        <v>Arabi</v>
      </c>
      <c r="O919" t="str" cm="1">
        <f t="array" ref="O919">_xlfn.IFS(J919="M","Medium",J919="L","Light",J919="d","Dark")</f>
        <v>Medium</v>
      </c>
      <c r="P919" t="str">
        <f>_xlfn.XLOOKUP(Orders_Details[[#This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IF(_xlfn.XLOOKUP(C920,customers!$A$1:$A$1001,customers!$C$1:$C$1001,0)=0,"Not Found",_xlfn.XLOOKUP(C920,customers!$A$1:$A$1001,customers!$C$1:$C$1001,0))</f>
        <v>csorrellph@amazon.com</v>
      </c>
      <c r="H920" s="2" t="str">
        <f>_xlfn.XLOOKUP(C920,customers!$A$1:$A$1001,customers!$G$1:$G$1001,,0)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14"/>
        <v>21.87</v>
      </c>
      <c r="N920" t="str" cm="1">
        <f t="array" ref="N920">_xlfn.IFS(I920="Rob","Robusta",I920="Exc","Excelsa",I920="Ara","Arabi",I920="Lib","Liberica")</f>
        <v>Excelsa</v>
      </c>
      <c r="O920" t="str" cm="1">
        <f t="array" ref="O920">_xlfn.IFS(J920="M","Medium",J920="L","Light",J920="d","Dark")</f>
        <v>Dark</v>
      </c>
      <c r="P920" t="str">
        <f>_xlfn.XLOOKUP(Orders_Details[[#This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IF(_xlfn.XLOOKUP(C921,customers!$A$1:$A$1001,customers!$C$1:$C$1001,0)=0,"Not Found",_xlfn.XLOOKUP(C921,customers!$A$1:$A$1001,customers!$C$1:$C$1001,0))</f>
        <v>qheavysidepj@unc.edu</v>
      </c>
      <c r="H921" s="2" t="str">
        <f>_xlfn.XLOOKUP(C921,customers!$A$1:$A$1001,customers!$G$1:$G$1001,,0)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14"/>
        <v>13.424999999999997</v>
      </c>
      <c r="N921" t="str" cm="1">
        <f t="array" ref="N921">_xlfn.IFS(I921="Rob","Robusta",I921="Exc","Excelsa",I921="Ara","Arabi",I921="Lib","Liberica")</f>
        <v>Robusta</v>
      </c>
      <c r="O921" t="str" cm="1">
        <f t="array" ref="O921">_xlfn.IFS(J921="M","Medium",J921="L","Light",J921="d","Dark")</f>
        <v>Dark</v>
      </c>
      <c r="P921" t="str">
        <f>_xlfn.XLOOKUP(Orders_Details[[#This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IF(_xlfn.XLOOKUP(C922,customers!$A$1:$A$1001,customers!$C$1:$C$1001,0)=0,"Not Found",_xlfn.XLOOKUP(C922,customers!$A$1:$A$1001,customers!$C$1:$C$1001,0))</f>
        <v>hreuvenpk@whitehouse.gov</v>
      </c>
      <c r="H922" s="2" t="str">
        <f>_xlfn.XLOOKUP(C922,customers!$A$1:$A$1001,customers!$G$1:$G$1001,,0)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14"/>
        <v>123.50999999999999</v>
      </c>
      <c r="N922" t="str" cm="1">
        <f t="array" ref="N922">_xlfn.IFS(I922="Rob","Robusta",I922="Exc","Excelsa",I922="Ara","Arabi",I922="Lib","Liberica")</f>
        <v>Robusta</v>
      </c>
      <c r="O922" t="str" cm="1">
        <f t="array" ref="O922">_xlfn.IFS(J922="M","Medium",J922="L","Light",J922="d","Dark")</f>
        <v>Dark</v>
      </c>
      <c r="P922" t="str">
        <f>_xlfn.XLOOKUP(Orders_Details[[#This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IF(_xlfn.XLOOKUP(C923,customers!$A$1:$A$1001,customers!$C$1:$C$1001,0)=0,"Not Found",_xlfn.XLOOKUP(C923,customers!$A$1:$A$1001,customers!$C$1:$C$1001,0))</f>
        <v>mattwoolpl@nba.com</v>
      </c>
      <c r="H923" s="2" t="str">
        <f>_xlfn.XLOOKUP(C923,customers!$A$1:$A$1001,customers!$G$1:$G$1001,,0)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14"/>
        <v>7.77</v>
      </c>
      <c r="N923" t="str" cm="1">
        <f t="array" ref="N923">_xlfn.IFS(I923="Rob","Robusta",I923="Exc","Excelsa",I923="Ara","Arabi",I923="Lib","Liberica")</f>
        <v>Liberica</v>
      </c>
      <c r="O923" t="str" cm="1">
        <f t="array" ref="O923">_xlfn.IFS(J923="M","Medium",J923="L","Light",J923="d","Dark")</f>
        <v>Dark</v>
      </c>
      <c r="P923" t="str">
        <f>_xlfn.XLOOKUP(Orders_Details[[#This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IF(_xlfn.XLOOKUP(C924,customers!$A$1:$A$1001,customers!$C$1:$C$1001,0)=0,"Not Found",_xlfn.XLOOKUP(C924,customers!$A$1:$A$1001,customers!$C$1:$C$1001,0))</f>
        <v>Not Found</v>
      </c>
      <c r="H924" s="2" t="str">
        <f>_xlfn.XLOOKUP(C924,customers!$A$1:$A$1001,customers!$G$1:$G$1001,,0)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14"/>
        <v>67.5</v>
      </c>
      <c r="N924" t="str" cm="1">
        <f t="array" ref="N924">_xlfn.IFS(I924="Rob","Robusta",I924="Exc","Excelsa",I924="Ara","Arabi",I924="Lib","Liberica")</f>
        <v>Arabi</v>
      </c>
      <c r="O924" t="str" cm="1">
        <f t="array" ref="O924">_xlfn.IFS(J924="M","Medium",J924="L","Light",J924="d","Dark")</f>
        <v>Medium</v>
      </c>
      <c r="P924" t="str">
        <f>_xlfn.XLOOKUP(Orders_Details[[#This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IF(_xlfn.XLOOKUP(C925,customers!$A$1:$A$1001,customers!$C$1:$C$1001,0)=0,"Not Found",_xlfn.XLOOKUP(C925,customers!$A$1:$A$1001,customers!$C$1:$C$1001,0))</f>
        <v>gwynespn@dagondesign.com</v>
      </c>
      <c r="H925" s="2" t="str">
        <f>_xlfn.XLOOKUP(C925,customers!$A$1:$A$1001,customers!$G$1:$G$1001,,0)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14"/>
        <v>27.945</v>
      </c>
      <c r="N925" t="str" cm="1">
        <f t="array" ref="N925">_xlfn.IFS(I925="Rob","Robusta",I925="Exc","Excelsa",I925="Ara","Arabi",I925="Lib","Liberica")</f>
        <v>Excelsa</v>
      </c>
      <c r="O925" t="str" cm="1">
        <f t="array" ref="O925">_xlfn.IFS(J925="M","Medium",J925="L","Light",J925="d","Dark")</f>
        <v>Dark</v>
      </c>
      <c r="P925" t="str">
        <f>_xlfn.XLOOKUP(Orders_Details[[#This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IF(_xlfn.XLOOKUP(C926,customers!$A$1:$A$1001,customers!$C$1:$C$1001,0)=0,"Not Found",_xlfn.XLOOKUP(C926,customers!$A$1:$A$1001,customers!$C$1:$C$1001,0))</f>
        <v>cmaccourtpo@amazon.com</v>
      </c>
      <c r="H926" s="2" t="str">
        <f>_xlfn.XLOOKUP(C926,customers!$A$1:$A$1001,customers!$G$1:$G$1001,,0)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14"/>
        <v>89.35499999999999</v>
      </c>
      <c r="N926" t="str" cm="1">
        <f t="array" ref="N926">_xlfn.IFS(I926="Rob","Robusta",I926="Exc","Excelsa",I926="Ara","Arabi",I926="Lib","Liberica")</f>
        <v>Arabi</v>
      </c>
      <c r="O926" t="str" cm="1">
        <f t="array" ref="O926">_xlfn.IFS(J926="M","Medium",J926="L","Light",J926="d","Dark")</f>
        <v>Light</v>
      </c>
      <c r="P926" t="str">
        <f>_xlfn.XLOOKUP(Orders_Details[[#This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IF(_xlfn.XLOOKUP(C927,customers!$A$1:$A$1001,customers!$C$1:$C$1001,0)=0,"Not Found",_xlfn.XLOOKUP(C927,customers!$A$1:$A$1001,customers!$C$1:$C$1001,0))</f>
        <v>Not Found</v>
      </c>
      <c r="H927" s="2" t="str">
        <f>_xlfn.XLOOKUP(C927,customers!$A$1:$A$1001,customers!$G$1:$G$1001,,0)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14"/>
        <v>20.25</v>
      </c>
      <c r="N927" t="str" cm="1">
        <f t="array" ref="N927">_xlfn.IFS(I927="Rob","Robusta",I927="Exc","Excelsa",I927="Ara","Arabi",I927="Lib","Liberica")</f>
        <v>Arabi</v>
      </c>
      <c r="O927" t="str" cm="1">
        <f t="array" ref="O927">_xlfn.IFS(J927="M","Medium",J927="L","Light",J927="d","Dark")</f>
        <v>Medium</v>
      </c>
      <c r="P927" t="str">
        <f>_xlfn.XLOOKUP(Orders_Details[[#This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IF(_xlfn.XLOOKUP(C928,customers!$A$1:$A$1001,customers!$C$1:$C$1001,0)=0,"Not Found",_xlfn.XLOOKUP(C928,customers!$A$1:$A$1001,customers!$C$1:$C$1001,0))</f>
        <v>ewilsonepq@eepurl.com</v>
      </c>
      <c r="H928" s="2" t="str">
        <f>_xlfn.XLOOKUP(C928,customers!$A$1:$A$1001,customers!$G$1:$G$1001,,0)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14"/>
        <v>33.75</v>
      </c>
      <c r="N928" t="str" cm="1">
        <f t="array" ref="N928">_xlfn.IFS(I928="Rob","Robusta",I928="Exc","Excelsa",I928="Ara","Arabi",I928="Lib","Liberica")</f>
        <v>Arabi</v>
      </c>
      <c r="O928" t="str" cm="1">
        <f t="array" ref="O928">_xlfn.IFS(J928="M","Medium",J928="L","Light",J928="d","Dark")</f>
        <v>Medium</v>
      </c>
      <c r="P928" t="str">
        <f>_xlfn.XLOOKUP(Orders_Details[[#This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IF(_xlfn.XLOOKUP(C929,customers!$A$1:$A$1001,customers!$C$1:$C$1001,0)=0,"Not Found",_xlfn.XLOOKUP(C929,customers!$A$1:$A$1001,customers!$C$1:$C$1001,0))</f>
        <v>dduffiepr@time.com</v>
      </c>
      <c r="H929" s="2" t="str">
        <f>_xlfn.XLOOKUP(C929,customers!$A$1:$A$1001,customers!$G$1:$G$1001,,0)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14"/>
        <v>111.78</v>
      </c>
      <c r="N929" t="str" cm="1">
        <f t="array" ref="N929">_xlfn.IFS(I929="Rob","Robusta",I929="Exc","Excelsa",I929="Ara","Arabi",I929="Lib","Liberica")</f>
        <v>Excelsa</v>
      </c>
      <c r="O929" t="str" cm="1">
        <f t="array" ref="O929">_xlfn.IFS(J929="M","Medium",J929="L","Light",J929="d","Dark")</f>
        <v>Dark</v>
      </c>
      <c r="P929" t="str">
        <f>_xlfn.XLOOKUP(Orders_Details[[#This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IF(_xlfn.XLOOKUP(C930,customers!$A$1:$A$1001,customers!$C$1:$C$1001,0)=0,"Not Found",_xlfn.XLOOKUP(C930,customers!$A$1:$A$1001,customers!$C$1:$C$1001,0))</f>
        <v>mmatiasekps@ucoz.ru</v>
      </c>
      <c r="H930" s="2" t="str">
        <f>_xlfn.XLOOKUP(C930,customers!$A$1:$A$1001,customers!$G$1:$G$1001,,0)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14"/>
        <v>63.249999999999993</v>
      </c>
      <c r="N930" t="str" cm="1">
        <f t="array" ref="N930">_xlfn.IFS(I930="Rob","Robusta",I930="Exc","Excelsa",I930="Ara","Arabi",I930="Lib","Liberica")</f>
        <v>Excelsa</v>
      </c>
      <c r="O930" t="str" cm="1">
        <f t="array" ref="O930">_xlfn.IFS(J930="M","Medium",J930="L","Light",J930="d","Dark")</f>
        <v>Medium</v>
      </c>
      <c r="P930" t="str">
        <f>_xlfn.XLOOKUP(Orders_Details[[#This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IF(_xlfn.XLOOKUP(C931,customers!$A$1:$A$1001,customers!$C$1:$C$1001,0)=0,"Not Found",_xlfn.XLOOKUP(C931,customers!$A$1:$A$1001,customers!$C$1:$C$1001,0))</f>
        <v>jcamillopt@shinystat.com</v>
      </c>
      <c r="H931" s="2" t="str">
        <f>_xlfn.XLOOKUP(C931,customers!$A$1:$A$1001,customers!$G$1:$G$1001,,0)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14"/>
        <v>8.91</v>
      </c>
      <c r="N931" t="str" cm="1">
        <f t="array" ref="N931">_xlfn.IFS(I931="Rob","Robusta",I931="Exc","Excelsa",I931="Ara","Arabi",I931="Lib","Liberica")</f>
        <v>Excelsa</v>
      </c>
      <c r="O931" t="str" cm="1">
        <f t="array" ref="O931">_xlfn.IFS(J931="M","Medium",J931="L","Light",J931="d","Dark")</f>
        <v>Light</v>
      </c>
      <c r="P931" t="str">
        <f>_xlfn.XLOOKUP(Orders_Details[[#This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IF(_xlfn.XLOOKUP(C932,customers!$A$1:$A$1001,customers!$C$1:$C$1001,0)=0,"Not Found",_xlfn.XLOOKUP(C932,customers!$A$1:$A$1001,customers!$C$1:$C$1001,0))</f>
        <v>kphilbrickpu@cdc.gov</v>
      </c>
      <c r="H932" s="2" t="str">
        <f>_xlfn.XLOOKUP(C932,customers!$A$1:$A$1001,customers!$G$1:$G$1001,,0)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14"/>
        <v>12.15</v>
      </c>
      <c r="N932" t="str" cm="1">
        <f t="array" ref="N932">_xlfn.IFS(I932="Rob","Robusta",I932="Exc","Excelsa",I932="Ara","Arabi",I932="Lib","Liberica")</f>
        <v>Excelsa</v>
      </c>
      <c r="O932" t="str" cm="1">
        <f t="array" ref="O932">_xlfn.IFS(J932="M","Medium",J932="L","Light",J932="d","Dark")</f>
        <v>Dark</v>
      </c>
      <c r="P932" t="str">
        <f>_xlfn.XLOOKUP(Orders_Details[[#This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IF(_xlfn.XLOOKUP(C933,customers!$A$1:$A$1001,customers!$C$1:$C$1001,0)=0,"Not Found",_xlfn.XLOOKUP(C933,customers!$A$1:$A$1001,customers!$C$1:$C$1001,0))</f>
        <v>Not Found</v>
      </c>
      <c r="H933" s="2" t="str">
        <f>_xlfn.XLOOKUP(C933,customers!$A$1:$A$1001,customers!$G$1:$G$1001,,0)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14"/>
        <v>23.88</v>
      </c>
      <c r="N933" t="str" cm="1">
        <f t="array" ref="N933">_xlfn.IFS(I933="Rob","Robusta",I933="Exc","Excelsa",I933="Ara","Arabi",I933="Lib","Liberica")</f>
        <v>Arabi</v>
      </c>
      <c r="O933" t="str" cm="1">
        <f t="array" ref="O933">_xlfn.IFS(J933="M","Medium",J933="L","Light",J933="d","Dark")</f>
        <v>Dark</v>
      </c>
      <c r="P933" t="str">
        <f>_xlfn.XLOOKUP(Orders_Details[[#This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IF(_xlfn.XLOOKUP(C934,customers!$A$1:$A$1001,customers!$C$1:$C$1001,0)=0,"Not Found",_xlfn.XLOOKUP(C934,customers!$A$1:$A$1001,customers!$C$1:$C$1001,0))</f>
        <v>bsillispw@istockphoto.com</v>
      </c>
      <c r="H934" s="2" t="str">
        <f>_xlfn.XLOOKUP(C934,customers!$A$1:$A$1001,customers!$G$1:$G$1001,,0)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14"/>
        <v>55</v>
      </c>
      <c r="N934" t="str" cm="1">
        <f t="array" ref="N934">_xlfn.IFS(I934="Rob","Robusta",I934="Exc","Excelsa",I934="Ara","Arabi",I934="Lib","Liberica")</f>
        <v>Excelsa</v>
      </c>
      <c r="O934" t="str" cm="1">
        <f t="array" ref="O934">_xlfn.IFS(J934="M","Medium",J934="L","Light",J934="d","Dark")</f>
        <v>Medium</v>
      </c>
      <c r="P934" t="str">
        <f>_xlfn.XLOOKUP(Orders_Details[[#This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IF(_xlfn.XLOOKUP(C935,customers!$A$1:$A$1001,customers!$C$1:$C$1001,0)=0,"Not Found",_xlfn.XLOOKUP(C935,customers!$A$1:$A$1001,customers!$C$1:$C$1001,0))</f>
        <v>Not Found</v>
      </c>
      <c r="H935" s="2" t="str">
        <f>_xlfn.XLOOKUP(C935,customers!$A$1:$A$1001,customers!$G$1:$G$1001,,0)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14"/>
        <v>26.849999999999998</v>
      </c>
      <c r="N935" t="str" cm="1">
        <f t="array" ref="N935">_xlfn.IFS(I935="Rob","Robusta",I935="Exc","Excelsa",I935="Ara","Arabi",I935="Lib","Liberica")</f>
        <v>Robusta</v>
      </c>
      <c r="O935" t="str" cm="1">
        <f t="array" ref="O935">_xlfn.IFS(J935="M","Medium",J935="L","Light",J935="d","Dark")</f>
        <v>Dark</v>
      </c>
      <c r="P935" t="str">
        <f>_xlfn.XLOOKUP(Orders_Details[[#This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IF(_xlfn.XLOOKUP(C936,customers!$A$1:$A$1001,customers!$C$1:$C$1001,0)=0,"Not Found",_xlfn.XLOOKUP(C936,customers!$A$1:$A$1001,customers!$C$1:$C$1001,0))</f>
        <v>rcuttspy@techcrunch.com</v>
      </c>
      <c r="H936" s="2" t="str">
        <f>_xlfn.XLOOKUP(C936,customers!$A$1:$A$1001,customers!$G$1:$G$1001,,0)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14"/>
        <v>114.42499999999998</v>
      </c>
      <c r="N936" t="str" cm="1">
        <f t="array" ref="N936">_xlfn.IFS(I936="Rob","Robusta",I936="Exc","Excelsa",I936="Ara","Arabi",I936="Lib","Liberica")</f>
        <v>Robusta</v>
      </c>
      <c r="O936" t="str" cm="1">
        <f t="array" ref="O936">_xlfn.IFS(J936="M","Medium",J936="L","Light",J936="d","Dark")</f>
        <v>Medium</v>
      </c>
      <c r="P936" t="str">
        <f>_xlfn.XLOOKUP(Orders_Details[[#This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IF(_xlfn.XLOOKUP(C937,customers!$A$1:$A$1001,customers!$C$1:$C$1001,0)=0,"Not Found",_xlfn.XLOOKUP(C937,customers!$A$1:$A$1001,customers!$C$1:$C$1001,0))</f>
        <v>mdelvespz@nature.com</v>
      </c>
      <c r="H937" s="2" t="str">
        <f>_xlfn.XLOOKUP(C937,customers!$A$1:$A$1001,customers!$G$1:$G$1001,,0)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14"/>
        <v>155.24999999999997</v>
      </c>
      <c r="N937" t="str" cm="1">
        <f t="array" ref="N937">_xlfn.IFS(I937="Rob","Robusta",I937="Exc","Excelsa",I937="Ara","Arabi",I937="Lib","Liberica")</f>
        <v>Arabi</v>
      </c>
      <c r="O937" t="str" cm="1">
        <f t="array" ref="O937">_xlfn.IFS(J937="M","Medium",J937="L","Light",J937="d","Dark")</f>
        <v>Medium</v>
      </c>
      <c r="P937" t="str">
        <f>_xlfn.XLOOKUP(Orders_Details[[#This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IF(_xlfn.XLOOKUP(C938,customers!$A$1:$A$1001,customers!$C$1:$C$1001,0)=0,"Not Found",_xlfn.XLOOKUP(C938,customers!$A$1:$A$1001,customers!$C$1:$C$1001,0))</f>
        <v>dgrittonq0@nydailynews.com</v>
      </c>
      <c r="H938" s="2" t="str">
        <f>_xlfn.XLOOKUP(C938,customers!$A$1:$A$1001,customers!$G$1:$G$1001,,0)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14"/>
        <v>23.31</v>
      </c>
      <c r="N938" t="str" cm="1">
        <f t="array" ref="N938">_xlfn.IFS(I938="Rob","Robusta",I938="Exc","Excelsa",I938="Ara","Arabi",I938="Lib","Liberica")</f>
        <v>Liberica</v>
      </c>
      <c r="O938" t="str" cm="1">
        <f t="array" ref="O938">_xlfn.IFS(J938="M","Medium",J938="L","Light",J938="d","Dark")</f>
        <v>Dark</v>
      </c>
      <c r="P938" t="str">
        <f>_xlfn.XLOOKUP(Orders_Details[[#This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IF(_xlfn.XLOOKUP(C939,customers!$A$1:$A$1001,customers!$C$1:$C$1001,0)=0,"Not Found",_xlfn.XLOOKUP(C939,customers!$A$1:$A$1001,customers!$C$1:$C$1001,0))</f>
        <v>dgrittonq0@nydailynews.com</v>
      </c>
      <c r="H939" s="2" t="str">
        <f>_xlfn.XLOOKUP(C939,customers!$A$1:$A$1001,customers!$G$1:$G$1001,,0)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14"/>
        <v>91.539999999999992</v>
      </c>
      <c r="N939" t="str" cm="1">
        <f t="array" ref="N939">_xlfn.IFS(I939="Rob","Robusta",I939="Exc","Excelsa",I939="Ara","Arabi",I939="Lib","Liberica")</f>
        <v>Robusta</v>
      </c>
      <c r="O939" t="str" cm="1">
        <f t="array" ref="O939">_xlfn.IFS(J939="M","Medium",J939="L","Light",J939="d","Dark")</f>
        <v>Medium</v>
      </c>
      <c r="P939" t="str">
        <f>_xlfn.XLOOKUP(Orders_Details[[#This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IF(_xlfn.XLOOKUP(C940,customers!$A$1:$A$1001,customers!$C$1:$C$1001,0)=0,"Not Found",_xlfn.XLOOKUP(C940,customers!$A$1:$A$1001,customers!$C$1:$C$1001,0))</f>
        <v>dgutq2@umich.edu</v>
      </c>
      <c r="H940" s="2" t="str">
        <f>_xlfn.XLOOKUP(C940,customers!$A$1:$A$1001,customers!$G$1:$G$1001,,0)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14"/>
        <v>74.25</v>
      </c>
      <c r="N940" t="str" cm="1">
        <f t="array" ref="N940">_xlfn.IFS(I940="Rob","Robusta",I940="Exc","Excelsa",I940="Ara","Arabi",I940="Lib","Liberica")</f>
        <v>Excelsa</v>
      </c>
      <c r="O940" t="str" cm="1">
        <f t="array" ref="O940">_xlfn.IFS(J940="M","Medium",J940="L","Light",J940="d","Dark")</f>
        <v>Light</v>
      </c>
      <c r="P940" t="str">
        <f>_xlfn.XLOOKUP(Orders_Details[[#This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IF(_xlfn.XLOOKUP(C941,customers!$A$1:$A$1001,customers!$C$1:$C$1001,0)=0,"Not Found",_xlfn.XLOOKUP(C941,customers!$A$1:$A$1001,customers!$C$1:$C$1001,0))</f>
        <v>wpummeryq3@topsy.com</v>
      </c>
      <c r="H941" s="2" t="str">
        <f>_xlfn.XLOOKUP(C941,customers!$A$1:$A$1001,customers!$G$1:$G$1001,,0)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14"/>
        <v>28.53</v>
      </c>
      <c r="N941" t="str" cm="1">
        <f t="array" ref="N941">_xlfn.IFS(I941="Rob","Robusta",I941="Exc","Excelsa",I941="Ara","Arabi",I941="Lib","Liberica")</f>
        <v>Liberica</v>
      </c>
      <c r="O941" t="str" cm="1">
        <f t="array" ref="O941">_xlfn.IFS(J941="M","Medium",J941="L","Light",J941="d","Dark")</f>
        <v>Light</v>
      </c>
      <c r="P941" t="str">
        <f>_xlfn.XLOOKUP(Orders_Details[[#This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IF(_xlfn.XLOOKUP(C942,customers!$A$1:$A$1001,customers!$C$1:$C$1001,0)=0,"Not Found",_xlfn.XLOOKUP(C942,customers!$A$1:$A$1001,customers!$C$1:$C$1001,0))</f>
        <v>gsiudaq4@nytimes.com</v>
      </c>
      <c r="H942" s="2" t="str">
        <f>_xlfn.XLOOKUP(C942,customers!$A$1:$A$1001,customers!$G$1:$G$1001,,0)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14"/>
        <v>14.339999999999998</v>
      </c>
      <c r="N942" t="str" cm="1">
        <f t="array" ref="N942">_xlfn.IFS(I942="Rob","Robusta",I942="Exc","Excelsa",I942="Ara","Arabi",I942="Lib","Liberica")</f>
        <v>Robusta</v>
      </c>
      <c r="O942" t="str" cm="1">
        <f t="array" ref="O942">_xlfn.IFS(J942="M","Medium",J942="L","Light",J942="d","Dark")</f>
        <v>Light</v>
      </c>
      <c r="P942" t="str">
        <f>_xlfn.XLOOKUP(Orders_Details[[#This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IF(_xlfn.XLOOKUP(C943,customers!$A$1:$A$1001,customers!$C$1:$C$1001,0)=0,"Not Found",_xlfn.XLOOKUP(C943,customers!$A$1:$A$1001,customers!$C$1:$C$1001,0))</f>
        <v>hcrowneq5@wufoo.com</v>
      </c>
      <c r="H943" s="2" t="str">
        <f>_xlfn.XLOOKUP(C943,customers!$A$1:$A$1001,customers!$G$1:$G$1001,,0)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14"/>
        <v>15.54</v>
      </c>
      <c r="N943" t="str" cm="1">
        <f t="array" ref="N943">_xlfn.IFS(I943="Rob","Robusta",I943="Exc","Excelsa",I943="Ara","Arabi",I943="Lib","Liberica")</f>
        <v>Arabi</v>
      </c>
      <c r="O943" t="str" cm="1">
        <f t="array" ref="O943">_xlfn.IFS(J943="M","Medium",J943="L","Light",J943="d","Dark")</f>
        <v>Light</v>
      </c>
      <c r="P943" t="str">
        <f>_xlfn.XLOOKUP(Orders_Details[[#This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IF(_xlfn.XLOOKUP(C944,customers!$A$1:$A$1001,customers!$C$1:$C$1001,0)=0,"Not Found",_xlfn.XLOOKUP(C944,customers!$A$1:$A$1001,customers!$C$1:$C$1001,0))</f>
        <v>vpawseyq6@tiny.cc</v>
      </c>
      <c r="H944" s="2" t="str">
        <f>_xlfn.XLOOKUP(C944,customers!$A$1:$A$1001,customers!$G$1:$G$1001,,0)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14"/>
        <v>35.849999999999994</v>
      </c>
      <c r="N944" t="str" cm="1">
        <f t="array" ref="N944">_xlfn.IFS(I944="Rob","Robusta",I944="Exc","Excelsa",I944="Ara","Arabi",I944="Lib","Liberica")</f>
        <v>Robusta</v>
      </c>
      <c r="O944" t="str" cm="1">
        <f t="array" ref="O944">_xlfn.IFS(J944="M","Medium",J944="L","Light",J944="d","Dark")</f>
        <v>Light</v>
      </c>
      <c r="P944" t="str">
        <f>_xlfn.XLOOKUP(Orders_Details[[#This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IF(_xlfn.XLOOKUP(C945,customers!$A$1:$A$1001,customers!$C$1:$C$1001,0)=0,"Not Found",_xlfn.XLOOKUP(C945,customers!$A$1:$A$1001,customers!$C$1:$C$1001,0))</f>
        <v>awaterhouseq7@istockphoto.com</v>
      </c>
      <c r="H945" s="2" t="str">
        <f>_xlfn.XLOOKUP(C945,customers!$A$1:$A$1001,customers!$G$1:$G$1001,,0)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14"/>
        <v>46.62</v>
      </c>
      <c r="N945" t="str" cm="1">
        <f t="array" ref="N945">_xlfn.IFS(I945="Rob","Robusta",I945="Exc","Excelsa",I945="Ara","Arabi",I945="Lib","Liberica")</f>
        <v>Arabi</v>
      </c>
      <c r="O945" t="str" cm="1">
        <f t="array" ref="O945">_xlfn.IFS(J945="M","Medium",J945="L","Light",J945="d","Dark")</f>
        <v>Light</v>
      </c>
      <c r="P945" t="str">
        <f>_xlfn.XLOOKUP(Orders_Details[[#This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IF(_xlfn.XLOOKUP(C946,customers!$A$1:$A$1001,customers!$C$1:$C$1001,0)=0,"Not Found",_xlfn.XLOOKUP(C946,customers!$A$1:$A$1001,customers!$C$1:$C$1001,0))</f>
        <v>fhaughianq8@1688.com</v>
      </c>
      <c r="H946" s="2" t="str">
        <f>_xlfn.XLOOKUP(C946,customers!$A$1:$A$1001,customers!$G$1:$G$1001,,0)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14"/>
        <v>35.849999999999994</v>
      </c>
      <c r="N946" t="str" cm="1">
        <f t="array" ref="N946">_xlfn.IFS(I946="Rob","Robusta",I946="Exc","Excelsa",I946="Ara","Arabi",I946="Lib","Liberica")</f>
        <v>Robusta</v>
      </c>
      <c r="O946" t="str" cm="1">
        <f t="array" ref="O946">_xlfn.IFS(J946="M","Medium",J946="L","Light",J946="d","Dark")</f>
        <v>Light</v>
      </c>
      <c r="P946" t="str">
        <f>_xlfn.XLOOKUP(Orders_Details[[#This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IF(_xlfn.XLOOKUP(C947,customers!$A$1:$A$1001,customers!$C$1:$C$1001,0)=0,"Not Found",_xlfn.XLOOKUP(C947,customers!$A$1:$A$1001,customers!$C$1:$C$1001,0))</f>
        <v>Not Found</v>
      </c>
      <c r="H947" s="2" t="str">
        <f>_xlfn.XLOOKUP(C947,customers!$A$1:$A$1001,customers!$G$1:$G$1001,,0)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14"/>
        <v>119.13999999999999</v>
      </c>
      <c r="N947" t="str" cm="1">
        <f t="array" ref="N947">_xlfn.IFS(I947="Rob","Robusta",I947="Exc","Excelsa",I947="Ara","Arabi",I947="Lib","Liberica")</f>
        <v>Liberica</v>
      </c>
      <c r="O947" t="str" cm="1">
        <f t="array" ref="O947">_xlfn.IFS(J947="M","Medium",J947="L","Light",J947="d","Dark")</f>
        <v>Dark</v>
      </c>
      <c r="P947" t="str">
        <f>_xlfn.XLOOKUP(Orders_Details[[#This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IF(_xlfn.XLOOKUP(C948,customers!$A$1:$A$1001,customers!$C$1:$C$1001,0)=0,"Not Found",_xlfn.XLOOKUP(C948,customers!$A$1:$A$1001,customers!$C$1:$C$1001,0))</f>
        <v>Not Found</v>
      </c>
      <c r="H948" s="2" t="str">
        <f>_xlfn.XLOOKUP(C948,customers!$A$1:$A$1001,customers!$G$1:$G$1001,,0)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14"/>
        <v>23.31</v>
      </c>
      <c r="N948" t="str" cm="1">
        <f t="array" ref="N948">_xlfn.IFS(I948="Rob","Robusta",I948="Exc","Excelsa",I948="Ara","Arabi",I948="Lib","Liberica")</f>
        <v>Liberica</v>
      </c>
      <c r="O948" t="str" cm="1">
        <f t="array" ref="O948">_xlfn.IFS(J948="M","Medium",J948="L","Light",J948="d","Dark")</f>
        <v>Dark</v>
      </c>
      <c r="P948" t="str">
        <f>_xlfn.XLOOKUP(Orders_Details[[#This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IF(_xlfn.XLOOKUP(C949,customers!$A$1:$A$1001,customers!$C$1:$C$1001,0)=0,"Not Found",_xlfn.XLOOKUP(C949,customers!$A$1:$A$1001,customers!$C$1:$C$1001,0))</f>
        <v>rfaltinqb@topsy.com</v>
      </c>
      <c r="H949" s="2" t="str">
        <f>_xlfn.XLOOKUP(C949,customers!$A$1:$A$1001,customers!$G$1:$G$1001,,0)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14"/>
        <v>11.25</v>
      </c>
      <c r="N949" t="str" cm="1">
        <f t="array" ref="N949">_xlfn.IFS(I949="Rob","Robusta",I949="Exc","Excelsa",I949="Ara","Arabi",I949="Lib","Liberica")</f>
        <v>Arabi</v>
      </c>
      <c r="O949" t="str" cm="1">
        <f t="array" ref="O949">_xlfn.IFS(J949="M","Medium",J949="L","Light",J949="d","Dark")</f>
        <v>Medium</v>
      </c>
      <c r="P949" t="str">
        <f>_xlfn.XLOOKUP(Orders_Details[[#This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IF(_xlfn.XLOOKUP(C950,customers!$A$1:$A$1001,customers!$C$1:$C$1001,0)=0,"Not Found",_xlfn.XLOOKUP(C950,customers!$A$1:$A$1001,customers!$C$1:$C$1001,0))</f>
        <v>gcheekeqc@sitemeter.com</v>
      </c>
      <c r="H950" s="2" t="str">
        <f>_xlfn.XLOOKUP(C950,customers!$A$1:$A$1001,customers!$G$1:$G$1001,,0)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14"/>
        <v>83.835000000000008</v>
      </c>
      <c r="N950" t="str" cm="1">
        <f t="array" ref="N950">_xlfn.IFS(I950="Rob","Robusta",I950="Exc","Excelsa",I950="Ara","Arabi",I950="Lib","Liberica")</f>
        <v>Excelsa</v>
      </c>
      <c r="O950" t="str" cm="1">
        <f t="array" ref="O950">_xlfn.IFS(J950="M","Medium",J950="L","Light",J950="d","Dark")</f>
        <v>Dark</v>
      </c>
      <c r="P950" t="str">
        <f>_xlfn.XLOOKUP(Orders_Details[[#This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IF(_xlfn.XLOOKUP(C951,customers!$A$1:$A$1001,customers!$C$1:$C$1001,0)=0,"Not Found",_xlfn.XLOOKUP(C951,customers!$A$1:$A$1001,customers!$C$1:$C$1001,0))</f>
        <v>grattqd@phpbb.com</v>
      </c>
      <c r="H951" s="2" t="str">
        <f>_xlfn.XLOOKUP(C951,customers!$A$1:$A$1001,customers!$G$1:$G$1001,,0)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14"/>
        <v>109.93999999999998</v>
      </c>
      <c r="N951" t="str" cm="1">
        <f t="array" ref="N951">_xlfn.IFS(I951="Rob","Robusta",I951="Exc","Excelsa",I951="Ara","Arabi",I951="Lib","Liberica")</f>
        <v>Robusta</v>
      </c>
      <c r="O951" t="str" cm="1">
        <f t="array" ref="O951">_xlfn.IFS(J951="M","Medium",J951="L","Light",J951="d","Dark")</f>
        <v>Light</v>
      </c>
      <c r="P951" t="str">
        <f>_xlfn.XLOOKUP(Orders_Details[[#This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IF(_xlfn.XLOOKUP(C952,customers!$A$1:$A$1001,customers!$C$1:$C$1001,0)=0,"Not Found",_xlfn.XLOOKUP(C952,customers!$A$1:$A$1001,customers!$C$1:$C$1001,0))</f>
        <v>Not Found</v>
      </c>
      <c r="H952" s="2" t="str">
        <f>_xlfn.XLOOKUP(C952,customers!$A$1:$A$1001,customers!$G$1:$G$1001,,0)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14"/>
        <v>14.339999999999998</v>
      </c>
      <c r="N952" t="str" cm="1">
        <f t="array" ref="N952">_xlfn.IFS(I952="Rob","Robusta",I952="Exc","Excelsa",I952="Ara","Arabi",I952="Lib","Liberica")</f>
        <v>Robusta</v>
      </c>
      <c r="O952" t="str" cm="1">
        <f t="array" ref="O952">_xlfn.IFS(J952="M","Medium",J952="L","Light",J952="d","Dark")</f>
        <v>Light</v>
      </c>
      <c r="P952" t="str">
        <f>_xlfn.XLOOKUP(Orders_Details[[#This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IF(_xlfn.XLOOKUP(C953,customers!$A$1:$A$1001,customers!$C$1:$C$1001,0)=0,"Not Found",_xlfn.XLOOKUP(C953,customers!$A$1:$A$1001,customers!$C$1:$C$1001,0))</f>
        <v>ieberleinqf@hc360.com</v>
      </c>
      <c r="H953" s="2" t="str">
        <f>_xlfn.XLOOKUP(C953,customers!$A$1:$A$1001,customers!$G$1:$G$1001,,0)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14"/>
        <v>21.509999999999998</v>
      </c>
      <c r="N953" t="str" cm="1">
        <f t="array" ref="N953">_xlfn.IFS(I953="Rob","Robusta",I953="Exc","Excelsa",I953="Ara","Arabi",I953="Lib","Liberica")</f>
        <v>Robusta</v>
      </c>
      <c r="O953" t="str" cm="1">
        <f t="array" ref="O953">_xlfn.IFS(J953="M","Medium",J953="L","Light",J953="d","Dark")</f>
        <v>Light</v>
      </c>
      <c r="P953" t="str">
        <f>_xlfn.XLOOKUP(Orders_Details[[#This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IF(_xlfn.XLOOKUP(C954,customers!$A$1:$A$1001,customers!$C$1:$C$1001,0)=0,"Not Found",_xlfn.XLOOKUP(C954,customers!$A$1:$A$1001,customers!$C$1:$C$1001,0))</f>
        <v>jdrengqg@uiuc.edu</v>
      </c>
      <c r="H954" s="2" t="str">
        <f>_xlfn.XLOOKUP(C954,customers!$A$1:$A$1001,customers!$G$1:$G$1001,,0)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14"/>
        <v>22.5</v>
      </c>
      <c r="N954" t="str" cm="1">
        <f t="array" ref="N954">_xlfn.IFS(I954="Rob","Robusta",I954="Exc","Excelsa",I954="Ara","Arabi",I954="Lib","Liberica")</f>
        <v>Arabi</v>
      </c>
      <c r="O954" t="str" cm="1">
        <f t="array" ref="O954">_xlfn.IFS(J954="M","Medium",J954="L","Light",J954="d","Dark")</f>
        <v>Medium</v>
      </c>
      <c r="P954" t="str">
        <f>_xlfn.XLOOKUP(Orders_Details[[#This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IF(_xlfn.XLOOKUP(C955,customers!$A$1:$A$1001,customers!$C$1:$C$1001,0)=0,"Not Found",_xlfn.XLOOKUP(C955,customers!$A$1:$A$1001,customers!$C$1:$C$1001,0))</f>
        <v>Not Found</v>
      </c>
      <c r="H955" s="2" t="str">
        <f>_xlfn.XLOOKUP(C955,customers!$A$1:$A$1001,customers!$G$1:$G$1001,,0)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14"/>
        <v>3.8849999999999998</v>
      </c>
      <c r="N955" t="str" cm="1">
        <f t="array" ref="N955">_xlfn.IFS(I955="Rob","Robusta",I955="Exc","Excelsa",I955="Ara","Arabi",I955="Lib","Liberica")</f>
        <v>Arabi</v>
      </c>
      <c r="O955" t="str" cm="1">
        <f t="array" ref="O955">_xlfn.IFS(J955="M","Medium",J955="L","Light",J955="d","Dark")</f>
        <v>Light</v>
      </c>
      <c r="P955" t="str">
        <f>_xlfn.XLOOKUP(Orders_Details[[#This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IF(_xlfn.XLOOKUP(C956,customers!$A$1:$A$1001,customers!$C$1:$C$1001,0)=0,"Not Found",_xlfn.XLOOKUP(C956,customers!$A$1:$A$1001,customers!$C$1:$C$1001,0))</f>
        <v>Not Found</v>
      </c>
      <c r="H956" s="2" t="str">
        <f>_xlfn.XLOOKUP(C956,customers!$A$1:$A$1001,customers!$G$1:$G$1001,,0)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14"/>
        <v>27.945</v>
      </c>
      <c r="N956" t="str" cm="1">
        <f t="array" ref="N956">_xlfn.IFS(I956="Rob","Robusta",I956="Exc","Excelsa",I956="Ara","Arabi",I956="Lib","Liberica")</f>
        <v>Excelsa</v>
      </c>
      <c r="O956" t="str" cm="1">
        <f t="array" ref="O956">_xlfn.IFS(J956="M","Medium",J956="L","Light",J956="d","Dark")</f>
        <v>Dark</v>
      </c>
      <c r="P956" t="str">
        <f>_xlfn.XLOOKUP(Orders_Details[[#This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IF(_xlfn.XLOOKUP(C957,customers!$A$1:$A$1001,customers!$C$1:$C$1001,0)=0,"Not Found",_xlfn.XLOOKUP(C957,customers!$A$1:$A$1001,customers!$C$1:$C$1001,0))</f>
        <v>Not Found</v>
      </c>
      <c r="H957" s="2" t="str">
        <f>_xlfn.XLOOKUP(C957,customers!$A$1:$A$1001,customers!$G$1:$G$1001,,0)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14"/>
        <v>170.77499999999998</v>
      </c>
      <c r="N957" t="str" cm="1">
        <f t="array" ref="N957">_xlfn.IFS(I957="Rob","Robusta",I957="Exc","Excelsa",I957="Ara","Arabi",I957="Lib","Liberica")</f>
        <v>Excelsa</v>
      </c>
      <c r="O957" t="str" cm="1">
        <f t="array" ref="O957">_xlfn.IFS(J957="M","Medium",J957="L","Light",J957="d","Dark")</f>
        <v>Light</v>
      </c>
      <c r="P957" t="str">
        <f>_xlfn.XLOOKUP(Orders_Details[[#This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IF(_xlfn.XLOOKUP(C958,customers!$A$1:$A$1001,customers!$C$1:$C$1001,0)=0,"Not Found",_xlfn.XLOOKUP(C958,customers!$A$1:$A$1001,customers!$C$1:$C$1001,0))</f>
        <v>Not Found</v>
      </c>
      <c r="H958" s="2" t="str">
        <f>_xlfn.XLOOKUP(C958,customers!$A$1:$A$1001,customers!$G$1:$G$1001,,0)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14"/>
        <v>54.969999999999992</v>
      </c>
      <c r="N958" t="str" cm="1">
        <f t="array" ref="N958">_xlfn.IFS(I958="Rob","Robusta",I958="Exc","Excelsa",I958="Ara","Arabi",I958="Lib","Liberica")</f>
        <v>Robusta</v>
      </c>
      <c r="O958" t="str" cm="1">
        <f t="array" ref="O958">_xlfn.IFS(J958="M","Medium",J958="L","Light",J958="d","Dark")</f>
        <v>Light</v>
      </c>
      <c r="P958" t="str">
        <f>_xlfn.XLOOKUP(Orders_Details[[#This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IF(_xlfn.XLOOKUP(C959,customers!$A$1:$A$1001,customers!$C$1:$C$1001,0)=0,"Not Found",_xlfn.XLOOKUP(C959,customers!$A$1:$A$1001,customers!$C$1:$C$1001,0))</f>
        <v>Not Found</v>
      </c>
      <c r="H959" s="2" t="str">
        <f>_xlfn.XLOOKUP(C959,customers!$A$1:$A$1001,customers!$G$1:$G$1001,,0)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14"/>
        <v>14.85</v>
      </c>
      <c r="N959" t="str" cm="1">
        <f t="array" ref="N959">_xlfn.IFS(I959="Rob","Robusta",I959="Exc","Excelsa",I959="Ara","Arabi",I959="Lib","Liberica")</f>
        <v>Excelsa</v>
      </c>
      <c r="O959" t="str" cm="1">
        <f t="array" ref="O959">_xlfn.IFS(J959="M","Medium",J959="L","Light",J959="d","Dark")</f>
        <v>Light</v>
      </c>
      <c r="P959" t="str">
        <f>_xlfn.XLOOKUP(Orders_Details[[#This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IF(_xlfn.XLOOKUP(C960,customers!$A$1:$A$1001,customers!$C$1:$C$1001,0)=0,"Not Found",_xlfn.XLOOKUP(C960,customers!$A$1:$A$1001,customers!$C$1:$C$1001,0))</f>
        <v>Not Found</v>
      </c>
      <c r="H960" s="2" t="str">
        <f>_xlfn.XLOOKUP(C960,customers!$A$1:$A$1001,customers!$G$1:$G$1001,,0)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14"/>
        <v>7.77</v>
      </c>
      <c r="N960" t="str" cm="1">
        <f t="array" ref="N960">_xlfn.IFS(I960="Rob","Robusta",I960="Exc","Excelsa",I960="Ara","Arabi",I960="Lib","Liberica")</f>
        <v>Arabi</v>
      </c>
      <c r="O960" t="str" cm="1">
        <f t="array" ref="O960">_xlfn.IFS(J960="M","Medium",J960="L","Light",J960="d","Dark")</f>
        <v>Light</v>
      </c>
      <c r="P960" t="str">
        <f>_xlfn.XLOOKUP(Orders_Details[[#This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IF(_xlfn.XLOOKUP(C961,customers!$A$1:$A$1001,customers!$C$1:$C$1001,0)=0,"Not Found",_xlfn.XLOOKUP(C961,customers!$A$1:$A$1001,customers!$C$1:$C$1001,0))</f>
        <v>rstrathernqn@devhub.com</v>
      </c>
      <c r="H961" s="2" t="str">
        <f>_xlfn.XLOOKUP(C961,customers!$A$1:$A$1001,customers!$G$1:$G$1001,,0)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14"/>
        <v>23.774999999999999</v>
      </c>
      <c r="N961" t="str" cm="1">
        <f t="array" ref="N961">_xlfn.IFS(I961="Rob","Robusta",I961="Exc","Excelsa",I961="Ara","Arabi",I961="Lib","Liberica")</f>
        <v>Liberica</v>
      </c>
      <c r="O961" t="str" cm="1">
        <f t="array" ref="O961">_xlfn.IFS(J961="M","Medium",J961="L","Light",J961="d","Dark")</f>
        <v>Light</v>
      </c>
      <c r="P961" t="str">
        <f>_xlfn.XLOOKUP(Orders_Details[[#This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IF(_xlfn.XLOOKUP(C962,customers!$A$1:$A$1001,customers!$C$1:$C$1001,0)=0,"Not Found",_xlfn.XLOOKUP(C962,customers!$A$1:$A$1001,customers!$C$1:$C$1001,0))</f>
        <v>cmiguelqo@exblog.jp</v>
      </c>
      <c r="H962" s="2" t="str">
        <f>_xlfn.XLOOKUP(C962,customers!$A$1:$A$1001,customers!$G$1:$G$1001,,0)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si="14"/>
        <v>79.25</v>
      </c>
      <c r="N962" t="str" cm="1">
        <f t="array" ref="N962">_xlfn.IFS(I962="Rob","Robusta",I962="Exc","Excelsa",I962="Ara","Arabi",I962="Lib","Liberica")</f>
        <v>Liberica</v>
      </c>
      <c r="O962" t="str" cm="1">
        <f t="array" ref="O962">_xlfn.IFS(J962="M","Medium",J962="L","Light",J962="d","Dark")</f>
        <v>Light</v>
      </c>
      <c r="P962" t="str">
        <f>_xlfn.XLOOKUP(Orders_Details[[#This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IF(_xlfn.XLOOKUP(C963,customers!$A$1:$A$1001,customers!$C$1:$C$1001,0)=0,"Not Found",_xlfn.XLOOKUP(C963,customers!$A$1:$A$1001,customers!$C$1:$C$1001,0))</f>
        <v>Not Found</v>
      </c>
      <c r="H963" s="2" t="str">
        <f>_xlfn.XLOOKUP(C963,customers!$A$1:$A$1001,customers!$G$1:$G$1001,,0)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ref="M963:M1001" si="15">L963*E963</f>
        <v>45.769999999999996</v>
      </c>
      <c r="N963" t="str" cm="1">
        <f t="array" ref="N963">_xlfn.IFS(I963="Rob","Robusta",I963="Exc","Excelsa",I963="Ara","Arabi",I963="Lib","Liberica")</f>
        <v>Arabi</v>
      </c>
      <c r="O963" t="str" cm="1">
        <f t="array" ref="O963">_xlfn.IFS(J963="M","Medium",J963="L","Light",J963="d","Dark")</f>
        <v>Dark</v>
      </c>
      <c r="P963" t="str">
        <f>_xlfn.XLOOKUP(Orders_Details[[#This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IF(_xlfn.XLOOKUP(C964,customers!$A$1:$A$1001,customers!$C$1:$C$1001,0)=0,"Not Found",_xlfn.XLOOKUP(C964,customers!$A$1:$A$1001,customers!$C$1:$C$1001,0))</f>
        <v>mrocksqq@exblog.jp</v>
      </c>
      <c r="H964" s="2" t="str">
        <f>_xlfn.XLOOKUP(C964,customers!$A$1:$A$1001,customers!$G$1:$G$1001,,0)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15"/>
        <v>8.9499999999999993</v>
      </c>
      <c r="N964" t="str" cm="1">
        <f t="array" ref="N964">_xlfn.IFS(I964="Rob","Robusta",I964="Exc","Excelsa",I964="Ara","Arabi",I964="Lib","Liberica")</f>
        <v>Robusta</v>
      </c>
      <c r="O964" t="str" cm="1">
        <f t="array" ref="O964">_xlfn.IFS(J964="M","Medium",J964="L","Light",J964="d","Dark")</f>
        <v>Dark</v>
      </c>
      <c r="P964" t="str">
        <f>_xlfn.XLOOKUP(Orders_Details[[#This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IF(_xlfn.XLOOKUP(C965,customers!$A$1:$A$1001,customers!$C$1:$C$1001,0)=0,"Not Found",_xlfn.XLOOKUP(C965,customers!$A$1:$A$1001,customers!$C$1:$C$1001,0))</f>
        <v>yburrellsqr@vinaora.com</v>
      </c>
      <c r="H965" s="2" t="str">
        <f>_xlfn.XLOOKUP(C965,customers!$A$1:$A$1001,customers!$G$1:$G$1001,,0)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15"/>
        <v>23.88</v>
      </c>
      <c r="N965" t="str" cm="1">
        <f t="array" ref="N965">_xlfn.IFS(I965="Rob","Robusta",I965="Exc","Excelsa",I965="Ara","Arabi",I965="Lib","Liberica")</f>
        <v>Robusta</v>
      </c>
      <c r="O965" t="str" cm="1">
        <f t="array" ref="O965">_xlfn.IFS(J965="M","Medium",J965="L","Light",J965="d","Dark")</f>
        <v>Medium</v>
      </c>
      <c r="P965" t="str">
        <f>_xlfn.XLOOKUP(Orders_Details[[#This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IF(_xlfn.XLOOKUP(C966,customers!$A$1:$A$1001,customers!$C$1:$C$1001,0)=0,"Not Found",_xlfn.XLOOKUP(C966,customers!$A$1:$A$1001,customers!$C$1:$C$1001,0))</f>
        <v>cgoodrumqs@goodreads.com</v>
      </c>
      <c r="H966" s="2" t="str">
        <f>_xlfn.XLOOKUP(C966,customers!$A$1:$A$1001,customers!$G$1:$G$1001,,0)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15"/>
        <v>22.274999999999999</v>
      </c>
      <c r="N966" t="str" cm="1">
        <f t="array" ref="N966">_xlfn.IFS(I966="Rob","Robusta",I966="Exc","Excelsa",I966="Ara","Arabi",I966="Lib","Liberica")</f>
        <v>Excelsa</v>
      </c>
      <c r="O966" t="str" cm="1">
        <f t="array" ref="O966">_xlfn.IFS(J966="M","Medium",J966="L","Light",J966="d","Dark")</f>
        <v>Light</v>
      </c>
      <c r="P966" t="str">
        <f>_xlfn.XLOOKUP(Orders_Details[[#This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IF(_xlfn.XLOOKUP(C967,customers!$A$1:$A$1001,customers!$C$1:$C$1001,0)=0,"Not Found",_xlfn.XLOOKUP(C967,customers!$A$1:$A$1001,customers!$C$1:$C$1001,0))</f>
        <v>jjefferysqt@blog.com</v>
      </c>
      <c r="H967" s="2" t="str">
        <f>_xlfn.XLOOKUP(C967,customers!$A$1:$A$1001,customers!$G$1:$G$1001,,0)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15"/>
        <v>29.849999999999998</v>
      </c>
      <c r="N967" t="str" cm="1">
        <f t="array" ref="N967">_xlfn.IFS(I967="Rob","Robusta",I967="Exc","Excelsa",I967="Ara","Arabi",I967="Lib","Liberica")</f>
        <v>Robusta</v>
      </c>
      <c r="O967" t="str" cm="1">
        <f t="array" ref="O967">_xlfn.IFS(J967="M","Medium",J967="L","Light",J967="d","Dark")</f>
        <v>Medium</v>
      </c>
      <c r="P967" t="str">
        <f>_xlfn.XLOOKUP(Orders_Details[[#This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IF(_xlfn.XLOOKUP(C968,customers!$A$1:$A$1001,customers!$C$1:$C$1001,0)=0,"Not Found",_xlfn.XLOOKUP(C968,customers!$A$1:$A$1001,customers!$C$1:$C$1001,0))</f>
        <v>bwardellqu@adobe.com</v>
      </c>
      <c r="H968" s="2" t="str">
        <f>_xlfn.XLOOKUP(C968,customers!$A$1:$A$1001,customers!$G$1:$G$1001,,0)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15"/>
        <v>53.46</v>
      </c>
      <c r="N968" t="str" cm="1">
        <f t="array" ref="N968">_xlfn.IFS(I968="Rob","Robusta",I968="Exc","Excelsa",I968="Ara","Arabi",I968="Lib","Liberica")</f>
        <v>Excelsa</v>
      </c>
      <c r="O968" t="str" cm="1">
        <f t="array" ref="O968">_xlfn.IFS(J968="M","Medium",J968="L","Light",J968="d","Dark")</f>
        <v>Light</v>
      </c>
      <c r="P968" t="str">
        <f>_xlfn.XLOOKUP(Orders_Details[[#This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IF(_xlfn.XLOOKUP(C969,customers!$A$1:$A$1001,customers!$C$1:$C$1001,0)=0,"Not Found",_xlfn.XLOOKUP(C969,customers!$A$1:$A$1001,customers!$C$1:$C$1001,0))</f>
        <v>zwalisiakqv@ucsd.edu</v>
      </c>
      <c r="H969" s="2" t="str">
        <f>_xlfn.XLOOKUP(C969,customers!$A$1:$A$1001,customers!$G$1:$G$1001,,0)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15"/>
        <v>2.6849999999999996</v>
      </c>
      <c r="N969" t="str" cm="1">
        <f t="array" ref="N969">_xlfn.IFS(I969="Rob","Robusta",I969="Exc","Excelsa",I969="Ara","Arabi",I969="Lib","Liberica")</f>
        <v>Robusta</v>
      </c>
      <c r="O969" t="str" cm="1">
        <f t="array" ref="O969">_xlfn.IFS(J969="M","Medium",J969="L","Light",J969="d","Dark")</f>
        <v>Dark</v>
      </c>
      <c r="P969" t="str">
        <f>_xlfn.XLOOKUP(Orders_Details[[#This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IF(_xlfn.XLOOKUP(C970,customers!$A$1:$A$1001,customers!$C$1:$C$1001,0)=0,"Not Found",_xlfn.XLOOKUP(C970,customers!$A$1:$A$1001,customers!$C$1:$C$1001,0))</f>
        <v>wleopoldqw@blogspot.com</v>
      </c>
      <c r="H970" s="2" t="str">
        <f>_xlfn.XLOOKUP(C970,customers!$A$1:$A$1001,customers!$G$1:$G$1001,,0)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15"/>
        <v>5.97</v>
      </c>
      <c r="N970" t="str" cm="1">
        <f t="array" ref="N970">_xlfn.IFS(I970="Rob","Robusta",I970="Exc","Excelsa",I970="Ara","Arabi",I970="Lib","Liberica")</f>
        <v>Robusta</v>
      </c>
      <c r="O970" t="str" cm="1">
        <f t="array" ref="O970">_xlfn.IFS(J970="M","Medium",J970="L","Light",J970="d","Dark")</f>
        <v>Medium</v>
      </c>
      <c r="P970" t="str">
        <f>_xlfn.XLOOKUP(Orders_Details[[#This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IF(_xlfn.XLOOKUP(C971,customers!$A$1:$A$1001,customers!$C$1:$C$1001,0)=0,"Not Found",_xlfn.XLOOKUP(C971,customers!$A$1:$A$1001,customers!$C$1:$C$1001,0))</f>
        <v>cshaldersqx@cisco.com</v>
      </c>
      <c r="H971" s="2" t="str">
        <f>_xlfn.XLOOKUP(C971,customers!$A$1:$A$1001,customers!$G$1:$G$1001,,0)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15"/>
        <v>12.95</v>
      </c>
      <c r="N971" t="str" cm="1">
        <f t="array" ref="N971">_xlfn.IFS(I971="Rob","Robusta",I971="Exc","Excelsa",I971="Ara","Arabi",I971="Lib","Liberica")</f>
        <v>Liberica</v>
      </c>
      <c r="O971" t="str" cm="1">
        <f t="array" ref="O971">_xlfn.IFS(J971="M","Medium",J971="L","Light",J971="d","Dark")</f>
        <v>Dark</v>
      </c>
      <c r="P971" t="str">
        <f>_xlfn.XLOOKUP(Orders_Details[[#This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IF(_xlfn.XLOOKUP(C972,customers!$A$1:$A$1001,customers!$C$1:$C$1001,0)=0,"Not Found",_xlfn.XLOOKUP(C972,customers!$A$1:$A$1001,customers!$C$1:$C$1001,0))</f>
        <v>Not Found</v>
      </c>
      <c r="H972" s="2" t="str">
        <f>_xlfn.XLOOKUP(C972,customers!$A$1:$A$1001,customers!$G$1:$G$1001,,0)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15"/>
        <v>8.25</v>
      </c>
      <c r="N972" t="str" cm="1">
        <f t="array" ref="N972">_xlfn.IFS(I972="Rob","Robusta",I972="Exc","Excelsa",I972="Ara","Arabi",I972="Lib","Liberica")</f>
        <v>Excelsa</v>
      </c>
      <c r="O972" t="str" cm="1">
        <f t="array" ref="O972">_xlfn.IFS(J972="M","Medium",J972="L","Light",J972="d","Dark")</f>
        <v>Medium</v>
      </c>
      <c r="P972" t="str">
        <f>_xlfn.XLOOKUP(Orders_Details[[#This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IF(_xlfn.XLOOKUP(C973,customers!$A$1:$A$1001,customers!$C$1:$C$1001,0)=0,"Not Found",_xlfn.XLOOKUP(C973,customers!$A$1:$A$1001,customers!$C$1:$C$1001,0))</f>
        <v>nfurberqz@jugem.jp</v>
      </c>
      <c r="H973" s="2" t="str">
        <f>_xlfn.XLOOKUP(C973,customers!$A$1:$A$1001,customers!$G$1:$G$1001,,0)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15"/>
        <v>148.92499999999998</v>
      </c>
      <c r="N973" t="str" cm="1">
        <f t="array" ref="N973">_xlfn.IFS(I973="Rob","Robusta",I973="Exc","Excelsa",I973="Ara","Arabi",I973="Lib","Liberica")</f>
        <v>Arabi</v>
      </c>
      <c r="O973" t="str" cm="1">
        <f t="array" ref="O973">_xlfn.IFS(J973="M","Medium",J973="L","Light",J973="d","Dark")</f>
        <v>Light</v>
      </c>
      <c r="P973" t="str">
        <f>_xlfn.XLOOKUP(Orders_Details[[#This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IF(_xlfn.XLOOKUP(C974,customers!$A$1:$A$1001,customers!$C$1:$C$1001,0)=0,"Not Found",_xlfn.XLOOKUP(C974,customers!$A$1:$A$1001,customers!$C$1:$C$1001,0))</f>
        <v>Not Found</v>
      </c>
      <c r="H974" s="2" t="str">
        <f>_xlfn.XLOOKUP(C974,customers!$A$1:$A$1001,customers!$G$1:$G$1001,,0)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15"/>
        <v>89.35499999999999</v>
      </c>
      <c r="N974" t="str" cm="1">
        <f t="array" ref="N974">_xlfn.IFS(I974="Rob","Robusta",I974="Exc","Excelsa",I974="Ara","Arabi",I974="Lib","Liberica")</f>
        <v>Arabi</v>
      </c>
      <c r="O974" t="str" cm="1">
        <f t="array" ref="O974">_xlfn.IFS(J974="M","Medium",J974="L","Light",J974="d","Dark")</f>
        <v>Light</v>
      </c>
      <c r="P974" t="str">
        <f>_xlfn.XLOOKUP(Orders_Details[[#This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IF(_xlfn.XLOOKUP(C975,customers!$A$1:$A$1001,customers!$C$1:$C$1001,0)=0,"Not Found",_xlfn.XLOOKUP(C975,customers!$A$1:$A$1001,customers!$C$1:$C$1001,0))</f>
        <v>ckeaver1@ucoz.com</v>
      </c>
      <c r="H975" s="2" t="str">
        <f>_xlfn.XLOOKUP(C975,customers!$A$1:$A$1001,customers!$G$1:$G$1001,,0)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15"/>
        <v>87.300000000000011</v>
      </c>
      <c r="N975" t="str" cm="1">
        <f t="array" ref="N975">_xlfn.IFS(I975="Rob","Robusta",I975="Exc","Excelsa",I975="Ara","Arabi",I975="Lib","Liberica")</f>
        <v>Liberica</v>
      </c>
      <c r="O975" t="str" cm="1">
        <f t="array" ref="O975">_xlfn.IFS(J975="M","Medium",J975="L","Light",J975="d","Dark")</f>
        <v>Medium</v>
      </c>
      <c r="P975" t="str">
        <f>_xlfn.XLOOKUP(Orders_Details[[#This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IF(_xlfn.XLOOKUP(C976,customers!$A$1:$A$1001,customers!$C$1:$C$1001,0)=0,"Not Found",_xlfn.XLOOKUP(C976,customers!$A$1:$A$1001,customers!$C$1:$C$1001,0))</f>
        <v>sroseboroughr2@virginia.edu</v>
      </c>
      <c r="H976" s="2" t="str">
        <f>_xlfn.XLOOKUP(C976,customers!$A$1:$A$1001,customers!$G$1:$G$1001,,0)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15"/>
        <v>5.3699999999999992</v>
      </c>
      <c r="N976" t="str" cm="1">
        <f t="array" ref="N976">_xlfn.IFS(I976="Rob","Robusta",I976="Exc","Excelsa",I976="Ara","Arabi",I976="Lib","Liberica")</f>
        <v>Robusta</v>
      </c>
      <c r="O976" t="str" cm="1">
        <f t="array" ref="O976">_xlfn.IFS(J976="M","Medium",J976="L","Light",J976="d","Dark")</f>
        <v>Dark</v>
      </c>
      <c r="P976" t="str">
        <f>_xlfn.XLOOKUP(Orders_Details[[#This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IF(_xlfn.XLOOKUP(C977,customers!$A$1:$A$1001,customers!$C$1:$C$1001,0)=0,"Not Found",_xlfn.XLOOKUP(C977,customers!$A$1:$A$1001,customers!$C$1:$C$1001,0))</f>
        <v>ckingwellr3@squarespace.com</v>
      </c>
      <c r="H977" s="2" t="str">
        <f>_xlfn.XLOOKUP(C977,customers!$A$1:$A$1001,customers!$G$1:$G$1001,,0)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15"/>
        <v>8.9550000000000001</v>
      </c>
      <c r="N977" t="str" cm="1">
        <f t="array" ref="N977">_xlfn.IFS(I977="Rob","Robusta",I977="Exc","Excelsa",I977="Ara","Arabi",I977="Lib","Liberica")</f>
        <v>Arabi</v>
      </c>
      <c r="O977" t="str" cm="1">
        <f t="array" ref="O977">_xlfn.IFS(J977="M","Medium",J977="L","Light",J977="d","Dark")</f>
        <v>Dark</v>
      </c>
      <c r="P977" t="str">
        <f>_xlfn.XLOOKUP(Orders_Details[[#This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IF(_xlfn.XLOOKUP(C978,customers!$A$1:$A$1001,customers!$C$1:$C$1001,0)=0,"Not Found",_xlfn.XLOOKUP(C978,customers!$A$1:$A$1001,customers!$C$1:$C$1001,0))</f>
        <v>kcantor4@gmpg.org</v>
      </c>
      <c r="H978" s="2" t="str">
        <f>_xlfn.XLOOKUP(C978,customers!$A$1:$A$1001,customers!$G$1:$G$1001,,0)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15"/>
        <v>137.42499999999998</v>
      </c>
      <c r="N978" t="str" cm="1">
        <f t="array" ref="N978">_xlfn.IFS(I978="Rob","Robusta",I978="Exc","Excelsa",I978="Ara","Arabi",I978="Lib","Liberica")</f>
        <v>Robusta</v>
      </c>
      <c r="O978" t="str" cm="1">
        <f t="array" ref="O978">_xlfn.IFS(J978="M","Medium",J978="L","Light",J978="d","Dark")</f>
        <v>Light</v>
      </c>
      <c r="P978" t="str">
        <f>_xlfn.XLOOKUP(Orders_Details[[#This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IF(_xlfn.XLOOKUP(C979,customers!$A$1:$A$1001,customers!$C$1:$C$1001,0)=0,"Not Found",_xlfn.XLOOKUP(C979,customers!$A$1:$A$1001,customers!$C$1:$C$1001,0))</f>
        <v>mblakemorer5@nsw.gov.au</v>
      </c>
      <c r="H979" s="2" t="str">
        <f>_xlfn.XLOOKUP(C979,customers!$A$1:$A$1001,customers!$G$1:$G$1001,,0)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15"/>
        <v>59.75</v>
      </c>
      <c r="N979" t="str" cm="1">
        <f t="array" ref="N979">_xlfn.IFS(I979="Rob","Robusta",I979="Exc","Excelsa",I979="Ara","Arabi",I979="Lib","Liberica")</f>
        <v>Robusta</v>
      </c>
      <c r="O979" t="str" cm="1">
        <f t="array" ref="O979">_xlfn.IFS(J979="M","Medium",J979="L","Light",J979="d","Dark")</f>
        <v>Light</v>
      </c>
      <c r="P979" t="str">
        <f>_xlfn.XLOOKUP(Orders_Details[[#This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IF(_xlfn.XLOOKUP(C980,customers!$A$1:$A$1001,customers!$C$1:$C$1001,0)=0,"Not Found",_xlfn.XLOOKUP(C980,customers!$A$1:$A$1001,customers!$C$1:$C$1001,0))</f>
        <v>ckeaver1@ucoz.com</v>
      </c>
      <c r="H980" s="2" t="str">
        <f>_xlfn.XLOOKUP(C980,customers!$A$1:$A$1001,customers!$G$1:$G$1001,,0)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15"/>
        <v>23.31</v>
      </c>
      <c r="N980" t="str" cm="1">
        <f t="array" ref="N980">_xlfn.IFS(I980="Rob","Robusta",I980="Exc","Excelsa",I980="Ara","Arabi",I980="Lib","Liberica")</f>
        <v>Arabi</v>
      </c>
      <c r="O980" t="str" cm="1">
        <f t="array" ref="O980">_xlfn.IFS(J980="M","Medium",J980="L","Light",J980="d","Dark")</f>
        <v>Light</v>
      </c>
      <c r="P980" t="str">
        <f>_xlfn.XLOOKUP(Orders_Details[[#This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IF(_xlfn.XLOOKUP(C981,customers!$A$1:$A$1001,customers!$C$1:$C$1001,0)=0,"Not Found",_xlfn.XLOOKUP(C981,customers!$A$1:$A$1001,customers!$C$1:$C$1001,0))</f>
        <v>Not Found</v>
      </c>
      <c r="H981" s="2" t="str">
        <f>_xlfn.XLOOKUP(C981,customers!$A$1:$A$1001,customers!$G$1:$G$1001,,0)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15"/>
        <v>10.739999999999998</v>
      </c>
      <c r="N981" t="str" cm="1">
        <f t="array" ref="N981">_xlfn.IFS(I981="Rob","Robusta",I981="Exc","Excelsa",I981="Ara","Arabi",I981="Lib","Liberica")</f>
        <v>Robusta</v>
      </c>
      <c r="O981" t="str" cm="1">
        <f t="array" ref="O981">_xlfn.IFS(J981="M","Medium",J981="L","Light",J981="d","Dark")</f>
        <v>Dark</v>
      </c>
      <c r="P981" t="str">
        <f>_xlfn.XLOOKUP(Orders_Details[[#This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IF(_xlfn.XLOOKUP(C982,customers!$A$1:$A$1001,customers!$C$1:$C$1001,0)=0,"Not Found",_xlfn.XLOOKUP(C982,customers!$A$1:$A$1001,customers!$C$1:$C$1001,0))</f>
        <v>Not Found</v>
      </c>
      <c r="H982" s="2" t="str">
        <f>_xlfn.XLOOKUP(C982,customers!$A$1:$A$1001,customers!$G$1:$G$1001,,0)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15"/>
        <v>167.67000000000002</v>
      </c>
      <c r="N982" t="str" cm="1">
        <f t="array" ref="N982">_xlfn.IFS(I982="Rob","Robusta",I982="Exc","Excelsa",I982="Ara","Arabi",I982="Lib","Liberica")</f>
        <v>Excelsa</v>
      </c>
      <c r="O982" t="str" cm="1">
        <f t="array" ref="O982">_xlfn.IFS(J982="M","Medium",J982="L","Light",J982="d","Dark")</f>
        <v>Dark</v>
      </c>
      <c r="P982" t="str">
        <f>_xlfn.XLOOKUP(Orders_Details[[#This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IF(_xlfn.XLOOKUP(C983,customers!$A$1:$A$1001,customers!$C$1:$C$1001,0)=0,"Not Found",_xlfn.XLOOKUP(C983,customers!$A$1:$A$1001,customers!$C$1:$C$1001,0))</f>
        <v>cbernardotr9@wix.com</v>
      </c>
      <c r="H983" s="2" t="str">
        <f>_xlfn.XLOOKUP(C983,customers!$A$1:$A$1001,customers!$G$1:$G$1001,,0)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15"/>
        <v>21.87</v>
      </c>
      <c r="N983" t="str" cm="1">
        <f t="array" ref="N983">_xlfn.IFS(I983="Rob","Robusta",I983="Exc","Excelsa",I983="Ara","Arabi",I983="Lib","Liberica")</f>
        <v>Excelsa</v>
      </c>
      <c r="O983" t="str" cm="1">
        <f t="array" ref="O983">_xlfn.IFS(J983="M","Medium",J983="L","Light",J983="d","Dark")</f>
        <v>Dark</v>
      </c>
      <c r="P983" t="str">
        <f>_xlfn.XLOOKUP(Orders_Details[[#This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IF(_xlfn.XLOOKUP(C984,customers!$A$1:$A$1001,customers!$C$1:$C$1001,0)=0,"Not Found",_xlfn.XLOOKUP(C984,customers!$A$1:$A$1001,customers!$C$1:$C$1001,0))</f>
        <v>kkemeryra@t.co</v>
      </c>
      <c r="H984" s="2" t="str">
        <f>_xlfn.XLOOKUP(C984,customers!$A$1:$A$1001,customers!$G$1:$G$1001,,0)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15"/>
        <v>23.9</v>
      </c>
      <c r="N984" t="str" cm="1">
        <f t="array" ref="N984">_xlfn.IFS(I984="Rob","Robusta",I984="Exc","Excelsa",I984="Ara","Arabi",I984="Lib","Liberica")</f>
        <v>Robusta</v>
      </c>
      <c r="O984" t="str" cm="1">
        <f t="array" ref="O984">_xlfn.IFS(J984="M","Medium",J984="L","Light",J984="d","Dark")</f>
        <v>Light</v>
      </c>
      <c r="P984" t="str">
        <f>_xlfn.XLOOKUP(Orders_Details[[#This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IF(_xlfn.XLOOKUP(C985,customers!$A$1:$A$1001,customers!$C$1:$C$1001,0)=0,"Not Found",_xlfn.XLOOKUP(C985,customers!$A$1:$A$1001,customers!$C$1:$C$1001,0))</f>
        <v>fparlotrb@forbes.com</v>
      </c>
      <c r="H985" s="2" t="str">
        <f>_xlfn.XLOOKUP(C985,customers!$A$1:$A$1001,customers!$G$1:$G$1001,,0)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15"/>
        <v>6.75</v>
      </c>
      <c r="N985" t="str" cm="1">
        <f t="array" ref="N985">_xlfn.IFS(I985="Rob","Robusta",I985="Exc","Excelsa",I985="Ara","Arabi",I985="Lib","Liberica")</f>
        <v>Arabi</v>
      </c>
      <c r="O985" t="str" cm="1">
        <f t="array" ref="O985">_xlfn.IFS(J985="M","Medium",J985="L","Light",J985="d","Dark")</f>
        <v>Medium</v>
      </c>
      <c r="P985" t="str">
        <f>_xlfn.XLOOKUP(Orders_Details[[#This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IF(_xlfn.XLOOKUP(C986,customers!$A$1:$A$1001,customers!$C$1:$C$1001,0)=0,"Not Found",_xlfn.XLOOKUP(C986,customers!$A$1:$A$1001,customers!$C$1:$C$1001,0))</f>
        <v>rcheakrc@tripadvisor.com</v>
      </c>
      <c r="H986" s="2" t="str">
        <f>_xlfn.XLOOKUP(C986,customers!$A$1:$A$1001,customers!$G$1:$G$1001,,0)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15"/>
        <v>31.624999999999996</v>
      </c>
      <c r="N986" t="str" cm="1">
        <f t="array" ref="N986">_xlfn.IFS(I986="Rob","Robusta",I986="Exc","Excelsa",I986="Ara","Arabi",I986="Lib","Liberica")</f>
        <v>Excelsa</v>
      </c>
      <c r="O986" t="str" cm="1">
        <f t="array" ref="O986">_xlfn.IFS(J986="M","Medium",J986="L","Light",J986="d","Dark")</f>
        <v>Medium</v>
      </c>
      <c r="P986" t="str">
        <f>_xlfn.XLOOKUP(Orders_Details[[#This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IF(_xlfn.XLOOKUP(C987,customers!$A$1:$A$1001,customers!$C$1:$C$1001,0)=0,"Not Found",_xlfn.XLOOKUP(C987,customers!$A$1:$A$1001,customers!$C$1:$C$1001,0))</f>
        <v>kogeneayrd@utexas.edu</v>
      </c>
      <c r="H987" s="2" t="str">
        <f>_xlfn.XLOOKUP(C987,customers!$A$1:$A$1001,customers!$G$1:$G$1001,,0)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15"/>
        <v>47.8</v>
      </c>
      <c r="N987" t="str" cm="1">
        <f t="array" ref="N987">_xlfn.IFS(I987="Rob","Robusta",I987="Exc","Excelsa",I987="Ara","Arabi",I987="Lib","Liberica")</f>
        <v>Robusta</v>
      </c>
      <c r="O987" t="str" cm="1">
        <f t="array" ref="O987">_xlfn.IFS(J987="M","Medium",J987="L","Light",J987="d","Dark")</f>
        <v>Light</v>
      </c>
      <c r="P987" t="str">
        <f>_xlfn.XLOOKUP(Orders_Details[[#This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IF(_xlfn.XLOOKUP(C988,customers!$A$1:$A$1001,customers!$C$1:$C$1001,0)=0,"Not Found",_xlfn.XLOOKUP(C988,customers!$A$1:$A$1001,customers!$C$1:$C$1001,0))</f>
        <v>cayrere@symantec.com</v>
      </c>
      <c r="H988" s="2" t="str">
        <f>_xlfn.XLOOKUP(C988,customers!$A$1:$A$1001,customers!$G$1:$G$1001,,0)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15"/>
        <v>33.464999999999996</v>
      </c>
      <c r="N988" t="str" cm="1">
        <f t="array" ref="N988">_xlfn.IFS(I988="Rob","Robusta",I988="Exc","Excelsa",I988="Ara","Arabi",I988="Lib","Liberica")</f>
        <v>Liberica</v>
      </c>
      <c r="O988" t="str" cm="1">
        <f t="array" ref="O988">_xlfn.IFS(J988="M","Medium",J988="L","Light",J988="d","Dark")</f>
        <v>Medium</v>
      </c>
      <c r="P988" t="str">
        <f>_xlfn.XLOOKUP(Orders_Details[[#This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IF(_xlfn.XLOOKUP(C989,customers!$A$1:$A$1001,customers!$C$1:$C$1001,0)=0,"Not Found",_xlfn.XLOOKUP(C989,customers!$A$1:$A$1001,customers!$C$1:$C$1001,0))</f>
        <v>lkynetonrf@macromedia.com</v>
      </c>
      <c r="H989" s="2" t="str">
        <f>_xlfn.XLOOKUP(C989,customers!$A$1:$A$1001,customers!$G$1:$G$1001,,0)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15"/>
        <v>29.849999999999998</v>
      </c>
      <c r="N989" t="str" cm="1">
        <f t="array" ref="N989">_xlfn.IFS(I989="Rob","Robusta",I989="Exc","Excelsa",I989="Ara","Arabi",I989="Lib","Liberica")</f>
        <v>Arabi</v>
      </c>
      <c r="O989" t="str" cm="1">
        <f t="array" ref="O989">_xlfn.IFS(J989="M","Medium",J989="L","Light",J989="d","Dark")</f>
        <v>Dark</v>
      </c>
      <c r="P989" t="str">
        <f>_xlfn.XLOOKUP(Orders_Details[[#This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IF(_xlfn.XLOOKUP(C990,customers!$A$1:$A$1001,customers!$C$1:$C$1001,0)=0,"Not Found",_xlfn.XLOOKUP(C990,customers!$A$1:$A$1001,customers!$C$1:$C$1001,0))</f>
        <v>Not Found</v>
      </c>
      <c r="H990" s="2" t="str">
        <f>_xlfn.XLOOKUP(C990,customers!$A$1:$A$1001,customers!$G$1:$G$1001,,0)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15"/>
        <v>29.849999999999998</v>
      </c>
      <c r="N990" t="str" cm="1">
        <f t="array" ref="N990">_xlfn.IFS(I990="Rob","Robusta",I990="Exc","Excelsa",I990="Ara","Arabi",I990="Lib","Liberica")</f>
        <v>Robusta</v>
      </c>
      <c r="O990" t="str" cm="1">
        <f t="array" ref="O990">_xlfn.IFS(J990="M","Medium",J990="L","Light",J990="d","Dark")</f>
        <v>Medium</v>
      </c>
      <c r="P990" t="str">
        <f>_xlfn.XLOOKUP(Orders_Details[[#This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IF(_xlfn.XLOOKUP(C991,customers!$A$1:$A$1001,customers!$C$1:$C$1001,0)=0,"Not Found",_xlfn.XLOOKUP(C991,customers!$A$1:$A$1001,customers!$C$1:$C$1001,0))</f>
        <v>Not Found</v>
      </c>
      <c r="H991" s="2" t="str">
        <f>_xlfn.XLOOKUP(C991,customers!$A$1:$A$1001,customers!$G$1:$G$1001,,0)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15"/>
        <v>155.24999999999997</v>
      </c>
      <c r="N991" t="str" cm="1">
        <f t="array" ref="N991">_xlfn.IFS(I991="Rob","Robusta",I991="Exc","Excelsa",I991="Ara","Arabi",I991="Lib","Liberica")</f>
        <v>Arabi</v>
      </c>
      <c r="O991" t="str" cm="1">
        <f t="array" ref="O991">_xlfn.IFS(J991="M","Medium",J991="L","Light",J991="d","Dark")</f>
        <v>Medium</v>
      </c>
      <c r="P991" t="str">
        <f>_xlfn.XLOOKUP(Orders_Details[[#This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IF(_xlfn.XLOOKUP(C992,customers!$A$1:$A$1001,customers!$C$1:$C$1001,0)=0,"Not Found",_xlfn.XLOOKUP(C992,customers!$A$1:$A$1001,customers!$C$1:$C$1001,0))</f>
        <v>Not Found</v>
      </c>
      <c r="H992" s="2" t="str">
        <f>_xlfn.XLOOKUP(C992,customers!$A$1:$A$1001,customers!$G$1:$G$1001,,0)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15"/>
        <v>18.225000000000001</v>
      </c>
      <c r="N992" t="str" cm="1">
        <f t="array" ref="N992">_xlfn.IFS(I992="Rob","Robusta",I992="Exc","Excelsa",I992="Ara","Arabi",I992="Lib","Liberica")</f>
        <v>Excelsa</v>
      </c>
      <c r="O992" t="str" cm="1">
        <f t="array" ref="O992">_xlfn.IFS(J992="M","Medium",J992="L","Light",J992="d","Dark")</f>
        <v>Dark</v>
      </c>
      <c r="P992" t="str">
        <f>_xlfn.XLOOKUP(Orders_Details[[#This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IF(_xlfn.XLOOKUP(C993,customers!$A$1:$A$1001,customers!$C$1:$C$1001,0)=0,"Not Found",_xlfn.XLOOKUP(C993,customers!$A$1:$A$1001,customers!$C$1:$C$1001,0))</f>
        <v>Not Found</v>
      </c>
      <c r="H993" s="2" t="str">
        <f>_xlfn.XLOOKUP(C993,customers!$A$1:$A$1001,customers!$G$1:$G$1001,,0)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15"/>
        <v>15.54</v>
      </c>
      <c r="N993" t="str" cm="1">
        <f t="array" ref="N993">_xlfn.IFS(I993="Rob","Robusta",I993="Exc","Excelsa",I993="Ara","Arabi",I993="Lib","Liberica")</f>
        <v>Liberica</v>
      </c>
      <c r="O993" t="str" cm="1">
        <f t="array" ref="O993">_xlfn.IFS(J993="M","Medium",J993="L","Light",J993="d","Dark")</f>
        <v>Dark</v>
      </c>
      <c r="P993" t="str">
        <f>_xlfn.XLOOKUP(Orders_Details[[#This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IF(_xlfn.XLOOKUP(C994,customers!$A$1:$A$1001,customers!$C$1:$C$1001,0)=0,"Not Found",_xlfn.XLOOKUP(C994,customers!$A$1:$A$1001,customers!$C$1:$C$1001,0))</f>
        <v>Not Found</v>
      </c>
      <c r="H994" s="2" t="str">
        <f>_xlfn.XLOOKUP(C994,customers!$A$1:$A$1001,customers!$G$1:$G$1001,,0)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15"/>
        <v>109.36499999999999</v>
      </c>
      <c r="N994" t="str" cm="1">
        <f t="array" ref="N994">_xlfn.IFS(I994="Rob","Robusta",I994="Exc","Excelsa",I994="Ara","Arabi",I994="Lib","Liberica")</f>
        <v>Liberica</v>
      </c>
      <c r="O994" t="str" cm="1">
        <f t="array" ref="O994">_xlfn.IFS(J994="M","Medium",J994="L","Light",J994="d","Dark")</f>
        <v>Light</v>
      </c>
      <c r="P994" t="str">
        <f>_xlfn.XLOOKUP(Orders_Details[[#This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IF(_xlfn.XLOOKUP(C995,customers!$A$1:$A$1001,customers!$C$1:$C$1001,0)=0,"Not Found",_xlfn.XLOOKUP(C995,customers!$A$1:$A$1001,customers!$C$1:$C$1001,0))</f>
        <v>Not Found</v>
      </c>
      <c r="H995" s="2" t="str">
        <f>_xlfn.XLOOKUP(C995,customers!$A$1:$A$1001,customers!$G$1:$G$1001,,0)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15"/>
        <v>77.699999999999989</v>
      </c>
      <c r="N995" t="str" cm="1">
        <f t="array" ref="N995">_xlfn.IFS(I995="Rob","Robusta",I995="Exc","Excelsa",I995="Ara","Arabi",I995="Lib","Liberica")</f>
        <v>Arabi</v>
      </c>
      <c r="O995" t="str" cm="1">
        <f t="array" ref="O995">_xlfn.IFS(J995="M","Medium",J995="L","Light",J995="d","Dark")</f>
        <v>Light</v>
      </c>
      <c r="P995" t="str">
        <f>_xlfn.XLOOKUP(Orders_Details[[#This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IF(_xlfn.XLOOKUP(C996,customers!$A$1:$A$1001,customers!$C$1:$C$1001,0)=0,"Not Found",_xlfn.XLOOKUP(C996,customers!$A$1:$A$1001,customers!$C$1:$C$1001,0))</f>
        <v>Not Found</v>
      </c>
      <c r="H996" s="2" t="str">
        <f>_xlfn.XLOOKUP(C996,customers!$A$1:$A$1001,customers!$G$1:$G$1001,,0)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15"/>
        <v>8.9550000000000001</v>
      </c>
      <c r="N996" t="str" cm="1">
        <f t="array" ref="N996">_xlfn.IFS(I996="Rob","Robusta",I996="Exc","Excelsa",I996="Ara","Arabi",I996="Lib","Liberica")</f>
        <v>Arabi</v>
      </c>
      <c r="O996" t="str" cm="1">
        <f t="array" ref="O996">_xlfn.IFS(J996="M","Medium",J996="L","Light",J996="d","Dark")</f>
        <v>Dark</v>
      </c>
      <c r="P996" t="str">
        <f>_xlfn.XLOOKUP(Orders_Details[[#This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IF(_xlfn.XLOOKUP(C997,customers!$A$1:$A$1001,customers!$C$1:$C$1001,0)=0,"Not Found",_xlfn.XLOOKUP(C997,customers!$A$1:$A$1001,customers!$C$1:$C$1001,0))</f>
        <v>jtewelsonrn@samsung.com</v>
      </c>
      <c r="H997" s="2" t="str">
        <f>_xlfn.XLOOKUP(C997,customers!$A$1:$A$1001,customers!$G$1:$G$1001,,0)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15"/>
        <v>27.484999999999996</v>
      </c>
      <c r="N997" t="str" cm="1">
        <f t="array" ref="N997">_xlfn.IFS(I997="Rob","Robusta",I997="Exc","Excelsa",I997="Ara","Arabi",I997="Lib","Liberica")</f>
        <v>Robusta</v>
      </c>
      <c r="O997" t="str" cm="1">
        <f t="array" ref="O997">_xlfn.IFS(J997="M","Medium",J997="L","Light",J997="d","Dark")</f>
        <v>Light</v>
      </c>
      <c r="P997" t="str">
        <f>_xlfn.XLOOKUP(Orders_Details[[#This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IF(_xlfn.XLOOKUP(C998,customers!$A$1:$A$1001,customers!$C$1:$C$1001,0)=0,"Not Found",_xlfn.XLOOKUP(C998,customers!$A$1:$A$1001,customers!$C$1:$C$1001,0))</f>
        <v>Not Found</v>
      </c>
      <c r="H998" s="2" t="str">
        <f>_xlfn.XLOOKUP(C998,customers!$A$1:$A$1001,customers!$G$1:$G$1001,,0)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15"/>
        <v>29.849999999999998</v>
      </c>
      <c r="N998" t="str" cm="1">
        <f t="array" ref="N998">_xlfn.IFS(I998="Rob","Robusta",I998="Exc","Excelsa",I998="Ara","Arabi",I998="Lib","Liberica")</f>
        <v>Robusta</v>
      </c>
      <c r="O998" t="str" cm="1">
        <f t="array" ref="O998">_xlfn.IFS(J998="M","Medium",J998="L","Light",J998="d","Dark")</f>
        <v>Medium</v>
      </c>
      <c r="P998" t="str">
        <f>_xlfn.XLOOKUP(Orders_Details[[#This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IF(_xlfn.XLOOKUP(C999,customers!$A$1:$A$1001,customers!$C$1:$C$1001,0)=0,"Not Found",_xlfn.XLOOKUP(C999,customers!$A$1:$A$1001,customers!$C$1:$C$1001,0))</f>
        <v>Not Found</v>
      </c>
      <c r="H999" s="2" t="str">
        <f>_xlfn.XLOOKUP(C999,customers!$A$1:$A$1001,customers!$G$1:$G$1001,,0)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15"/>
        <v>27</v>
      </c>
      <c r="N999" t="str" cm="1">
        <f t="array" ref="N999">_xlfn.IFS(I999="Rob","Robusta",I999="Exc","Excelsa",I999="Ara","Arabi",I999="Lib","Liberica")</f>
        <v>Arabi</v>
      </c>
      <c r="O999" t="str" cm="1">
        <f t="array" ref="O999">_xlfn.IFS(J999="M","Medium",J999="L","Light",J999="d","Dark")</f>
        <v>Medium</v>
      </c>
      <c r="P999" t="str">
        <f>_xlfn.XLOOKUP(Orders_Details[[#This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IF(_xlfn.XLOOKUP(C1000,customers!$A$1:$A$1001,customers!$C$1:$C$1001,0)=0,"Not Found",_xlfn.XLOOKUP(C1000,customers!$A$1:$A$1001,customers!$C$1:$C$1001,0))</f>
        <v>njennyrq@bigcartel.com</v>
      </c>
      <c r="H1000" s="2" t="str">
        <f>_xlfn.XLOOKUP(C1000,customers!$A$1:$A$1001,customers!$G$1:$G$1001,,0)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15"/>
        <v>9.9499999999999993</v>
      </c>
      <c r="N1000" t="str" cm="1">
        <f t="array" ref="N1000">_xlfn.IFS(I1000="Rob","Robusta",I1000="Exc","Excelsa",I1000="Ara","Arabi",I1000="Lib","Liberica")</f>
        <v>Arabi</v>
      </c>
      <c r="O1000" t="str" cm="1">
        <f t="array" ref="O1000">_xlfn.IFS(J1000="M","Medium",J1000="L","Light",J1000="d","Dark")</f>
        <v>Dark</v>
      </c>
      <c r="P1000" t="str">
        <f>_xlfn.XLOOKUP(Orders_Details[[#This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IF(_xlfn.XLOOKUP(C1001,customers!$A$1:$A$1001,customers!$C$1:$C$1001,0)=0,"Not Found",_xlfn.XLOOKUP(C1001,customers!$A$1:$A$1001,customers!$C$1:$C$1001,0))</f>
        <v>Not Found</v>
      </c>
      <c r="H1001" s="2" t="str">
        <f>_xlfn.XLOOKUP(C1001,customers!$A$1:$A$1001,customers!$G$1:$G$1001,,0)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15"/>
        <v>12.375</v>
      </c>
      <c r="N1001" t="str" cm="1">
        <f t="array" ref="N1001">_xlfn.IFS(I1001="Rob","Robusta",I1001="Exc","Excelsa",I1001="Ara","Arabi",I1001="Lib","Liberica")</f>
        <v>Excelsa</v>
      </c>
      <c r="O1001" t="str" cm="1">
        <f t="array" ref="O1001">_xlfn.IFS(J1001="M","Medium",J1001="L","Light",J1001="d","Dark")</f>
        <v>Medium</v>
      </c>
      <c r="P1001" t="str">
        <f>_xlfn.XLOOKUP(Orders_Details[[#This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2" sqref="B12"/>
    </sheetView>
  </sheetViews>
  <sheetFormatPr defaultRowHeight="14.4" x14ac:dyDescent="0.3"/>
  <cols>
    <col min="1" max="1" width="16" bestFit="1" customWidth="1"/>
    <col min="2" max="2" width="21.77734375" bestFit="1" customWidth="1"/>
    <col min="3" max="3" width="35.5546875" bestFit="1" customWidth="1"/>
    <col min="4" max="4" width="17.88671875" bestFit="1" customWidth="1"/>
    <col min="5" max="5" width="25.21875" bestFit="1" customWidth="1"/>
    <col min="6" max="6" width="19" bestFit="1" customWidth="1"/>
    <col min="7" max="7" width="14" bestFit="1" customWidth="1"/>
    <col min="8" max="8" width="8.5546875" bestFit="1" customWidth="1"/>
    <col min="9" max="9" width="11.10937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Pivot Tables</vt:lpstr>
      <vt:lpstr>SalesByCountry</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Kushal Patel</cp:lastModifiedBy>
  <cp:revision/>
  <dcterms:created xsi:type="dcterms:W3CDTF">2022-11-26T09:51:45Z</dcterms:created>
  <dcterms:modified xsi:type="dcterms:W3CDTF">2025-04-16T20:25:22Z</dcterms:modified>
  <cp:category/>
  <cp:contentStatus/>
</cp:coreProperties>
</file>