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F5A08FC6-E96E-4159-B9D0-15D863A685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6" i="1" l="1"/>
  <c r="AC27" i="1"/>
  <c r="AC28" i="1"/>
  <c r="AC29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4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Z5" i="1"/>
  <c r="Y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AA4" i="1"/>
  <c r="Y4" i="1"/>
  <c r="Z4" i="1"/>
  <c r="Z3" i="1"/>
  <c r="AA3" i="1" s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4" i="1"/>
  <c r="U3" i="1"/>
  <c r="V3" i="1" s="1"/>
  <c r="W3" i="1" s="1"/>
  <c r="T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4" i="1"/>
  <c r="J3" i="1"/>
  <c r="K3" i="1" s="1"/>
  <c r="L3" i="1" s="1"/>
  <c r="M3" i="1" s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4" i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D29" i="1"/>
  <c r="C29" i="1"/>
  <c r="D28" i="1"/>
  <c r="D27" i="1"/>
  <c r="D26" i="1"/>
  <c r="C28" i="1"/>
  <c r="C27" i="1"/>
  <c r="C26" i="1"/>
  <c r="X6" i="1" l="1"/>
  <c r="X17" i="1"/>
  <c r="X9" i="1"/>
  <c r="X13" i="1"/>
  <c r="X5" i="1"/>
  <c r="X23" i="1"/>
  <c r="X7" i="1"/>
  <c r="X15" i="1"/>
  <c r="X8" i="1"/>
  <c r="X14" i="1"/>
  <c r="X16" i="1"/>
  <c r="X22" i="1"/>
  <c r="X24" i="1"/>
  <c r="X21" i="1"/>
  <c r="X10" i="1"/>
  <c r="X4" i="1"/>
  <c r="X18" i="1"/>
  <c r="X11" i="1"/>
  <c r="X19" i="1"/>
  <c r="X12" i="1"/>
  <c r="X20" i="1"/>
  <c r="N29" i="1"/>
  <c r="N28" i="1"/>
  <c r="N27" i="1"/>
  <c r="N26" i="1"/>
</calcChain>
</file>

<file path=xl/sharedStrings.xml><?xml version="1.0" encoding="utf-8"?>
<sst xmlns="http://schemas.openxmlformats.org/spreadsheetml/2006/main" count="57" uniqueCount="54">
  <si>
    <t>Employee Payroll</t>
  </si>
  <si>
    <t>Last Name</t>
  </si>
  <si>
    <t>First Name</t>
  </si>
  <si>
    <t>Hourly Work</t>
  </si>
  <si>
    <t>Hours Worked</t>
  </si>
  <si>
    <t>Pay</t>
  </si>
  <si>
    <t>Modi</t>
  </si>
  <si>
    <t>Lalit</t>
  </si>
  <si>
    <t>Sonam</t>
  </si>
  <si>
    <t>Preksha</t>
  </si>
  <si>
    <t>Ricky</t>
  </si>
  <si>
    <t>Kushal</t>
  </si>
  <si>
    <t xml:space="preserve">Vishal </t>
  </si>
  <si>
    <t>Pretty</t>
  </si>
  <si>
    <t>Lavanya</t>
  </si>
  <si>
    <t>Ananya</t>
  </si>
  <si>
    <t>Shubhangi</t>
  </si>
  <si>
    <t>Vindya</t>
  </si>
  <si>
    <t>Prathna</t>
  </si>
  <si>
    <t>Yash</t>
  </si>
  <si>
    <t>Rohan</t>
  </si>
  <si>
    <t>Roshan</t>
  </si>
  <si>
    <t>Anurag</t>
  </si>
  <si>
    <t>Pritam</t>
  </si>
  <si>
    <t>Sameera</t>
  </si>
  <si>
    <t>Reddy</t>
  </si>
  <si>
    <t>Kumar</t>
  </si>
  <si>
    <t>Sood</t>
  </si>
  <si>
    <t>Mital</t>
  </si>
  <si>
    <t>Karan</t>
  </si>
  <si>
    <t>Singh</t>
  </si>
  <si>
    <t>Srivastav</t>
  </si>
  <si>
    <t>Punjabi</t>
  </si>
  <si>
    <t>Seti</t>
  </si>
  <si>
    <t>Purohit</t>
  </si>
  <si>
    <t>Mudra</t>
  </si>
  <si>
    <t>Tiwari</t>
  </si>
  <si>
    <t>Borhari</t>
  </si>
  <si>
    <t>Updhayay</t>
  </si>
  <si>
    <t>Maya</t>
  </si>
  <si>
    <t>Rathore</t>
  </si>
  <si>
    <t>Shrivastav</t>
  </si>
  <si>
    <t>Ark</t>
  </si>
  <si>
    <t>Pind</t>
  </si>
  <si>
    <t>Kapoor</t>
  </si>
  <si>
    <t>Max</t>
  </si>
  <si>
    <t>Min</t>
  </si>
  <si>
    <t>Average</t>
  </si>
  <si>
    <t>Total</t>
  </si>
  <si>
    <t>Mr. Kushal Prasad</t>
  </si>
  <si>
    <t>Overtime Bonus</t>
  </si>
  <si>
    <t>Total Pay</t>
  </si>
  <si>
    <t>Over Time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</si>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</sst>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/>
    <xf numFmtId="16" fontId="0" fillId="5" borderId="1" xfId="0" applyNumberFormat="1" applyFill="1" applyBorder="1"/>
    <xf numFmtId="16" fontId="0" fillId="0" borderId="1" xfId="0" applyNumberFormat="1" applyBorder="1"/>
    <xf numFmtId="0" fontId="0" fillId="6" borderId="0" xfId="0" applyFill="1" applyAlignment="1">
      <alignment horizontal="center"/>
    </xf>
    <xf numFmtId="164" fontId="0" fillId="6" borderId="0" xfId="0" applyNumberFormat="1" applyFill="1"/>
    <xf numFmtId="0" fontId="0" fillId="7" borderId="0" xfId="0" applyFill="1" applyAlignment="1">
      <alignment horizontal="center"/>
    </xf>
    <xf numFmtId="164" fontId="0" fillId="7" borderId="0" xfId="0" applyNumberFormat="1" applyFill="1"/>
    <xf numFmtId="0" fontId="0" fillId="8" borderId="0" xfId="0" applyFill="1"/>
    <xf numFmtId="16" fontId="0" fillId="8" borderId="0" xfId="0" applyNumberFormat="1" applyFill="1"/>
    <xf numFmtId="164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29"/>
  <sheetViews>
    <sheetView tabSelected="1" topLeftCell="P1" zoomScale="89" zoomScaleNormal="70" workbookViewId="0">
      <selection activeCell="AC2" sqref="AC2:AC24"/>
    </sheetView>
  </sheetViews>
  <sheetFormatPr defaultRowHeight="14.4" x14ac:dyDescent="0.3"/>
  <cols>
    <col min="1" max="2" width="17.77734375" customWidth="1"/>
    <col min="3" max="3" width="17.6640625" customWidth="1"/>
    <col min="4" max="13" width="17.77734375" customWidth="1"/>
    <col min="14" max="18" width="13" customWidth="1"/>
    <col min="19" max="23" width="15.6640625" customWidth="1"/>
    <col min="24" max="25" width="17.77734375" customWidth="1"/>
    <col min="26" max="26" width="17.88671875" customWidth="1"/>
    <col min="27" max="27" width="17.77734375" customWidth="1"/>
    <col min="28" max="28" width="18.109375" customWidth="1"/>
    <col min="29" max="30" width="17.88671875" customWidth="1"/>
  </cols>
  <sheetData>
    <row r="1" spans="1:29" x14ac:dyDescent="0.3">
      <c r="A1" t="s">
        <v>0</v>
      </c>
      <c r="B1" t="s">
        <v>49</v>
      </c>
    </row>
    <row r="2" spans="1:29" x14ac:dyDescent="0.3">
      <c r="D2" s="6" t="s">
        <v>4</v>
      </c>
      <c r="E2" s="6"/>
      <c r="F2" s="6"/>
      <c r="G2" s="6"/>
      <c r="H2" s="6"/>
      <c r="I2" s="7" t="s">
        <v>52</v>
      </c>
      <c r="J2" s="7"/>
      <c r="K2" s="7"/>
      <c r="L2" s="7"/>
      <c r="M2" s="7"/>
      <c r="N2" s="8" t="s">
        <v>5</v>
      </c>
      <c r="O2" s="8"/>
      <c r="P2" s="8"/>
      <c r="Q2" s="8"/>
      <c r="R2" s="8"/>
      <c r="S2" s="12" t="s">
        <v>50</v>
      </c>
      <c r="T2" s="12"/>
      <c r="U2" s="12"/>
      <c r="V2" s="12"/>
      <c r="W2" s="12"/>
      <c r="X2" s="14" t="s">
        <v>51</v>
      </c>
      <c r="Y2" s="14"/>
      <c r="Z2" s="14"/>
      <c r="AA2" s="14"/>
      <c r="AB2" s="14"/>
      <c r="AC2" s="16" t="s">
        <v>53</v>
      </c>
    </row>
    <row r="3" spans="1:29" x14ac:dyDescent="0.3">
      <c r="A3" t="s">
        <v>1</v>
      </c>
      <c r="B3" t="s">
        <v>2</v>
      </c>
      <c r="C3" t="s">
        <v>3</v>
      </c>
      <c r="D3" s="11">
        <v>44562</v>
      </c>
      <c r="E3" s="11">
        <f>D3+7</f>
        <v>44569</v>
      </c>
      <c r="F3" s="11">
        <f t="shared" ref="F3:H3" si="0">E3+7</f>
        <v>44576</v>
      </c>
      <c r="G3" s="11">
        <f t="shared" si="0"/>
        <v>44583</v>
      </c>
      <c r="H3" s="11">
        <f t="shared" si="0"/>
        <v>44590</v>
      </c>
      <c r="I3" s="11">
        <v>44562</v>
      </c>
      <c r="J3" s="11">
        <f>I3+7</f>
        <v>44569</v>
      </c>
      <c r="K3" s="11">
        <f t="shared" ref="K3:L3" si="1">J3+7</f>
        <v>44576</v>
      </c>
      <c r="L3" s="11">
        <f t="shared" si="1"/>
        <v>44583</v>
      </c>
      <c r="M3" s="11">
        <f>L3+7</f>
        <v>44590</v>
      </c>
      <c r="N3" s="10">
        <v>44562</v>
      </c>
      <c r="O3" s="10">
        <v>44563</v>
      </c>
      <c r="P3" s="10">
        <v>44564</v>
      </c>
      <c r="Q3" s="10">
        <v>44565</v>
      </c>
      <c r="R3" s="10">
        <v>44566</v>
      </c>
      <c r="S3" s="11">
        <v>44562</v>
      </c>
      <c r="T3" s="11">
        <f>S3+7</f>
        <v>44569</v>
      </c>
      <c r="U3" s="11">
        <f t="shared" ref="U3:W3" si="2">T3+7</f>
        <v>44576</v>
      </c>
      <c r="V3" s="11">
        <f t="shared" si="2"/>
        <v>44583</v>
      </c>
      <c r="W3" s="11">
        <f t="shared" si="2"/>
        <v>44590</v>
      </c>
      <c r="X3" s="11">
        <v>44562</v>
      </c>
      <c r="Y3" s="11">
        <f>X3+7</f>
        <v>44569</v>
      </c>
      <c r="Z3" s="11">
        <f t="shared" ref="Z3:AB3" si="3">Y3+7</f>
        <v>44576</v>
      </c>
      <c r="AA3" s="11">
        <f t="shared" si="3"/>
        <v>44583</v>
      </c>
      <c r="AB3" s="11">
        <f t="shared" si="3"/>
        <v>44590</v>
      </c>
      <c r="AC3" s="17"/>
    </row>
    <row r="4" spans="1:29" x14ac:dyDescent="0.3">
      <c r="A4" t="s">
        <v>6</v>
      </c>
      <c r="B4" t="s">
        <v>7</v>
      </c>
      <c r="C4" s="1">
        <v>22</v>
      </c>
      <c r="D4" s="4">
        <v>30</v>
      </c>
      <c r="E4" s="4">
        <v>40</v>
      </c>
      <c r="F4" s="4">
        <v>43</v>
      </c>
      <c r="G4" s="4">
        <v>34</v>
      </c>
      <c r="H4" s="4">
        <v>37</v>
      </c>
      <c r="I4" s="5">
        <f>IF(D4&gt;40,D4-40,0)</f>
        <v>0</v>
      </c>
      <c r="J4" s="5">
        <f>IF(E4&gt;40,E4-40,0)</f>
        <v>0</v>
      </c>
      <c r="K4" s="5">
        <f t="shared" ref="K4:M19" si="4">IF(F4&gt;40,F4-40,0)</f>
        <v>3</v>
      </c>
      <c r="L4" s="5">
        <f t="shared" si="4"/>
        <v>0</v>
      </c>
      <c r="M4" s="5">
        <f t="shared" si="4"/>
        <v>0</v>
      </c>
      <c r="N4" s="9">
        <f>$C4*D4</f>
        <v>660</v>
      </c>
      <c r="O4" s="9">
        <f t="shared" ref="O4:R19" si="5">$C4*E4</f>
        <v>880</v>
      </c>
      <c r="P4" s="9">
        <f t="shared" si="5"/>
        <v>946</v>
      </c>
      <c r="Q4" s="9">
        <f t="shared" si="5"/>
        <v>748</v>
      </c>
      <c r="R4" s="9">
        <f t="shared" si="5"/>
        <v>814</v>
      </c>
      <c r="S4" s="13">
        <f xml:space="preserve"> 0.5*$C4*I4</f>
        <v>0</v>
      </c>
      <c r="T4" s="13">
        <f t="shared" ref="T4:W19" si="6" xml:space="preserve"> 0.5*$C4*J4</f>
        <v>0</v>
      </c>
      <c r="U4" s="13">
        <f t="shared" si="6"/>
        <v>33</v>
      </c>
      <c r="V4" s="13">
        <f t="shared" si="6"/>
        <v>0</v>
      </c>
      <c r="W4" s="13">
        <f t="shared" si="6"/>
        <v>0</v>
      </c>
      <c r="X4" s="15">
        <f>N4+S4</f>
        <v>660</v>
      </c>
      <c r="Y4" s="15">
        <f t="shared" ref="Y4:AB19" si="7">O4+T4</f>
        <v>880</v>
      </c>
      <c r="Z4" s="15">
        <f t="shared" si="7"/>
        <v>979</v>
      </c>
      <c r="AA4" s="15">
        <f t="shared" si="7"/>
        <v>748</v>
      </c>
      <c r="AB4" s="15">
        <f t="shared" si="7"/>
        <v>814</v>
      </c>
      <c r="AC4" s="18">
        <f>SUM(X4:AB4)</f>
        <v>4081</v>
      </c>
    </row>
    <row r="5" spans="1:29" x14ac:dyDescent="0.3">
      <c r="A5" t="s">
        <v>44</v>
      </c>
      <c r="B5" t="s">
        <v>8</v>
      </c>
      <c r="C5" s="1">
        <v>10.5</v>
      </c>
      <c r="D5" s="4">
        <v>42</v>
      </c>
      <c r="E5" s="4">
        <v>40</v>
      </c>
      <c r="F5" s="4">
        <v>40</v>
      </c>
      <c r="G5" s="4">
        <v>34</v>
      </c>
      <c r="H5" s="4">
        <v>45</v>
      </c>
      <c r="I5" s="5">
        <f>IF(D5&gt;40,D5-40,0)</f>
        <v>2</v>
      </c>
      <c r="J5" s="5">
        <f>IF(E5&gt;40,E5-40,0)</f>
        <v>0</v>
      </c>
      <c r="K5" s="5">
        <f t="shared" si="4"/>
        <v>0</v>
      </c>
      <c r="L5" s="5">
        <f t="shared" si="4"/>
        <v>0</v>
      </c>
      <c r="M5" s="5">
        <f t="shared" si="4"/>
        <v>5</v>
      </c>
      <c r="N5" s="9">
        <f t="shared" ref="N5:N24" si="8">$C5*D5</f>
        <v>441</v>
      </c>
      <c r="O5" s="9">
        <f t="shared" si="5"/>
        <v>420</v>
      </c>
      <c r="P5" s="9">
        <f t="shared" si="5"/>
        <v>420</v>
      </c>
      <c r="Q5" s="9">
        <f t="shared" si="5"/>
        <v>357</v>
      </c>
      <c r="R5" s="9">
        <f t="shared" si="5"/>
        <v>472.5</v>
      </c>
      <c r="S5" s="13">
        <f t="shared" ref="S5:S24" si="9" xml:space="preserve"> 0.5*$C5*I5</f>
        <v>10.5</v>
      </c>
      <c r="T5" s="13">
        <f t="shared" si="6"/>
        <v>0</v>
      </c>
      <c r="U5" s="13">
        <f t="shared" si="6"/>
        <v>0</v>
      </c>
      <c r="V5" s="13">
        <f t="shared" si="6"/>
        <v>0</v>
      </c>
      <c r="W5" s="13">
        <f t="shared" si="6"/>
        <v>26.25</v>
      </c>
      <c r="X5" s="15">
        <f>N5+S5</f>
        <v>451.5</v>
      </c>
      <c r="Y5" s="15">
        <f>O5+T5</f>
        <v>420</v>
      </c>
      <c r="Z5" s="15">
        <f>P5+U5</f>
        <v>420</v>
      </c>
      <c r="AA5" s="15">
        <f t="shared" si="7"/>
        <v>357</v>
      </c>
      <c r="AB5" s="15">
        <f t="shared" si="7"/>
        <v>498.75</v>
      </c>
      <c r="AC5" s="18">
        <f t="shared" ref="AC5:AC24" si="10">SUM(X5:AB5)</f>
        <v>2147.25</v>
      </c>
    </row>
    <row r="6" spans="1:29" x14ac:dyDescent="0.3">
      <c r="A6" t="s">
        <v>35</v>
      </c>
      <c r="B6" t="s">
        <v>9</v>
      </c>
      <c r="C6" s="1">
        <v>15</v>
      </c>
      <c r="D6" s="4">
        <v>30</v>
      </c>
      <c r="E6" s="4">
        <v>22</v>
      </c>
      <c r="F6" s="4">
        <v>40</v>
      </c>
      <c r="G6" s="4">
        <v>34</v>
      </c>
      <c r="H6" s="4">
        <v>40</v>
      </c>
      <c r="I6" s="5">
        <f>IF(D6&gt;40,D6-40,0)</f>
        <v>0</v>
      </c>
      <c r="J6" s="5">
        <f>IF(E6&gt;40,E6-40,0)</f>
        <v>0</v>
      </c>
      <c r="K6" s="5">
        <f t="shared" si="4"/>
        <v>0</v>
      </c>
      <c r="L6" s="5">
        <f t="shared" si="4"/>
        <v>0</v>
      </c>
      <c r="M6" s="5">
        <f t="shared" si="4"/>
        <v>0</v>
      </c>
      <c r="N6" s="9">
        <f t="shared" si="8"/>
        <v>450</v>
      </c>
      <c r="O6" s="9">
        <f t="shared" si="5"/>
        <v>330</v>
      </c>
      <c r="P6" s="9">
        <f t="shared" si="5"/>
        <v>600</v>
      </c>
      <c r="Q6" s="9">
        <f t="shared" si="5"/>
        <v>510</v>
      </c>
      <c r="R6" s="9">
        <f t="shared" si="5"/>
        <v>600</v>
      </c>
      <c r="S6" s="13">
        <f t="shared" si="9"/>
        <v>0</v>
      </c>
      <c r="T6" s="13">
        <f t="shared" si="6"/>
        <v>0</v>
      </c>
      <c r="U6" s="13">
        <f t="shared" si="6"/>
        <v>0</v>
      </c>
      <c r="V6" s="13">
        <f t="shared" si="6"/>
        <v>0</v>
      </c>
      <c r="W6" s="13">
        <f t="shared" si="6"/>
        <v>0</v>
      </c>
      <c r="X6" s="15">
        <f>N6+S6</f>
        <v>450</v>
      </c>
      <c r="Y6" s="15">
        <f t="shared" si="7"/>
        <v>330</v>
      </c>
      <c r="Z6" s="15">
        <f t="shared" si="7"/>
        <v>600</v>
      </c>
      <c r="AA6" s="15">
        <f t="shared" si="7"/>
        <v>510</v>
      </c>
      <c r="AB6" s="15">
        <f t="shared" si="7"/>
        <v>600</v>
      </c>
      <c r="AC6" s="18">
        <f t="shared" si="10"/>
        <v>2490</v>
      </c>
    </row>
    <row r="7" spans="1:29" x14ac:dyDescent="0.3">
      <c r="A7" t="s">
        <v>43</v>
      </c>
      <c r="B7" t="s">
        <v>10</v>
      </c>
      <c r="C7" s="1">
        <v>17.5</v>
      </c>
      <c r="D7" s="4">
        <v>32</v>
      </c>
      <c r="E7" s="4">
        <v>21</v>
      </c>
      <c r="F7" s="4">
        <v>40</v>
      </c>
      <c r="G7" s="4">
        <v>34</v>
      </c>
      <c r="H7" s="4">
        <v>41</v>
      </c>
      <c r="I7" s="5">
        <f>IF(D7&gt;40,D7-40,0)</f>
        <v>0</v>
      </c>
      <c r="J7" s="5">
        <f>IF(E7&gt;40,E7-40,0)</f>
        <v>0</v>
      </c>
      <c r="K7" s="5">
        <f t="shared" si="4"/>
        <v>0</v>
      </c>
      <c r="L7" s="5">
        <f t="shared" si="4"/>
        <v>0</v>
      </c>
      <c r="M7" s="5">
        <f t="shared" si="4"/>
        <v>1</v>
      </c>
      <c r="N7" s="9">
        <f t="shared" si="8"/>
        <v>560</v>
      </c>
      <c r="O7" s="9">
        <f t="shared" si="5"/>
        <v>367.5</v>
      </c>
      <c r="P7" s="9">
        <f t="shared" si="5"/>
        <v>700</v>
      </c>
      <c r="Q7" s="9">
        <f t="shared" si="5"/>
        <v>595</v>
      </c>
      <c r="R7" s="9">
        <f t="shared" si="5"/>
        <v>717.5</v>
      </c>
      <c r="S7" s="13">
        <f t="shared" si="9"/>
        <v>0</v>
      </c>
      <c r="T7" s="13">
        <f t="shared" si="6"/>
        <v>0</v>
      </c>
      <c r="U7" s="13">
        <f t="shared" si="6"/>
        <v>0</v>
      </c>
      <c r="V7" s="13">
        <f t="shared" si="6"/>
        <v>0</v>
      </c>
      <c r="W7" s="13">
        <f t="shared" si="6"/>
        <v>8.75</v>
      </c>
      <c r="X7" s="15">
        <f>N7+S7</f>
        <v>560</v>
      </c>
      <c r="Y7" s="15">
        <f t="shared" si="7"/>
        <v>367.5</v>
      </c>
      <c r="Z7" s="15">
        <f t="shared" si="7"/>
        <v>700</v>
      </c>
      <c r="AA7" s="15">
        <f t="shared" si="7"/>
        <v>595</v>
      </c>
      <c r="AB7" s="15">
        <f t="shared" si="7"/>
        <v>726.25</v>
      </c>
      <c r="AC7" s="18">
        <f t="shared" si="10"/>
        <v>2948.75</v>
      </c>
    </row>
    <row r="8" spans="1:29" x14ac:dyDescent="0.3">
      <c r="A8" t="s">
        <v>42</v>
      </c>
      <c r="B8" t="s">
        <v>11</v>
      </c>
      <c r="C8" s="1">
        <v>58.9</v>
      </c>
      <c r="D8" s="4">
        <v>42</v>
      </c>
      <c r="E8" s="4">
        <v>44</v>
      </c>
      <c r="F8" s="4">
        <v>40</v>
      </c>
      <c r="G8" s="4">
        <v>34</v>
      </c>
      <c r="H8" s="4">
        <v>33</v>
      </c>
      <c r="I8" s="5">
        <f>IF(D8&gt;40,D8-40,0)</f>
        <v>2</v>
      </c>
      <c r="J8" s="5">
        <f>IF(E8&gt;40,E8-40,0)</f>
        <v>4</v>
      </c>
      <c r="K8" s="5">
        <f t="shared" si="4"/>
        <v>0</v>
      </c>
      <c r="L8" s="5">
        <f t="shared" si="4"/>
        <v>0</v>
      </c>
      <c r="M8" s="5">
        <f t="shared" si="4"/>
        <v>0</v>
      </c>
      <c r="N8" s="9">
        <f t="shared" si="8"/>
        <v>2473.7999999999997</v>
      </c>
      <c r="O8" s="9">
        <f t="shared" si="5"/>
        <v>2591.6</v>
      </c>
      <c r="P8" s="9">
        <f t="shared" si="5"/>
        <v>2356</v>
      </c>
      <c r="Q8" s="9">
        <f t="shared" si="5"/>
        <v>2002.6</v>
      </c>
      <c r="R8" s="9">
        <f t="shared" si="5"/>
        <v>1943.7</v>
      </c>
      <c r="S8" s="13">
        <f t="shared" si="9"/>
        <v>58.9</v>
      </c>
      <c r="T8" s="13">
        <f t="shared" si="6"/>
        <v>117.8</v>
      </c>
      <c r="U8" s="13">
        <f t="shared" si="6"/>
        <v>0</v>
      </c>
      <c r="V8" s="13">
        <f t="shared" si="6"/>
        <v>0</v>
      </c>
      <c r="W8" s="13">
        <f t="shared" si="6"/>
        <v>0</v>
      </c>
      <c r="X8" s="15">
        <f>N8+S8</f>
        <v>2532.6999999999998</v>
      </c>
      <c r="Y8" s="15">
        <f t="shared" si="7"/>
        <v>2709.4</v>
      </c>
      <c r="Z8" s="15">
        <f t="shared" si="7"/>
        <v>2356</v>
      </c>
      <c r="AA8" s="15">
        <f t="shared" si="7"/>
        <v>2002.6</v>
      </c>
      <c r="AB8" s="15">
        <f t="shared" si="7"/>
        <v>1943.7</v>
      </c>
      <c r="AC8" s="18">
        <f t="shared" si="10"/>
        <v>11544.400000000001</v>
      </c>
    </row>
    <row r="9" spans="1:29" x14ac:dyDescent="0.3">
      <c r="A9" t="s">
        <v>41</v>
      </c>
      <c r="B9" t="s">
        <v>12</v>
      </c>
      <c r="C9" s="1">
        <v>40.5</v>
      </c>
      <c r="D9" s="4">
        <v>25</v>
      </c>
      <c r="E9" s="4">
        <v>22</v>
      </c>
      <c r="F9" s="4">
        <v>40</v>
      </c>
      <c r="G9" s="4">
        <v>34</v>
      </c>
      <c r="H9" s="4">
        <v>38</v>
      </c>
      <c r="I9" s="5">
        <f>IF(D9&gt;40,D9-40,0)</f>
        <v>0</v>
      </c>
      <c r="J9" s="5">
        <f>IF(E9&gt;40,E9-40,0)</f>
        <v>0</v>
      </c>
      <c r="K9" s="5">
        <f t="shared" si="4"/>
        <v>0</v>
      </c>
      <c r="L9" s="5">
        <f t="shared" si="4"/>
        <v>0</v>
      </c>
      <c r="M9" s="5">
        <f t="shared" si="4"/>
        <v>0</v>
      </c>
      <c r="N9" s="9">
        <f t="shared" si="8"/>
        <v>1012.5</v>
      </c>
      <c r="O9" s="9">
        <f t="shared" si="5"/>
        <v>891</v>
      </c>
      <c r="P9" s="9">
        <f t="shared" si="5"/>
        <v>1620</v>
      </c>
      <c r="Q9" s="9">
        <f t="shared" si="5"/>
        <v>1377</v>
      </c>
      <c r="R9" s="9">
        <f t="shared" si="5"/>
        <v>1539</v>
      </c>
      <c r="S9" s="13">
        <f t="shared" si="9"/>
        <v>0</v>
      </c>
      <c r="T9" s="13">
        <f t="shared" si="6"/>
        <v>0</v>
      </c>
      <c r="U9" s="13">
        <f t="shared" si="6"/>
        <v>0</v>
      </c>
      <c r="V9" s="13">
        <f t="shared" si="6"/>
        <v>0</v>
      </c>
      <c r="W9" s="13">
        <f t="shared" si="6"/>
        <v>0</v>
      </c>
      <c r="X9" s="15">
        <f>N9+S9</f>
        <v>1012.5</v>
      </c>
      <c r="Y9" s="15">
        <f t="shared" si="7"/>
        <v>891</v>
      </c>
      <c r="Z9" s="15">
        <f t="shared" si="7"/>
        <v>1620</v>
      </c>
      <c r="AA9" s="15">
        <f t="shared" si="7"/>
        <v>1377</v>
      </c>
      <c r="AB9" s="15">
        <f t="shared" si="7"/>
        <v>1539</v>
      </c>
      <c r="AC9" s="18">
        <f t="shared" si="10"/>
        <v>6439.5</v>
      </c>
    </row>
    <row r="10" spans="1:29" x14ac:dyDescent="0.3">
      <c r="A10" t="s">
        <v>40</v>
      </c>
      <c r="B10" t="s">
        <v>13</v>
      </c>
      <c r="C10" s="1">
        <v>21.5</v>
      </c>
      <c r="D10" s="4">
        <v>46</v>
      </c>
      <c r="E10" s="4">
        <v>36</v>
      </c>
      <c r="F10" s="4">
        <v>40</v>
      </c>
      <c r="G10" s="4">
        <v>34</v>
      </c>
      <c r="H10" s="4">
        <v>37</v>
      </c>
      <c r="I10" s="5">
        <f>IF(D10&gt;40,D10-40,0)</f>
        <v>6</v>
      </c>
      <c r="J10" s="5">
        <f>IF(E10&gt;40,E10-40,0)</f>
        <v>0</v>
      </c>
      <c r="K10" s="5">
        <f t="shared" si="4"/>
        <v>0</v>
      </c>
      <c r="L10" s="5">
        <f t="shared" si="4"/>
        <v>0</v>
      </c>
      <c r="M10" s="5">
        <f t="shared" si="4"/>
        <v>0</v>
      </c>
      <c r="N10" s="9">
        <f t="shared" si="8"/>
        <v>989</v>
      </c>
      <c r="O10" s="9">
        <f t="shared" si="5"/>
        <v>774</v>
      </c>
      <c r="P10" s="9">
        <f t="shared" si="5"/>
        <v>860</v>
      </c>
      <c r="Q10" s="9">
        <f t="shared" si="5"/>
        <v>731</v>
      </c>
      <c r="R10" s="9">
        <f t="shared" si="5"/>
        <v>795.5</v>
      </c>
      <c r="S10" s="13">
        <f t="shared" si="9"/>
        <v>64.5</v>
      </c>
      <c r="T10" s="13">
        <f t="shared" si="6"/>
        <v>0</v>
      </c>
      <c r="U10" s="13">
        <f t="shared" si="6"/>
        <v>0</v>
      </c>
      <c r="V10" s="13">
        <f t="shared" si="6"/>
        <v>0</v>
      </c>
      <c r="W10" s="13">
        <f t="shared" si="6"/>
        <v>0</v>
      </c>
      <c r="X10" s="15">
        <f>N10+S10</f>
        <v>1053.5</v>
      </c>
      <c r="Y10" s="15">
        <f t="shared" si="7"/>
        <v>774</v>
      </c>
      <c r="Z10" s="15">
        <f t="shared" si="7"/>
        <v>860</v>
      </c>
      <c r="AA10" s="15">
        <f t="shared" si="7"/>
        <v>731</v>
      </c>
      <c r="AB10" s="15">
        <f t="shared" si="7"/>
        <v>795.5</v>
      </c>
      <c r="AC10" s="18">
        <f t="shared" si="10"/>
        <v>4214</v>
      </c>
    </row>
    <row r="11" spans="1:29" x14ac:dyDescent="0.3">
      <c r="A11" t="s">
        <v>39</v>
      </c>
      <c r="B11" t="s">
        <v>14</v>
      </c>
      <c r="C11" s="1">
        <v>23</v>
      </c>
      <c r="D11" s="4">
        <v>21</v>
      </c>
      <c r="E11" s="4">
        <v>39</v>
      </c>
      <c r="F11" s="4">
        <v>40</v>
      </c>
      <c r="G11" s="4">
        <v>34</v>
      </c>
      <c r="H11" s="4">
        <v>36</v>
      </c>
      <c r="I11" s="5">
        <f>IF(D11&gt;40,D11-40,0)</f>
        <v>0</v>
      </c>
      <c r="J11" s="5">
        <f>IF(E11&gt;40,E11-40,0)</f>
        <v>0</v>
      </c>
      <c r="K11" s="5">
        <f t="shared" si="4"/>
        <v>0</v>
      </c>
      <c r="L11" s="5">
        <f t="shared" si="4"/>
        <v>0</v>
      </c>
      <c r="M11" s="5">
        <f t="shared" si="4"/>
        <v>0</v>
      </c>
      <c r="N11" s="9">
        <f t="shared" si="8"/>
        <v>483</v>
      </c>
      <c r="O11" s="9">
        <f t="shared" si="5"/>
        <v>897</v>
      </c>
      <c r="P11" s="9">
        <f t="shared" si="5"/>
        <v>920</v>
      </c>
      <c r="Q11" s="9">
        <f t="shared" si="5"/>
        <v>782</v>
      </c>
      <c r="R11" s="9">
        <f t="shared" si="5"/>
        <v>828</v>
      </c>
      <c r="S11" s="13">
        <f t="shared" si="9"/>
        <v>0</v>
      </c>
      <c r="T11" s="13">
        <f t="shared" si="6"/>
        <v>0</v>
      </c>
      <c r="U11" s="13">
        <f t="shared" si="6"/>
        <v>0</v>
      </c>
      <c r="V11" s="13">
        <f t="shared" si="6"/>
        <v>0</v>
      </c>
      <c r="W11" s="13">
        <f t="shared" si="6"/>
        <v>0</v>
      </c>
      <c r="X11" s="15">
        <f>N11+S11</f>
        <v>483</v>
      </c>
      <c r="Y11" s="15">
        <f t="shared" si="7"/>
        <v>897</v>
      </c>
      <c r="Z11" s="15">
        <f t="shared" si="7"/>
        <v>920</v>
      </c>
      <c r="AA11" s="15">
        <f t="shared" si="7"/>
        <v>782</v>
      </c>
      <c r="AB11" s="15">
        <f t="shared" si="7"/>
        <v>828</v>
      </c>
      <c r="AC11" s="18">
        <f t="shared" si="10"/>
        <v>3910</v>
      </c>
    </row>
    <row r="12" spans="1:29" x14ac:dyDescent="0.3">
      <c r="A12" t="s">
        <v>38</v>
      </c>
      <c r="B12" t="s">
        <v>15</v>
      </c>
      <c r="C12" s="1">
        <v>41</v>
      </c>
      <c r="D12" s="4">
        <v>38</v>
      </c>
      <c r="E12" s="4">
        <v>40</v>
      </c>
      <c r="F12" s="4">
        <v>40</v>
      </c>
      <c r="G12" s="4">
        <v>34</v>
      </c>
      <c r="H12" s="4">
        <v>34</v>
      </c>
      <c r="I12" s="5">
        <f>IF(D12&gt;40,D12-40,0)</f>
        <v>0</v>
      </c>
      <c r="J12" s="5">
        <f>IF(E12&gt;40,E12-40,0)</f>
        <v>0</v>
      </c>
      <c r="K12" s="5">
        <f t="shared" si="4"/>
        <v>0</v>
      </c>
      <c r="L12" s="5">
        <f t="shared" si="4"/>
        <v>0</v>
      </c>
      <c r="M12" s="5">
        <f t="shared" si="4"/>
        <v>0</v>
      </c>
      <c r="N12" s="9">
        <f t="shared" si="8"/>
        <v>1558</v>
      </c>
      <c r="O12" s="9">
        <f t="shared" si="5"/>
        <v>1640</v>
      </c>
      <c r="P12" s="9">
        <f t="shared" si="5"/>
        <v>1640</v>
      </c>
      <c r="Q12" s="9">
        <f t="shared" si="5"/>
        <v>1394</v>
      </c>
      <c r="R12" s="9">
        <f t="shared" si="5"/>
        <v>1394</v>
      </c>
      <c r="S12" s="13">
        <f t="shared" si="9"/>
        <v>0</v>
      </c>
      <c r="T12" s="13">
        <f t="shared" si="6"/>
        <v>0</v>
      </c>
      <c r="U12" s="13">
        <f t="shared" si="6"/>
        <v>0</v>
      </c>
      <c r="V12" s="13">
        <f t="shared" si="6"/>
        <v>0</v>
      </c>
      <c r="W12" s="13">
        <f t="shared" si="6"/>
        <v>0</v>
      </c>
      <c r="X12" s="15">
        <f>N12+S12</f>
        <v>1558</v>
      </c>
      <c r="Y12" s="15">
        <f t="shared" si="7"/>
        <v>1640</v>
      </c>
      <c r="Z12" s="15">
        <f t="shared" si="7"/>
        <v>1640</v>
      </c>
      <c r="AA12" s="15">
        <f t="shared" si="7"/>
        <v>1394</v>
      </c>
      <c r="AB12" s="15">
        <f t="shared" si="7"/>
        <v>1394</v>
      </c>
      <c r="AC12" s="18">
        <f t="shared" si="10"/>
        <v>7626</v>
      </c>
    </row>
    <row r="13" spans="1:29" x14ac:dyDescent="0.3">
      <c r="A13" t="s">
        <v>37</v>
      </c>
      <c r="B13" t="s">
        <v>16</v>
      </c>
      <c r="C13" s="1">
        <v>38.5</v>
      </c>
      <c r="D13" s="4">
        <v>15</v>
      </c>
      <c r="E13" s="4">
        <v>40</v>
      </c>
      <c r="F13" s="4">
        <v>39</v>
      </c>
      <c r="G13" s="4">
        <v>34</v>
      </c>
      <c r="H13" s="4">
        <v>40</v>
      </c>
      <c r="I13" s="5">
        <f>IF(D13&gt;40,D13-40,0)</f>
        <v>0</v>
      </c>
      <c r="J13" s="5">
        <f>IF(E13&gt;40,E13-40,0)</f>
        <v>0</v>
      </c>
      <c r="K13" s="5">
        <f t="shared" si="4"/>
        <v>0</v>
      </c>
      <c r="L13" s="5">
        <f t="shared" si="4"/>
        <v>0</v>
      </c>
      <c r="M13" s="5">
        <f t="shared" si="4"/>
        <v>0</v>
      </c>
      <c r="N13" s="9">
        <f t="shared" si="8"/>
        <v>577.5</v>
      </c>
      <c r="O13" s="9">
        <f t="shared" si="5"/>
        <v>1540</v>
      </c>
      <c r="P13" s="9">
        <f t="shared" si="5"/>
        <v>1501.5</v>
      </c>
      <c r="Q13" s="9">
        <f t="shared" si="5"/>
        <v>1309</v>
      </c>
      <c r="R13" s="9">
        <f t="shared" si="5"/>
        <v>1540</v>
      </c>
      <c r="S13" s="13">
        <f t="shared" si="9"/>
        <v>0</v>
      </c>
      <c r="T13" s="13">
        <f t="shared" si="6"/>
        <v>0</v>
      </c>
      <c r="U13" s="13">
        <f t="shared" si="6"/>
        <v>0</v>
      </c>
      <c r="V13" s="13">
        <f t="shared" si="6"/>
        <v>0</v>
      </c>
      <c r="W13" s="13">
        <f t="shared" si="6"/>
        <v>0</v>
      </c>
      <c r="X13" s="15">
        <f>N13+S13</f>
        <v>577.5</v>
      </c>
      <c r="Y13" s="15">
        <f t="shared" si="7"/>
        <v>1540</v>
      </c>
      <c r="Z13" s="15">
        <f t="shared" si="7"/>
        <v>1501.5</v>
      </c>
      <c r="AA13" s="15">
        <f t="shared" si="7"/>
        <v>1309</v>
      </c>
      <c r="AB13" s="15">
        <f t="shared" si="7"/>
        <v>1540</v>
      </c>
      <c r="AC13" s="18">
        <f t="shared" si="10"/>
        <v>6468</v>
      </c>
    </row>
    <row r="14" spans="1:29" x14ac:dyDescent="0.3">
      <c r="A14" t="s">
        <v>36</v>
      </c>
      <c r="B14" t="s">
        <v>17</v>
      </c>
      <c r="C14" s="1">
        <v>13</v>
      </c>
      <c r="D14" s="4">
        <v>25</v>
      </c>
      <c r="E14" s="4">
        <v>36</v>
      </c>
      <c r="F14" s="4">
        <v>39</v>
      </c>
      <c r="G14" s="4">
        <v>34</v>
      </c>
      <c r="H14" s="4">
        <v>40</v>
      </c>
      <c r="I14" s="5">
        <f>IF(D14&gt;40,D14-40,0)</f>
        <v>0</v>
      </c>
      <c r="J14" s="5">
        <f>IF(E14&gt;40,E14-40,0)</f>
        <v>0</v>
      </c>
      <c r="K14" s="5">
        <f t="shared" si="4"/>
        <v>0</v>
      </c>
      <c r="L14" s="5">
        <f t="shared" si="4"/>
        <v>0</v>
      </c>
      <c r="M14" s="5">
        <f t="shared" si="4"/>
        <v>0</v>
      </c>
      <c r="N14" s="9">
        <f t="shared" si="8"/>
        <v>325</v>
      </c>
      <c r="O14" s="9">
        <f t="shared" si="5"/>
        <v>468</v>
      </c>
      <c r="P14" s="9">
        <f t="shared" si="5"/>
        <v>507</v>
      </c>
      <c r="Q14" s="9">
        <f t="shared" si="5"/>
        <v>442</v>
      </c>
      <c r="R14" s="9">
        <f t="shared" si="5"/>
        <v>520</v>
      </c>
      <c r="S14" s="13">
        <f t="shared" si="9"/>
        <v>0</v>
      </c>
      <c r="T14" s="13">
        <f t="shared" si="6"/>
        <v>0</v>
      </c>
      <c r="U14" s="13">
        <f t="shared" si="6"/>
        <v>0</v>
      </c>
      <c r="V14" s="13">
        <f t="shared" si="6"/>
        <v>0</v>
      </c>
      <c r="W14" s="13">
        <f t="shared" si="6"/>
        <v>0</v>
      </c>
      <c r="X14" s="15">
        <f>N14+S14</f>
        <v>325</v>
      </c>
      <c r="Y14" s="15">
        <f t="shared" si="7"/>
        <v>468</v>
      </c>
      <c r="Z14" s="15">
        <f t="shared" si="7"/>
        <v>507</v>
      </c>
      <c r="AA14" s="15">
        <f t="shared" si="7"/>
        <v>442</v>
      </c>
      <c r="AB14" s="15">
        <f t="shared" si="7"/>
        <v>520</v>
      </c>
      <c r="AC14" s="18">
        <f t="shared" si="10"/>
        <v>2262</v>
      </c>
    </row>
    <row r="15" spans="1:29" x14ac:dyDescent="0.3">
      <c r="A15" t="s">
        <v>35</v>
      </c>
      <c r="B15" t="s">
        <v>18</v>
      </c>
      <c r="C15" s="1">
        <v>16</v>
      </c>
      <c r="D15" s="4">
        <v>38</v>
      </c>
      <c r="E15" s="4">
        <v>24</v>
      </c>
      <c r="F15" s="4">
        <v>32</v>
      </c>
      <c r="G15" s="4">
        <v>34</v>
      </c>
      <c r="H15" s="4">
        <v>40</v>
      </c>
      <c r="I15" s="5">
        <f>IF(D15&gt;40,D15-40,0)</f>
        <v>0</v>
      </c>
      <c r="J15" s="5">
        <f>IF(E15&gt;40,E15-40,0)</f>
        <v>0</v>
      </c>
      <c r="K15" s="5">
        <f t="shared" si="4"/>
        <v>0</v>
      </c>
      <c r="L15" s="5">
        <f t="shared" si="4"/>
        <v>0</v>
      </c>
      <c r="M15" s="5">
        <f t="shared" si="4"/>
        <v>0</v>
      </c>
      <c r="N15" s="9">
        <f t="shared" si="8"/>
        <v>608</v>
      </c>
      <c r="O15" s="9">
        <f t="shared" si="5"/>
        <v>384</v>
      </c>
      <c r="P15" s="9">
        <f t="shared" si="5"/>
        <v>512</v>
      </c>
      <c r="Q15" s="9">
        <f t="shared" si="5"/>
        <v>544</v>
      </c>
      <c r="R15" s="9">
        <f t="shared" si="5"/>
        <v>640</v>
      </c>
      <c r="S15" s="13">
        <f t="shared" si="9"/>
        <v>0</v>
      </c>
      <c r="T15" s="13">
        <f t="shared" si="6"/>
        <v>0</v>
      </c>
      <c r="U15" s="13">
        <f t="shared" si="6"/>
        <v>0</v>
      </c>
      <c r="V15" s="13">
        <f t="shared" si="6"/>
        <v>0</v>
      </c>
      <c r="W15" s="13">
        <f t="shared" si="6"/>
        <v>0</v>
      </c>
      <c r="X15" s="15">
        <f>N15+S15</f>
        <v>608</v>
      </c>
      <c r="Y15" s="15">
        <f t="shared" si="7"/>
        <v>384</v>
      </c>
      <c r="Z15" s="15">
        <f t="shared" si="7"/>
        <v>512</v>
      </c>
      <c r="AA15" s="15">
        <f t="shared" si="7"/>
        <v>544</v>
      </c>
      <c r="AB15" s="15">
        <f t="shared" si="7"/>
        <v>640</v>
      </c>
      <c r="AC15" s="18">
        <f t="shared" si="10"/>
        <v>2688</v>
      </c>
    </row>
    <row r="16" spans="1:29" x14ac:dyDescent="0.3">
      <c r="A16" t="s">
        <v>34</v>
      </c>
      <c r="B16" t="s">
        <v>19</v>
      </c>
      <c r="C16" s="1">
        <v>14.5</v>
      </c>
      <c r="D16" s="4">
        <v>34</v>
      </c>
      <c r="E16" s="4">
        <v>37</v>
      </c>
      <c r="F16" s="4">
        <v>34</v>
      </c>
      <c r="G16" s="4">
        <v>34</v>
      </c>
      <c r="H16" s="4">
        <v>33</v>
      </c>
      <c r="I16" s="5">
        <f>IF(D16&gt;40,D16-40,0)</f>
        <v>0</v>
      </c>
      <c r="J16" s="5">
        <f>IF(E16&gt;40,E16-40,0)</f>
        <v>0</v>
      </c>
      <c r="K16" s="5">
        <f t="shared" si="4"/>
        <v>0</v>
      </c>
      <c r="L16" s="5">
        <f t="shared" si="4"/>
        <v>0</v>
      </c>
      <c r="M16" s="5">
        <f t="shared" si="4"/>
        <v>0</v>
      </c>
      <c r="N16" s="9">
        <f t="shared" si="8"/>
        <v>493</v>
      </c>
      <c r="O16" s="9">
        <f t="shared" si="5"/>
        <v>536.5</v>
      </c>
      <c r="P16" s="9">
        <f t="shared" si="5"/>
        <v>493</v>
      </c>
      <c r="Q16" s="9">
        <f t="shared" si="5"/>
        <v>493</v>
      </c>
      <c r="R16" s="9">
        <f t="shared" si="5"/>
        <v>478.5</v>
      </c>
      <c r="S16" s="13">
        <f t="shared" si="9"/>
        <v>0</v>
      </c>
      <c r="T16" s="13">
        <f t="shared" si="6"/>
        <v>0</v>
      </c>
      <c r="U16" s="13">
        <f t="shared" si="6"/>
        <v>0</v>
      </c>
      <c r="V16" s="13">
        <f t="shared" si="6"/>
        <v>0</v>
      </c>
      <c r="W16" s="13">
        <f t="shared" si="6"/>
        <v>0</v>
      </c>
      <c r="X16" s="15">
        <f>N16+S16</f>
        <v>493</v>
      </c>
      <c r="Y16" s="15">
        <f t="shared" si="7"/>
        <v>536.5</v>
      </c>
      <c r="Z16" s="15">
        <f t="shared" si="7"/>
        <v>493</v>
      </c>
      <c r="AA16" s="15">
        <f t="shared" si="7"/>
        <v>493</v>
      </c>
      <c r="AB16" s="15">
        <f t="shared" si="7"/>
        <v>478.5</v>
      </c>
      <c r="AC16" s="18">
        <f t="shared" si="10"/>
        <v>2494</v>
      </c>
    </row>
    <row r="17" spans="1:29" x14ac:dyDescent="0.3">
      <c r="A17" t="s">
        <v>33</v>
      </c>
      <c r="B17" t="s">
        <v>20</v>
      </c>
      <c r="C17" s="1">
        <v>28.6</v>
      </c>
      <c r="D17" s="4">
        <v>36</v>
      </c>
      <c r="E17" s="4">
        <v>39</v>
      </c>
      <c r="F17" s="4">
        <v>44</v>
      </c>
      <c r="G17" s="4">
        <v>34</v>
      </c>
      <c r="H17" s="4">
        <v>32</v>
      </c>
      <c r="I17" s="5">
        <f>IF(D17&gt;40,D17-40,0)</f>
        <v>0</v>
      </c>
      <c r="J17" s="5">
        <f>IF(E17&gt;40,E17-40,0)</f>
        <v>0</v>
      </c>
      <c r="K17" s="5">
        <f t="shared" si="4"/>
        <v>4</v>
      </c>
      <c r="L17" s="5">
        <f t="shared" si="4"/>
        <v>0</v>
      </c>
      <c r="M17" s="5">
        <f t="shared" si="4"/>
        <v>0</v>
      </c>
      <c r="N17" s="9">
        <f t="shared" si="8"/>
        <v>1029.6000000000001</v>
      </c>
      <c r="O17" s="9">
        <f t="shared" si="5"/>
        <v>1115.4000000000001</v>
      </c>
      <c r="P17" s="9">
        <f t="shared" si="5"/>
        <v>1258.4000000000001</v>
      </c>
      <c r="Q17" s="9">
        <f t="shared" si="5"/>
        <v>972.40000000000009</v>
      </c>
      <c r="R17" s="9">
        <f t="shared" si="5"/>
        <v>915.2</v>
      </c>
      <c r="S17" s="13">
        <f t="shared" si="9"/>
        <v>0</v>
      </c>
      <c r="T17" s="13">
        <f t="shared" si="6"/>
        <v>0</v>
      </c>
      <c r="U17" s="13">
        <f t="shared" si="6"/>
        <v>57.2</v>
      </c>
      <c r="V17" s="13">
        <f t="shared" si="6"/>
        <v>0</v>
      </c>
      <c r="W17" s="13">
        <f t="shared" si="6"/>
        <v>0</v>
      </c>
      <c r="X17" s="15">
        <f>N17+S17</f>
        <v>1029.6000000000001</v>
      </c>
      <c r="Y17" s="15">
        <f t="shared" si="7"/>
        <v>1115.4000000000001</v>
      </c>
      <c r="Z17" s="15">
        <f t="shared" si="7"/>
        <v>1315.6000000000001</v>
      </c>
      <c r="AA17" s="15">
        <f t="shared" si="7"/>
        <v>972.40000000000009</v>
      </c>
      <c r="AB17" s="15">
        <f t="shared" si="7"/>
        <v>915.2</v>
      </c>
      <c r="AC17" s="18">
        <f t="shared" si="10"/>
        <v>5348.2</v>
      </c>
    </row>
    <row r="18" spans="1:29" x14ac:dyDescent="0.3">
      <c r="A18" t="s">
        <v>32</v>
      </c>
      <c r="B18" t="s">
        <v>21</v>
      </c>
      <c r="C18" s="1">
        <v>25.5</v>
      </c>
      <c r="D18" s="4">
        <v>40</v>
      </c>
      <c r="E18" s="4">
        <v>30</v>
      </c>
      <c r="F18" s="4">
        <v>43</v>
      </c>
      <c r="G18" s="4">
        <v>34</v>
      </c>
      <c r="H18" s="4">
        <v>30</v>
      </c>
      <c r="I18" s="5">
        <f>IF(D18&gt;40,D18-40,0)</f>
        <v>0</v>
      </c>
      <c r="J18" s="5">
        <f>IF(E18&gt;40,E18-40,0)</f>
        <v>0</v>
      </c>
      <c r="K18" s="5">
        <f t="shared" si="4"/>
        <v>3</v>
      </c>
      <c r="L18" s="5">
        <f t="shared" si="4"/>
        <v>0</v>
      </c>
      <c r="M18" s="5">
        <f t="shared" si="4"/>
        <v>0</v>
      </c>
      <c r="N18" s="9">
        <f t="shared" si="8"/>
        <v>1020</v>
      </c>
      <c r="O18" s="9">
        <f t="shared" si="5"/>
        <v>765</v>
      </c>
      <c r="P18" s="9">
        <f t="shared" si="5"/>
        <v>1096.5</v>
      </c>
      <c r="Q18" s="9">
        <f t="shared" si="5"/>
        <v>867</v>
      </c>
      <c r="R18" s="9">
        <f t="shared" si="5"/>
        <v>765</v>
      </c>
      <c r="S18" s="13">
        <f t="shared" si="9"/>
        <v>0</v>
      </c>
      <c r="T18" s="13">
        <f t="shared" si="6"/>
        <v>0</v>
      </c>
      <c r="U18" s="13">
        <f t="shared" si="6"/>
        <v>38.25</v>
      </c>
      <c r="V18" s="13">
        <f t="shared" si="6"/>
        <v>0</v>
      </c>
      <c r="W18" s="13">
        <f t="shared" si="6"/>
        <v>0</v>
      </c>
      <c r="X18" s="15">
        <f>N18+S18</f>
        <v>1020</v>
      </c>
      <c r="Y18" s="15">
        <f t="shared" si="7"/>
        <v>765</v>
      </c>
      <c r="Z18" s="15">
        <f t="shared" si="7"/>
        <v>1134.75</v>
      </c>
      <c r="AA18" s="15">
        <f t="shared" si="7"/>
        <v>867</v>
      </c>
      <c r="AB18" s="15">
        <f t="shared" si="7"/>
        <v>765</v>
      </c>
      <c r="AC18" s="18">
        <f t="shared" si="10"/>
        <v>4551.75</v>
      </c>
    </row>
    <row r="19" spans="1:29" x14ac:dyDescent="0.3">
      <c r="A19" t="s">
        <v>31</v>
      </c>
      <c r="B19" t="s">
        <v>22</v>
      </c>
      <c r="C19" s="1">
        <v>21</v>
      </c>
      <c r="D19" s="4">
        <v>35</v>
      </c>
      <c r="E19" s="4">
        <v>32</v>
      </c>
      <c r="F19" s="4">
        <v>22</v>
      </c>
      <c r="G19" s="4">
        <v>34</v>
      </c>
      <c r="H19" s="4">
        <v>30</v>
      </c>
      <c r="I19" s="5">
        <f>IF(D19&gt;40,D19-40,0)</f>
        <v>0</v>
      </c>
      <c r="J19" s="5">
        <f>IF(E19&gt;40,E19-40,0)</f>
        <v>0</v>
      </c>
      <c r="K19" s="5">
        <f t="shared" si="4"/>
        <v>0</v>
      </c>
      <c r="L19" s="5">
        <f t="shared" si="4"/>
        <v>0</v>
      </c>
      <c r="M19" s="5">
        <f t="shared" si="4"/>
        <v>0</v>
      </c>
      <c r="N19" s="9">
        <f t="shared" si="8"/>
        <v>735</v>
      </c>
      <c r="O19" s="9">
        <f t="shared" si="5"/>
        <v>672</v>
      </c>
      <c r="P19" s="9">
        <f t="shared" si="5"/>
        <v>462</v>
      </c>
      <c r="Q19" s="9">
        <f t="shared" si="5"/>
        <v>714</v>
      </c>
      <c r="R19" s="9">
        <f t="shared" si="5"/>
        <v>630</v>
      </c>
      <c r="S19" s="13">
        <f t="shared" si="9"/>
        <v>0</v>
      </c>
      <c r="T19" s="13">
        <f t="shared" si="6"/>
        <v>0</v>
      </c>
      <c r="U19" s="13">
        <f t="shared" si="6"/>
        <v>0</v>
      </c>
      <c r="V19" s="13">
        <f t="shared" si="6"/>
        <v>0</v>
      </c>
      <c r="W19" s="13">
        <f t="shared" si="6"/>
        <v>0</v>
      </c>
      <c r="X19" s="15">
        <f>N19+S19</f>
        <v>735</v>
      </c>
      <c r="Y19" s="15">
        <f t="shared" si="7"/>
        <v>672</v>
      </c>
      <c r="Z19" s="15">
        <f t="shared" si="7"/>
        <v>462</v>
      </c>
      <c r="AA19" s="15">
        <f t="shared" si="7"/>
        <v>714</v>
      </c>
      <c r="AB19" s="15">
        <f t="shared" si="7"/>
        <v>630</v>
      </c>
      <c r="AC19" s="18">
        <f t="shared" si="10"/>
        <v>3213</v>
      </c>
    </row>
    <row r="20" spans="1:29" x14ac:dyDescent="0.3">
      <c r="A20" t="s">
        <v>30</v>
      </c>
      <c r="B20" t="s">
        <v>23</v>
      </c>
      <c r="C20" s="1">
        <v>11</v>
      </c>
      <c r="D20" s="4">
        <v>40</v>
      </c>
      <c r="E20" s="4">
        <v>33</v>
      </c>
      <c r="F20" s="4">
        <v>12</v>
      </c>
      <c r="G20" s="4">
        <v>34</v>
      </c>
      <c r="H20" s="4">
        <v>45</v>
      </c>
      <c r="I20" s="5">
        <f>IF(D20&gt;40,D20-40,0)</f>
        <v>0</v>
      </c>
      <c r="J20" s="5">
        <f>IF(E20&gt;40,E20-40,0)</f>
        <v>0</v>
      </c>
      <c r="K20" s="5">
        <f t="shared" ref="K20:M24" si="11">IF(F20&gt;40,F20-40,0)</f>
        <v>0</v>
      </c>
      <c r="L20" s="5">
        <f t="shared" si="11"/>
        <v>0</v>
      </c>
      <c r="M20" s="5">
        <f t="shared" si="11"/>
        <v>5</v>
      </c>
      <c r="N20" s="9">
        <f t="shared" si="8"/>
        <v>440</v>
      </c>
      <c r="O20" s="9">
        <f t="shared" ref="O20:O24" si="12">$C20*E20</f>
        <v>363</v>
      </c>
      <c r="P20" s="9">
        <f t="shared" ref="P20:P24" si="13">$C20*F20</f>
        <v>132</v>
      </c>
      <c r="Q20" s="9">
        <f t="shared" ref="Q20:Q24" si="14">$C20*G20</f>
        <v>374</v>
      </c>
      <c r="R20" s="9">
        <f t="shared" ref="R20:R24" si="15">$C20*H20</f>
        <v>495</v>
      </c>
      <c r="S20" s="13">
        <f t="shared" si="9"/>
        <v>0</v>
      </c>
      <c r="T20" s="13">
        <f t="shared" ref="T20:T24" si="16" xml:space="preserve"> 0.5*$C20*J20</f>
        <v>0</v>
      </c>
      <c r="U20" s="13">
        <f t="shared" ref="U20:U24" si="17" xml:space="preserve"> 0.5*$C20*K20</f>
        <v>0</v>
      </c>
      <c r="V20" s="13">
        <f t="shared" ref="V20:V24" si="18" xml:space="preserve"> 0.5*$C20*L20</f>
        <v>0</v>
      </c>
      <c r="W20" s="13">
        <f t="shared" ref="W20:W24" si="19" xml:space="preserve"> 0.5*$C20*M20</f>
        <v>27.5</v>
      </c>
      <c r="X20" s="15">
        <f>N20+S20</f>
        <v>440</v>
      </c>
      <c r="Y20" s="15">
        <f t="shared" ref="Y20:AB24" si="20">O20+T20</f>
        <v>363</v>
      </c>
      <c r="Z20" s="15">
        <f t="shared" si="20"/>
        <v>132</v>
      </c>
      <c r="AA20" s="15">
        <f t="shared" si="20"/>
        <v>374</v>
      </c>
      <c r="AB20" s="15">
        <f t="shared" si="20"/>
        <v>522.5</v>
      </c>
      <c r="AC20" s="18">
        <f t="shared" si="10"/>
        <v>1831.5</v>
      </c>
    </row>
    <row r="21" spans="1:29" x14ac:dyDescent="0.3">
      <c r="A21" t="s">
        <v>25</v>
      </c>
      <c r="B21" t="s">
        <v>24</v>
      </c>
      <c r="C21" s="1">
        <v>10.5</v>
      </c>
      <c r="D21" s="4">
        <v>37</v>
      </c>
      <c r="E21" s="4">
        <v>43</v>
      </c>
      <c r="F21" s="4">
        <v>10</v>
      </c>
      <c r="G21" s="4">
        <v>34</v>
      </c>
      <c r="H21" s="4">
        <v>43</v>
      </c>
      <c r="I21" s="5">
        <f>IF(D21&gt;40,D21-40,0)</f>
        <v>0</v>
      </c>
      <c r="J21" s="5">
        <f>IF(E21&gt;40,E21-40,0)</f>
        <v>3</v>
      </c>
      <c r="K21" s="5">
        <f t="shared" si="11"/>
        <v>0</v>
      </c>
      <c r="L21" s="5">
        <f t="shared" si="11"/>
        <v>0</v>
      </c>
      <c r="M21" s="5">
        <f t="shared" si="11"/>
        <v>3</v>
      </c>
      <c r="N21" s="9">
        <f t="shared" si="8"/>
        <v>388.5</v>
      </c>
      <c r="O21" s="9">
        <f t="shared" si="12"/>
        <v>451.5</v>
      </c>
      <c r="P21" s="9">
        <f t="shared" si="13"/>
        <v>105</v>
      </c>
      <c r="Q21" s="9">
        <f t="shared" si="14"/>
        <v>357</v>
      </c>
      <c r="R21" s="9">
        <f t="shared" si="15"/>
        <v>451.5</v>
      </c>
      <c r="S21" s="13">
        <f t="shared" si="9"/>
        <v>0</v>
      </c>
      <c r="T21" s="13">
        <f t="shared" si="16"/>
        <v>15.75</v>
      </c>
      <c r="U21" s="13">
        <f t="shared" si="17"/>
        <v>0</v>
      </c>
      <c r="V21" s="13">
        <f t="shared" si="18"/>
        <v>0</v>
      </c>
      <c r="W21" s="13">
        <f t="shared" si="19"/>
        <v>15.75</v>
      </c>
      <c r="X21" s="15">
        <f>N21+S21</f>
        <v>388.5</v>
      </c>
      <c r="Y21" s="15">
        <f t="shared" si="20"/>
        <v>467.25</v>
      </c>
      <c r="Z21" s="15">
        <f t="shared" si="20"/>
        <v>105</v>
      </c>
      <c r="AA21" s="15">
        <f t="shared" si="20"/>
        <v>357</v>
      </c>
      <c r="AB21" s="15">
        <f t="shared" si="20"/>
        <v>467.25</v>
      </c>
      <c r="AC21" s="18">
        <f t="shared" si="10"/>
        <v>1785</v>
      </c>
    </row>
    <row r="22" spans="1:29" x14ac:dyDescent="0.3">
      <c r="A22" t="s">
        <v>26</v>
      </c>
      <c r="B22" t="s">
        <v>11</v>
      </c>
      <c r="C22" s="1">
        <v>38</v>
      </c>
      <c r="D22" s="4">
        <v>25</v>
      </c>
      <c r="E22" s="4">
        <v>42</v>
      </c>
      <c r="F22" s="4">
        <v>22</v>
      </c>
      <c r="G22" s="4">
        <v>34</v>
      </c>
      <c r="H22" s="4">
        <v>42</v>
      </c>
      <c r="I22" s="5">
        <f>IF(D22&gt;40,D22-40,0)</f>
        <v>0</v>
      </c>
      <c r="J22" s="5">
        <f>IF(E22&gt;40,E22-40,0)</f>
        <v>2</v>
      </c>
      <c r="K22" s="5">
        <f t="shared" si="11"/>
        <v>0</v>
      </c>
      <c r="L22" s="5">
        <f t="shared" si="11"/>
        <v>0</v>
      </c>
      <c r="M22" s="5">
        <f t="shared" si="11"/>
        <v>2</v>
      </c>
      <c r="N22" s="9">
        <f t="shared" si="8"/>
        <v>950</v>
      </c>
      <c r="O22" s="9">
        <f t="shared" si="12"/>
        <v>1596</v>
      </c>
      <c r="P22" s="9">
        <f t="shared" si="13"/>
        <v>836</v>
      </c>
      <c r="Q22" s="9">
        <f t="shared" si="14"/>
        <v>1292</v>
      </c>
      <c r="R22" s="9">
        <f t="shared" si="15"/>
        <v>1596</v>
      </c>
      <c r="S22" s="13">
        <f t="shared" si="9"/>
        <v>0</v>
      </c>
      <c r="T22" s="13">
        <f t="shared" si="16"/>
        <v>38</v>
      </c>
      <c r="U22" s="13">
        <f t="shared" si="17"/>
        <v>0</v>
      </c>
      <c r="V22" s="13">
        <f t="shared" si="18"/>
        <v>0</v>
      </c>
      <c r="W22" s="13">
        <f t="shared" si="19"/>
        <v>38</v>
      </c>
      <c r="X22" s="15">
        <f>N22+S22</f>
        <v>950</v>
      </c>
      <c r="Y22" s="15">
        <f t="shared" si="20"/>
        <v>1634</v>
      </c>
      <c r="Z22" s="15">
        <f t="shared" si="20"/>
        <v>836</v>
      </c>
      <c r="AA22" s="15">
        <f t="shared" si="20"/>
        <v>1292</v>
      </c>
      <c r="AB22" s="15">
        <f t="shared" si="20"/>
        <v>1634</v>
      </c>
      <c r="AC22" s="18">
        <f t="shared" si="10"/>
        <v>6346</v>
      </c>
    </row>
    <row r="23" spans="1:29" x14ac:dyDescent="0.3">
      <c r="A23" t="s">
        <v>27</v>
      </c>
      <c r="B23" t="s">
        <v>14</v>
      </c>
      <c r="C23" s="1">
        <v>11</v>
      </c>
      <c r="D23" s="4">
        <v>25</v>
      </c>
      <c r="E23" s="4">
        <v>44</v>
      </c>
      <c r="F23" s="4">
        <v>33</v>
      </c>
      <c r="G23" s="4">
        <v>34</v>
      </c>
      <c r="H23" s="4">
        <v>41</v>
      </c>
      <c r="I23" s="5">
        <f>IF(D23&gt;40,D23-40,0)</f>
        <v>0</v>
      </c>
      <c r="J23" s="5">
        <f>IF(E23&gt;40,E23-40,0)</f>
        <v>4</v>
      </c>
      <c r="K23" s="5">
        <f t="shared" si="11"/>
        <v>0</v>
      </c>
      <c r="L23" s="5">
        <f t="shared" si="11"/>
        <v>0</v>
      </c>
      <c r="M23" s="5">
        <f t="shared" si="11"/>
        <v>1</v>
      </c>
      <c r="N23" s="9">
        <f t="shared" si="8"/>
        <v>275</v>
      </c>
      <c r="O23" s="9">
        <f t="shared" si="12"/>
        <v>484</v>
      </c>
      <c r="P23" s="9">
        <f t="shared" si="13"/>
        <v>363</v>
      </c>
      <c r="Q23" s="9">
        <f t="shared" si="14"/>
        <v>374</v>
      </c>
      <c r="R23" s="9">
        <f t="shared" si="15"/>
        <v>451</v>
      </c>
      <c r="S23" s="13">
        <f t="shared" si="9"/>
        <v>0</v>
      </c>
      <c r="T23" s="13">
        <f t="shared" si="16"/>
        <v>22</v>
      </c>
      <c r="U23" s="13">
        <f t="shared" si="17"/>
        <v>0</v>
      </c>
      <c r="V23" s="13">
        <f t="shared" si="18"/>
        <v>0</v>
      </c>
      <c r="W23" s="13">
        <f t="shared" si="19"/>
        <v>5.5</v>
      </c>
      <c r="X23" s="15">
        <f>N23+S23</f>
        <v>275</v>
      </c>
      <c r="Y23" s="15">
        <f t="shared" si="20"/>
        <v>506</v>
      </c>
      <c r="Z23" s="15">
        <f t="shared" si="20"/>
        <v>363</v>
      </c>
      <c r="AA23" s="15">
        <f t="shared" si="20"/>
        <v>374</v>
      </c>
      <c r="AB23" s="15">
        <f t="shared" si="20"/>
        <v>456.5</v>
      </c>
      <c r="AC23" s="18">
        <f t="shared" si="10"/>
        <v>1974.5</v>
      </c>
    </row>
    <row r="24" spans="1:29" x14ac:dyDescent="0.3">
      <c r="A24" t="s">
        <v>28</v>
      </c>
      <c r="B24" t="s">
        <v>29</v>
      </c>
      <c r="C24" s="1">
        <v>24.5</v>
      </c>
      <c r="D24" s="4">
        <v>30</v>
      </c>
      <c r="E24" s="4">
        <v>37</v>
      </c>
      <c r="F24" s="4">
        <v>38</v>
      </c>
      <c r="G24" s="4">
        <v>34</v>
      </c>
      <c r="H24" s="4">
        <v>44</v>
      </c>
      <c r="I24" s="5">
        <f>IF(D24&gt;40,D24-40,0)</f>
        <v>0</v>
      </c>
      <c r="J24" s="5">
        <f>IF(E24&gt;40,E24-40,0)</f>
        <v>0</v>
      </c>
      <c r="K24" s="5">
        <f t="shared" si="11"/>
        <v>0</v>
      </c>
      <c r="L24" s="5">
        <f t="shared" si="11"/>
        <v>0</v>
      </c>
      <c r="M24" s="5">
        <f t="shared" si="11"/>
        <v>4</v>
      </c>
      <c r="N24" s="9">
        <f t="shared" si="8"/>
        <v>735</v>
      </c>
      <c r="O24" s="9">
        <f t="shared" si="12"/>
        <v>906.5</v>
      </c>
      <c r="P24" s="9">
        <f t="shared" si="13"/>
        <v>931</v>
      </c>
      <c r="Q24" s="9">
        <f t="shared" si="14"/>
        <v>833</v>
      </c>
      <c r="R24" s="9">
        <f t="shared" si="15"/>
        <v>1078</v>
      </c>
      <c r="S24" s="13">
        <f t="shared" si="9"/>
        <v>0</v>
      </c>
      <c r="T24" s="13">
        <f t="shared" si="16"/>
        <v>0</v>
      </c>
      <c r="U24" s="13">
        <f t="shared" si="17"/>
        <v>0</v>
      </c>
      <c r="V24" s="13">
        <f t="shared" si="18"/>
        <v>0</v>
      </c>
      <c r="W24" s="13">
        <f t="shared" si="19"/>
        <v>49</v>
      </c>
      <c r="X24" s="15">
        <f>N24+S24</f>
        <v>735</v>
      </c>
      <c r="Y24" s="15">
        <f t="shared" si="20"/>
        <v>906.5</v>
      </c>
      <c r="Z24" s="15">
        <f t="shared" si="20"/>
        <v>931</v>
      </c>
      <c r="AA24" s="15">
        <f t="shared" si="20"/>
        <v>833</v>
      </c>
      <c r="AB24" s="15">
        <f t="shared" si="20"/>
        <v>1127</v>
      </c>
      <c r="AC24" s="18">
        <f t="shared" si="10"/>
        <v>4532.5</v>
      </c>
    </row>
    <row r="26" spans="1:29" x14ac:dyDescent="0.3">
      <c r="A26" t="s">
        <v>45</v>
      </c>
      <c r="C26" s="1">
        <f>MAX(C4:C24)</f>
        <v>58.9</v>
      </c>
      <c r="D26" s="3">
        <f>MAX(D4:D24)</f>
        <v>46</v>
      </c>
      <c r="E26" s="3"/>
      <c r="F26" s="3"/>
      <c r="G26" s="3"/>
      <c r="H26" s="3"/>
      <c r="I26" s="3"/>
      <c r="J26" s="3"/>
      <c r="K26" s="3"/>
      <c r="L26" s="3"/>
      <c r="M26" s="3"/>
      <c r="N26" s="1">
        <f>MAX(N4:N24)</f>
        <v>2473.7999999999997</v>
      </c>
      <c r="O26" s="1">
        <f t="shared" ref="O26:AB26" si="21">MAX(O4:O24)</f>
        <v>2591.6</v>
      </c>
      <c r="P26" s="1">
        <f t="shared" si="21"/>
        <v>2356</v>
      </c>
      <c r="Q26" s="1">
        <f t="shared" si="21"/>
        <v>2002.6</v>
      </c>
      <c r="R26" s="1">
        <f t="shared" si="21"/>
        <v>1943.7</v>
      </c>
      <c r="S26" s="1">
        <f t="shared" si="21"/>
        <v>64.5</v>
      </c>
      <c r="T26" s="1">
        <f t="shared" si="21"/>
        <v>117.8</v>
      </c>
      <c r="U26" s="1">
        <f t="shared" si="21"/>
        <v>57.2</v>
      </c>
      <c r="V26" s="1">
        <f t="shared" si="21"/>
        <v>0</v>
      </c>
      <c r="W26" s="1">
        <f t="shared" si="21"/>
        <v>49</v>
      </c>
      <c r="X26" s="1">
        <f t="shared" si="21"/>
        <v>2532.6999999999998</v>
      </c>
      <c r="Y26" s="1">
        <f t="shared" si="21"/>
        <v>2709.4</v>
      </c>
      <c r="Z26" s="1">
        <f t="shared" si="21"/>
        <v>2356</v>
      </c>
      <c r="AA26" s="1">
        <f t="shared" si="21"/>
        <v>2002.6</v>
      </c>
      <c r="AB26" s="1">
        <f t="shared" si="21"/>
        <v>1943.7</v>
      </c>
      <c r="AC26" s="1">
        <f t="shared" ref="AC26" si="22">MAX(AC4:AC24)</f>
        <v>11544.400000000001</v>
      </c>
    </row>
    <row r="27" spans="1:29" x14ac:dyDescent="0.3">
      <c r="A27" t="s">
        <v>46</v>
      </c>
      <c r="C27" s="1">
        <f>MIN(C4:C24)</f>
        <v>10.5</v>
      </c>
      <c r="D27" s="3">
        <f>MIN(D4:D24)</f>
        <v>15</v>
      </c>
      <c r="E27" s="3"/>
      <c r="F27" s="3"/>
      <c r="G27" s="3"/>
      <c r="H27" s="3"/>
      <c r="I27" s="3"/>
      <c r="J27" s="3"/>
      <c r="K27" s="3"/>
      <c r="L27" s="3"/>
      <c r="M27" s="3"/>
      <c r="N27" s="1">
        <f>MIN(N4:N24)</f>
        <v>275</v>
      </c>
      <c r="O27" s="1">
        <f t="shared" ref="O27:AB27" si="23">MIN(O4:O24)</f>
        <v>330</v>
      </c>
      <c r="P27" s="1">
        <f t="shared" si="23"/>
        <v>105</v>
      </c>
      <c r="Q27" s="1">
        <f t="shared" si="23"/>
        <v>357</v>
      </c>
      <c r="R27" s="1">
        <f t="shared" si="23"/>
        <v>451</v>
      </c>
      <c r="S27" s="1">
        <f t="shared" si="23"/>
        <v>0</v>
      </c>
      <c r="T27" s="1">
        <f t="shared" si="23"/>
        <v>0</v>
      </c>
      <c r="U27" s="1">
        <f t="shared" si="23"/>
        <v>0</v>
      </c>
      <c r="V27" s="1">
        <f t="shared" si="23"/>
        <v>0</v>
      </c>
      <c r="W27" s="1">
        <f t="shared" si="23"/>
        <v>0</v>
      </c>
      <c r="X27" s="1">
        <f t="shared" si="23"/>
        <v>275</v>
      </c>
      <c r="Y27" s="1">
        <f t="shared" si="23"/>
        <v>330</v>
      </c>
      <c r="Z27" s="1">
        <f t="shared" si="23"/>
        <v>105</v>
      </c>
      <c r="AA27" s="1">
        <f t="shared" si="23"/>
        <v>357</v>
      </c>
      <c r="AB27" s="1">
        <f t="shared" si="23"/>
        <v>456.5</v>
      </c>
      <c r="AC27" s="1">
        <f t="shared" ref="AC27" si="24">MIN(AC4:AC24)</f>
        <v>1785</v>
      </c>
    </row>
    <row r="28" spans="1:29" x14ac:dyDescent="0.3">
      <c r="A28" t="s">
        <v>47</v>
      </c>
      <c r="C28" s="1">
        <f>AVERAGE(C4:C24)</f>
        <v>23.904761904761905</v>
      </c>
      <c r="D28" s="3">
        <f>AVERAGE(D4:D24)</f>
        <v>32.666666666666664</v>
      </c>
      <c r="E28" s="3"/>
      <c r="F28" s="3"/>
      <c r="G28" s="3"/>
      <c r="H28" s="3"/>
      <c r="I28" s="3"/>
      <c r="J28" s="3"/>
      <c r="K28" s="3"/>
      <c r="L28" s="3"/>
      <c r="M28" s="3"/>
      <c r="N28" s="1">
        <f>AVERAGE(N4:N24)</f>
        <v>771.61428571428564</v>
      </c>
      <c r="O28" s="1">
        <f t="shared" ref="O28:AB28" si="25">AVERAGE(O4:O24)</f>
        <v>860.61904761904759</v>
      </c>
      <c r="P28" s="1">
        <f t="shared" si="25"/>
        <v>869.49523809523816</v>
      </c>
      <c r="Q28" s="1">
        <f t="shared" si="25"/>
        <v>812.76190476190482</v>
      </c>
      <c r="R28" s="1">
        <f t="shared" si="25"/>
        <v>888.7809523809525</v>
      </c>
      <c r="S28" s="1">
        <f t="shared" si="25"/>
        <v>6.3761904761904766</v>
      </c>
      <c r="T28" s="1">
        <f t="shared" si="25"/>
        <v>9.2166666666666668</v>
      </c>
      <c r="U28" s="1">
        <f t="shared" si="25"/>
        <v>6.1166666666666663</v>
      </c>
      <c r="V28" s="1">
        <f t="shared" si="25"/>
        <v>0</v>
      </c>
      <c r="W28" s="1">
        <f t="shared" si="25"/>
        <v>8.1309523809523814</v>
      </c>
      <c r="X28" s="1">
        <f t="shared" si="25"/>
        <v>777.99047619047622</v>
      </c>
      <c r="Y28" s="1">
        <f t="shared" si="25"/>
        <v>869.83571428571429</v>
      </c>
      <c r="Z28" s="1">
        <f t="shared" si="25"/>
        <v>875.61190476190473</v>
      </c>
      <c r="AA28" s="1">
        <f t="shared" si="25"/>
        <v>812.76190476190482</v>
      </c>
      <c r="AB28" s="1">
        <f t="shared" si="25"/>
        <v>896.91190476190479</v>
      </c>
      <c r="AC28" s="1">
        <f t="shared" ref="AC28" si="26">AVERAGE(AC4:AC24)</f>
        <v>4233.111904761905</v>
      </c>
    </row>
    <row r="29" spans="1:29" x14ac:dyDescent="0.3">
      <c r="A29" t="s">
        <v>48</v>
      </c>
      <c r="C29" s="1">
        <f>SUM(C4:C24)</f>
        <v>502</v>
      </c>
      <c r="D29" s="2">
        <f>SUM(D4:D24)</f>
        <v>686</v>
      </c>
      <c r="E29" s="2"/>
      <c r="F29" s="2"/>
      <c r="G29" s="2"/>
      <c r="H29" s="2"/>
      <c r="I29" s="2"/>
      <c r="J29" s="2"/>
      <c r="K29" s="2"/>
      <c r="L29" s="2"/>
      <c r="M29" s="2"/>
      <c r="N29" s="1">
        <f>SUM(N4:N24)</f>
        <v>16203.9</v>
      </c>
      <c r="O29" s="1">
        <f t="shared" ref="O29:AB29" si="27">SUM(O4:O24)</f>
        <v>18073</v>
      </c>
      <c r="P29" s="1">
        <f t="shared" si="27"/>
        <v>18259.400000000001</v>
      </c>
      <c r="Q29" s="1">
        <f t="shared" si="27"/>
        <v>17068</v>
      </c>
      <c r="R29" s="1">
        <f t="shared" si="27"/>
        <v>18664.400000000001</v>
      </c>
      <c r="S29" s="1">
        <f t="shared" si="27"/>
        <v>133.9</v>
      </c>
      <c r="T29" s="1">
        <f t="shared" si="27"/>
        <v>193.55</v>
      </c>
      <c r="U29" s="1">
        <f t="shared" si="27"/>
        <v>128.44999999999999</v>
      </c>
      <c r="V29" s="1">
        <f t="shared" si="27"/>
        <v>0</v>
      </c>
      <c r="W29" s="1">
        <f t="shared" si="27"/>
        <v>170.75</v>
      </c>
      <c r="X29" s="1">
        <f t="shared" si="27"/>
        <v>16337.800000000001</v>
      </c>
      <c r="Y29" s="1">
        <f t="shared" si="27"/>
        <v>18266.55</v>
      </c>
      <c r="Z29" s="1">
        <f t="shared" si="27"/>
        <v>18387.849999999999</v>
      </c>
      <c r="AA29" s="1">
        <f t="shared" si="27"/>
        <v>17068</v>
      </c>
      <c r="AB29" s="1">
        <f t="shared" si="27"/>
        <v>18835.150000000001</v>
      </c>
      <c r="AC29" s="1">
        <f t="shared" ref="AC29" si="28">SUM(AC4:AC24)</f>
        <v>88895.35</v>
      </c>
    </row>
  </sheetData>
  <mergeCells count="5">
    <mergeCell ref="D2:H2"/>
    <mergeCell ref="I2:M2"/>
    <mergeCell ref="N2:R2"/>
    <mergeCell ref="S2:W2"/>
    <mergeCell ref="X2:AB2"/>
  </mergeCells>
  <pageMargins left="0.7" right="0.7" top="0.75" bottom="0.75" header="0.3" footer="0.3"/>
  <pageSetup paperSize="9" scale="1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ARK</dc:creator>
  <cp:lastModifiedBy>KUSHAL ARK</cp:lastModifiedBy>
  <cp:lastPrinted>2022-09-17T20:06:52Z</cp:lastPrinted>
  <dcterms:created xsi:type="dcterms:W3CDTF">2015-06-05T18:17:20Z</dcterms:created>
  <dcterms:modified xsi:type="dcterms:W3CDTF">2022-09-17T20:34:21Z</dcterms:modified>
</cp:coreProperties>
</file>