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7608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3387\"/>
    </mc:Choice>
  </mc:AlternateContent>
  <bookViews>
    <workbookView xWindow="0" yWindow="8730" windowWidth="9690" windowHeight="6495" tabRatio="669" firstSheet="3" activeTab="3" xr2:uid="{00000000-000D-0000-FFFF-FFFF00000000}"/>
  </bookViews>
  <sheets>
    <sheet name="Toque Order" sheetId="1" r:id="rId1"/>
    <sheet name="United Church Orders" sheetId="4" r:id="rId2"/>
    <sheet name="Other religious" sheetId="19" r:id="rId3"/>
    <sheet name="Direct Energy" sheetId="26" r:id="rId4"/>
    <sheet name="DE $$" sheetId="27" r:id="rId5"/>
    <sheet name="Corporates" sheetId="7" r:id="rId6"/>
    <sheet name="Schools" sheetId="5" r:id="rId7"/>
    <sheet name="Regions" sheetId="20" r:id="rId8"/>
    <sheet name="Agencies" sheetId="10" r:id="rId9"/>
    <sheet name="Web-phone orders" sheetId="18" r:id="rId10"/>
    <sheet name="Individual Sales" sheetId="11" r:id="rId11"/>
    <sheet name="RTR Comps" sheetId="12" r:id="rId12"/>
    <sheet name="RBC" sheetId="17" r:id="rId13"/>
    <sheet name="St. John's, Nfld - RBC" sheetId="25" r:id="rId14"/>
    <sheet name="Halifax - RBC" sheetId="21" r:id="rId15"/>
    <sheet name="Ottawa - RBC" sheetId="22" r:id="rId16"/>
    <sheet name="Vancouver - RBC" sheetId="23" r:id="rId17"/>
    <sheet name="RBC TO &amp; other" sheetId="24" r:id="rId18"/>
  </sheets>
  <definedNames>
    <definedName name="_xlnm._FilterDatabase" localSheetId="9" hidden="1">'Web-phone orders'!$A$1:$P$708</definedName>
    <definedName name="_xlnm.Print_Area" localSheetId="8">Agencies!$A$1:$Y$23</definedName>
    <definedName name="_xlnm.Print_Area" localSheetId="5">Corporates!$A$1:$Y$43</definedName>
    <definedName name="_xlnm.Print_Area" localSheetId="4">'DE $$'!$A$1:$D$16</definedName>
    <definedName name="_xlnm.Print_Area" localSheetId="3">'Direct Energy'!$A$1:$V$39</definedName>
    <definedName name="_xlnm.Print_Area" localSheetId="10">'Individual Sales'!$A$1:$Y$62</definedName>
    <definedName name="_xlnm.Print_Area" localSheetId="2">'Other religious'!$A$1:$Y$36</definedName>
    <definedName name="_xlnm.Print_Area" localSheetId="12">RBC!$A$1:$W$49</definedName>
    <definedName name="_xlnm.Print_Area" localSheetId="7">Regions!$A$1:$Y$189</definedName>
    <definedName name="_xlnm.Print_Area" localSheetId="11">'RTR Comps'!$A$1:$U$35</definedName>
    <definedName name="_xlnm.Print_Area" localSheetId="6">Schools!$A$1:$Y$53</definedName>
    <definedName name="_xlnm.Print_Area" localSheetId="0">'Toque Order'!$A$1:$Z$48</definedName>
    <definedName name="_xlnm.Print_Area" localSheetId="1">'United Church Orders'!$A$1:$AA$41</definedName>
    <definedName name="_xlnm.Print_Area" localSheetId="9">'Web-phone orders'!$A$1:$X$599</definedName>
    <definedName name="_xlnm.Print_Titles" localSheetId="7">Regions!$2:$2</definedName>
    <definedName name="_xlnm.Print_Titles" localSheetId="9">'Web-phone orders'!$3:$3</definedName>
  </definedNames>
  <calcPr calcId="171026"/>
</workbook>
</file>

<file path=xl/calcChain.xml><?xml version="1.0" encoding="utf-8"?>
<calcChain xmlns="http://schemas.openxmlformats.org/spreadsheetml/2006/main">
  <c r="V4" i="10" l="1"/>
  <c r="V5" i="10"/>
  <c r="V6" i="10"/>
  <c r="V7" i="10"/>
  <c r="V8" i="10"/>
  <c r="V9" i="10"/>
  <c r="V10" i="10"/>
  <c r="J12" i="10"/>
  <c r="K12" i="10"/>
  <c r="L12" i="10"/>
  <c r="N12" i="10"/>
  <c r="O12" i="10"/>
  <c r="R12" i="10"/>
  <c r="S12" i="10"/>
  <c r="V12" i="10"/>
  <c r="W12" i="10"/>
  <c r="X12" i="10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6" i="7"/>
  <c r="V27" i="7"/>
  <c r="V28" i="7"/>
  <c r="V29" i="7"/>
  <c r="V30" i="7"/>
  <c r="V31" i="7"/>
  <c r="V32" i="7"/>
  <c r="V33" i="7"/>
  <c r="V34" i="7"/>
  <c r="V35" i="7"/>
  <c r="J37" i="7"/>
  <c r="K37" i="7"/>
  <c r="L37" i="7"/>
  <c r="N37" i="7"/>
  <c r="O37" i="7"/>
  <c r="P37" i="7"/>
  <c r="R37" i="7"/>
  <c r="S37" i="7"/>
  <c r="T37" i="7"/>
  <c r="V37" i="7"/>
  <c r="W37" i="7"/>
  <c r="X37" i="7"/>
  <c r="C8" i="27"/>
  <c r="C9" i="27"/>
  <c r="S6" i="26"/>
  <c r="S7" i="26"/>
  <c r="S8" i="26"/>
  <c r="S9" i="26"/>
  <c r="S10" i="26"/>
  <c r="S11" i="26"/>
  <c r="S12" i="26"/>
  <c r="S13" i="26"/>
  <c r="S14" i="26"/>
  <c r="S17" i="26"/>
  <c r="U17" i="26"/>
  <c r="U19" i="26"/>
  <c r="S22" i="26"/>
  <c r="S23" i="26"/>
  <c r="I25" i="26"/>
  <c r="J25" i="26"/>
  <c r="L25" i="26"/>
  <c r="M25" i="26"/>
  <c r="O25" i="26"/>
  <c r="P25" i="26"/>
  <c r="S25" i="26"/>
  <c r="U25" i="26"/>
  <c r="S30" i="26"/>
  <c r="S33" i="26"/>
  <c r="S34" i="26"/>
  <c r="S35" i="26"/>
  <c r="U36" i="26"/>
  <c r="G88" i="21"/>
  <c r="S2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J42" i="11"/>
  <c r="K42" i="11"/>
  <c r="M42" i="11"/>
  <c r="N42" i="11"/>
  <c r="P42" i="11"/>
  <c r="Q42" i="11"/>
  <c r="S42" i="11"/>
  <c r="T42" i="11"/>
  <c r="V4" i="19"/>
  <c r="V5" i="19"/>
  <c r="J17" i="19"/>
  <c r="K17" i="19"/>
  <c r="L17" i="19"/>
  <c r="N17" i="19"/>
  <c r="O17" i="19"/>
  <c r="R17" i="19"/>
  <c r="S17" i="19"/>
  <c r="V17" i="19"/>
  <c r="W17" i="19"/>
  <c r="X17" i="19"/>
  <c r="H7" i="22"/>
  <c r="C68" i="22"/>
  <c r="D68" i="22"/>
  <c r="S3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39" i="17"/>
  <c r="S40" i="17"/>
  <c r="S41" i="17"/>
  <c r="S42" i="17"/>
  <c r="S43" i="17"/>
  <c r="S44" i="17"/>
  <c r="I46" i="17"/>
  <c r="J46" i="17"/>
  <c r="K46" i="17"/>
  <c r="L46" i="17"/>
  <c r="M46" i="17"/>
  <c r="N46" i="17"/>
  <c r="O46" i="17"/>
  <c r="P46" i="17"/>
  <c r="S46" i="17"/>
  <c r="T46" i="17"/>
  <c r="U46" i="17"/>
  <c r="W46" i="17"/>
  <c r="T48" i="17"/>
  <c r="U48" i="17"/>
  <c r="C41" i="24"/>
  <c r="D41" i="24"/>
  <c r="D48" i="24"/>
  <c r="V4" i="20"/>
  <c r="V5" i="20"/>
  <c r="V6" i="20"/>
  <c r="V7" i="20"/>
  <c r="V8" i="20"/>
  <c r="V9" i="20"/>
  <c r="V10" i="20"/>
  <c r="V11" i="20"/>
  <c r="J13" i="20"/>
  <c r="K13" i="20"/>
  <c r="N13" i="20"/>
  <c r="O13" i="20"/>
  <c r="R13" i="20"/>
  <c r="S13" i="20"/>
  <c r="V13" i="20"/>
  <c r="X13" i="20"/>
  <c r="V17" i="20"/>
  <c r="V18" i="20"/>
  <c r="V19" i="20"/>
  <c r="V20" i="20"/>
  <c r="V21" i="20"/>
  <c r="J25" i="20"/>
  <c r="K25" i="20"/>
  <c r="O25" i="20"/>
  <c r="S25" i="20"/>
  <c r="V25" i="20"/>
  <c r="W25" i="20"/>
  <c r="X25" i="20"/>
  <c r="V30" i="20"/>
  <c r="V31" i="20"/>
  <c r="V32" i="20"/>
  <c r="V33" i="20"/>
  <c r="V34" i="20"/>
  <c r="V35" i="20"/>
  <c r="V36" i="20"/>
  <c r="J41" i="20"/>
  <c r="K41" i="20"/>
  <c r="N41" i="20"/>
  <c r="O41" i="20"/>
  <c r="R41" i="20"/>
  <c r="S41" i="20"/>
  <c r="V41" i="20"/>
  <c r="X41" i="20"/>
  <c r="V45" i="20"/>
  <c r="V46" i="20"/>
  <c r="V47" i="20"/>
  <c r="V48" i="20"/>
  <c r="V49" i="20"/>
  <c r="V50" i="20"/>
  <c r="J53" i="20"/>
  <c r="K53" i="20"/>
  <c r="N53" i="20"/>
  <c r="O53" i="20"/>
  <c r="R53" i="20"/>
  <c r="S53" i="20"/>
  <c r="V53" i="20"/>
  <c r="W53" i="20"/>
  <c r="X53" i="20"/>
  <c r="V59" i="20"/>
  <c r="V60" i="20"/>
  <c r="V61" i="20"/>
  <c r="V62" i="20"/>
  <c r="V63" i="20"/>
  <c r="V64" i="20"/>
  <c r="V65" i="20"/>
  <c r="V66" i="20"/>
  <c r="V67" i="20"/>
  <c r="J72" i="20"/>
  <c r="K72" i="20"/>
  <c r="N72" i="20"/>
  <c r="O72" i="20"/>
  <c r="R72" i="20"/>
  <c r="S72" i="20"/>
  <c r="X72" i="20"/>
  <c r="V76" i="20"/>
  <c r="V77" i="20"/>
  <c r="V78" i="20"/>
  <c r="J81" i="20"/>
  <c r="K81" i="20"/>
  <c r="N81" i="20"/>
  <c r="O81" i="20"/>
  <c r="R81" i="20"/>
  <c r="S81" i="20"/>
  <c r="V81" i="20"/>
  <c r="V86" i="20"/>
  <c r="V87" i="20"/>
  <c r="J89" i="20"/>
  <c r="K89" i="20"/>
  <c r="N89" i="20"/>
  <c r="O89" i="20"/>
  <c r="R89" i="20"/>
  <c r="S89" i="20"/>
  <c r="V89" i="20"/>
  <c r="W89" i="20"/>
  <c r="X89" i="20"/>
  <c r="X92" i="20"/>
  <c r="V95" i="20"/>
  <c r="V96" i="20"/>
  <c r="V97" i="20"/>
  <c r="V98" i="20"/>
  <c r="V99" i="20"/>
  <c r="J102" i="20"/>
  <c r="K102" i="20"/>
  <c r="N102" i="20"/>
  <c r="O102" i="20"/>
  <c r="R102" i="20"/>
  <c r="S102" i="20"/>
  <c r="V102" i="20"/>
  <c r="X102" i="20"/>
  <c r="V106" i="20"/>
  <c r="V107" i="20"/>
  <c r="V108" i="20"/>
  <c r="V109" i="20"/>
  <c r="V110" i="20"/>
  <c r="J120" i="20"/>
  <c r="K120" i="20"/>
  <c r="N120" i="20"/>
  <c r="O120" i="20"/>
  <c r="R120" i="20"/>
  <c r="S120" i="20"/>
  <c r="V120" i="20"/>
  <c r="X120" i="20"/>
  <c r="V124" i="20"/>
  <c r="V125" i="20"/>
  <c r="V126" i="20"/>
  <c r="J128" i="20"/>
  <c r="K128" i="20"/>
  <c r="N128" i="20"/>
  <c r="O128" i="20"/>
  <c r="R128" i="20"/>
  <c r="S128" i="20"/>
  <c r="V128" i="20"/>
  <c r="W128" i="20"/>
  <c r="X128" i="20"/>
  <c r="V133" i="20"/>
  <c r="V134" i="20"/>
  <c r="V135" i="20"/>
  <c r="J137" i="20"/>
  <c r="K137" i="20"/>
  <c r="N137" i="20"/>
  <c r="O137" i="20"/>
  <c r="R137" i="20"/>
  <c r="S137" i="20"/>
  <c r="V137" i="20"/>
  <c r="V141" i="20"/>
  <c r="V142" i="20"/>
  <c r="V143" i="20"/>
  <c r="V144" i="20"/>
  <c r="J148" i="20"/>
  <c r="K148" i="20"/>
  <c r="N148" i="20"/>
  <c r="O148" i="20"/>
  <c r="R148" i="20"/>
  <c r="S148" i="20"/>
  <c r="V148" i="20"/>
  <c r="X148" i="20"/>
  <c r="V152" i="20"/>
  <c r="V153" i="20"/>
  <c r="V154" i="20"/>
  <c r="V155" i="20"/>
  <c r="V156" i="20"/>
  <c r="W164" i="20"/>
  <c r="J168" i="20"/>
  <c r="K168" i="20"/>
  <c r="N168" i="20"/>
  <c r="O168" i="20"/>
  <c r="R168" i="20"/>
  <c r="S168" i="20"/>
  <c r="V168" i="20"/>
  <c r="X168" i="20"/>
  <c r="V172" i="20"/>
  <c r="V173" i="20"/>
  <c r="J175" i="20"/>
  <c r="K175" i="20"/>
  <c r="N175" i="20"/>
  <c r="O175" i="20"/>
  <c r="R175" i="20"/>
  <c r="S175" i="20"/>
  <c r="V175" i="20"/>
  <c r="X175" i="20"/>
  <c r="V183" i="20"/>
  <c r="J185" i="20"/>
  <c r="K185" i="20"/>
  <c r="N185" i="20"/>
  <c r="O185" i="20"/>
  <c r="R185" i="20"/>
  <c r="S185" i="20"/>
  <c r="V185" i="20"/>
  <c r="J27" i="12"/>
  <c r="K27" i="12"/>
  <c r="M27" i="12"/>
  <c r="N27" i="12"/>
  <c r="P27" i="12"/>
  <c r="Q27" i="12"/>
  <c r="T27" i="12"/>
  <c r="S29" i="12"/>
  <c r="R4" i="5"/>
  <c r="S4" i="5"/>
  <c r="R5" i="5"/>
  <c r="S5" i="5"/>
  <c r="R6" i="5"/>
  <c r="S6" i="5"/>
  <c r="R7" i="5"/>
  <c r="S7" i="5"/>
  <c r="R8" i="5"/>
  <c r="S8" i="5"/>
  <c r="R9" i="5"/>
  <c r="S9" i="5"/>
  <c r="R10" i="5"/>
  <c r="S10" i="5"/>
  <c r="R11" i="5"/>
  <c r="S11" i="5"/>
  <c r="R12" i="5"/>
  <c r="S12" i="5"/>
  <c r="R13" i="5"/>
  <c r="S13" i="5"/>
  <c r="R14" i="5"/>
  <c r="S14" i="5"/>
  <c r="R15" i="5"/>
  <c r="S15" i="5"/>
  <c r="R16" i="5"/>
  <c r="S16" i="5"/>
  <c r="R17" i="5"/>
  <c r="S17" i="5"/>
  <c r="R18" i="5"/>
  <c r="S18" i="5"/>
  <c r="R19" i="5"/>
  <c r="S19" i="5"/>
  <c r="R20" i="5"/>
  <c r="R21" i="5"/>
  <c r="S21" i="5"/>
  <c r="R22" i="5"/>
  <c r="R23" i="5"/>
  <c r="S23" i="5"/>
  <c r="R24" i="5"/>
  <c r="S24" i="5"/>
  <c r="R25" i="5"/>
  <c r="S25" i="5"/>
  <c r="S26" i="5"/>
  <c r="R27" i="5"/>
  <c r="S27" i="5"/>
  <c r="R28" i="5"/>
  <c r="S28" i="5"/>
  <c r="R29" i="5"/>
  <c r="S29" i="5"/>
  <c r="R30" i="5"/>
  <c r="S30" i="5"/>
  <c r="R31" i="5"/>
  <c r="R32" i="5"/>
  <c r="S32" i="5"/>
  <c r="R33" i="5"/>
  <c r="S33" i="5"/>
  <c r="R34" i="5"/>
  <c r="S34" i="5"/>
  <c r="R35" i="5"/>
  <c r="S35" i="5"/>
  <c r="R36" i="5"/>
  <c r="S36" i="5"/>
  <c r="R37" i="5"/>
  <c r="S37" i="5"/>
  <c r="R38" i="5"/>
  <c r="S38" i="5"/>
  <c r="R39" i="5"/>
  <c r="S39" i="5"/>
  <c r="R40" i="5"/>
  <c r="S40" i="5"/>
  <c r="R41" i="5"/>
  <c r="S41" i="5"/>
  <c r="R42" i="5"/>
  <c r="S42" i="5"/>
  <c r="R43" i="5"/>
  <c r="S43" i="5"/>
  <c r="R44" i="5"/>
  <c r="S44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Y46" i="5"/>
  <c r="R49" i="5"/>
  <c r="R51" i="5"/>
  <c r="F10" i="25"/>
  <c r="J4" i="1"/>
  <c r="K4" i="1"/>
  <c r="P4" i="1"/>
  <c r="S4" i="1"/>
  <c r="T4" i="1"/>
  <c r="J5" i="1"/>
  <c r="K5" i="1"/>
  <c r="P5" i="1"/>
  <c r="S5" i="1"/>
  <c r="T5" i="1"/>
  <c r="J6" i="1"/>
  <c r="K6" i="1"/>
  <c r="P6" i="1"/>
  <c r="S6" i="1"/>
  <c r="T6" i="1"/>
  <c r="J7" i="1"/>
  <c r="K7" i="1"/>
  <c r="P7" i="1"/>
  <c r="T7" i="1"/>
  <c r="J9" i="1"/>
  <c r="K9" i="1"/>
  <c r="P9" i="1"/>
  <c r="S9" i="1"/>
  <c r="T9" i="1"/>
  <c r="J10" i="1"/>
  <c r="K10" i="1"/>
  <c r="P10" i="1"/>
  <c r="S10" i="1"/>
  <c r="Q10" i="1"/>
  <c r="T10" i="1"/>
  <c r="J11" i="1"/>
  <c r="K11" i="1"/>
  <c r="P11" i="1"/>
  <c r="T11" i="1"/>
  <c r="J12" i="1"/>
  <c r="K12" i="1"/>
  <c r="P12" i="1"/>
  <c r="S12" i="1"/>
  <c r="T12" i="1"/>
  <c r="J13" i="1"/>
  <c r="K13" i="1"/>
  <c r="P13" i="1"/>
  <c r="S13" i="1"/>
  <c r="T13" i="1"/>
  <c r="J14" i="1"/>
  <c r="K14" i="1"/>
  <c r="P14" i="1"/>
  <c r="S14" i="1"/>
  <c r="T14" i="1"/>
  <c r="J15" i="1"/>
  <c r="K15" i="1"/>
  <c r="P15" i="1"/>
  <c r="S15" i="1"/>
  <c r="T15" i="1"/>
  <c r="J16" i="1"/>
  <c r="K16" i="1"/>
  <c r="P16" i="1"/>
  <c r="S16" i="1"/>
  <c r="T16" i="1"/>
  <c r="J17" i="1"/>
  <c r="K17" i="1"/>
  <c r="P17" i="1"/>
  <c r="S17" i="1"/>
  <c r="Q17" i="1"/>
  <c r="T17" i="1"/>
  <c r="J19" i="1"/>
  <c r="K19" i="1"/>
  <c r="P19" i="1"/>
  <c r="T19" i="1"/>
  <c r="J20" i="1"/>
  <c r="K20" i="1"/>
  <c r="J21" i="1"/>
  <c r="P21" i="1"/>
  <c r="S21" i="1"/>
  <c r="T21" i="1"/>
  <c r="J22" i="1"/>
  <c r="K22" i="1"/>
  <c r="P22" i="1"/>
  <c r="Q22" i="1"/>
  <c r="T22" i="1"/>
  <c r="J23" i="1"/>
  <c r="K23" i="1"/>
  <c r="P23" i="1"/>
  <c r="J24" i="1"/>
  <c r="K24" i="1"/>
  <c r="P24" i="1"/>
  <c r="S24" i="1"/>
  <c r="T24" i="1"/>
  <c r="J25" i="1"/>
  <c r="K25" i="1"/>
  <c r="P25" i="1"/>
  <c r="S25" i="1"/>
  <c r="T25" i="1"/>
  <c r="J26" i="1"/>
  <c r="K26" i="1"/>
  <c r="J27" i="1"/>
  <c r="K27" i="1"/>
  <c r="P27" i="1"/>
  <c r="S27" i="1"/>
  <c r="T27" i="1"/>
  <c r="J28" i="1"/>
  <c r="K28" i="1"/>
  <c r="P28" i="1"/>
  <c r="S28" i="1"/>
  <c r="T28" i="1"/>
  <c r="J29" i="1"/>
  <c r="K29" i="1"/>
  <c r="P29" i="1"/>
  <c r="S29" i="1"/>
  <c r="Q29" i="1"/>
  <c r="T29" i="1"/>
  <c r="J30" i="1"/>
  <c r="K30" i="1"/>
  <c r="P30" i="1"/>
  <c r="T30" i="1"/>
  <c r="J32" i="1"/>
  <c r="K32" i="1"/>
  <c r="P32" i="1"/>
  <c r="S32" i="1"/>
  <c r="T32" i="1"/>
  <c r="J33" i="1"/>
  <c r="K33" i="1"/>
  <c r="P33" i="1"/>
  <c r="S33" i="1"/>
  <c r="T33" i="1"/>
  <c r="J35" i="1"/>
  <c r="P35" i="1"/>
  <c r="T35" i="1"/>
  <c r="P36" i="1"/>
  <c r="Q36" i="1"/>
  <c r="T36" i="1"/>
  <c r="J37" i="1"/>
  <c r="K37" i="1"/>
  <c r="P37" i="1"/>
  <c r="Q37" i="1"/>
  <c r="T37" i="1"/>
  <c r="P38" i="1"/>
  <c r="Q38" i="1"/>
  <c r="T38" i="1"/>
  <c r="J39" i="1"/>
  <c r="K39" i="1"/>
  <c r="P39" i="1"/>
  <c r="Q39" i="1"/>
  <c r="T39" i="1"/>
  <c r="J40" i="1"/>
  <c r="P40" i="1"/>
  <c r="Q40" i="1"/>
  <c r="T40" i="1"/>
  <c r="J42" i="1"/>
  <c r="K42" i="1"/>
  <c r="P42" i="1"/>
  <c r="S42" i="1"/>
  <c r="T42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E50" i="1"/>
  <c r="V65531" i="1"/>
  <c r="V4" i="4"/>
  <c r="W4" i="4"/>
  <c r="V5" i="4"/>
  <c r="W5" i="4"/>
  <c r="V6" i="4"/>
  <c r="W6" i="4"/>
  <c r="V7" i="4"/>
  <c r="W7" i="4"/>
  <c r="V8" i="4"/>
  <c r="W8" i="4"/>
  <c r="V9" i="4"/>
  <c r="W9" i="4"/>
  <c r="V10" i="4"/>
  <c r="W10" i="4"/>
  <c r="V11" i="4"/>
  <c r="W11" i="4"/>
  <c r="V12" i="4"/>
  <c r="W12" i="4"/>
  <c r="V13" i="4"/>
  <c r="W13" i="4"/>
  <c r="V14" i="4"/>
  <c r="W14" i="4"/>
  <c r="V15" i="4"/>
  <c r="W15" i="4"/>
  <c r="V16" i="4"/>
  <c r="W16" i="4"/>
  <c r="V17" i="4"/>
  <c r="W17" i="4"/>
  <c r="V18" i="4"/>
  <c r="W18" i="4"/>
  <c r="V19" i="4"/>
  <c r="W19" i="4"/>
  <c r="V20" i="4"/>
  <c r="W20" i="4"/>
  <c r="V21" i="4"/>
  <c r="W21" i="4"/>
  <c r="V22" i="4"/>
  <c r="W22" i="4"/>
  <c r="V23" i="4"/>
  <c r="W23" i="4"/>
  <c r="V24" i="4"/>
  <c r="W24" i="4"/>
  <c r="V25" i="4"/>
  <c r="W25" i="4"/>
  <c r="V26" i="4"/>
  <c r="W26" i="4"/>
  <c r="V27" i="4"/>
  <c r="W27" i="4"/>
  <c r="V28" i="4"/>
  <c r="W28" i="4"/>
  <c r="V29" i="4"/>
  <c r="W29" i="4"/>
  <c r="V30" i="4"/>
  <c r="W30" i="4"/>
  <c r="V31" i="4"/>
  <c r="W31" i="4"/>
  <c r="J34" i="4"/>
  <c r="K34" i="4"/>
  <c r="L34" i="4"/>
  <c r="N34" i="4"/>
  <c r="O34" i="4"/>
  <c r="P34" i="4"/>
  <c r="R34" i="4"/>
  <c r="S34" i="4"/>
  <c r="V34" i="4"/>
  <c r="W34" i="4"/>
  <c r="X34" i="4"/>
  <c r="Y34" i="4"/>
  <c r="AA34" i="4"/>
  <c r="V39" i="4"/>
  <c r="S4" i="18"/>
  <c r="S5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29" i="18"/>
  <c r="S30" i="18"/>
  <c r="S31" i="18"/>
  <c r="S32" i="18"/>
  <c r="S33" i="18"/>
  <c r="S34" i="18"/>
  <c r="S35" i="18"/>
  <c r="S36" i="18"/>
  <c r="S37" i="18"/>
  <c r="S38" i="18"/>
  <c r="S39" i="18"/>
  <c r="S40" i="18"/>
  <c r="S41" i="18"/>
  <c r="S42" i="18"/>
  <c r="S43" i="18"/>
  <c r="S44" i="18"/>
  <c r="S45" i="18"/>
  <c r="S46" i="18"/>
  <c r="S47" i="18"/>
  <c r="S48" i="18"/>
  <c r="S49" i="18"/>
  <c r="S50" i="18"/>
  <c r="S51" i="18"/>
  <c r="S52" i="18"/>
  <c r="S53" i="18"/>
  <c r="S54" i="18"/>
  <c r="S55" i="18"/>
  <c r="S56" i="18"/>
  <c r="S57" i="18"/>
  <c r="S58" i="18"/>
  <c r="S59" i="18"/>
  <c r="S60" i="18"/>
  <c r="S61" i="18"/>
  <c r="S62" i="18"/>
  <c r="S63" i="18"/>
  <c r="S64" i="18"/>
  <c r="S65" i="18"/>
  <c r="S66" i="18"/>
  <c r="S67" i="18"/>
  <c r="S68" i="18"/>
  <c r="S69" i="18"/>
  <c r="S70" i="18"/>
  <c r="S71" i="18"/>
  <c r="S72" i="18"/>
  <c r="S73" i="18"/>
  <c r="S74" i="18"/>
  <c r="S75" i="18"/>
  <c r="S76" i="18"/>
  <c r="S77" i="18"/>
  <c r="S78" i="18"/>
  <c r="S79" i="18"/>
  <c r="S80" i="18"/>
  <c r="S81" i="18"/>
  <c r="S82" i="18"/>
  <c r="S83" i="18"/>
  <c r="S84" i="18"/>
  <c r="S85" i="18"/>
  <c r="S86" i="18"/>
  <c r="S87" i="18"/>
  <c r="S88" i="18"/>
  <c r="S89" i="18"/>
  <c r="S90" i="18"/>
  <c r="S91" i="18"/>
  <c r="S92" i="18"/>
  <c r="S93" i="18"/>
  <c r="S94" i="18"/>
  <c r="S95" i="18"/>
  <c r="S96" i="18"/>
  <c r="S97" i="18"/>
  <c r="S98" i="18"/>
  <c r="S99" i="18"/>
  <c r="S100" i="18"/>
  <c r="S101" i="18"/>
  <c r="S102" i="18"/>
  <c r="S103" i="18"/>
  <c r="S104" i="18"/>
  <c r="S105" i="18"/>
  <c r="S106" i="18"/>
  <c r="S107" i="18"/>
  <c r="S108" i="18"/>
  <c r="S109" i="18"/>
  <c r="S110" i="18"/>
  <c r="S111" i="18"/>
  <c r="S112" i="18"/>
  <c r="S113" i="18"/>
  <c r="S114" i="18"/>
  <c r="S115" i="18"/>
  <c r="S116" i="18"/>
  <c r="S117" i="18"/>
  <c r="S118" i="18"/>
  <c r="S119" i="18"/>
  <c r="S120" i="18"/>
  <c r="S121" i="18"/>
  <c r="S122" i="18"/>
  <c r="S123" i="18"/>
  <c r="S124" i="18"/>
  <c r="S125" i="18"/>
  <c r="S126" i="18"/>
  <c r="S127" i="18"/>
  <c r="S128" i="18"/>
  <c r="S129" i="18"/>
  <c r="S130" i="18"/>
  <c r="S131" i="18"/>
  <c r="S132" i="18"/>
  <c r="S133" i="18"/>
  <c r="S134" i="18"/>
  <c r="S135" i="18"/>
  <c r="S136" i="18"/>
  <c r="S137" i="18"/>
  <c r="S138" i="18"/>
  <c r="S139" i="18"/>
  <c r="S140" i="18"/>
  <c r="S141" i="18"/>
  <c r="S142" i="18"/>
  <c r="S143" i="18"/>
  <c r="S144" i="18"/>
  <c r="S145" i="18"/>
  <c r="S146" i="18"/>
  <c r="S147" i="18"/>
  <c r="S148" i="18"/>
  <c r="S149" i="18"/>
  <c r="S150" i="18"/>
  <c r="S151" i="18"/>
  <c r="S152" i="18"/>
  <c r="S153" i="18"/>
  <c r="S154" i="18"/>
  <c r="S155" i="18"/>
  <c r="S156" i="18"/>
  <c r="S157" i="18"/>
  <c r="S158" i="18"/>
  <c r="S159" i="18"/>
  <c r="S160" i="18"/>
  <c r="S161" i="18"/>
  <c r="S162" i="18"/>
  <c r="S163" i="18"/>
  <c r="S164" i="18"/>
  <c r="S165" i="18"/>
  <c r="S166" i="18"/>
  <c r="S167" i="18"/>
  <c r="S168" i="18"/>
  <c r="S169" i="18"/>
  <c r="S170" i="18"/>
  <c r="S171" i="18"/>
  <c r="S172" i="18"/>
  <c r="S173" i="18"/>
  <c r="S174" i="18"/>
  <c r="S175" i="18"/>
  <c r="S176" i="18"/>
  <c r="S177" i="18"/>
  <c r="S178" i="18"/>
  <c r="S179" i="18"/>
  <c r="S180" i="18"/>
  <c r="S181" i="18"/>
  <c r="S182" i="18"/>
  <c r="S183" i="18"/>
  <c r="S184" i="18"/>
  <c r="S185" i="18"/>
  <c r="S186" i="18"/>
  <c r="S187" i="18"/>
  <c r="S188" i="18"/>
  <c r="S189" i="18"/>
  <c r="S190" i="18"/>
  <c r="S191" i="18"/>
  <c r="S192" i="18"/>
  <c r="S193" i="18"/>
  <c r="S194" i="18"/>
  <c r="S195" i="18"/>
  <c r="S196" i="18"/>
  <c r="S197" i="18"/>
  <c r="S198" i="18"/>
  <c r="S199" i="18"/>
  <c r="S200" i="18"/>
  <c r="S201" i="18"/>
  <c r="S202" i="18"/>
  <c r="S203" i="18"/>
  <c r="S204" i="18"/>
  <c r="S205" i="18"/>
  <c r="S206" i="18"/>
  <c r="S207" i="18"/>
  <c r="S208" i="18"/>
  <c r="S209" i="18"/>
  <c r="S210" i="18"/>
  <c r="S211" i="18"/>
  <c r="S212" i="18"/>
  <c r="S213" i="18"/>
  <c r="S214" i="18"/>
  <c r="S215" i="18"/>
  <c r="S216" i="18"/>
  <c r="S217" i="18"/>
  <c r="S218" i="18"/>
  <c r="S219" i="18"/>
  <c r="S220" i="18"/>
  <c r="S221" i="18"/>
  <c r="S222" i="18"/>
  <c r="S223" i="18"/>
  <c r="S224" i="18"/>
  <c r="S225" i="18"/>
  <c r="S226" i="18"/>
  <c r="S227" i="18"/>
  <c r="S228" i="18"/>
  <c r="S229" i="18"/>
  <c r="S230" i="18"/>
  <c r="S231" i="18"/>
  <c r="S232" i="18"/>
  <c r="S233" i="18"/>
  <c r="S234" i="18"/>
  <c r="S235" i="18"/>
  <c r="S236" i="18"/>
  <c r="S237" i="18"/>
  <c r="S238" i="18"/>
  <c r="S239" i="18"/>
  <c r="S240" i="18"/>
  <c r="S241" i="18"/>
  <c r="S242" i="18"/>
  <c r="S243" i="18"/>
  <c r="S244" i="18"/>
  <c r="S245" i="18"/>
  <c r="S246" i="18"/>
  <c r="S247" i="18"/>
  <c r="S248" i="18"/>
  <c r="S249" i="18"/>
  <c r="S250" i="18"/>
  <c r="S251" i="18"/>
  <c r="S252" i="18"/>
  <c r="S253" i="18"/>
  <c r="S254" i="18"/>
  <c r="S255" i="18"/>
  <c r="S256" i="18"/>
  <c r="S257" i="18"/>
  <c r="S258" i="18"/>
  <c r="S259" i="18"/>
  <c r="S260" i="18"/>
  <c r="S261" i="18"/>
  <c r="S262" i="18"/>
  <c r="S263" i="18"/>
  <c r="S264" i="18"/>
  <c r="S265" i="18"/>
  <c r="S266" i="18"/>
  <c r="S267" i="18"/>
  <c r="S268" i="18"/>
  <c r="S269" i="18"/>
  <c r="S270" i="18"/>
  <c r="S271" i="18"/>
  <c r="S272" i="18"/>
  <c r="S273" i="18"/>
  <c r="S274" i="18"/>
  <c r="S275" i="18"/>
  <c r="S276" i="18"/>
  <c r="S277" i="18"/>
  <c r="S278" i="18"/>
  <c r="S279" i="18"/>
  <c r="S280" i="18"/>
  <c r="S281" i="18"/>
  <c r="S282" i="18"/>
  <c r="S283" i="18"/>
  <c r="S284" i="18"/>
  <c r="S285" i="18"/>
  <c r="S286" i="18"/>
  <c r="S287" i="18"/>
  <c r="S288" i="18"/>
  <c r="S289" i="18"/>
  <c r="S290" i="18"/>
  <c r="S291" i="18"/>
  <c r="S292" i="18"/>
  <c r="S293" i="18"/>
  <c r="S294" i="18"/>
  <c r="S295" i="18"/>
  <c r="S296" i="18"/>
  <c r="S297" i="18"/>
  <c r="S298" i="18"/>
  <c r="S299" i="18"/>
  <c r="S300" i="18"/>
  <c r="S301" i="18"/>
  <c r="S302" i="18"/>
  <c r="S303" i="18"/>
  <c r="S304" i="18"/>
  <c r="S305" i="18"/>
  <c r="S306" i="18"/>
  <c r="S307" i="18"/>
  <c r="S308" i="18"/>
  <c r="S309" i="18"/>
  <c r="S310" i="18"/>
  <c r="S311" i="18"/>
  <c r="S312" i="18"/>
  <c r="S313" i="18"/>
  <c r="S314" i="18"/>
  <c r="S315" i="18"/>
  <c r="S316" i="18"/>
  <c r="S317" i="18"/>
  <c r="S318" i="18"/>
  <c r="S319" i="18"/>
  <c r="S320" i="18"/>
  <c r="S321" i="18"/>
  <c r="S322" i="18"/>
  <c r="S323" i="18"/>
  <c r="S324" i="18"/>
  <c r="S325" i="18"/>
  <c r="S326" i="18"/>
  <c r="S327" i="18"/>
  <c r="S328" i="18"/>
  <c r="S329" i="18"/>
  <c r="S330" i="18"/>
  <c r="S331" i="18"/>
  <c r="S332" i="18"/>
  <c r="S333" i="18"/>
  <c r="S334" i="18"/>
  <c r="S335" i="18"/>
  <c r="S336" i="18"/>
  <c r="S337" i="18"/>
  <c r="S338" i="18"/>
  <c r="S339" i="18"/>
  <c r="S340" i="18"/>
  <c r="S341" i="18"/>
  <c r="S342" i="18"/>
  <c r="S343" i="18"/>
  <c r="S344" i="18"/>
  <c r="S345" i="18"/>
  <c r="S346" i="18"/>
  <c r="S347" i="18"/>
  <c r="S348" i="18"/>
  <c r="S349" i="18"/>
  <c r="S350" i="18"/>
  <c r="S351" i="18"/>
  <c r="S352" i="18"/>
  <c r="S353" i="18"/>
  <c r="S354" i="18"/>
  <c r="S355" i="18"/>
  <c r="S356" i="18"/>
  <c r="S357" i="18"/>
  <c r="S358" i="18"/>
  <c r="S359" i="18"/>
  <c r="S360" i="18"/>
  <c r="S361" i="18"/>
  <c r="S362" i="18"/>
  <c r="S363" i="18"/>
  <c r="S365" i="18"/>
  <c r="S366" i="18"/>
  <c r="S367" i="18"/>
  <c r="S368" i="18"/>
  <c r="S369" i="18"/>
  <c r="S370" i="18"/>
  <c r="S371" i="18"/>
  <c r="S372" i="18"/>
  <c r="S373" i="18"/>
  <c r="S374" i="18"/>
  <c r="S375" i="18"/>
  <c r="S376" i="18"/>
  <c r="S377" i="18"/>
  <c r="S378" i="18"/>
  <c r="S379" i="18"/>
  <c r="S380" i="18"/>
  <c r="S381" i="18"/>
  <c r="S382" i="18"/>
  <c r="S383" i="18"/>
  <c r="S384" i="18"/>
  <c r="S385" i="18"/>
  <c r="S386" i="18"/>
  <c r="S387" i="18"/>
  <c r="S388" i="18"/>
  <c r="S389" i="18"/>
  <c r="S390" i="18"/>
  <c r="S391" i="18"/>
  <c r="S392" i="18"/>
  <c r="S393" i="18"/>
  <c r="S394" i="18"/>
  <c r="S395" i="18"/>
  <c r="S396" i="18"/>
  <c r="S397" i="18"/>
  <c r="S398" i="18"/>
  <c r="S399" i="18"/>
  <c r="S400" i="18"/>
  <c r="S401" i="18"/>
  <c r="S402" i="18"/>
  <c r="S403" i="18"/>
  <c r="S404" i="18"/>
  <c r="S405" i="18"/>
  <c r="S406" i="18"/>
  <c r="S407" i="18"/>
  <c r="S408" i="18"/>
  <c r="S409" i="18"/>
  <c r="S410" i="18"/>
  <c r="S411" i="18"/>
  <c r="S412" i="18"/>
  <c r="S413" i="18"/>
  <c r="S414" i="18"/>
  <c r="S415" i="18"/>
  <c r="S416" i="18"/>
  <c r="S417" i="18"/>
  <c r="S418" i="18"/>
  <c r="S419" i="18"/>
  <c r="S420" i="18"/>
  <c r="S421" i="18"/>
  <c r="S422" i="18"/>
  <c r="S423" i="18"/>
  <c r="S424" i="18"/>
  <c r="S425" i="18"/>
  <c r="S426" i="18"/>
  <c r="S427" i="18"/>
  <c r="S428" i="18"/>
  <c r="S429" i="18"/>
  <c r="S430" i="18"/>
  <c r="S431" i="18"/>
  <c r="S432" i="18"/>
  <c r="S433" i="18"/>
  <c r="S434" i="18"/>
  <c r="S435" i="18"/>
  <c r="S436" i="18"/>
  <c r="S437" i="18"/>
  <c r="S438" i="18"/>
  <c r="S439" i="18"/>
  <c r="S440" i="18"/>
  <c r="S441" i="18"/>
  <c r="S442" i="18"/>
  <c r="S443" i="18"/>
  <c r="S444" i="18"/>
  <c r="S445" i="18"/>
  <c r="S446" i="18"/>
  <c r="S447" i="18"/>
  <c r="S448" i="18"/>
  <c r="S449" i="18"/>
  <c r="S450" i="18"/>
  <c r="S451" i="18"/>
  <c r="S452" i="18"/>
  <c r="S453" i="18"/>
  <c r="S454" i="18"/>
  <c r="S455" i="18"/>
  <c r="S456" i="18"/>
  <c r="S457" i="18"/>
  <c r="S458" i="18"/>
  <c r="S459" i="18"/>
  <c r="S460" i="18"/>
  <c r="S461" i="18"/>
  <c r="S462" i="18"/>
  <c r="S463" i="18"/>
  <c r="S464" i="18"/>
  <c r="S465" i="18"/>
  <c r="S466" i="18"/>
  <c r="S467" i="18"/>
  <c r="S468" i="18"/>
  <c r="S469" i="18"/>
  <c r="S470" i="18"/>
  <c r="S471" i="18"/>
  <c r="S472" i="18"/>
  <c r="S473" i="18"/>
  <c r="S474" i="18"/>
  <c r="S475" i="18"/>
  <c r="S476" i="18"/>
  <c r="S477" i="18"/>
  <c r="S478" i="18"/>
  <c r="S479" i="18"/>
  <c r="S480" i="18"/>
  <c r="S481" i="18"/>
  <c r="S482" i="18"/>
  <c r="S483" i="18"/>
  <c r="S484" i="18"/>
  <c r="S485" i="18"/>
  <c r="S486" i="18"/>
  <c r="S487" i="18"/>
  <c r="S488" i="18"/>
  <c r="S489" i="18"/>
  <c r="S490" i="18"/>
  <c r="S491" i="18"/>
  <c r="S492" i="18"/>
  <c r="S493" i="18"/>
  <c r="S494" i="18"/>
  <c r="S495" i="18"/>
  <c r="S496" i="18"/>
  <c r="S497" i="18"/>
  <c r="S498" i="18"/>
  <c r="S499" i="18"/>
  <c r="S500" i="18"/>
  <c r="S501" i="18"/>
  <c r="S502" i="18"/>
  <c r="S503" i="18"/>
  <c r="S504" i="18"/>
  <c r="S505" i="18"/>
  <c r="S506" i="18"/>
  <c r="S507" i="18"/>
  <c r="S508" i="18"/>
  <c r="S509" i="18"/>
  <c r="S510" i="18"/>
  <c r="S511" i="18"/>
  <c r="S512" i="18"/>
  <c r="S513" i="18"/>
  <c r="S514" i="18"/>
  <c r="S515" i="18"/>
  <c r="S516" i="18"/>
  <c r="S517" i="18"/>
  <c r="S518" i="18"/>
  <c r="S519" i="18"/>
  <c r="S520" i="18"/>
  <c r="S521" i="18"/>
  <c r="S522" i="18"/>
  <c r="S523" i="18"/>
  <c r="S524" i="18"/>
  <c r="S525" i="18"/>
  <c r="S526" i="18"/>
  <c r="S527" i="18"/>
  <c r="S528" i="18"/>
  <c r="S529" i="18"/>
  <c r="S530" i="18"/>
  <c r="S531" i="18"/>
  <c r="S532" i="18"/>
  <c r="S533" i="18"/>
  <c r="S534" i="18"/>
  <c r="S535" i="18"/>
  <c r="S536" i="18"/>
  <c r="S537" i="18"/>
  <c r="S538" i="18"/>
  <c r="S539" i="18"/>
  <c r="S540" i="18"/>
  <c r="S541" i="18"/>
  <c r="S542" i="18"/>
  <c r="S543" i="18"/>
  <c r="S544" i="18"/>
  <c r="S545" i="18"/>
  <c r="S546" i="18"/>
  <c r="S547" i="18"/>
  <c r="S548" i="18"/>
  <c r="S549" i="18"/>
  <c r="S550" i="18"/>
  <c r="S551" i="18"/>
  <c r="S552" i="18"/>
  <c r="S553" i="18"/>
  <c r="S554" i="18"/>
  <c r="S555" i="18"/>
  <c r="S556" i="18"/>
  <c r="S557" i="18"/>
  <c r="S558" i="18"/>
  <c r="S559" i="18"/>
  <c r="S560" i="18"/>
  <c r="S561" i="18"/>
  <c r="S562" i="18"/>
  <c r="S563" i="18"/>
  <c r="S564" i="18"/>
  <c r="S565" i="18"/>
  <c r="S566" i="18"/>
  <c r="S567" i="18"/>
  <c r="S568" i="18"/>
  <c r="S569" i="18"/>
  <c r="S570" i="18"/>
  <c r="S571" i="18"/>
  <c r="S572" i="18"/>
  <c r="S573" i="18"/>
  <c r="S574" i="18"/>
  <c r="S575" i="18"/>
  <c r="S576" i="18"/>
  <c r="S577" i="18"/>
  <c r="S578" i="18"/>
  <c r="S579" i="18"/>
  <c r="S580" i="18"/>
  <c r="S581" i="18"/>
  <c r="S582" i="18"/>
  <c r="S583" i="18"/>
  <c r="S584" i="18"/>
  <c r="S585" i="18"/>
  <c r="J586" i="18"/>
  <c r="K586" i="18"/>
  <c r="M586" i="18"/>
  <c r="N586" i="18"/>
  <c r="P586" i="18"/>
  <c r="Q586" i="18"/>
  <c r="S586" i="18"/>
  <c r="T586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3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Peel order was for 500 not 400
SHORTSHIPPED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Y15" authorId="0" shapeId="0" xr:uid="{00000000-0006-0000-0100-000001000000}">
      <text>
        <r>
          <rPr>
            <b/>
            <sz val="8"/>
            <color indexed="81"/>
            <rFont val="Tahoma"/>
          </rPr>
          <t>Mar 16/04
Spoke to Beth Baskin. She is coming by today to drop off 28 Silver/12 Navy toques and $$. Sold 30.</t>
        </r>
        <r>
          <rPr>
            <sz val="8"/>
            <color indexed="81"/>
            <rFont val="Tahoma"/>
          </rPr>
          <t xml:space="preserve">
</t>
        </r>
      </text>
    </comment>
    <comment ref="Y23" authorId="0" shapeId="0" xr:uid="{00000000-0006-0000-0100-000002000000}">
      <text>
        <r>
          <rPr>
            <b/>
            <sz val="8"/>
            <color indexed="81"/>
            <rFont val="Tahoma"/>
          </rPr>
          <t>donation of $20</t>
        </r>
        <r>
          <rPr>
            <sz val="8"/>
            <color indexed="81"/>
            <rFont val="Tahoma"/>
          </rPr>
          <t xml:space="preserve">
</t>
        </r>
      </text>
    </comment>
    <comment ref="Y24" authorId="0" shapeId="0" xr:uid="{00000000-0006-0000-0100-000003000000}">
      <text>
        <r>
          <rPr>
            <sz val="8"/>
            <color indexed="81"/>
            <rFont val="Tahoma"/>
          </rPr>
          <t>Feb 2/04
More $$ &amp; a completed form are coming from the church. I think she has $420  - Susan
Received - cheque #378 Feb 2/04 $40.00 
April 20 - Paid $430 chq # 1725</t>
        </r>
      </text>
    </comment>
    <comment ref="Y28" authorId="0" shapeId="0" xr:uid="{00000000-0006-0000-0100-000004000000}">
      <text>
        <r>
          <rPr>
            <b/>
            <sz val="8"/>
            <color indexed="81"/>
            <rFont val="Tahoma"/>
          </rPr>
          <t>donation of $10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X14" authorId="0" shapeId="0" xr:uid="{00000000-0006-0000-0500-000001000000}">
      <text>
        <r>
          <rPr>
            <b/>
            <sz val="8"/>
            <color indexed="81"/>
            <rFont val="Tahoma"/>
          </rPr>
          <t>Administrator:</t>
        </r>
        <r>
          <rPr>
            <sz val="8"/>
            <color indexed="81"/>
            <rFont val="Tahoma"/>
          </rPr>
          <t xml:space="preserve">
$250 Donation</t>
        </r>
      </text>
    </comment>
    <comment ref="X30" authorId="0" shapeId="0" xr:uid="{00000000-0006-0000-0500-000002000000}">
      <text>
        <r>
          <rPr>
            <b/>
            <sz val="8"/>
            <color indexed="81"/>
            <rFont val="Tahoma"/>
          </rPr>
          <t>Administrator:</t>
        </r>
        <r>
          <rPr>
            <sz val="8"/>
            <color indexed="81"/>
            <rFont val="Tahoma"/>
          </rPr>
          <t xml:space="preserve">
156 leftoversfrom last year.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U23" authorId="0" shapeId="0" xr:uid="{00000000-0006-0000-0600-000001000000}">
      <text>
        <r>
          <rPr>
            <b/>
            <sz val="8"/>
            <color indexed="81"/>
            <rFont val="Tahoma"/>
          </rPr>
          <t>Administrator:</t>
        </r>
        <r>
          <rPr>
            <sz val="8"/>
            <color indexed="81"/>
            <rFont val="Tahoma"/>
          </rPr>
          <t xml:space="preserve">
They charged $8 for the toque.8 x 36 = 288 - $2 short.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V258" authorId="0" shapeId="0" xr:uid="{00000000-0006-0000-0900-000001000000}">
      <text>
        <r>
          <rPr>
            <b/>
            <sz val="8"/>
            <color indexed="81"/>
            <rFont val="Tahoma"/>
          </rPr>
          <t>Administrator:</t>
        </r>
        <r>
          <rPr>
            <sz val="8"/>
            <color indexed="81"/>
            <rFont val="Tahoma"/>
          </rPr>
          <t xml:space="preserve">
Duplicated.Sent twice.</t>
        </r>
      </text>
    </comment>
    <comment ref="K295" authorId="0" shapeId="0" xr:uid="{00000000-0006-0000-0900-000002000000}">
      <text>
        <r>
          <rPr>
            <b/>
            <sz val="8"/>
            <color indexed="81"/>
            <rFont val="Tahoma"/>
          </rPr>
          <t>Administrator:</t>
        </r>
        <r>
          <rPr>
            <sz val="8"/>
            <color indexed="81"/>
            <rFont val="Tahoma"/>
          </rPr>
          <t xml:space="preserve">
Duplicated.Sent Twice.</t>
        </r>
      </text>
    </comment>
    <comment ref="F430" authorId="0" shapeId="0" xr:uid="{00000000-0006-0000-0900-000003000000}">
      <text>
        <r>
          <rPr>
            <b/>
            <sz val="8"/>
            <color indexed="81"/>
            <rFont val="Tahoma"/>
          </rPr>
          <t>Administrator:</t>
        </r>
        <r>
          <rPr>
            <sz val="8"/>
            <color indexed="81"/>
            <rFont val="Tahoma"/>
          </rPr>
          <t xml:space="preserve">
519-485-4610 x 213 (W)</t>
        </r>
      </text>
    </comment>
    <comment ref="K539" authorId="0" shapeId="0" xr:uid="{00000000-0006-0000-0900-000004000000}">
      <text>
        <r>
          <rPr>
            <b/>
            <sz val="8"/>
            <color indexed="81"/>
            <rFont val="Tahoma"/>
          </rPr>
          <t>Administrator:</t>
        </r>
        <r>
          <rPr>
            <sz val="8"/>
            <color indexed="81"/>
            <rFont val="Tahoma"/>
          </rPr>
          <t xml:space="preserve">
Mar 18 - Amanda stated she hasn't received her toque yet.1 more silver sent.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U6" authorId="0" shapeId="0" xr:uid="{00000000-0006-0000-0C00-000001000000}">
      <text>
        <r>
          <rPr>
            <b/>
            <sz val="8"/>
            <color indexed="81"/>
            <rFont val="Tahoma"/>
          </rPr>
          <t>Apr. 2/04 - Deposit by Paris St. branch for Sudbury only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<sst xmlns="http://schemas.openxmlformats.org/spreadsheetml/2006/main" count="7477" uniqueCount="4408">
  <si>
    <t xml:space="preserve">2004 Total Toque Orders </t>
  </si>
  <si>
    <t>Source</t>
  </si>
  <si>
    <t>2003 Sold</t>
  </si>
  <si>
    <t>2004 Estimated
Order - Silver</t>
  </si>
  <si>
    <t>RTR
Shipped to
date - Silver</t>
  </si>
  <si>
    <t>Merkley
Shipped to
date - Silver</t>
  </si>
  <si>
    <t>2004 Total
Order - Navy</t>
  </si>
  <si>
    <t>Shipped to
date - Navy</t>
  </si>
  <si>
    <t>2004 Total
Order - Grey</t>
  </si>
  <si>
    <t>Shipped to
date - Grey</t>
  </si>
  <si>
    <t>Total Order
(S + N + G)</t>
  </si>
  <si>
    <t>Total Shipped
to date - 
(S + N + G)</t>
  </si>
  <si>
    <t>Total Returned</t>
  </si>
  <si>
    <t>Total Sold
To Date</t>
  </si>
  <si>
    <t>$ Rec'd</t>
  </si>
  <si>
    <t>$ Promised</t>
  </si>
  <si>
    <t>Total Owed</t>
  </si>
  <si>
    <t>Latest Estimate
$ Rec'd</t>
  </si>
  <si>
    <t>Toques
Outstanding</t>
  </si>
  <si>
    <t>Latest
Estimate
 Toques Sold</t>
  </si>
  <si>
    <t>Difference
($ owed)</t>
  </si>
  <si>
    <t>2004 Est Total Order -Silver</t>
  </si>
  <si>
    <t>2004 Est Total Order - Navy</t>
  </si>
  <si>
    <t>M G Estimate - Silver</t>
  </si>
  <si>
    <t>MG estimate - navy</t>
  </si>
  <si>
    <t>MG Est - Total (S+N+ G)</t>
  </si>
  <si>
    <t>Notes</t>
  </si>
  <si>
    <t>Vancouver</t>
  </si>
  <si>
    <t>Include RBC - still to come</t>
  </si>
  <si>
    <t>Calgary</t>
  </si>
  <si>
    <t>* Include $18,274 DE</t>
  </si>
  <si>
    <t>Ottawa</t>
  </si>
  <si>
    <t xml:space="preserve">Halifax </t>
  </si>
  <si>
    <t>not yet including RBC deposits
verify with Kendra's acct.</t>
  </si>
  <si>
    <t>Alliston</t>
  </si>
  <si>
    <t>Mar 16/04 - will return toques &amp; $$
$$ showing in $ Rec'd column is from gen ledger</t>
  </si>
  <si>
    <t>Collingwood</t>
  </si>
  <si>
    <t>Edmonton</t>
  </si>
  <si>
    <t>deposited by Sherry?
230 toques supplied by Sherry - Calgary</t>
  </si>
  <si>
    <t xml:space="preserve">Hamilton </t>
  </si>
  <si>
    <t>$6700 Adele + RBC est.</t>
  </si>
  <si>
    <t xml:space="preserve">Peel Region </t>
  </si>
  <si>
    <t xml:space="preserve">Sarnia </t>
  </si>
  <si>
    <t>St. Catharines</t>
  </si>
  <si>
    <t>St. John's (Nfld)</t>
  </si>
  <si>
    <t>RBC deposit</t>
  </si>
  <si>
    <t xml:space="preserve">Windsor </t>
  </si>
  <si>
    <t>Agencies - Misc</t>
  </si>
  <si>
    <t>Schools</t>
  </si>
  <si>
    <t>* Greenwood</t>
  </si>
  <si>
    <t>Toronto United Church</t>
  </si>
  <si>
    <t>Religious - other</t>
  </si>
  <si>
    <t>RBC - Toronto Office</t>
  </si>
  <si>
    <t>VERIFY - use Kendra's acct.</t>
  </si>
  <si>
    <t>RBC - Quebec City</t>
  </si>
  <si>
    <t>Direct Energy</t>
  </si>
  <si>
    <t>Tor Corp &amp; Miscell</t>
  </si>
  <si>
    <t>Web-Phone</t>
  </si>
  <si>
    <t>Individual Sales</t>
  </si>
  <si>
    <t>Toronto Day of Sales</t>
  </si>
  <si>
    <t>Region of Peel  owes approx. $1600
Greenwood owes approx. $1160
extra $ comes from donations
extra toques come from DE supply &amp; Region of Peel</t>
  </si>
  <si>
    <t>RTR (Comps)</t>
  </si>
  <si>
    <t>Comps</t>
  </si>
  <si>
    <t>Rivoli Toque sales</t>
  </si>
  <si>
    <t>Tor - Post Secondary Schools</t>
  </si>
  <si>
    <t>DAY OF SALES by UofT Engineer</t>
  </si>
  <si>
    <t>Ryerson</t>
  </si>
  <si>
    <t>Did not participate in Subway Stns.</t>
  </si>
  <si>
    <t>Total</t>
  </si>
  <si>
    <t>Actual Total</t>
  </si>
  <si>
    <t>2004 participating United Churches</t>
  </si>
  <si>
    <t>Church</t>
  </si>
  <si>
    <t xml:space="preserve">Address </t>
  </si>
  <si>
    <t>City/Prov</t>
  </si>
  <si>
    <t>PC</t>
  </si>
  <si>
    <t>Contact</t>
  </si>
  <si>
    <t>Phone</t>
  </si>
  <si>
    <t>Fax</t>
  </si>
  <si>
    <t>Email</t>
  </si>
  <si>
    <t>2004 Total Order - Silver</t>
  </si>
  <si>
    <t>Shipped to date - Silver</t>
  </si>
  <si>
    <t>Returned</t>
  </si>
  <si>
    <t>Shipped to date - Navy</t>
  </si>
  <si>
    <t>Shipped to date - Grey</t>
  </si>
  <si>
    <t>Total returned</t>
  </si>
  <si>
    <t>Total
Sold</t>
  </si>
  <si>
    <t>outstanding</t>
  </si>
  <si>
    <t>Angus United Church</t>
  </si>
  <si>
    <t>P.O Box 297</t>
  </si>
  <si>
    <t>Schomberg, ON</t>
  </si>
  <si>
    <t>LoG 1T0</t>
  </si>
  <si>
    <t>Norm Munroe</t>
  </si>
  <si>
    <t>905-939-7148</t>
  </si>
  <si>
    <t>Jan 7,Sent Via  purolator- March 10 - Paid by Chq # 33</t>
  </si>
  <si>
    <t>Bondhead United Church</t>
  </si>
  <si>
    <t>4457 Line 6,R.R #3</t>
  </si>
  <si>
    <t>Tottenham, ON</t>
  </si>
  <si>
    <t>L0G 1W0</t>
  </si>
  <si>
    <t>Bob Watt</t>
  </si>
  <si>
    <t>905-775-2123</t>
  </si>
  <si>
    <r>
      <t>Jan 28,Sent Via Purolator(</t>
    </r>
    <r>
      <rPr>
        <sz val="10"/>
        <color indexed="12"/>
        <rFont val="Arial"/>
        <family val="2"/>
      </rPr>
      <t>36 returned</t>
    </r>
    <r>
      <rPr>
        <sz val="10"/>
        <rFont val="Arial"/>
        <family val="2"/>
      </rPr>
      <t xml:space="preserve">)- 
</t>
    </r>
    <r>
      <rPr>
        <sz val="10"/>
        <color indexed="12"/>
        <rFont val="Arial"/>
        <family val="2"/>
      </rPr>
      <t xml:space="preserve">March 1 - Paid by cheques </t>
    </r>
  </si>
  <si>
    <t>Central Westside United Church</t>
  </si>
  <si>
    <t>310 10 th St. West</t>
  </si>
  <si>
    <t>Owen Sound, ON</t>
  </si>
  <si>
    <t>N4K 3R5</t>
  </si>
  <si>
    <t>David Sharman</t>
  </si>
  <si>
    <t>519-376-8319</t>
  </si>
  <si>
    <t>davids@centralwestside.ca</t>
  </si>
  <si>
    <r>
      <t>Jan 9,Sent Via Purolator(</t>
    </r>
    <r>
      <rPr>
        <sz val="10"/>
        <color indexed="12"/>
        <rFont val="Arial"/>
        <family val="2"/>
      </rPr>
      <t>Mar 16 - Paid by chq # 92</t>
    </r>
    <r>
      <rPr>
        <sz val="10"/>
        <rFont val="Arial"/>
        <family val="2"/>
      </rPr>
      <t>)</t>
    </r>
  </si>
  <si>
    <t>Dunbarton - Fairport United Church</t>
  </si>
  <si>
    <t>1066 Dunbarton Road</t>
  </si>
  <si>
    <t>Pickering, ON</t>
  </si>
  <si>
    <t>L1V 1G8</t>
  </si>
  <si>
    <t>Carolyn Dunlop</t>
  </si>
  <si>
    <t>905-839-7271</t>
  </si>
  <si>
    <r>
      <t>Jan 7,Sent Via  purolator(Mar 22 - Carolyn called to confirm the chq she sent on Feb 11.
She will cancell the chq&amp;reissue)</t>
    </r>
    <r>
      <rPr>
        <sz val="10"/>
        <color indexed="12"/>
        <rFont val="Arial"/>
        <family val="2"/>
      </rPr>
      <t>Apr 2 - paid by Chq # 6158</t>
    </r>
  </si>
  <si>
    <t>Ebenezer United Church</t>
  </si>
  <si>
    <t>5000 Steeles Ave. East</t>
  </si>
  <si>
    <t>Markham, ON</t>
  </si>
  <si>
    <t>L3R 7B4</t>
  </si>
  <si>
    <t>Catherine Hions</t>
  </si>
  <si>
    <t>905-294-9273</t>
  </si>
  <si>
    <r>
      <t>Feb 5,Sent Via DMC</t>
    </r>
    <r>
      <rPr>
        <sz val="10"/>
        <color indexed="12"/>
        <rFont val="Arial"/>
        <family val="2"/>
      </rPr>
      <t>(Mar 14- Paid by chq #4716)</t>
    </r>
  </si>
  <si>
    <t>Emmanuel Howard Park United Church</t>
  </si>
  <si>
    <t>214 Wright Ave.</t>
  </si>
  <si>
    <t>Toronto, ON</t>
  </si>
  <si>
    <t>M6R 1E6</t>
  </si>
  <si>
    <t>James Doyle</t>
  </si>
  <si>
    <t>647-436-8889</t>
  </si>
  <si>
    <t>jamesdoyle@utoronto.ca</t>
  </si>
  <si>
    <r>
      <t xml:space="preserve">Jan 22,Sent Via MDC - </t>
    </r>
    <r>
      <rPr>
        <sz val="10"/>
        <color indexed="12"/>
        <rFont val="Arial"/>
        <family val="2"/>
      </rPr>
      <t>PAID by chq #1683 May 15/04</t>
    </r>
  </si>
  <si>
    <t>Fairlawn Heights United Church</t>
  </si>
  <si>
    <t>28 Fairlawn Avenue</t>
  </si>
  <si>
    <t>M5M 1S7</t>
  </si>
  <si>
    <t>Kerstin McCutcheon</t>
  </si>
  <si>
    <t>416-482-4589</t>
  </si>
  <si>
    <t>kerstin@on.aibn.com</t>
  </si>
  <si>
    <r>
      <t>Jan 22,Sent Via MDC(</t>
    </r>
    <r>
      <rPr>
        <sz val="10"/>
        <color indexed="12"/>
        <rFont val="Arial"/>
        <family val="2"/>
      </rPr>
      <t>50 returned</t>
    </r>
    <r>
      <rPr>
        <sz val="10"/>
        <rFont val="Arial"/>
        <family val="2"/>
      </rPr>
      <t xml:space="preserve">)
</t>
    </r>
    <r>
      <rPr>
        <sz val="10"/>
        <color indexed="12"/>
        <rFont val="Arial"/>
        <family val="2"/>
      </rPr>
      <t>Feb 20 - Paid by cash and chqs</t>
    </r>
  </si>
  <si>
    <t>Glen Ayr United Church</t>
  </si>
  <si>
    <t>55 Brimorton Drive</t>
  </si>
  <si>
    <t>Scarborough,ON</t>
  </si>
  <si>
    <t>M1P 3Z3</t>
  </si>
  <si>
    <t>Pam Lock</t>
  </si>
  <si>
    <t>416-499-0101</t>
  </si>
  <si>
    <r>
      <t xml:space="preserve"> Dec 3,Sent Via Purolator-</t>
    </r>
    <r>
      <rPr>
        <sz val="10"/>
        <color indexed="12"/>
        <rFont val="Arial"/>
        <family val="2"/>
      </rPr>
      <t>38 Toques returned,
Feb 25 - Paid By Chqs - $520 Donation</t>
    </r>
  </si>
  <si>
    <t>Grace United Church</t>
  </si>
  <si>
    <t>156 Main St.North</t>
  </si>
  <si>
    <t>Brampton, ON</t>
  </si>
  <si>
    <t>L6Z 1N9</t>
  </si>
  <si>
    <t>Eugenie Dover</t>
  </si>
  <si>
    <t>905-796-3549</t>
  </si>
  <si>
    <t>edgardover@ca.inter.net</t>
  </si>
  <si>
    <r>
      <t xml:space="preserve">Jan 21,Sent Via Purolator( </t>
    </r>
    <r>
      <rPr>
        <sz val="10"/>
        <color indexed="12"/>
        <rFont val="Arial"/>
        <family val="2"/>
      </rPr>
      <t>March 1 - Paid by chqs</t>
    </r>
    <r>
      <rPr>
        <sz val="10"/>
        <rFont val="Arial"/>
        <family val="2"/>
      </rPr>
      <t>)</t>
    </r>
  </si>
  <si>
    <t>Humbercrest United Church</t>
  </si>
  <si>
    <t>16 Baby Point Rd.</t>
  </si>
  <si>
    <t>M6S 2E9</t>
  </si>
  <si>
    <t>Jennifer David</t>
  </si>
  <si>
    <t>416-761-1932</t>
  </si>
  <si>
    <r>
      <t>Jan 28,Sent Via MDC, June 7 - left msg for Jennifer David h-416-761-1932</t>
    </r>
    <r>
      <rPr>
        <sz val="10"/>
        <color indexed="14"/>
        <rFont val="Arial"/>
        <family val="2"/>
      </rPr>
      <t xml:space="preserve">
</t>
    </r>
    <r>
      <rPr>
        <sz val="10"/>
        <color indexed="12"/>
        <rFont val="Arial"/>
        <family val="2"/>
      </rPr>
      <t>PAID by chq #394 $460 June 8/04</t>
    </r>
  </si>
  <si>
    <t>Keswick United Church</t>
  </si>
  <si>
    <t>265 CedArholme Ave.</t>
  </si>
  <si>
    <t>Keswick, ON</t>
  </si>
  <si>
    <t>L4P 2W5</t>
  </si>
  <si>
    <t>Mike Fennelon</t>
  </si>
  <si>
    <t>905-476-1417</t>
  </si>
  <si>
    <r>
      <t xml:space="preserve">Dec19,Sent Via Purolator - </t>
    </r>
    <r>
      <rPr>
        <sz val="10"/>
        <color indexed="10"/>
        <rFont val="Arial"/>
        <family val="2"/>
      </rPr>
      <t xml:space="preserve">June 7 - cb after 5:30
June 21 - Mike confirmed 24 sold, returning 76, mailing chq for $240   </t>
    </r>
    <r>
      <rPr>
        <sz val="10"/>
        <color indexed="12"/>
        <rFont val="Arial"/>
        <family val="2"/>
      </rPr>
      <t>PAID by chq June 24</t>
    </r>
  </si>
  <si>
    <t>Kew Beach United Church</t>
  </si>
  <si>
    <t xml:space="preserve">140 Winewa Avenue </t>
  </si>
  <si>
    <t>Toronto,ON</t>
  </si>
  <si>
    <t>M4E 2T4</t>
  </si>
  <si>
    <t>Beth Baskin</t>
  </si>
  <si>
    <t>416-691-8082x3</t>
  </si>
  <si>
    <t>khuc.betbb@bellnet.ca</t>
  </si>
  <si>
    <r>
      <t xml:space="preserve">Jan 7,Sent Via MDC, Mar 16/04 spoke to Beth Baskin
 (coming by to drop off 28S/12N &amp; $)
</t>
    </r>
    <r>
      <rPr>
        <sz val="10"/>
        <color indexed="12"/>
        <rFont val="Arial"/>
        <family val="2"/>
      </rPr>
      <t>PAID cash May 14/04 deposit</t>
    </r>
  </si>
  <si>
    <t>Kingsway Lambton United Church</t>
  </si>
  <si>
    <t>85 The Kingsway</t>
  </si>
  <si>
    <t>M8X 1B6</t>
  </si>
  <si>
    <t>Rev Hugh Reid</t>
  </si>
  <si>
    <t>416-234-8224</t>
  </si>
  <si>
    <r>
      <t xml:space="preserve">Dec 3- Sent Via Purolator - </t>
    </r>
    <r>
      <rPr>
        <sz val="10"/>
        <color indexed="12"/>
        <rFont val="Arial"/>
        <family val="2"/>
      </rPr>
      <t>Paid on Nov 27 Chq # 4769</t>
    </r>
  </si>
  <si>
    <t>Leaside United Church</t>
  </si>
  <si>
    <t>822 Millwood Road</t>
  </si>
  <si>
    <t>M4G 1W4</t>
  </si>
  <si>
    <t>Lis Lister</t>
  </si>
  <si>
    <t>416-425-1253</t>
  </si>
  <si>
    <t>Dec 3- Sent Via Purolator</t>
  </si>
  <si>
    <t>Mount Albert United Church</t>
  </si>
  <si>
    <t>23 Alice Street</t>
  </si>
  <si>
    <t>Mount Albert, ON</t>
  </si>
  <si>
    <t>LOG 1M0</t>
  </si>
  <si>
    <t>Anne Perrin</t>
  </si>
  <si>
    <t>905-473-2916</t>
  </si>
  <si>
    <t>wjperrin@nepTune.on.ca</t>
  </si>
  <si>
    <t xml:space="preserve">Jan 5,Sent Via Purolator (Feb 25 - Paid by Chq # 5734) </t>
  </si>
  <si>
    <t>Northwest Barrie United Church</t>
  </si>
  <si>
    <t>464 Ferndale Dr North</t>
  </si>
  <si>
    <t>Barrie,ON</t>
  </si>
  <si>
    <t>L4N 7X7</t>
  </si>
  <si>
    <t>Barb Sams</t>
  </si>
  <si>
    <t>705-722-6936</t>
  </si>
  <si>
    <t xml:space="preserve">Dec 29 - Paid by Cheque #0055 </t>
  </si>
  <si>
    <t>Oriole York Mills United Church</t>
  </si>
  <si>
    <t>2609 Bayview Ave.</t>
  </si>
  <si>
    <t>M9L 1BS</t>
  </si>
  <si>
    <t>Jean Javanshir</t>
  </si>
  <si>
    <t>416-447-5941</t>
  </si>
  <si>
    <t>orioleyorkmills@rogers.com</t>
  </si>
  <si>
    <r>
      <t>Jan 21,Sent Via MDC(</t>
    </r>
    <r>
      <rPr>
        <sz val="10"/>
        <color indexed="12"/>
        <rFont val="Arial"/>
        <family val="2"/>
      </rPr>
      <t>March 1 - Paid by Chq # 2086</t>
    </r>
    <r>
      <rPr>
        <sz val="10"/>
        <rFont val="Arial"/>
        <family val="2"/>
      </rPr>
      <t xml:space="preserve">) </t>
    </r>
  </si>
  <si>
    <t>M9L 1B5</t>
  </si>
  <si>
    <t>Jan 27,Sent Via MDC</t>
  </si>
  <si>
    <t xml:space="preserve"> </t>
  </si>
  <si>
    <t>Feb 10,Sent Via DMC</t>
  </si>
  <si>
    <t>Richmond Hill United Church</t>
  </si>
  <si>
    <t>10201 Yonge Street</t>
  </si>
  <si>
    <t>Richmond Hill, ON</t>
  </si>
  <si>
    <t>L4C 3B2</t>
  </si>
  <si>
    <t>Sue Baker</t>
  </si>
  <si>
    <t>905-884-1301</t>
  </si>
  <si>
    <t>Jan 19,Sent Via Purolator(Feb 24 - Paid by Chq # 4219</t>
  </si>
  <si>
    <t>St.James United Church</t>
  </si>
  <si>
    <t>400 Burnhamthorpe Rd.</t>
  </si>
  <si>
    <t>Etobicoke, ON</t>
  </si>
  <si>
    <t>M9B 2A8</t>
  </si>
  <si>
    <t>Ann Linton-Walker</t>
  </si>
  <si>
    <t>416-622-4113</t>
  </si>
  <si>
    <t>lintonwalker@hotmail.com</t>
  </si>
  <si>
    <r>
      <t xml:space="preserve">Jan 22,Sent Via MDC(10 Sent back) - Feb 2/04 More $ &amp; a completed form are coming
</t>
    </r>
    <r>
      <rPr>
        <sz val="10"/>
        <color indexed="12"/>
        <rFont val="Arial"/>
        <family val="2"/>
      </rPr>
      <t>April 20 Paid $430 chq # 1725</t>
    </r>
  </si>
  <si>
    <t>St.James-Bond United Church</t>
  </si>
  <si>
    <t>1066 Avenue Road</t>
  </si>
  <si>
    <t>M5N 2C6</t>
  </si>
  <si>
    <t>Roni Beharry</t>
  </si>
  <si>
    <t>416-485-0723</t>
  </si>
  <si>
    <r>
      <t>Jan 23,Sent Via MDC(</t>
    </r>
    <r>
      <rPr>
        <sz val="10"/>
        <color indexed="12"/>
        <rFont val="Arial"/>
        <family val="2"/>
      </rPr>
      <t>March 5 - Paid with chq #2347</t>
    </r>
    <r>
      <rPr>
        <sz val="10"/>
        <rFont val="Arial"/>
        <family val="2"/>
      </rPr>
      <t>)</t>
    </r>
  </si>
  <si>
    <t>St.Mathews United Church</t>
  </si>
  <si>
    <t>729 St.Clair Ave. West</t>
  </si>
  <si>
    <t>M6C 1B2</t>
  </si>
  <si>
    <t>Katherine Brittain</t>
  </si>
  <si>
    <t>416-653-5711</t>
  </si>
  <si>
    <t>revkath@yahoo.com</t>
  </si>
  <si>
    <r>
      <t>Jan 22,Sent Via MDC(</t>
    </r>
    <r>
      <rPr>
        <sz val="10"/>
        <color indexed="12"/>
        <rFont val="Arial"/>
        <family val="2"/>
      </rPr>
      <t>Feb 18- Paid by chq #2777</t>
    </r>
    <r>
      <rPr>
        <sz val="10"/>
        <rFont val="Arial"/>
        <family val="2"/>
      </rPr>
      <t>)</t>
    </r>
  </si>
  <si>
    <t>Toronto Chinese Church</t>
  </si>
  <si>
    <t>c/o 3300 Kennedy Road</t>
  </si>
  <si>
    <t>M1V 3S8</t>
  </si>
  <si>
    <t>Ingrid Chong</t>
  </si>
  <si>
    <t>416-754-7147</t>
  </si>
  <si>
    <t>tcuc.ewart@bellnet.ca</t>
  </si>
  <si>
    <r>
      <t>Jan 21,Sent Via MDC
Jan 22,Silver Toques Sent Via MDC
(</t>
    </r>
    <r>
      <rPr>
        <sz val="10"/>
        <color indexed="12"/>
        <rFont val="Arial"/>
        <family val="2"/>
      </rPr>
      <t>Feb 22 - Paid by Chq #1846</t>
    </r>
    <r>
      <rPr>
        <sz val="10"/>
        <rFont val="Arial"/>
        <family val="2"/>
      </rPr>
      <t>)</t>
    </r>
  </si>
  <si>
    <t>Tyrone United Church</t>
  </si>
  <si>
    <t>2702 Concession #7</t>
  </si>
  <si>
    <t>Tyrone, On</t>
  </si>
  <si>
    <t>L1C 3K6</t>
  </si>
  <si>
    <t>Norm Seli</t>
  </si>
  <si>
    <t>905-263-4107</t>
  </si>
  <si>
    <t>norman.seli@sympatico</t>
  </si>
  <si>
    <r>
      <t xml:space="preserve">Feb 4,Minister picked up - </t>
    </r>
    <r>
      <rPr>
        <sz val="10"/>
        <color indexed="12"/>
        <rFont val="Arial"/>
        <family val="2"/>
      </rPr>
      <t>Feb 4 - Cash Paid</t>
    </r>
  </si>
  <si>
    <t>United Church Council</t>
  </si>
  <si>
    <t>Vince Alfano</t>
  </si>
  <si>
    <t xml:space="preserve">Dec10 - Paid by Chq </t>
  </si>
  <si>
    <t>Westminster Gilroy United Church</t>
  </si>
  <si>
    <t>69 William St.</t>
  </si>
  <si>
    <t>M9N 2K6</t>
  </si>
  <si>
    <t>Becky Winder</t>
  </si>
  <si>
    <t>416-249-0248</t>
  </si>
  <si>
    <t>rdwinder@yahoo.ca</t>
  </si>
  <si>
    <r>
      <t>Jan 12,Sent Via Purolator(</t>
    </r>
    <r>
      <rPr>
        <sz val="10"/>
        <color indexed="12"/>
        <rFont val="Arial"/>
        <family val="2"/>
      </rPr>
      <t>March 1 - Paid by chqs</t>
    </r>
    <r>
      <rPr>
        <sz val="10"/>
        <rFont val="Arial"/>
        <family val="2"/>
      </rPr>
      <t>)</t>
    </r>
  </si>
  <si>
    <t>York Pines United Church</t>
  </si>
  <si>
    <t xml:space="preserve">3150 Aurora / Lloydtown Rd </t>
  </si>
  <si>
    <t>Kettleby, ON</t>
  </si>
  <si>
    <t>L0G 1J0</t>
  </si>
  <si>
    <t>Christine Giancola</t>
  </si>
  <si>
    <t>905-751-0447</t>
  </si>
  <si>
    <t>tourchrisg@aol.com</t>
  </si>
  <si>
    <r>
      <t>Dec19,Sent Via Purolator(</t>
    </r>
    <r>
      <rPr>
        <sz val="10"/>
        <color indexed="12"/>
        <rFont val="Arial"/>
        <family val="2"/>
      </rPr>
      <t>Feb 9 - Paid by 5 chqs</t>
    </r>
    <r>
      <rPr>
        <sz val="10"/>
        <rFont val="Arial"/>
        <family val="2"/>
      </rPr>
      <t>)</t>
    </r>
  </si>
  <si>
    <t>Sub-totals</t>
  </si>
  <si>
    <t>St.Paul's United Church</t>
  </si>
  <si>
    <t>283 King Street</t>
  </si>
  <si>
    <t>Midland, On</t>
  </si>
  <si>
    <t>L4R 4K8</t>
  </si>
  <si>
    <t>E.Munro</t>
  </si>
  <si>
    <t>Jan 6 -She sent a cheque for 1 toque Chq # 21504238
This is the sample toque sent in UC package.
Did NOT participate in Campaign.</t>
  </si>
  <si>
    <t>Other religious 2003</t>
  </si>
  <si>
    <t>Mono Mills Anglican Church</t>
  </si>
  <si>
    <t>R.R # 1</t>
  </si>
  <si>
    <t>Orangeville, ON</t>
  </si>
  <si>
    <t>L9W 2Y8</t>
  </si>
  <si>
    <t>Penny Lewis</t>
  </si>
  <si>
    <t>519-942-9281</t>
  </si>
  <si>
    <t>Dec 22,Sent Via Purolator</t>
  </si>
  <si>
    <t>Guthrie Hewkestone Pastoral Church</t>
  </si>
  <si>
    <t>RR #1, Line 35</t>
  </si>
  <si>
    <t>Shanty Bay, On</t>
  </si>
  <si>
    <t>LOL 2L0</t>
  </si>
  <si>
    <t>Edna Caldwell</t>
  </si>
  <si>
    <t>705-721-0484</t>
  </si>
  <si>
    <t>Paid on Feb 17 - By Chq # 343</t>
  </si>
  <si>
    <t>Toronto</t>
  </si>
  <si>
    <t>Organization</t>
  </si>
  <si>
    <t>25 Sheppard Ave. W., Suite 1400</t>
  </si>
  <si>
    <t>M2N 6S6</t>
  </si>
  <si>
    <t>Danielle Arsenault</t>
  </si>
  <si>
    <t>416-590-3323</t>
  </si>
  <si>
    <t>danielle.arsenault@ngwi.com</t>
  </si>
  <si>
    <t>Dec 3/03 - via Purolator from RTR</t>
  </si>
  <si>
    <t>$20 received</t>
  </si>
  <si>
    <t>Dec 16/03 - shipped from Merkley</t>
  </si>
  <si>
    <t>Jan 9/04 - shipped from Merkley</t>
  </si>
  <si>
    <t xml:space="preserve">Jan 14/03 -Navy # 29-24-25-63 Sent Via purolator
</t>
  </si>
  <si>
    <t>Jan 16/04 - sent via Purolator</t>
  </si>
  <si>
    <t>4711 Yonge Street ,Suite 600</t>
  </si>
  <si>
    <t>M2N 6K8</t>
  </si>
  <si>
    <t>Tracey Mellersh</t>
  </si>
  <si>
    <t>416-590-3456</t>
  </si>
  <si>
    <t>Jan 26/04 - sent via DMC
-Jan 23/04 - email from Maureen authorizing toques for DE event</t>
  </si>
  <si>
    <t>2225 Sheppard Avenue East</t>
  </si>
  <si>
    <t>North York,ON</t>
  </si>
  <si>
    <t>M2J 5C2</t>
  </si>
  <si>
    <t>Frederick Prevatt</t>
  </si>
  <si>
    <t>416-758-8832</t>
  </si>
  <si>
    <t>Apr. 21/04 - Confirmed by Danielle
 for candygram sales by A. Myszakowski</t>
  </si>
  <si>
    <t>$$ from Danielle - DE Toronto</t>
  </si>
  <si>
    <t>cheque #301925 May 6/04</t>
  </si>
  <si>
    <t>210 toques returned week of April 26/04</t>
  </si>
  <si>
    <t>#1000, 111 -5th Avenue S.W</t>
  </si>
  <si>
    <t>Calgary, AB</t>
  </si>
  <si>
    <t>T2P 3Y6</t>
  </si>
  <si>
    <t>Shannon Boudjema</t>
  </si>
  <si>
    <t>403-261-3448</t>
  </si>
  <si>
    <t>shannon.boudjema@na.centrica.com</t>
  </si>
  <si>
    <t>Jan 14/03 -Navy #18-22-64-27-36
 Sent via Purolator,</t>
  </si>
  <si>
    <t>#1000,111-5th Ave.SW</t>
  </si>
  <si>
    <t>Kristine Brown</t>
  </si>
  <si>
    <r>
      <t>Jan 29/04 - sent via Purolator -</t>
    </r>
    <r>
      <rPr>
        <sz val="10"/>
        <color indexed="12"/>
        <rFont val="Arial"/>
        <family val="2"/>
      </rPr>
      <t xml:space="preserve"> Mar 8 -Paid by Chqs</t>
    </r>
  </si>
  <si>
    <t xml:space="preserve">MJD June 6,2005 $37,780.19 received against 2003/2004 toque 
campaign 4410  total toques held or sold. </t>
  </si>
  <si>
    <t>2645 Skymark Ave.,1 st. Floor</t>
  </si>
  <si>
    <t>Mississauga, ON</t>
  </si>
  <si>
    <t>L4W 4H2</t>
  </si>
  <si>
    <t>Andy Myszakowsky</t>
  </si>
  <si>
    <t>905-206-2916</t>
  </si>
  <si>
    <r>
      <t>Jan 23/04 - Feb 25- Paid by Chqs +</t>
    </r>
    <r>
      <rPr>
        <sz val="10"/>
        <color indexed="12"/>
        <rFont val="Arial"/>
        <family val="2"/>
      </rPr>
      <t>(March 10 - $30 Chq # 395 )
Subway sales (Kipling) and kid's school sales
78 toques sold at Kipling
42 sold at DE office</t>
    </r>
  </si>
  <si>
    <t>Jan 14/03 -Navy #18-22-64-27-36
 Sent via Purolator,(Paid On April 16)</t>
  </si>
  <si>
    <t>Mar 17/04 - cheques sent to RTR - Total $5580
 (both RTR 1000 toques &amp; Calgary 1200)</t>
  </si>
  <si>
    <t>TOTAL</t>
  </si>
  <si>
    <t>Date</t>
  </si>
  <si>
    <t>Location</t>
  </si>
  <si>
    <t>Amount</t>
  </si>
  <si>
    <t>Maureen relayed $$ from Sherry</t>
  </si>
  <si>
    <t>Toronto - Danielle</t>
  </si>
  <si>
    <t>A. Myszakowski ($150 for toque sales - do not use $100 for candygram sales)
T. Sarra
DE #009831 $138.19 (Jan. 14)</t>
  </si>
  <si>
    <t>Total Calgary</t>
  </si>
  <si>
    <t>Total Danielle deduct $100 for Andy's candygrams</t>
  </si>
  <si>
    <t>Total Danielle as of Apr. 21/04</t>
  </si>
  <si>
    <t>Toronto Corporate &amp; Misc</t>
  </si>
  <si>
    <t>Canadian Diabetes Assoc.</t>
  </si>
  <si>
    <t>15 Toronto Street</t>
  </si>
  <si>
    <t>M5C 2E3</t>
  </si>
  <si>
    <t>Dave Pascoe</t>
  </si>
  <si>
    <t>416-363-1777</t>
  </si>
  <si>
    <t>416-363-3393</t>
  </si>
  <si>
    <t>delory@diabetes.ca</t>
  </si>
  <si>
    <r>
      <t xml:space="preserve">Jan 26,Sent Via MDC
</t>
    </r>
    <r>
      <rPr>
        <sz val="10"/>
        <color indexed="12"/>
        <rFont val="Arial"/>
        <family val="2"/>
      </rPr>
      <t>Feb 12, paid $460 - returned 14 silver - Cash</t>
    </r>
  </si>
  <si>
    <r>
      <t xml:space="preserve">Jan 30,Sent Via DMC
</t>
    </r>
    <r>
      <rPr>
        <sz val="10"/>
        <color indexed="12"/>
        <rFont val="Arial"/>
        <family val="2"/>
      </rPr>
      <t>Feb 12 paid $460 -Cash</t>
    </r>
  </si>
  <si>
    <t>Canada Mortgage &amp; Housing Corporation</t>
  </si>
  <si>
    <t xml:space="preserve">100 Sheppard Ave East </t>
  </si>
  <si>
    <t>M32n 6Z1</t>
  </si>
  <si>
    <t>Lorne Burger</t>
  </si>
  <si>
    <t>416-218-3343</t>
  </si>
  <si>
    <t>416-218-3319</t>
  </si>
  <si>
    <t>lburger@cmhc.ca</t>
  </si>
  <si>
    <r>
      <t xml:space="preserve">Feb 2,Sent Via DMC - </t>
    </r>
    <r>
      <rPr>
        <sz val="10"/>
        <color indexed="12"/>
        <rFont val="Arial"/>
        <family val="2"/>
      </rPr>
      <t>Paid On March 8 chq# 7074638</t>
    </r>
    <r>
      <rPr>
        <sz val="10"/>
        <rFont val="Arial"/>
        <family val="2"/>
      </rPr>
      <t>)</t>
    </r>
  </si>
  <si>
    <t>City of Toronto</t>
  </si>
  <si>
    <t>Metro Hall,6th Floor,55 John St.</t>
  </si>
  <si>
    <t>M5V 3C6</t>
  </si>
  <si>
    <t>Peter Zimmerman</t>
  </si>
  <si>
    <t>416-397-4172</t>
  </si>
  <si>
    <t>Jan 22,Sent Via MDC</t>
  </si>
  <si>
    <t>Sean Goetz- Gadon</t>
  </si>
  <si>
    <t>416-338-1143</t>
  </si>
  <si>
    <t>Jan 26, Sent Via MDC</t>
  </si>
  <si>
    <t>Jennifer took for them(Feb 3)</t>
  </si>
  <si>
    <t>Clarkson Rouble Up</t>
  </si>
  <si>
    <t>5190 Shuttle Drive</t>
  </si>
  <si>
    <t>L4W 4J8</t>
  </si>
  <si>
    <t>Massimo Siciliano</t>
  </si>
  <si>
    <t>905-629-4047</t>
  </si>
  <si>
    <t>905-629-3070</t>
  </si>
  <si>
    <t>msiciliano@clarksonrouble.on.ca</t>
  </si>
  <si>
    <r>
      <t xml:space="preserve">Jan 7/03 -picked up, </t>
    </r>
    <r>
      <rPr>
        <sz val="10"/>
        <color indexed="12"/>
        <rFont val="Arial"/>
        <family val="2"/>
      </rPr>
      <t>paid by chq # 7427</t>
    </r>
  </si>
  <si>
    <t>C/O Metro Waste Paper Recovery</t>
  </si>
  <si>
    <t xml:space="preserve">45 Thornmount Drive </t>
  </si>
  <si>
    <t>Scarborough, ON</t>
  </si>
  <si>
    <t>M1B 5P5</t>
  </si>
  <si>
    <t>Nicole Georgiev</t>
  </si>
  <si>
    <t>416-292-5149</t>
  </si>
  <si>
    <t>ngeorgiev@metrowaste.com</t>
  </si>
  <si>
    <r>
      <t>Jan 23,Sent Via MDC(</t>
    </r>
    <r>
      <rPr>
        <sz val="10"/>
        <color indexed="12"/>
        <rFont val="Arial"/>
        <family val="2"/>
      </rPr>
      <t xml:space="preserve">paid by chq # 287
and 2 Money order deposited on Feb 6) </t>
    </r>
  </si>
  <si>
    <t>Jan 20,Sent Via MDC</t>
  </si>
  <si>
    <t>Deloitte &amp; Touche</t>
  </si>
  <si>
    <t>5140 Yonge Street ,17 th Floor</t>
  </si>
  <si>
    <t>M2N 6L7</t>
  </si>
  <si>
    <t xml:space="preserve">Michael Shaen </t>
  </si>
  <si>
    <t>416-601-4698</t>
  </si>
  <si>
    <t>416-601-6695</t>
  </si>
  <si>
    <t>mshaen@deloitte.ca</t>
  </si>
  <si>
    <r>
      <t>3/4/2004 -</t>
    </r>
    <r>
      <rPr>
        <sz val="10"/>
        <color indexed="12"/>
        <rFont val="Arial"/>
        <family val="2"/>
      </rPr>
      <t xml:space="preserve"> Mar 17 - Paid by Chq #172</t>
    </r>
  </si>
  <si>
    <t>Fairmont Hotels &amp; Resorts</t>
  </si>
  <si>
    <t>100 Wellington St.West,Ste 1600</t>
  </si>
  <si>
    <t>M5K 1B7</t>
  </si>
  <si>
    <t>NancyCunningham</t>
  </si>
  <si>
    <t>416-874-2779</t>
  </si>
  <si>
    <t>nancy.cunningham@fairmont.com</t>
  </si>
  <si>
    <r>
      <t>Jan 21,Sent Via MDC(</t>
    </r>
    <r>
      <rPr>
        <sz val="10"/>
        <color indexed="12"/>
        <rFont val="Arial"/>
        <family val="2"/>
      </rPr>
      <t>Jan 23 - Paid by chq #30997
 + $250 donation</t>
    </r>
    <r>
      <rPr>
        <sz val="10"/>
        <rFont val="Arial"/>
        <family val="2"/>
      </rPr>
      <t>)</t>
    </r>
  </si>
  <si>
    <t xml:space="preserve">Grey Worldwide </t>
  </si>
  <si>
    <r>
      <t xml:space="preserve">Jan28 - ?
June 16 - faxed invoice
June 22 - confirmed with Natalie fax did not go through
 - resent fax 12:30   </t>
    </r>
    <r>
      <rPr>
        <sz val="10"/>
        <color indexed="12"/>
        <rFont val="Arial"/>
        <family val="2"/>
      </rPr>
      <t xml:space="preserve"> PAID June 25 - chq for $220, 28 returned</t>
    </r>
  </si>
  <si>
    <t>Girl Guides of Canada</t>
  </si>
  <si>
    <t>64 Mayfair Dr</t>
  </si>
  <si>
    <t>Barrie, ON</t>
  </si>
  <si>
    <t>L4N 6Y8</t>
  </si>
  <si>
    <t>Debbie Savic</t>
  </si>
  <si>
    <t>705-733-5692</t>
  </si>
  <si>
    <t>debbieandpaul@rogers.com</t>
  </si>
  <si>
    <r>
      <t>Jan 5,Sent Via Purolator</t>
    </r>
    <r>
      <rPr>
        <sz val="10"/>
        <color indexed="12"/>
        <rFont val="Arial"/>
        <family val="2"/>
      </rPr>
      <t>(March 16 - Paid by chq#1206)</t>
    </r>
  </si>
  <si>
    <t>Homes</t>
  </si>
  <si>
    <t xml:space="preserve">78 Main Street </t>
  </si>
  <si>
    <t>Unionville, ON</t>
  </si>
  <si>
    <t>L3R 2G9</t>
  </si>
  <si>
    <t>Lorri Bates</t>
  </si>
  <si>
    <t>905-479-4663</t>
  </si>
  <si>
    <t>905-479-4482</t>
  </si>
  <si>
    <t>lbades@homesmaq.com</t>
  </si>
  <si>
    <t>Dec 18/03-send via MDC</t>
  </si>
  <si>
    <r>
      <t xml:space="preserve">Feb 9,Sent Via DMC   </t>
    </r>
    <r>
      <rPr>
        <sz val="10"/>
        <color indexed="12"/>
        <rFont val="Arial"/>
        <family val="2"/>
      </rPr>
      <t>PAID June 25 $1,450</t>
    </r>
  </si>
  <si>
    <t>Imperial Tobacco Company Ltd</t>
  </si>
  <si>
    <t xml:space="preserve">125 Mural St.,Ste 201 </t>
  </si>
  <si>
    <t>L4B 1M4</t>
  </si>
  <si>
    <t>Wendy Snaddon</t>
  </si>
  <si>
    <t>905-707-9044</t>
  </si>
  <si>
    <t>wsnaddon@itl.ca</t>
  </si>
  <si>
    <r>
      <t xml:space="preserve">Jan 30, Sent Via MDC - </t>
    </r>
    <r>
      <rPr>
        <sz val="10"/>
        <color indexed="12"/>
        <rFont val="Arial"/>
        <family val="2"/>
      </rPr>
      <t>PAID May 7/04</t>
    </r>
  </si>
  <si>
    <t>Investment Planning Counsel</t>
  </si>
  <si>
    <t>26 Neville Park Blvd.</t>
  </si>
  <si>
    <t>M4E 3P6</t>
  </si>
  <si>
    <t>Valerie March</t>
  </si>
  <si>
    <t>416-691-7590</t>
  </si>
  <si>
    <t>Jan 14,Sent Via MDC</t>
  </si>
  <si>
    <t>Miratel Solutions Inc.</t>
  </si>
  <si>
    <t>2501 Steeles Ave. W.</t>
  </si>
  <si>
    <t>North York, ON</t>
  </si>
  <si>
    <t>M3J 2P1</t>
  </si>
  <si>
    <t>Angela Puzzolanti</t>
  </si>
  <si>
    <t>416-650-7858</t>
  </si>
  <si>
    <t>416-650-7851</t>
  </si>
  <si>
    <t>angela@miratel.com</t>
  </si>
  <si>
    <r>
      <t xml:space="preserve">Dec 17/03 - Visa, responding to corp letter - </t>
    </r>
    <r>
      <rPr>
        <sz val="10"/>
        <color indexed="12"/>
        <rFont val="Arial"/>
        <family val="2"/>
      </rPr>
      <t>Auth # 097825</t>
    </r>
  </si>
  <si>
    <t>Motorcity Saturn Dealership - Whitby</t>
  </si>
  <si>
    <t>1520 Dundas St.East</t>
  </si>
  <si>
    <t>Whitby, ON</t>
  </si>
  <si>
    <t>L1N 2K7</t>
  </si>
  <si>
    <t>Ray Richardson</t>
  </si>
  <si>
    <t>905-430-2350</t>
  </si>
  <si>
    <r>
      <t>Jan 21,Sent Via Purolator(</t>
    </r>
    <r>
      <rPr>
        <sz val="10"/>
        <color indexed="12"/>
        <rFont val="Arial"/>
        <family val="2"/>
      </rPr>
      <t>March 1-Paid by chq#13351</t>
    </r>
    <r>
      <rPr>
        <sz val="10"/>
        <rFont val="Arial"/>
        <family val="2"/>
      </rPr>
      <t>)</t>
    </r>
  </si>
  <si>
    <t>Jan 27,Sent Via Purolator</t>
  </si>
  <si>
    <t>Feb 11,Sent Via Purolator</t>
  </si>
  <si>
    <t>Ontario Non - Profit Association</t>
  </si>
  <si>
    <t>489 College Street Suite 400</t>
  </si>
  <si>
    <t>M6G 1A5</t>
  </si>
  <si>
    <t>Pam Page</t>
  </si>
  <si>
    <t>416-927-9144</t>
  </si>
  <si>
    <t>Pam.Page@onpha.org</t>
  </si>
  <si>
    <r>
      <t>Feb 3, Sent Via DMC</t>
    </r>
    <r>
      <rPr>
        <sz val="10"/>
        <color indexed="12"/>
        <rFont val="Arial"/>
        <family val="2"/>
      </rPr>
      <t>(Visa Authorization # 064873 Feb 5)</t>
    </r>
  </si>
  <si>
    <t>Osler Hoskin Harcourt LLP</t>
  </si>
  <si>
    <t>1st Canadian Pl. 61st Floor</t>
  </si>
  <si>
    <t>M5X 1B8</t>
  </si>
  <si>
    <t>Maureen Fryer</t>
  </si>
  <si>
    <t>416-862-6428</t>
  </si>
  <si>
    <t>416-862-6666</t>
  </si>
  <si>
    <t>mfryer@osler.com</t>
  </si>
  <si>
    <r>
      <t>Feb 20 - Sent via DMC</t>
    </r>
    <r>
      <rPr>
        <sz val="10"/>
        <color indexed="12"/>
        <rFont val="Arial"/>
        <family val="2"/>
      </rPr>
      <t>(Mar17 - Paid by chq # 304231</t>
    </r>
    <r>
      <rPr>
        <sz val="10"/>
        <rFont val="Arial"/>
        <family val="2"/>
      </rPr>
      <t>)</t>
    </r>
  </si>
  <si>
    <t>Patterson's Pharmacy</t>
  </si>
  <si>
    <t>3485 Kingston Road</t>
  </si>
  <si>
    <t>M1M 1R4</t>
  </si>
  <si>
    <t>Patti Clayton</t>
  </si>
  <si>
    <t>pclayton@bellnet.ca</t>
  </si>
  <si>
    <t>Dec 9,Sent via Purolator</t>
  </si>
  <si>
    <t>St. Paul's Guarantee, Royal Trust Tower</t>
  </si>
  <si>
    <t>77 King St.W,34th Floor</t>
  </si>
  <si>
    <t>M5K 1K2</t>
  </si>
  <si>
    <t>Erin Maloughney</t>
  </si>
  <si>
    <t>416-360-8183</t>
  </si>
  <si>
    <r>
      <t>Jan 28,Sent Via MDC(</t>
    </r>
    <r>
      <rPr>
        <sz val="10"/>
        <color indexed="12"/>
        <rFont val="Arial"/>
        <family val="2"/>
      </rPr>
      <t>Jan 28-Paid by Chq # 347</t>
    </r>
    <r>
      <rPr>
        <sz val="10"/>
        <rFont val="Arial"/>
        <family val="2"/>
      </rPr>
      <t xml:space="preserve">) </t>
    </r>
  </si>
  <si>
    <t>Swiss Chalet</t>
  </si>
  <si>
    <t>12 Springhead Gardens</t>
  </si>
  <si>
    <t>L4C 5B9</t>
  </si>
  <si>
    <t>Lori Miller</t>
  </si>
  <si>
    <t>905-770-8072</t>
  </si>
  <si>
    <t>coala4ever_LAM@hotmail.com</t>
  </si>
  <si>
    <r>
      <t>Jan 27, Sent Via MDC</t>
    </r>
    <r>
      <rPr>
        <sz val="10"/>
        <color indexed="12"/>
        <rFont val="Arial"/>
        <family val="2"/>
      </rPr>
      <t>(April 26 - Paid by chq #266)</t>
    </r>
  </si>
  <si>
    <t>Toronto Community Housing Corporation</t>
  </si>
  <si>
    <t>931 Yonge St.,7th Floor</t>
  </si>
  <si>
    <t>M4W 2H2</t>
  </si>
  <si>
    <t>Bill Bosworth</t>
  </si>
  <si>
    <t>416-981-4217</t>
  </si>
  <si>
    <r>
      <t>Jan 21,Sent Via MDC(</t>
    </r>
    <r>
      <rPr>
        <sz val="10"/>
        <color indexed="12"/>
        <rFont val="Arial"/>
        <family val="2"/>
      </rPr>
      <t>Jan 31 Paid by cq# 10436</t>
    </r>
    <r>
      <rPr>
        <sz val="10"/>
        <rFont val="Arial"/>
        <family val="2"/>
      </rPr>
      <t>)  156 leftover from last yr</t>
    </r>
  </si>
  <si>
    <t>Toonto, ON</t>
  </si>
  <si>
    <r>
      <t>Jan 28,Sent Via MDC</t>
    </r>
    <r>
      <rPr>
        <sz val="10"/>
        <color indexed="12"/>
        <rFont val="Arial"/>
        <family val="2"/>
      </rPr>
      <t xml:space="preserve"> (March 2 - Paid by cheques)</t>
    </r>
  </si>
  <si>
    <t>Sharon Cowitz</t>
  </si>
  <si>
    <t>416-981-4222</t>
  </si>
  <si>
    <r>
      <t xml:space="preserve">Jan 30,Sent Via DMC - </t>
    </r>
    <r>
      <rPr>
        <sz val="10"/>
        <color indexed="12"/>
        <rFont val="Arial"/>
        <family val="2"/>
      </rPr>
      <t>156 left overs from 2003</t>
    </r>
  </si>
  <si>
    <t>30 Falstall Avenue</t>
  </si>
  <si>
    <t>M6L 2C9</t>
  </si>
  <si>
    <t>Halima Khan</t>
  </si>
  <si>
    <t>416-981-4968</t>
  </si>
  <si>
    <r>
      <t>Feb 2,Sent Via DMC</t>
    </r>
    <r>
      <rPr>
        <sz val="10"/>
        <color indexed="12"/>
        <rFont val="Arial"/>
        <family val="2"/>
      </rPr>
      <t>(Feb 8 Paid by chq # 50)</t>
    </r>
  </si>
  <si>
    <t>Town Of Newmarket</t>
  </si>
  <si>
    <t>395 Molock Dr</t>
  </si>
  <si>
    <t>Newmarket, ON</t>
  </si>
  <si>
    <t>L3Y 4X7</t>
  </si>
  <si>
    <t>Barbara Mendonca</t>
  </si>
  <si>
    <t>905-895-5193</t>
  </si>
  <si>
    <t>905-953-5100</t>
  </si>
  <si>
    <t>b.mendonca@town.newmmarket.on.ca</t>
  </si>
  <si>
    <t>Jan 5,Sent Via Post</t>
  </si>
  <si>
    <t>United Rentals</t>
  </si>
  <si>
    <t>89 Heart Lake Rd.S.</t>
  </si>
  <si>
    <t>L6W 3K1</t>
  </si>
  <si>
    <t>Laura Talbot</t>
  </si>
  <si>
    <t>905-456-2820</t>
  </si>
  <si>
    <t>ltalbot@ur.com</t>
  </si>
  <si>
    <t>Jan28,Picked Up(Paid on Jan 28,by MC Auth # 000843</t>
  </si>
  <si>
    <t>sold</t>
  </si>
  <si>
    <t>total S&amp;N sold</t>
  </si>
  <si>
    <t>n/a</t>
  </si>
  <si>
    <t>2003 stock</t>
  </si>
  <si>
    <t>confirmed sold</t>
  </si>
  <si>
    <t>2003-Schools</t>
  </si>
  <si>
    <t>School</t>
  </si>
  <si>
    <t>Total 
Sold</t>
  </si>
  <si>
    <t>School
Pplt'n</t>
  </si>
  <si>
    <t>%</t>
  </si>
  <si>
    <t>Outstanding</t>
  </si>
  <si>
    <t>Allenby Public School</t>
  </si>
  <si>
    <t>391 St. Clement Ave</t>
  </si>
  <si>
    <t>M5N 1M2</t>
  </si>
  <si>
    <t>Gabe Epstein</t>
  </si>
  <si>
    <t>416-393-9115</t>
  </si>
  <si>
    <t>416-393-9605</t>
  </si>
  <si>
    <t>via Merkley</t>
  </si>
  <si>
    <t>Armour Heights P.S</t>
  </si>
  <si>
    <t>148 Wilson Ave.</t>
  </si>
  <si>
    <t>M5M 2B5</t>
  </si>
  <si>
    <t>Karine Klement</t>
  </si>
  <si>
    <t>416-397-2950</t>
  </si>
  <si>
    <t>karineklement@hotmail.com</t>
  </si>
  <si>
    <t>Jan 28,Sent Via MDC(1 Toque Missing) - Paid By cash &amp; Chqs)</t>
  </si>
  <si>
    <t>Bishop Morocco Thomas Merton High School</t>
  </si>
  <si>
    <t>1515 Bloor Street West</t>
  </si>
  <si>
    <t xml:space="preserve">Toronto, ON </t>
  </si>
  <si>
    <t>M6P 1A3</t>
  </si>
  <si>
    <t>Raguelle Rodriguez</t>
  </si>
  <si>
    <t>416 -393-5545</t>
  </si>
  <si>
    <t>Dec 9,Sent Via MDC</t>
  </si>
  <si>
    <t>Cardinal Carter Academy For the Arts</t>
  </si>
  <si>
    <t xml:space="preserve">36 Greenfield Avenue </t>
  </si>
  <si>
    <t xml:space="preserve">Willowdale, ON </t>
  </si>
  <si>
    <t>M2N 3C8</t>
  </si>
  <si>
    <t>Mary Bartucci</t>
  </si>
  <si>
    <t>416-393-5556</t>
  </si>
  <si>
    <t>Mary.Bartucci@tcdsb.org</t>
  </si>
  <si>
    <t>Picked up Dec 16/04, Mary's ext.86203</t>
  </si>
  <si>
    <t>Country Day School</t>
  </si>
  <si>
    <t>13415 Dufferin St.</t>
  </si>
  <si>
    <t>King, ON</t>
  </si>
  <si>
    <t>L7B 1K5</t>
  </si>
  <si>
    <t>Tami Maclead</t>
  </si>
  <si>
    <t>905-833-1220x806</t>
  </si>
  <si>
    <t>macleadt@cds.on.ca</t>
  </si>
  <si>
    <t>Jan 22,Sent Via Purolator</t>
  </si>
  <si>
    <r>
      <t xml:space="preserve">Jan 30,Sent Via Purolator
</t>
    </r>
    <r>
      <rPr>
        <sz val="10"/>
        <color indexed="10"/>
        <rFont val="Arial"/>
        <family val="2"/>
      </rPr>
      <t>125 Silver sent? When? Total sent = 275?
2/17 $500 raised for 'grub day'</t>
    </r>
  </si>
  <si>
    <t>Crescent School</t>
  </si>
  <si>
    <r>
      <t>March 1 - Picked Up(</t>
    </r>
    <r>
      <rPr>
        <sz val="10"/>
        <color indexed="12"/>
        <rFont val="Arial"/>
        <family val="2"/>
      </rPr>
      <t>March 19 - Paid by chqs)</t>
    </r>
  </si>
  <si>
    <t>March 10 - Picked Up(April 7 Paid for 2 - 22 used in Comedy) 15 ?</t>
  </si>
  <si>
    <t>Crestwood School</t>
  </si>
  <si>
    <t>411 Lawrence Ave. East</t>
  </si>
  <si>
    <t>M3C 1N9</t>
  </si>
  <si>
    <t>Patti Hektor</t>
  </si>
  <si>
    <t>416-444-5858</t>
  </si>
  <si>
    <t>416-444-2127</t>
  </si>
  <si>
    <t>patti-hektor@crestwoods.com</t>
  </si>
  <si>
    <r>
      <t xml:space="preserve">Feb 2,Sent Via DMC( </t>
    </r>
    <r>
      <rPr>
        <sz val="10"/>
        <color indexed="12"/>
        <rFont val="Arial"/>
        <family val="2"/>
      </rPr>
      <t>Feb 10 - Paid by chqs)</t>
    </r>
    <r>
      <rPr>
        <sz val="10"/>
        <rFont val="Arial"/>
        <family val="2"/>
      </rPr>
      <t xml:space="preserve"> </t>
    </r>
  </si>
  <si>
    <t>Greenwood College</t>
  </si>
  <si>
    <t>443 Mt.Pleasant Blvd.</t>
  </si>
  <si>
    <t>M4S 2L8</t>
  </si>
  <si>
    <t>David Latimer</t>
  </si>
  <si>
    <t>Jan 20,Sent Via MDC(Navy # 6,38)</t>
  </si>
  <si>
    <t>Feb 2, Meghan delivered</t>
  </si>
  <si>
    <t>416-482-9811x115</t>
  </si>
  <si>
    <t xml:space="preserve">Feb 23 , Sent Via DMC </t>
  </si>
  <si>
    <t xml:space="preserve">Feb 25 , Sent Via DMC </t>
  </si>
  <si>
    <t>Mar 1, Meghan delivered</t>
  </si>
  <si>
    <t>Mar 8, sent via DMC</t>
  </si>
  <si>
    <r>
      <t xml:space="preserve">Mar 9, sent via DMC
</t>
    </r>
    <r>
      <rPr>
        <sz val="10"/>
        <color indexed="12"/>
        <rFont val="Arial"/>
        <family val="2"/>
      </rPr>
      <t>PAID by chqs totaling $11,120.00 May 13/04 - returned 18 Silver</t>
    </r>
  </si>
  <si>
    <t>Deby Smith</t>
  </si>
  <si>
    <t>416-482-9811</t>
  </si>
  <si>
    <t>PAID by chq #002091 $90 June 9/04</t>
  </si>
  <si>
    <t>Hudson College</t>
  </si>
  <si>
    <r>
      <t>Mar 11,Sent Via-</t>
    </r>
    <r>
      <rPr>
        <sz val="10"/>
        <color indexed="12"/>
        <rFont val="Arial"/>
        <family val="2"/>
      </rPr>
      <t xml:space="preserve"> March 10-Paid by Chq # 189
Rebate Chq # 2372 for $46 Issued</t>
    </r>
  </si>
  <si>
    <t>Jean Vanier Catholic School</t>
  </si>
  <si>
    <t>959 Midland Ave.</t>
  </si>
  <si>
    <t>M1K 4G4</t>
  </si>
  <si>
    <t>Anne Marie Todwsco</t>
  </si>
  <si>
    <t>416-393-5554</t>
  </si>
  <si>
    <r>
      <t xml:space="preserve">Jan 12, Sent Via Purolator, </t>
    </r>
    <r>
      <rPr>
        <sz val="10"/>
        <color indexed="12"/>
        <rFont val="Arial"/>
        <family val="2"/>
      </rPr>
      <t>PAID chq #300425 Mar. 26/04</t>
    </r>
  </si>
  <si>
    <t>Madonna Catholic S.S</t>
  </si>
  <si>
    <t>20 Dubray Avenue</t>
  </si>
  <si>
    <t>M3K 1V5</t>
  </si>
  <si>
    <t>Anna Primiani</t>
  </si>
  <si>
    <t>416-393-5506</t>
  </si>
  <si>
    <t>Feb 5,Sent Via DMC</t>
  </si>
  <si>
    <t>Downsview, ON</t>
  </si>
  <si>
    <t xml:space="preserve">Feb 24 , Sent Via DMC </t>
  </si>
  <si>
    <r>
      <t>March 3 - Sent Via DMC(</t>
    </r>
    <r>
      <rPr>
        <sz val="10"/>
        <color indexed="12"/>
        <rFont val="Arial"/>
        <family val="2"/>
      </rPr>
      <t>Paid on April 21by chq # 422) 
They charged only $8 dollars/toque and underpaid us $2</t>
    </r>
  </si>
  <si>
    <t>Montcrest School</t>
  </si>
  <si>
    <t>4 Montcrest Blvd</t>
  </si>
  <si>
    <t>M4K 1J7</t>
  </si>
  <si>
    <t>Jell Morrison</t>
  </si>
  <si>
    <t>416-469-2008</t>
  </si>
  <si>
    <r>
      <t>Jan 19,Sent Via MDC(</t>
    </r>
    <r>
      <rPr>
        <sz val="10"/>
        <color indexed="12"/>
        <rFont val="Arial"/>
        <family val="2"/>
      </rPr>
      <t>Paid on Feb 20</t>
    </r>
    <r>
      <rPr>
        <sz val="10"/>
        <rFont val="Arial"/>
        <family val="2"/>
      </rPr>
      <t>)
(1 chq returned from the bank)</t>
    </r>
    <r>
      <rPr>
        <sz val="10"/>
        <color indexed="12"/>
        <rFont val="Arial"/>
        <family val="2"/>
      </rPr>
      <t>They sent 1 chq on March 11</t>
    </r>
  </si>
  <si>
    <t>Notre Dame Catholic Secondary School</t>
  </si>
  <si>
    <t>12 Malvern Ave.</t>
  </si>
  <si>
    <t>M4E 3E1</t>
  </si>
  <si>
    <t>Stephen Prince</t>
  </si>
  <si>
    <t>416-393-5501</t>
  </si>
  <si>
    <t>stephen.prince@tcdsb.org</t>
  </si>
  <si>
    <t>Jan 23,Sent Via MDC
June 21 - left msg on vm re $$/toques
Aug 6 - office closed &amp; will reopen Aug 16</t>
  </si>
  <si>
    <t>Our Lady of Good Voyage</t>
  </si>
  <si>
    <t>PAID by Andy Myszakowski, Direct Energy</t>
  </si>
  <si>
    <t>Pope John Paul II Catholic S.S.</t>
  </si>
  <si>
    <t>685 Military Trail</t>
  </si>
  <si>
    <t>M1E 4P6</t>
  </si>
  <si>
    <t>Mary Lou Halferty</t>
  </si>
  <si>
    <t>416-393-5531</t>
  </si>
  <si>
    <t>416-393-5735</t>
  </si>
  <si>
    <t>marylou.halferty@tcdsb.org</t>
  </si>
  <si>
    <r>
      <t xml:space="preserve">Dec 11, sent Via DMC
June 21 - left msg on vm $$/toques </t>
    </r>
    <r>
      <rPr>
        <sz val="10"/>
        <color indexed="12"/>
        <rFont val="Arial"/>
        <family val="2"/>
      </rPr>
      <t>PAID June 28 $160</t>
    </r>
  </si>
  <si>
    <t xml:space="preserve">Royal St. George's College </t>
  </si>
  <si>
    <t>120 Howland Ave.</t>
  </si>
  <si>
    <t>M5R 3B5</t>
  </si>
  <si>
    <t>Emma Roche</t>
  </si>
  <si>
    <t>416-533-6724</t>
  </si>
  <si>
    <t>eroche@rsgc.on.ca</t>
  </si>
  <si>
    <r>
      <t xml:space="preserve">Feb 18, Sent via DMC, Emma confirmed $400 to come wk of May 3/04
final amount (totaling $1000) should arrive by June 15/04
</t>
    </r>
    <r>
      <rPr>
        <sz val="10"/>
        <color indexed="12"/>
        <rFont val="Arial"/>
        <family val="2"/>
      </rPr>
      <t>PAID $10 by chq #112 Nov 20/03 Cherie Hamel</t>
    </r>
    <r>
      <rPr>
        <sz val="10"/>
        <rFont val="Arial"/>
        <family val="2"/>
      </rPr>
      <t xml:space="preserve">
</t>
    </r>
    <r>
      <rPr>
        <sz val="10"/>
        <color indexed="12"/>
        <rFont val="Arial"/>
        <family val="2"/>
      </rPr>
      <t>PAID $130 by chq #7939 Dec 3/03</t>
    </r>
    <r>
      <rPr>
        <sz val="10"/>
        <rFont val="Arial"/>
        <family val="2"/>
      </rPr>
      <t xml:space="preserve">
</t>
    </r>
    <r>
      <rPr>
        <sz val="10"/>
        <color indexed="12"/>
        <rFont val="Arial"/>
        <family val="2"/>
      </rPr>
      <t xml:space="preserve">PAID $405 by chq #8756 Mar 11/04 arrived May
</t>
    </r>
    <r>
      <rPr>
        <sz val="10"/>
        <rFont val="Arial"/>
        <family val="2"/>
      </rPr>
      <t>June 21 - Emma will look into it and get back to me this week (with cheque)      cb week of Aug 9</t>
    </r>
  </si>
  <si>
    <t>St. Clements</t>
  </si>
  <si>
    <t>Sarah Gleeson</t>
  </si>
  <si>
    <t>416-483-4835</t>
  </si>
  <si>
    <r>
      <t xml:space="preserve">Feb 2/04 - sent via DMC  </t>
    </r>
    <r>
      <rPr>
        <sz val="10"/>
        <color indexed="12"/>
        <rFont val="Arial"/>
        <family val="2"/>
      </rPr>
      <t>PAID by chq #018641 Jul 22</t>
    </r>
  </si>
  <si>
    <t>St. John's Catholic School</t>
  </si>
  <si>
    <t>780 Kingston Road</t>
  </si>
  <si>
    <t>M4E 1R7</t>
  </si>
  <si>
    <t>Tralee Reford</t>
  </si>
  <si>
    <t>416-393-5220</t>
  </si>
  <si>
    <t>Jan 9,Sent Via Purolator</t>
  </si>
  <si>
    <t xml:space="preserve">Toronto , ON </t>
  </si>
  <si>
    <t>Tralee Redfod</t>
  </si>
  <si>
    <t>416- 222-8282</t>
  </si>
  <si>
    <t>tralee@sympatic.ca</t>
  </si>
  <si>
    <r>
      <t>Dec16,Sent Via MDC</t>
    </r>
    <r>
      <rPr>
        <sz val="10"/>
        <color indexed="12"/>
        <rFont val="Arial"/>
        <family val="2"/>
      </rPr>
      <t>(1 chq from Denise B.Canning,
returned from the bank, is pending - I gave it to Meghan.P.S)</t>
    </r>
  </si>
  <si>
    <t>tralee@sympatico.ca</t>
  </si>
  <si>
    <r>
      <t>Jan 26, Sent Via MDC(100 Silver Back) -</t>
    </r>
    <r>
      <rPr>
        <sz val="10"/>
        <color indexed="10"/>
        <rFont val="Arial"/>
        <family val="2"/>
      </rPr>
      <t xml:space="preserve"> 
She claims she got 600 Toques from RTR</t>
    </r>
  </si>
  <si>
    <t>St. Mildred's Lightbourn School</t>
  </si>
  <si>
    <t>1080  Lindbrook Rd.</t>
  </si>
  <si>
    <t xml:space="preserve">Oakville, ON  </t>
  </si>
  <si>
    <t>L6J 2L1</t>
  </si>
  <si>
    <t>Dorothy Byers</t>
  </si>
  <si>
    <t>905-845-2484</t>
  </si>
  <si>
    <t>dbyers@smls.on.ca</t>
  </si>
  <si>
    <r>
      <t>Dec 15,Sent Via Post(</t>
    </r>
    <r>
      <rPr>
        <sz val="10"/>
        <color indexed="12"/>
        <rFont val="Arial"/>
        <family val="2"/>
      </rPr>
      <t>Paid On March 9 -Chqs</t>
    </r>
    <r>
      <rPr>
        <sz val="10"/>
        <rFont val="Arial"/>
        <family val="2"/>
      </rPr>
      <t>)</t>
    </r>
  </si>
  <si>
    <t>905-845-2386x806</t>
  </si>
  <si>
    <t>St Rose of Lima</t>
  </si>
  <si>
    <t>Feb 20/04 Cheques from parents and Andy Myszakowski</t>
  </si>
  <si>
    <t>The York School</t>
  </si>
  <si>
    <t>1320 Yonge Street</t>
  </si>
  <si>
    <t>M4T 1X2</t>
  </si>
  <si>
    <t>Barb Lister</t>
  </si>
  <si>
    <t>416-926-1325</t>
  </si>
  <si>
    <t>barbara_lister@tys-on.ca</t>
  </si>
  <si>
    <t>Jan 21,Sent Via MDC(46 returned)</t>
  </si>
  <si>
    <t>Toronto French School</t>
  </si>
  <si>
    <t>318 Lawrence Ave.East</t>
  </si>
  <si>
    <t>M4N 1T7</t>
  </si>
  <si>
    <t>Ginger Ellison</t>
  </si>
  <si>
    <t>416-484-6980x217</t>
  </si>
  <si>
    <t>gingembre14@hotmail.com</t>
  </si>
  <si>
    <r>
      <t>Jan 21,Sent Via MDC(</t>
    </r>
    <r>
      <rPr>
        <sz val="10"/>
        <color indexed="12"/>
        <rFont val="Arial"/>
        <family val="2"/>
      </rPr>
      <t>Feb 19 - Paid by cheques and Cash)</t>
    </r>
  </si>
  <si>
    <t>Jan 28,Sent Via MDC</t>
  </si>
  <si>
    <t>Watt Public School Activity Fund</t>
  </si>
  <si>
    <t xml:space="preserve">RR #1 </t>
  </si>
  <si>
    <t xml:space="preserve">Utterson, ON </t>
  </si>
  <si>
    <t>P0B 1M0</t>
  </si>
  <si>
    <t>Cheryl Evans</t>
  </si>
  <si>
    <t>705-769-36543</t>
  </si>
  <si>
    <t>via DMC</t>
  </si>
  <si>
    <t>Woodland Christian High School</t>
  </si>
  <si>
    <t>1058 Spitzig Rd. ,R.R #1</t>
  </si>
  <si>
    <t>Breslau , ON</t>
  </si>
  <si>
    <t>N0B 1M0</t>
  </si>
  <si>
    <t>Trish Elgersma</t>
  </si>
  <si>
    <t>519-623-3757</t>
  </si>
  <si>
    <t>t-elgersma@hotmail.com</t>
  </si>
  <si>
    <r>
      <t xml:space="preserve">Jan 16,Sent Via Purolator(Feb 13- 13 Silver, 10 Navy  returned)
</t>
    </r>
    <r>
      <rPr>
        <sz val="10"/>
        <color indexed="12"/>
        <rFont val="Arial"/>
        <family val="2"/>
      </rPr>
      <t>Paid by Chqs on Feb 19</t>
    </r>
  </si>
  <si>
    <r>
      <t xml:space="preserve">Feb 2,Sent Via Purolator
</t>
    </r>
    <r>
      <rPr>
        <sz val="10"/>
        <color indexed="12"/>
        <rFont val="Arial"/>
        <family val="2"/>
      </rPr>
      <t>Feb 13- 13 Silver, 10 Navy returned- Paid by Chqs on Feb 19</t>
    </r>
  </si>
  <si>
    <t>Ryerson Polytechnic University</t>
  </si>
  <si>
    <t>380 Victoria Street</t>
  </si>
  <si>
    <t>M5B 1W7</t>
  </si>
  <si>
    <r>
      <t xml:space="preserve">Feb 20- </t>
    </r>
    <r>
      <rPr>
        <sz val="10"/>
        <color indexed="12"/>
        <rFont val="Arial"/>
        <family val="2"/>
      </rPr>
      <t xml:space="preserve">paid by a chq 8586( 96 Navy , 306 silver returned)
That Money includes $50 from Dundas Subway Station and $50 from St.Andrew's subway Station is in the cheque) </t>
    </r>
  </si>
  <si>
    <t>U of T Engineering Society Office</t>
  </si>
  <si>
    <t>10 King's College Road</t>
  </si>
  <si>
    <t>M5S 3G4</t>
  </si>
  <si>
    <t>Paul Radcliffe</t>
  </si>
  <si>
    <t>paul.radcliffe@utoronto.ca</t>
  </si>
  <si>
    <t>Jan 20,Sent Via MDC(navy #6)</t>
  </si>
  <si>
    <t>Total Sold</t>
  </si>
  <si>
    <t>RTR</t>
  </si>
  <si>
    <t>RTR - Toronto</t>
  </si>
  <si>
    <t>263 Eglinton Ave.West,Suite 200</t>
  </si>
  <si>
    <t>M4R 1B1</t>
  </si>
  <si>
    <t>Meghan Pond</t>
  </si>
  <si>
    <t>416-481-1838</t>
  </si>
  <si>
    <t>Nov 26/03 - shipped from Merkley</t>
  </si>
  <si>
    <t>Dec 4/03 - shipped from Merkley</t>
  </si>
  <si>
    <t>Dec 15/03 - shipped from Merkley</t>
  </si>
  <si>
    <t>Jan 19/04 - shipped from Merkley</t>
  </si>
  <si>
    <t>Jan 21/04 - shipped from Merkley</t>
  </si>
  <si>
    <t>Jan 23/04 - shipped from Merkley</t>
  </si>
  <si>
    <t>Jan 30/04 - shipped from Merkley</t>
  </si>
  <si>
    <t>Newfoundland</t>
  </si>
  <si>
    <t>Bruce Pearce</t>
  </si>
  <si>
    <t>91 Pleasant Street</t>
  </si>
  <si>
    <t>St.John's, NFLD</t>
  </si>
  <si>
    <t>A1E 1L5</t>
  </si>
  <si>
    <t>709-689-9615</t>
  </si>
  <si>
    <t>709-739-3520</t>
  </si>
  <si>
    <t>bpearce@roadrunner.nf.net</t>
  </si>
  <si>
    <t>Dec3/03 - Sent via MDC</t>
  </si>
  <si>
    <t>Stella Bury Community Services</t>
  </si>
  <si>
    <t>142 Military Rd.</t>
  </si>
  <si>
    <t>A1C 2E6</t>
  </si>
  <si>
    <t>Jocelyn Greene</t>
  </si>
  <si>
    <t>709-738-7809</t>
  </si>
  <si>
    <t>Dec 11/03 -Sent via Merkley</t>
  </si>
  <si>
    <t>Jan 9/04 - shipped via Merkley</t>
  </si>
  <si>
    <t>Jan 16/04 - shipped via Merkley</t>
  </si>
  <si>
    <t>Feb 12/04 - Sent via Purolator</t>
  </si>
  <si>
    <t>May 18 - RBC flimsie Trinity, NF</t>
  </si>
  <si>
    <t>May 21 - email confirmation from Bruce re: RBC deposits</t>
  </si>
  <si>
    <t>June 10 - confirmed with Max Jacobs $$ to be transferred to RTR</t>
  </si>
  <si>
    <t>still in NFLD</t>
  </si>
  <si>
    <t>May 18/04 - General ledger to date</t>
  </si>
  <si>
    <t>Halifax</t>
  </si>
  <si>
    <t>Make It Happen Inc.</t>
  </si>
  <si>
    <t>6164 Charles St.,Unit A</t>
  </si>
  <si>
    <t>Halifax, NS</t>
  </si>
  <si>
    <t>B3K 1L4</t>
  </si>
  <si>
    <t>Bruce Mansour</t>
  </si>
  <si>
    <t>902-221-0111</t>
  </si>
  <si>
    <t>bruce@makeithappen.ca</t>
  </si>
  <si>
    <t>Nov 27/03-Shipped from Merkley</t>
  </si>
  <si>
    <t>Dec23/03-Shipped from Merkley</t>
  </si>
  <si>
    <t>Dec 29/03 - shipped from Merkley</t>
  </si>
  <si>
    <t>Jan 16/04 - shipped from Merkley</t>
  </si>
  <si>
    <t>Jan 30/04 - shjpped from Merkley</t>
  </si>
  <si>
    <t>DEPOSIT May 12/04</t>
  </si>
  <si>
    <r>
      <t xml:space="preserve">May 18/04 - General ledger to date </t>
    </r>
    <r>
      <rPr>
        <sz val="10"/>
        <color indexed="12"/>
        <rFont val="Arial"/>
        <family val="2"/>
      </rPr>
      <t>Does this include May 12 deposit?</t>
    </r>
  </si>
  <si>
    <t>Quebec</t>
  </si>
  <si>
    <t>RBC Branch #331</t>
  </si>
  <si>
    <t>RBC Dominion Securities #331</t>
  </si>
  <si>
    <t>801,Chemin St-louis,suite 210</t>
  </si>
  <si>
    <t>Quebec,QC</t>
  </si>
  <si>
    <t>G1S 1C1</t>
  </si>
  <si>
    <t>Francois Roy</t>
  </si>
  <si>
    <t>416-527-2008</t>
  </si>
  <si>
    <t>Feb 9,Sent Via Purolator</t>
  </si>
  <si>
    <t>RBC Transit #2071</t>
  </si>
  <si>
    <r>
      <t>Jan 27/04 - shipped via Merkley(</t>
    </r>
    <r>
      <rPr>
        <sz val="10"/>
        <color indexed="12"/>
        <rFont val="Arial"/>
        <family val="2"/>
      </rPr>
      <t xml:space="preserve">Mar 3 - Paid $230, Mar 18 - Paid $10) </t>
    </r>
  </si>
  <si>
    <t>RBC Transit 2071</t>
  </si>
  <si>
    <t xml:space="preserve">53 45th Avenue </t>
  </si>
  <si>
    <t>Lachine, QC</t>
  </si>
  <si>
    <t>H8T 2L8</t>
  </si>
  <si>
    <t>Kathryn Wilken</t>
  </si>
  <si>
    <t>514-637-2593</t>
  </si>
  <si>
    <t>kathyrn.wilken@rbc.com</t>
  </si>
  <si>
    <t>Jan20,Sent Via Purolator</t>
  </si>
  <si>
    <t>RBC Transit #9051</t>
  </si>
  <si>
    <t>Liana Prata</t>
  </si>
  <si>
    <t>514-218-3080</t>
  </si>
  <si>
    <t>Jan 28/04 - shipped via Merkley
July 27/04 - left vm re: $ or toques
 - all toques &amp; $ given to Helen transit #5469</t>
  </si>
  <si>
    <t>RBC Transit #5469</t>
  </si>
  <si>
    <t>Helen Rizis</t>
  </si>
  <si>
    <t>514-874-6493</t>
  </si>
  <si>
    <t>Jan 28/04 - shipped via Merkley
July 27/04 - # out of service, left vm with Liana at transit #9051</t>
  </si>
  <si>
    <t>Julie Garvey</t>
  </si>
  <si>
    <t>1088 Blasdell Avenue</t>
  </si>
  <si>
    <t>Ottawa, ON</t>
  </si>
  <si>
    <t>K1K  0C4</t>
  </si>
  <si>
    <t>613-740-1587</t>
  </si>
  <si>
    <t>jpgarvey@rogers.com</t>
  </si>
  <si>
    <t>Nov 13/03 - shipped from Merkley</t>
  </si>
  <si>
    <t>Oct 28/03 - Sent Via Purolator</t>
  </si>
  <si>
    <t>Nov 21/03 - Sent via Purolator</t>
  </si>
  <si>
    <t>Jan 6/04 - shipped from Merkley</t>
  </si>
  <si>
    <t>Jan 21/04 - Sent Via Purolator(Navy #7,65,34,54,33,35,16)</t>
  </si>
  <si>
    <t>Jan 25/04 - shipped from Merkley</t>
  </si>
  <si>
    <t>June 17/04 - Bruce House chq #4556 $2300 / Bettye Hyde Co-op chq #0232 $10</t>
  </si>
  <si>
    <t>deduct 300 mildew</t>
  </si>
  <si>
    <t>Region of Peel</t>
  </si>
  <si>
    <t>Region Of Peel Housing Dept.</t>
  </si>
  <si>
    <t>5 Wellington St. East</t>
  </si>
  <si>
    <t>L6W 1Y1</t>
  </si>
  <si>
    <t>Paul Gregory</t>
  </si>
  <si>
    <t>905-453-1300</t>
  </si>
  <si>
    <t>Nov 26/03 - shipped via Merkley - short shipped 100 toques from Merkley</t>
  </si>
  <si>
    <t>gregoryp@region.peel.on.ca</t>
  </si>
  <si>
    <t xml:space="preserve">Jan 9/04 -Navy #41 &amp; #37 Sent via Purolator </t>
  </si>
  <si>
    <t>Jan 16/04 -Sent Via MDC(Navy # 48 +SF )</t>
  </si>
  <si>
    <t xml:space="preserve">Apr 30/04 - confirmed with Paul Gregory - </t>
  </si>
  <si>
    <t>PAID by chq #3569 ($8,343.85 - $600 donation) Apr 28/04 
&amp; #3571 ($900) Apr 29/04   - 864 sold??</t>
  </si>
  <si>
    <t>Georgian Triangle Housing Resource Ctr.</t>
  </si>
  <si>
    <t>275 First Street,Pizza Hut Plaza</t>
  </si>
  <si>
    <t>Collingwood, ON</t>
  </si>
  <si>
    <t>L9Y 1A8</t>
  </si>
  <si>
    <t>Gail Michelenco</t>
  </si>
  <si>
    <t>705-445-0643</t>
  </si>
  <si>
    <t>info@housinginfo.ca</t>
  </si>
  <si>
    <t>Oct 16/03 - Sent via Purolator</t>
  </si>
  <si>
    <t>275 First Street, Pizza Hut Plaza</t>
  </si>
  <si>
    <t>Nov 20/03 -ordered from Merkley</t>
  </si>
  <si>
    <t>total sold is based on amount returned by Gail's son</t>
  </si>
  <si>
    <t xml:space="preserve">Flesherton SS received 8 toques and sent $$ to RTR TO </t>
  </si>
  <si>
    <r>
      <t xml:space="preserve">Apr. 27/04 - MP confirmed with Gail that $2360.00 is DUE
</t>
    </r>
    <r>
      <rPr>
        <b/>
        <sz val="10"/>
        <color indexed="12"/>
        <rFont val="Arial"/>
        <family val="2"/>
      </rPr>
      <t>PAID by chq #0622 Apr 29/04</t>
    </r>
  </si>
  <si>
    <t>Hamilton</t>
  </si>
  <si>
    <t>Wesley Urban Ministries</t>
  </si>
  <si>
    <t>195 Ferguson Avenue North</t>
  </si>
  <si>
    <t>Hamilton, ON</t>
  </si>
  <si>
    <t>L8L 8J1</t>
  </si>
  <si>
    <t>Adele Tigchelaar</t>
  </si>
  <si>
    <t>905-528-5629</t>
  </si>
  <si>
    <t>adele.tigchelaar@cogeco.net</t>
  </si>
  <si>
    <t>Dec 16/03 - Sent Via Purolator</t>
  </si>
  <si>
    <t>Jan 6/04 - Sent Via purolator</t>
  </si>
  <si>
    <t>Jan 27/04 - Sent Via Purolator(Navy #11 -100)</t>
  </si>
  <si>
    <t>Feb 5/04 - Sent Via Purolator</t>
  </si>
  <si>
    <t>Feb16/04 - Sent Via Purolator</t>
  </si>
  <si>
    <t>PAID by chq #</t>
  </si>
  <si>
    <t>RBC deposits</t>
  </si>
  <si>
    <t>Community Care St.Catharines &amp; Thorold</t>
  </si>
  <si>
    <t>12 North Street, Box 575</t>
  </si>
  <si>
    <t>St.Catharines, ON</t>
  </si>
  <si>
    <t>L2R 6W8</t>
  </si>
  <si>
    <t>Megan Dalley</t>
  </si>
  <si>
    <t>905-685-1349</t>
  </si>
  <si>
    <t>905-685-3938</t>
  </si>
  <si>
    <t>mlcommunitycare@hotmail.com</t>
  </si>
  <si>
    <t>Nov 25/03 - shipped from Merkley</t>
  </si>
  <si>
    <t>Irene Pope</t>
  </si>
  <si>
    <t>Dec 24/03 - shipped from Merkley</t>
  </si>
  <si>
    <t>Jan 14/04 - shipped from Merkley</t>
  </si>
  <si>
    <t>Feb 4/04 - RBC deposit slip from Laurie Watson, RBC Fort Erie (01562-003)</t>
  </si>
  <si>
    <t>Feb 11/04 - deposit advice form, faxed to RTR May 11</t>
  </si>
  <si>
    <t>Feb 25/04 - deposit advice form, faxed to RTR May 11</t>
  </si>
  <si>
    <t>Mar 2/04 - deposit advice form faxed to RTR</t>
  </si>
  <si>
    <t>Mar 9/04 - deposit advice form faxed to RTR</t>
  </si>
  <si>
    <t>Mar 30/04 - deposit advice form faxed to RTR</t>
  </si>
  <si>
    <t>Apr 13/04 - deposit advice form faxed to RTR</t>
  </si>
  <si>
    <t>May 10/04 - deposit advice form faxed to RTR</t>
  </si>
  <si>
    <t>Sarnia</t>
  </si>
  <si>
    <t>St.Vincent De Paul</t>
  </si>
  <si>
    <t>1316 Murphy Road</t>
  </si>
  <si>
    <t>Sarnia, ON</t>
  </si>
  <si>
    <t>N7S 2Y6</t>
  </si>
  <si>
    <t>Al Verstraaten</t>
  </si>
  <si>
    <t>519-337-7089</t>
  </si>
  <si>
    <t>519-337-2827</t>
  </si>
  <si>
    <t>psmit@ebtech.net</t>
  </si>
  <si>
    <t xml:space="preserve">106 East Street </t>
  </si>
  <si>
    <t>N7T 7H9</t>
  </si>
  <si>
    <t>Lynn Smith</t>
  </si>
  <si>
    <t>raisingtheroof1@hotmail.com</t>
  </si>
  <si>
    <t>Jan 10/04 -Navy toques # 21 and # 40 &amp;Jan 12/04 -Silver toques Sent</t>
  </si>
  <si>
    <t>Jan 28/04 - Gray #1,#27,17sent Via Purolator</t>
  </si>
  <si>
    <r>
      <t xml:space="preserve">Lynn Smith will issue cheque week of June 14 for approx 950 toques
</t>
    </r>
    <r>
      <rPr>
        <sz val="10"/>
        <rFont val="Arial"/>
        <family val="2"/>
      </rPr>
      <t>June 21 - Lynn confirmed that cheque is still coming this week, 
608 remain in stock  -71 charcoal, 86 navy, 451 silver</t>
    </r>
  </si>
  <si>
    <t>Windsor</t>
  </si>
  <si>
    <t>Housing Information Services</t>
  </si>
  <si>
    <t>1214  Ottawa St. Ste.1</t>
  </si>
  <si>
    <t>Windsor, ON</t>
  </si>
  <si>
    <t>N8X 2E6</t>
  </si>
  <si>
    <t>Sue Nantais</t>
  </si>
  <si>
    <t>519-254-4370</t>
  </si>
  <si>
    <t>519-254-3450</t>
  </si>
  <si>
    <t>snantais@canoemail.com</t>
  </si>
  <si>
    <t xml:space="preserve">Oct 21/03 -Only 470 received -box didn't hold quantity recorded
Oct 28/03 - Shipped via Purolator </t>
  </si>
  <si>
    <t>Dec 2/03 - Shipped via Merkley</t>
  </si>
  <si>
    <t>Jan 16/03 - Navy #51,&amp;26 sent,Charcoal #28,31 ,16 sent via purolator</t>
  </si>
  <si>
    <t>Jan 29,Charcoal #14,19 Sent Via Purolator</t>
  </si>
  <si>
    <t>March  16 - Paid by chqs,2 Royal Bank slips -
 They will keep 740 silver toques - They owe us 12,010</t>
  </si>
  <si>
    <t>New Tecumseth Housing Resource Centre</t>
  </si>
  <si>
    <t>46 Wellington St. West, Unit1</t>
  </si>
  <si>
    <t>Alliston , ON</t>
  </si>
  <si>
    <t>L9R 2B8</t>
  </si>
  <si>
    <t>Laura Orr</t>
  </si>
  <si>
    <t>705-435-9821</t>
  </si>
  <si>
    <t>laura@focus.on.ca</t>
  </si>
  <si>
    <r>
      <t xml:space="preserve">Nov,Sent Via MDC I </t>
    </r>
    <r>
      <rPr>
        <i/>
        <sz val="10"/>
        <rFont val="Arial"/>
        <family val="2"/>
      </rPr>
      <t>silver COMP from RTR</t>
    </r>
  </si>
  <si>
    <t>South Simcoe Community Information Centre</t>
  </si>
  <si>
    <t>Sandra Mason</t>
  </si>
  <si>
    <t>705-435-4900</t>
  </si>
  <si>
    <t>705-435-1106</t>
  </si>
  <si>
    <t>_housing@southsimcoecic.ca</t>
  </si>
  <si>
    <t>Dec 3/03 -Navy toques sent via Purolator,silver shipped via Merkley</t>
  </si>
  <si>
    <t>705-434-0291</t>
  </si>
  <si>
    <t>Jan 12/04 -Navy # 44 &amp; #23 Sent Via Purolator</t>
  </si>
  <si>
    <t>Jan 21/04 - Sent Via Purolator</t>
  </si>
  <si>
    <t>March 16/04 - Sandra confirmed sold 415,returning toques asap
June 21 - left vm msg</t>
  </si>
  <si>
    <t>Sherry Kozak</t>
  </si>
  <si>
    <t>817- 3 rd  Street NW</t>
  </si>
  <si>
    <t>Calgary, ON</t>
  </si>
  <si>
    <t>T2N 1P1</t>
  </si>
  <si>
    <t>403-283-0011</t>
  </si>
  <si>
    <t>missing.link@telus.net</t>
  </si>
  <si>
    <t>Nov 17/03 - shipped from Merkley</t>
  </si>
  <si>
    <t>Nov 20/03 - shipped via Purolator</t>
  </si>
  <si>
    <t>Nov 27/03 -sent via Purolator</t>
  </si>
  <si>
    <t>Jan 6/04 - shipped via Merkley</t>
  </si>
  <si>
    <t>Jan 23/04 - Sent Via Purolator(Navy # 61,13 ,30,45)</t>
  </si>
  <si>
    <t>Deposited Nov 21/03</t>
  </si>
  <si>
    <t>Deposited Jan 20/04</t>
  </si>
  <si>
    <t>Deposited Feb 6/04</t>
  </si>
  <si>
    <t>Deposited Feb 9/04 - $18,274.00 raised by DE, AB</t>
  </si>
  <si>
    <t>Deposited Feb 12/04</t>
  </si>
  <si>
    <t>Deposited Feb 18/04</t>
  </si>
  <si>
    <t>Deposited Mar 8/04</t>
  </si>
  <si>
    <t>TOTAL TO DATE</t>
  </si>
  <si>
    <r>
      <t xml:space="preserve">Deposited Mar 5/04  - </t>
    </r>
    <r>
      <rPr>
        <sz val="10"/>
        <color indexed="10"/>
        <rFont val="Arial"/>
        <family val="2"/>
      </rPr>
      <t>email dated Mar 8 states that $28,779.91 deposited to date</t>
    </r>
  </si>
  <si>
    <t>Deposited Mar 24/04</t>
  </si>
  <si>
    <t>Deposited Mar 25/04</t>
  </si>
  <si>
    <t>Deposited Apr 30/04</t>
  </si>
  <si>
    <t>Ronnie Bouvier</t>
  </si>
  <si>
    <t xml:space="preserve"> # 207 - 275 East 13th Ave.</t>
  </si>
  <si>
    <t>Vancouver, BC</t>
  </si>
  <si>
    <t>V5T 2K3</t>
  </si>
  <si>
    <t>604-872-7099</t>
  </si>
  <si>
    <t>ronniebouvier@aol.com</t>
  </si>
  <si>
    <t>Dec 16/03 - shipped via Merkley</t>
  </si>
  <si>
    <t>Edmonton Housing Trust Fund</t>
  </si>
  <si>
    <t>Energy Square ,10109 106th  St.,Ste 1010</t>
  </si>
  <si>
    <t>Edmonton, AB</t>
  </si>
  <si>
    <t>T5J 3L7</t>
  </si>
  <si>
    <t>Debbie Saidman</t>
  </si>
  <si>
    <t>780-496-2626</t>
  </si>
  <si>
    <t>dsaidman@ehtf.ca</t>
  </si>
  <si>
    <r>
      <t xml:space="preserve">Dec 15/03 - Sent Via Purolator 
</t>
    </r>
    <r>
      <rPr>
        <sz val="10"/>
        <color indexed="12"/>
        <rFont val="Arial"/>
        <family val="2"/>
      </rPr>
      <t xml:space="preserve">CALL &amp; VERIFY # OF TOQUES IN POSSESSION
June 8 - rec'd email confirmation of sales - PAID for all 300 including portion of 230 that Sherry sent - 73 went to RBCs </t>
    </r>
  </si>
  <si>
    <t>Sherry Kozak Deposited It With Calgary Money on Mar 24(includes Donations)</t>
  </si>
  <si>
    <t>Agencies/Not for Profit</t>
  </si>
  <si>
    <t>Total
 Sold</t>
  </si>
  <si>
    <t>Empire House Family &amp; Children Services
 of Lunenburg Country</t>
  </si>
  <si>
    <t>48 Empire St.</t>
  </si>
  <si>
    <t>Bridgewater, ON</t>
  </si>
  <si>
    <t>B4N 2L4</t>
  </si>
  <si>
    <t>Kim Willison</t>
  </si>
  <si>
    <t>902-527-1327</t>
  </si>
  <si>
    <t>Dec 17,Shipped from Merkley
Jan 5 - Empire House $1215.00
 (email from Leslie - Halifax that this was deposited)
June 8 - confirm with Bruce re: deposit</t>
  </si>
  <si>
    <t>Lutherwood-Coda</t>
  </si>
  <si>
    <t>165 King Street East</t>
  </si>
  <si>
    <t>Kitchener ,ON</t>
  </si>
  <si>
    <t>N2G 2K8</t>
  </si>
  <si>
    <t>Lynn Macaulay</t>
  </si>
  <si>
    <t>519-743-2246</t>
  </si>
  <si>
    <t>lmacaulay@lwdcoda.org</t>
  </si>
  <si>
    <r>
      <t xml:space="preserve">Dec16,Sent Via Purolator
</t>
    </r>
    <r>
      <rPr>
        <sz val="10"/>
        <color indexed="12"/>
        <rFont val="Arial"/>
        <family val="2"/>
      </rPr>
      <t>May 18/04 - PAID $930 by chq #025789 dated 4/26/04 - returned 7 Silver</t>
    </r>
  </si>
  <si>
    <t>North House</t>
  </si>
  <si>
    <t>287 Highway # 47</t>
  </si>
  <si>
    <t>Goodwood, ON</t>
  </si>
  <si>
    <t>LOC 1AO</t>
  </si>
  <si>
    <t>Beverly Northeast</t>
  </si>
  <si>
    <t>905- 640-3966</t>
  </si>
  <si>
    <r>
      <t xml:space="preserve">Dec 23,Sent Via Purolaror
</t>
    </r>
    <r>
      <rPr>
        <sz val="10"/>
        <color indexed="12"/>
        <rFont val="Arial"/>
        <family val="2"/>
      </rPr>
      <t>Apr 28/04 - Patty Lynch Cheesman
- 56 returning, 10 lost, $1340 DUE
Patty will ship via Purolator May 7
PAID by chq #019 May 7/04 - returned 58</t>
    </r>
  </si>
  <si>
    <t>Transitional Supportive Housing Services
 of York Region</t>
  </si>
  <si>
    <t>18838 Yonge St.</t>
  </si>
  <si>
    <t>Gwillimbury,ON</t>
  </si>
  <si>
    <t>L3Y 4V8</t>
  </si>
  <si>
    <t>Linda Osbourne</t>
  </si>
  <si>
    <t>1-905-898-1015</t>
  </si>
  <si>
    <t>905-898-6414</t>
  </si>
  <si>
    <t>tshsyr@allstream.net</t>
  </si>
  <si>
    <r>
      <t xml:space="preserve">Jan 9, Sent Via Purolator
</t>
    </r>
    <r>
      <rPr>
        <b/>
        <sz val="10"/>
        <rFont val="Arial"/>
        <family val="2"/>
      </rPr>
      <t>May 18/04</t>
    </r>
    <r>
      <rPr>
        <sz val="10"/>
        <rFont val="Arial"/>
        <family val="2"/>
      </rPr>
      <t xml:space="preserve"> - spoke to Linda, she will try to collect toques/$$ from several people and have answer to RTR by end of May
</t>
    </r>
    <r>
      <rPr>
        <b/>
        <sz val="10"/>
        <rFont val="Arial"/>
        <family val="2"/>
      </rPr>
      <t>June 22</t>
    </r>
    <r>
      <rPr>
        <sz val="10"/>
        <rFont val="Arial"/>
        <family val="2"/>
      </rPr>
      <t xml:space="preserve"> - AGM 23rd pm - Thurs 24th will confirm $/toques
</t>
    </r>
    <r>
      <rPr>
        <b/>
        <sz val="10"/>
        <rFont val="Arial"/>
        <family val="2"/>
      </rPr>
      <t>June 24</t>
    </r>
    <r>
      <rPr>
        <sz val="10"/>
        <rFont val="Arial"/>
        <family val="2"/>
      </rPr>
      <t xml:space="preserve"> - confirmed 115 sold, 135 to return, $610 raised   PAID June 30 $610, </t>
    </r>
    <r>
      <rPr>
        <b/>
        <i/>
        <sz val="10"/>
        <rFont val="Arial"/>
        <family val="2"/>
      </rPr>
      <t>short $40</t>
    </r>
  </si>
  <si>
    <t>Urban Strategies</t>
  </si>
  <si>
    <t>257 Adelaide St. W., Suite 500</t>
  </si>
  <si>
    <t>M5H 1X9</t>
  </si>
  <si>
    <t>Tim Smith</t>
  </si>
  <si>
    <t>416-340-90/278</t>
  </si>
  <si>
    <t>416-3408400</t>
  </si>
  <si>
    <t>tsmith@urbanstrategies.com</t>
  </si>
  <si>
    <r>
      <t xml:space="preserve">Dec 17,Sent Via MDC
</t>
    </r>
    <r>
      <rPr>
        <sz val="10"/>
        <color indexed="12"/>
        <rFont val="Arial"/>
        <family val="2"/>
      </rPr>
      <t>Dec 17/03 - PAID $130 by VISA auth #093241</t>
    </r>
  </si>
  <si>
    <t>Welland Community Resource &amp; Action Centre</t>
  </si>
  <si>
    <t>1000 East Main St.</t>
  </si>
  <si>
    <t>Welland, ON</t>
  </si>
  <si>
    <t>L3B 2Z3</t>
  </si>
  <si>
    <t>Marg Corbeau</t>
  </si>
  <si>
    <t>905-735-3131</t>
  </si>
  <si>
    <t>Jan 8, Sent Via Purolator</t>
  </si>
  <si>
    <r>
      <t xml:space="preserve">Jan 20,Sent via Purolator
</t>
    </r>
    <r>
      <rPr>
        <b/>
        <sz val="10"/>
        <rFont val="Arial"/>
        <family val="2"/>
      </rPr>
      <t>May 18/04</t>
    </r>
    <r>
      <rPr>
        <sz val="10"/>
        <rFont val="Arial"/>
        <family val="2"/>
      </rPr>
      <t xml:space="preserve"> - spoke to Bernadette, confirmed toques/$$ to be sent 148 toques to be returned
June 8/04 - confirmed 176 returned </t>
    </r>
  </si>
  <si>
    <t>Web-Phone orders</t>
  </si>
  <si>
    <t/>
  </si>
  <si>
    <t>Organization / Individual</t>
  </si>
  <si>
    <t>Pay Method</t>
  </si>
  <si>
    <t>S.O #</t>
  </si>
  <si>
    <t>Web or Phone</t>
  </si>
  <si>
    <t>John Patrick Miller</t>
  </si>
  <si>
    <t>3063 Mountain View Crescent</t>
  </si>
  <si>
    <t>Duncan, BC</t>
  </si>
  <si>
    <t>V9L 6R4</t>
  </si>
  <si>
    <t>Visa</t>
  </si>
  <si>
    <t>Web</t>
  </si>
  <si>
    <t>David Mac Isaac</t>
  </si>
  <si>
    <t>16 Pine Street Box 611</t>
  </si>
  <si>
    <t>Florenceville,NB</t>
  </si>
  <si>
    <t>E7L 1X1</t>
  </si>
  <si>
    <t>Michael J Lazazzera</t>
  </si>
  <si>
    <t>14 Euphrasia Dr</t>
  </si>
  <si>
    <t>M6B 3V9</t>
  </si>
  <si>
    <t>MC</t>
  </si>
  <si>
    <t>Anthony Wilson</t>
  </si>
  <si>
    <t>2568 Chesterfield Ave</t>
  </si>
  <si>
    <t>North Vancouver</t>
  </si>
  <si>
    <t>V7N3M2</t>
  </si>
  <si>
    <t>Luc A Fournier</t>
  </si>
  <si>
    <t>1851 Appleford Street</t>
  </si>
  <si>
    <t>K1J 6T5</t>
  </si>
  <si>
    <t>Dorothy Miller</t>
  </si>
  <si>
    <t>20 Beechwood Cres</t>
  </si>
  <si>
    <t>M4K 2K8</t>
  </si>
  <si>
    <t>Cheque</t>
  </si>
  <si>
    <t>Ken Ferguson</t>
  </si>
  <si>
    <t>25 Barker Lane</t>
  </si>
  <si>
    <t>Wicklow,NB</t>
  </si>
  <si>
    <t>E7L 3S4</t>
  </si>
  <si>
    <t>Shonagh Crawford</t>
  </si>
  <si>
    <t>2200 Avenue Rd., Apt 802</t>
  </si>
  <si>
    <t>M5M 4B9</t>
  </si>
  <si>
    <t>Nadia Bini</t>
  </si>
  <si>
    <t>272 Villeneuve West</t>
  </si>
  <si>
    <t>Montreal, QC</t>
  </si>
  <si>
    <t>H2V 2R1</t>
  </si>
  <si>
    <t>Pamela Rodgerson</t>
  </si>
  <si>
    <t xml:space="preserve">8 Shanly St. </t>
  </si>
  <si>
    <t>M6H 1S1</t>
  </si>
  <si>
    <t>416-516-8622</t>
  </si>
  <si>
    <t>prodgerson@gersteincentre.org</t>
  </si>
  <si>
    <t>Steve Kenny</t>
  </si>
  <si>
    <t>1297 Alexandra Ave</t>
  </si>
  <si>
    <t>L5E 2A7</t>
  </si>
  <si>
    <t>905-891-5149</t>
  </si>
  <si>
    <t>Rebecca Martin</t>
  </si>
  <si>
    <t>77 Harbour Square, Apt. 2908</t>
  </si>
  <si>
    <t>M5J 2S2</t>
  </si>
  <si>
    <t>416-214-2613</t>
  </si>
  <si>
    <t>rebecca.martin@peace.com</t>
  </si>
  <si>
    <t>Ken A. Bauman</t>
  </si>
  <si>
    <t>27 Tunbridge Cres</t>
  </si>
  <si>
    <t>Grimsby, ON</t>
  </si>
  <si>
    <t>L3M 2V8</t>
  </si>
  <si>
    <t>905-309-8607</t>
  </si>
  <si>
    <t>kenlinda@sympatico.ca</t>
  </si>
  <si>
    <t>Sent On Dec-22</t>
  </si>
  <si>
    <t>Chris Mugford</t>
  </si>
  <si>
    <t>39 Parliament Street, Unit 709</t>
  </si>
  <si>
    <t>M5A 4R2</t>
  </si>
  <si>
    <t>416-367-9604</t>
  </si>
  <si>
    <t>mugs@rogers.com</t>
  </si>
  <si>
    <t xml:space="preserve"> Toque +Donation</t>
  </si>
  <si>
    <t>Christopher Gordon</t>
  </si>
  <si>
    <t>405 - 85 Thorncliffe Park Dr</t>
  </si>
  <si>
    <t>M4H 1L6</t>
  </si>
  <si>
    <t>416-429-6641</t>
  </si>
  <si>
    <t>cagg@rogers.com</t>
  </si>
  <si>
    <t>Toque+Donation,Jan 2</t>
  </si>
  <si>
    <t>Clarence R.Castel</t>
  </si>
  <si>
    <t>301 North Main Street</t>
  </si>
  <si>
    <t>New City, Ny, US</t>
  </si>
  <si>
    <t>845638-1671</t>
  </si>
  <si>
    <t>crcastel@hotmil.com</t>
  </si>
  <si>
    <t>Daniel Freeman</t>
  </si>
  <si>
    <t>131 First Avenue</t>
  </si>
  <si>
    <t>K1S 2G3</t>
  </si>
  <si>
    <t>613-238-3729</t>
  </si>
  <si>
    <t>freemadc@mcmaster.ca</t>
  </si>
  <si>
    <t>WEb</t>
  </si>
  <si>
    <t>Natalie Timla</t>
  </si>
  <si>
    <t>4460 Fourteenth Ave, Apt 210</t>
  </si>
  <si>
    <t>L3R 1H1</t>
  </si>
  <si>
    <t>416-723-7954</t>
  </si>
  <si>
    <t>Ntimla@aol.com</t>
  </si>
  <si>
    <t>Joanne E.Cline</t>
  </si>
  <si>
    <t>3 Thomas Ave.</t>
  </si>
  <si>
    <t>M1C 1E4</t>
  </si>
  <si>
    <t>416-282-7741</t>
  </si>
  <si>
    <t>jecline@sympatico.ca</t>
  </si>
  <si>
    <t>Bruce Lum</t>
  </si>
  <si>
    <t>P.O. Box 5098,Station A</t>
  </si>
  <si>
    <t>M5W 1N4</t>
  </si>
  <si>
    <t>416-599-2040</t>
  </si>
  <si>
    <t>brucelum@globalserve.net</t>
  </si>
  <si>
    <t>John Caldarone</t>
  </si>
  <si>
    <t>91 Eleventh Street</t>
  </si>
  <si>
    <t>M8V 3G6</t>
  </si>
  <si>
    <t>416251-1147</t>
  </si>
  <si>
    <t>john.caldarone@tdsb.on.ca</t>
  </si>
  <si>
    <t>John Sigurjohnson</t>
  </si>
  <si>
    <t>R.R. 7</t>
  </si>
  <si>
    <t>Chatham, ON</t>
  </si>
  <si>
    <t>N7M 5J7</t>
  </si>
  <si>
    <t>519-352-0523</t>
  </si>
  <si>
    <t>canadiantrails@msn.com</t>
  </si>
  <si>
    <t>Sent on Jan 2</t>
  </si>
  <si>
    <t>Carol Mulder</t>
  </si>
  <si>
    <t>9290 Conc. 2 R.R.#3</t>
  </si>
  <si>
    <t>Caistor Centre,ON</t>
  </si>
  <si>
    <t>L0R 1E0</t>
  </si>
  <si>
    <t>905-957-3201</t>
  </si>
  <si>
    <t>willfarmboy@aol.com</t>
  </si>
  <si>
    <t>Sadik Kassam</t>
  </si>
  <si>
    <t>122 Strathmere Crt.</t>
  </si>
  <si>
    <t>Sudbury, ON</t>
  </si>
  <si>
    <t>P3E 2J9</t>
  </si>
  <si>
    <t>705-522-1558</t>
  </si>
  <si>
    <t>skassam@personainternet.com</t>
  </si>
  <si>
    <t>Barrie Braiden</t>
  </si>
  <si>
    <t>124-5 Du Maurier Blvd.</t>
  </si>
  <si>
    <t>M4N 1V1</t>
  </si>
  <si>
    <t>647-436-9047</t>
  </si>
  <si>
    <t>bbraiden@rogers.com</t>
  </si>
  <si>
    <t>Ronald Seanor</t>
  </si>
  <si>
    <t>1938 Confederation Dr.</t>
  </si>
  <si>
    <t>Orillia, ON</t>
  </si>
  <si>
    <t>L3V 7L1</t>
  </si>
  <si>
    <t>705-327-2878</t>
  </si>
  <si>
    <t>rondi@encode.com</t>
  </si>
  <si>
    <t>Peter Sutherland</t>
  </si>
  <si>
    <t>888 Boyd Ave.</t>
  </si>
  <si>
    <t>K2A 2E3</t>
  </si>
  <si>
    <t>613-277-8756</t>
  </si>
  <si>
    <t>evader@preludeperformance.com</t>
  </si>
  <si>
    <t>Sent On Jan 2</t>
  </si>
  <si>
    <t>Lisa Mcginnis</t>
  </si>
  <si>
    <t>50 Mountain Ave. South</t>
  </si>
  <si>
    <t>Stoney Creek, ON</t>
  </si>
  <si>
    <t>L8G 2V8</t>
  </si>
  <si>
    <t>905-531-9409</t>
  </si>
  <si>
    <t>lmcg99@hotmail.com</t>
  </si>
  <si>
    <t xml:space="preserve">W Andrew Barber </t>
  </si>
  <si>
    <t>127 Guelph Street</t>
  </si>
  <si>
    <t>Oshawa, ON</t>
  </si>
  <si>
    <t>L1H 6H8</t>
  </si>
  <si>
    <t>905-579-0221</t>
  </si>
  <si>
    <t>ane@sympatico.ca</t>
  </si>
  <si>
    <t>Luanne King</t>
  </si>
  <si>
    <t>43 Highbury Dr.</t>
  </si>
  <si>
    <t>L8G 2T4</t>
  </si>
  <si>
    <t>905-560-5776</t>
  </si>
  <si>
    <t>Amanda Drover</t>
  </si>
  <si>
    <t>2700 Bathurst St. Apt 506</t>
  </si>
  <si>
    <t>M6B 2Z7</t>
  </si>
  <si>
    <t>416-782-2354</t>
  </si>
  <si>
    <t>drovera@hotmail.com</t>
  </si>
  <si>
    <t>Amanda Farion</t>
  </si>
  <si>
    <t>722 Byngmount Avenue</t>
  </si>
  <si>
    <t>L5G 1R7</t>
  </si>
  <si>
    <t>416-772-7474</t>
  </si>
  <si>
    <t>superdraven@look.ca</t>
  </si>
  <si>
    <t>Mathieu Beausoleil</t>
  </si>
  <si>
    <t>P.O. Box 247</t>
  </si>
  <si>
    <t>Coniston, ON</t>
  </si>
  <si>
    <t>P0M  1M0</t>
  </si>
  <si>
    <t>705-694-2866</t>
  </si>
  <si>
    <t>mat_chuckles@yahoo.com</t>
  </si>
  <si>
    <t>Brigitte Nazar</t>
  </si>
  <si>
    <t>11 Honey Crescent</t>
  </si>
  <si>
    <t>Guelph, ON</t>
  </si>
  <si>
    <t>N1G 1A4</t>
  </si>
  <si>
    <t>519-836-6338</t>
  </si>
  <si>
    <t>walnutbladder@hotmail.com</t>
  </si>
  <si>
    <t>Jaspal Singh</t>
  </si>
  <si>
    <t xml:space="preserve">15 Bellini Avenue  </t>
  </si>
  <si>
    <t>L6T 3Z8</t>
  </si>
  <si>
    <t>416-473-0364</t>
  </si>
  <si>
    <t>jsingh70@hotmail.com</t>
  </si>
  <si>
    <t>Judith Penikett</t>
  </si>
  <si>
    <t>P.O. Box 1148</t>
  </si>
  <si>
    <t>Blind River, ON</t>
  </si>
  <si>
    <t>P0R 1BO</t>
  </si>
  <si>
    <t>705-3567696</t>
  </si>
  <si>
    <t>Sent on Jan 6</t>
  </si>
  <si>
    <t>Joan Robjohn</t>
  </si>
  <si>
    <t>5166 Lakeshore Rd.,Apt 603</t>
  </si>
  <si>
    <t>Burlington, ON</t>
  </si>
  <si>
    <t>L7L 1C3</t>
  </si>
  <si>
    <t>905-634-4765</t>
  </si>
  <si>
    <t>Duarte Lorenco</t>
  </si>
  <si>
    <t>78 Fieldnest Cres.</t>
  </si>
  <si>
    <t>L1R 1Z7</t>
  </si>
  <si>
    <t>647-224-0919</t>
  </si>
  <si>
    <t>Ian Banks</t>
  </si>
  <si>
    <t>201-309 22nd East</t>
  </si>
  <si>
    <t>Saskatoon, SK</t>
  </si>
  <si>
    <t>S7K 0G7</t>
  </si>
  <si>
    <t>306-934-4025</t>
  </si>
  <si>
    <t>ian.banks@saskatooncreditunion.com</t>
  </si>
  <si>
    <t>Sent on Jan 5</t>
  </si>
  <si>
    <t>Rosalynd Paterson</t>
  </si>
  <si>
    <t>175 Anita Ave.</t>
  </si>
  <si>
    <t>North Bay, ON</t>
  </si>
  <si>
    <t>P1B 8G4</t>
  </si>
  <si>
    <t>705-497-8919</t>
  </si>
  <si>
    <t>paterr@nbgh.on.ca</t>
  </si>
  <si>
    <t>Toque+Donation,Jan 5</t>
  </si>
  <si>
    <t>Sonya Gould</t>
  </si>
  <si>
    <t>1522 Charleston Sideroad, R.R.2</t>
  </si>
  <si>
    <t>Alton, ON</t>
  </si>
  <si>
    <t>LON 1AO</t>
  </si>
  <si>
    <t>519-927-0511</t>
  </si>
  <si>
    <t>ksjgould@sympatico.ca</t>
  </si>
  <si>
    <t>Carl Lanthier</t>
  </si>
  <si>
    <t>186 Lacroix Ave.</t>
  </si>
  <si>
    <t>Orleans, ON</t>
  </si>
  <si>
    <t>K1E 1K3</t>
  </si>
  <si>
    <t>613-276-4963</t>
  </si>
  <si>
    <t>clanthier@fishersci.ca</t>
  </si>
  <si>
    <t>Norman Burns</t>
  </si>
  <si>
    <t>3685 Goulet</t>
  </si>
  <si>
    <t>Trois-Rivieres Ouest,QC</t>
  </si>
  <si>
    <t>G9B-2B6</t>
  </si>
  <si>
    <t>819-377-1261</t>
  </si>
  <si>
    <t>burns_norman@hotmail.com</t>
  </si>
  <si>
    <t>Sent on jan 5</t>
  </si>
  <si>
    <t>Edward J Day</t>
  </si>
  <si>
    <t>574 Moorelands Crescent</t>
  </si>
  <si>
    <t>Milton, ON</t>
  </si>
  <si>
    <t>L9T 4B5</t>
  </si>
  <si>
    <t>905-875-0294</t>
  </si>
  <si>
    <t>ed74day@sympatico.ca</t>
  </si>
  <si>
    <t>Chris Kemp</t>
  </si>
  <si>
    <t>1828 Quen St. E.</t>
  </si>
  <si>
    <t>M4L 1G9</t>
  </si>
  <si>
    <t>416-699-5684</t>
  </si>
  <si>
    <t>squib@iprimus</t>
  </si>
  <si>
    <t>Johnny Roberts</t>
  </si>
  <si>
    <t>8 Marlborough Ave.</t>
  </si>
  <si>
    <t>L2M 5T2</t>
  </si>
  <si>
    <t>905-934-3412</t>
  </si>
  <si>
    <t>jroberts@mergetel.com</t>
  </si>
  <si>
    <t>Marcus Ng</t>
  </si>
  <si>
    <t>702 - 77 Roehampton Avenue</t>
  </si>
  <si>
    <t>M4P 3B8</t>
  </si>
  <si>
    <t>416-322-5303</t>
  </si>
  <si>
    <t>jookydrinker@yahoo.com</t>
  </si>
  <si>
    <t>Terry Kinsella</t>
  </si>
  <si>
    <t>311 Tremblay Cres</t>
  </si>
  <si>
    <t>Russell, ON</t>
  </si>
  <si>
    <t>K4R 1G2</t>
  </si>
  <si>
    <t>613-445-1818</t>
  </si>
  <si>
    <t>terryk@mondonet.com</t>
  </si>
  <si>
    <t>Joseph E. Nolan</t>
  </si>
  <si>
    <t>4864 Lucerne Rd.</t>
  </si>
  <si>
    <t>Indiana, US</t>
  </si>
  <si>
    <t>724-465-1057</t>
  </si>
  <si>
    <t>joape2000@yahoo.com</t>
  </si>
  <si>
    <t>Gary Au</t>
  </si>
  <si>
    <t>374 Rexford Dr.</t>
  </si>
  <si>
    <t>L8W 2M6</t>
  </si>
  <si>
    <t>905-389-7784</t>
  </si>
  <si>
    <t>gary.au@sympatico.ca</t>
  </si>
  <si>
    <t>Nasrin Gilbert</t>
  </si>
  <si>
    <t>146 Ontario Street</t>
  </si>
  <si>
    <t>St Catharines, ON</t>
  </si>
  <si>
    <t>L2R 5K5</t>
  </si>
  <si>
    <t>905-682-8671</t>
  </si>
  <si>
    <t>nasrin_gilbert@ridley.on.ca</t>
  </si>
  <si>
    <t>Don Soegiarto</t>
  </si>
  <si>
    <t>21 The Wishbone</t>
  </si>
  <si>
    <t>M6M 2T4</t>
  </si>
  <si>
    <t>416-614-9089</t>
  </si>
  <si>
    <t>donsoegiarto@yahoo.com</t>
  </si>
  <si>
    <t>Brian Sequeria</t>
  </si>
  <si>
    <t>325 Central Parkway W P.O 43013</t>
  </si>
  <si>
    <t>L5B 4A7</t>
  </si>
  <si>
    <t>416-561-0148</t>
  </si>
  <si>
    <t>bjsequeira@hotmail.com</t>
  </si>
  <si>
    <t>Jasper Blake</t>
  </si>
  <si>
    <t>112 - 409 Swift Street</t>
  </si>
  <si>
    <t>Victoria, BC</t>
  </si>
  <si>
    <t>V8W 1S2</t>
  </si>
  <si>
    <t>250-383-0155</t>
  </si>
  <si>
    <t>jasperblake@shaw.ca</t>
  </si>
  <si>
    <t>Gwyn Price</t>
  </si>
  <si>
    <t>330 Adelaide Street East,# 307</t>
  </si>
  <si>
    <t>M5A 4S9</t>
  </si>
  <si>
    <t>416-835-2894</t>
  </si>
  <si>
    <t>gwyn@glyndwr.com</t>
  </si>
  <si>
    <t>Jasia Rosa</t>
  </si>
  <si>
    <t>429 4th Street East,# 303</t>
  </si>
  <si>
    <t>Cornwall, ON</t>
  </si>
  <si>
    <t>K6H 2J5</t>
  </si>
  <si>
    <t>613-938-2091</t>
  </si>
  <si>
    <t>jasia.rosa@sympatico.ca</t>
  </si>
  <si>
    <t>Jon Anderson</t>
  </si>
  <si>
    <t>3 Rolyat Street</t>
  </si>
  <si>
    <t>M6J 1S5</t>
  </si>
  <si>
    <t>416-895-9905</t>
  </si>
  <si>
    <t>harleygus@rogers.com</t>
  </si>
  <si>
    <t>William Johnston</t>
  </si>
  <si>
    <t>54 Nelson Street West</t>
  </si>
  <si>
    <t>Goderich, ON</t>
  </si>
  <si>
    <t>N7A 2M3</t>
  </si>
  <si>
    <t>519-524-1865</t>
  </si>
  <si>
    <t>wsjohnston@hurontel.on.ca</t>
  </si>
  <si>
    <t>Andre Tremblay</t>
  </si>
  <si>
    <t>2110 - 3575 Kaneff Cr.</t>
  </si>
  <si>
    <t>L5A 3Y5</t>
  </si>
  <si>
    <t>905-897-6043</t>
  </si>
  <si>
    <t>andret@netcom.ca</t>
  </si>
  <si>
    <t>William Coukell</t>
  </si>
  <si>
    <t xml:space="preserve">1 St Johns Court. </t>
  </si>
  <si>
    <t>Uxbridge, ON</t>
  </si>
  <si>
    <t>L9P 1M3</t>
  </si>
  <si>
    <t>905-852-7074</t>
  </si>
  <si>
    <t>wcl@powergate.ca</t>
  </si>
  <si>
    <t>Guylaine Savoie</t>
  </si>
  <si>
    <t>118 Notre - Dame Est</t>
  </si>
  <si>
    <t>Victoriaville,QC</t>
  </si>
  <si>
    <t>G6P 3S7</t>
  </si>
  <si>
    <t>819-751-6048</t>
  </si>
  <si>
    <t>guylaine.savoie@rbc.com</t>
  </si>
  <si>
    <t>Sent on Jan 7</t>
  </si>
  <si>
    <t>Patrick Goudreau</t>
  </si>
  <si>
    <t>572 Pocono cr</t>
  </si>
  <si>
    <t>K4A 3J6</t>
  </si>
  <si>
    <t>613-830-9495</t>
  </si>
  <si>
    <t>patrickgoudreau@hotmail.com</t>
  </si>
  <si>
    <t>Toque+Donation,Jan 7</t>
  </si>
  <si>
    <t>Alice O'Keefe</t>
  </si>
  <si>
    <t>9 Hertford Avenue</t>
  </si>
  <si>
    <t>M6M 1R9</t>
  </si>
  <si>
    <t>416-262-9269</t>
  </si>
  <si>
    <t>aokeefe@rogers.com</t>
  </si>
  <si>
    <t>Lyle Franklin</t>
  </si>
  <si>
    <t>501-88 Wellesley St. E.</t>
  </si>
  <si>
    <t>M4Y 1H4</t>
  </si>
  <si>
    <t>416-925-4731</t>
  </si>
  <si>
    <t>thelightingguy@hotmail.com</t>
  </si>
  <si>
    <t>Pierre Girouard</t>
  </si>
  <si>
    <t>935 Ramsey Lake Rd, MSR Apt.810</t>
  </si>
  <si>
    <t>P3E 2C6</t>
  </si>
  <si>
    <t>705-670-9175</t>
  </si>
  <si>
    <t>pierregirouard@hotmail.com</t>
  </si>
  <si>
    <t>Julie R.Cote</t>
  </si>
  <si>
    <t>23 Elizabeth St. North</t>
  </si>
  <si>
    <t>L5G 2Z4</t>
  </si>
  <si>
    <t>905-891-3644</t>
  </si>
  <si>
    <t>juliecote@hotmail.com</t>
  </si>
  <si>
    <t>Janice J.Relf</t>
  </si>
  <si>
    <t>752 Upper James Street</t>
  </si>
  <si>
    <t>L9C 3A2</t>
  </si>
  <si>
    <t>905-389-2660</t>
  </si>
  <si>
    <t>joanne.relf@rbc.com</t>
  </si>
  <si>
    <t>Scott Snelling</t>
  </si>
  <si>
    <t>#6 8679 Montcalm</t>
  </si>
  <si>
    <t>V6P 4P9</t>
  </si>
  <si>
    <t>604-269-2462</t>
  </si>
  <si>
    <t>armrdsoul7@shaw.ca</t>
  </si>
  <si>
    <t>J.E .McWilliam</t>
  </si>
  <si>
    <t>c/o Royal Bank 436 Summerhill Av.</t>
  </si>
  <si>
    <t>M4W 1E4</t>
  </si>
  <si>
    <t>416-313-5716</t>
  </si>
  <si>
    <t>joemcwilliam@rbc.com</t>
  </si>
  <si>
    <t>Chris J Cervoni</t>
  </si>
  <si>
    <t>345 High Park Ave.Apt.1</t>
  </si>
  <si>
    <t>M6P 2S8</t>
  </si>
  <si>
    <t>416-767-8417</t>
  </si>
  <si>
    <t>that_guy_chris@hotmail.com</t>
  </si>
  <si>
    <t>Louise Lance</t>
  </si>
  <si>
    <t xml:space="preserve">Royal Bank 341 Main </t>
  </si>
  <si>
    <t>Shawville, QC</t>
  </si>
  <si>
    <t>J0X 2Y0</t>
  </si>
  <si>
    <t>819-647-7028</t>
  </si>
  <si>
    <t>louise.lance@rbc.com</t>
  </si>
  <si>
    <t>Victoria S.Hubbell</t>
  </si>
  <si>
    <t>27 Lount Street</t>
  </si>
  <si>
    <t>M4J 5A1</t>
  </si>
  <si>
    <t>416-913-3812</t>
  </si>
  <si>
    <t>hubbell@rogers.com</t>
  </si>
  <si>
    <t>Randy Jayne</t>
  </si>
  <si>
    <t>38 Memorial Ave.</t>
  </si>
  <si>
    <t>Grand Falls-Windsor, ON</t>
  </si>
  <si>
    <t>A2A 1R4</t>
  </si>
  <si>
    <t>709-489-7455</t>
  </si>
  <si>
    <t>randy.jayne@nf.sympatico.ca</t>
  </si>
  <si>
    <t>Angelo Blancato</t>
  </si>
  <si>
    <t>5655 Hanan Ave.</t>
  </si>
  <si>
    <t>Niagara Falls, ON</t>
  </si>
  <si>
    <t>L2G 4E7</t>
  </si>
  <si>
    <t>905-358-0970</t>
  </si>
  <si>
    <t>archangel7@sympatico.ca</t>
  </si>
  <si>
    <t>Sent on Jan 9</t>
  </si>
  <si>
    <t>Eric Cardinal</t>
  </si>
  <si>
    <t>92 Lefebvre Ave.</t>
  </si>
  <si>
    <t>K6H 5G5</t>
  </si>
  <si>
    <t>613-933-1437</t>
  </si>
  <si>
    <t>ricoqueens@sympatico.ca</t>
  </si>
  <si>
    <t>Sent  on Jan 9</t>
  </si>
  <si>
    <t>Jason Gilliand</t>
  </si>
  <si>
    <t>231 Grand Ave.</t>
  </si>
  <si>
    <t>London, ON</t>
  </si>
  <si>
    <t>N6C 1M6</t>
  </si>
  <si>
    <t>519-858-9709</t>
  </si>
  <si>
    <t>jason_and_sandy@yahoo.ca</t>
  </si>
  <si>
    <t>Tim Osland</t>
  </si>
  <si>
    <t>529 Havendale Place</t>
  </si>
  <si>
    <t>Waterloo, ON</t>
  </si>
  <si>
    <t>N2T 2T3</t>
  </si>
  <si>
    <t>519-621-5756</t>
  </si>
  <si>
    <t>oslandt@squred.com</t>
  </si>
  <si>
    <t>Sent on Jan 8</t>
  </si>
  <si>
    <t>Katherine Scarrow</t>
  </si>
  <si>
    <t>1274 Hillcrest Drive</t>
  </si>
  <si>
    <t>N7S 2N2</t>
  </si>
  <si>
    <t>519-542-6579</t>
  </si>
  <si>
    <t>k_scarrow@hotmail.com</t>
  </si>
  <si>
    <t>Loretta M.Weather</t>
  </si>
  <si>
    <t>Box 1412</t>
  </si>
  <si>
    <t>Gibbons,  BC</t>
  </si>
  <si>
    <t>VON 1VO</t>
  </si>
  <si>
    <t>604-886-5414</t>
  </si>
  <si>
    <t>lori.weatherby@rbc.com</t>
  </si>
  <si>
    <t>Dan Sayes</t>
  </si>
  <si>
    <t>4234 St.Clair. Apt 3 P.O Box 453</t>
  </si>
  <si>
    <t>Port Lambton, ON</t>
  </si>
  <si>
    <t>NOP 2BO</t>
  </si>
  <si>
    <t>519-677-1657</t>
  </si>
  <si>
    <t>Victor Lee</t>
  </si>
  <si>
    <t>102 Prairie Dunes Place</t>
  </si>
  <si>
    <t>Vaughan, ON</t>
  </si>
  <si>
    <t>L4K 2E4</t>
  </si>
  <si>
    <t>905-761-9163</t>
  </si>
  <si>
    <t>victorlee01@rogers.com</t>
  </si>
  <si>
    <t xml:space="preserve">Andrew Hummel </t>
  </si>
  <si>
    <t>29 Tandem Road,2nd Floor</t>
  </si>
  <si>
    <t>Concord, ON</t>
  </si>
  <si>
    <t>L4K 3G1</t>
  </si>
  <si>
    <t>905-660-0470</t>
  </si>
  <si>
    <t>ahummel@cansys.com</t>
  </si>
  <si>
    <t>Sent on Jan16</t>
  </si>
  <si>
    <t xml:space="preserve">David Miller </t>
  </si>
  <si>
    <t>19 Duncan St. Suite 202</t>
  </si>
  <si>
    <t>M5H 3H1</t>
  </si>
  <si>
    <t>416-593-6796</t>
  </si>
  <si>
    <t>dmiller@marchitects.com</t>
  </si>
  <si>
    <t>Sent on Jan 16</t>
  </si>
  <si>
    <t xml:space="preserve">Louise Berrouard </t>
  </si>
  <si>
    <t>967 Gablehurst Cr.</t>
  </si>
  <si>
    <t>L1V 5G6</t>
  </si>
  <si>
    <t>905-839-1428</t>
  </si>
  <si>
    <t>lougb@sympatico.ca</t>
  </si>
  <si>
    <t>Rob McConnell</t>
  </si>
  <si>
    <t>14 Romney Rd</t>
  </si>
  <si>
    <t>M9A 4G1</t>
  </si>
  <si>
    <t>416-239-6594</t>
  </si>
  <si>
    <t>mcconnell6594@rogers.com</t>
  </si>
  <si>
    <t>Laura Weiss</t>
  </si>
  <si>
    <t xml:space="preserve">42 Panorama Crescent </t>
  </si>
  <si>
    <t>L6S 3T9</t>
  </si>
  <si>
    <t>905-792-0894</t>
  </si>
  <si>
    <t>run_lola_run21@hotmail.com</t>
  </si>
  <si>
    <t>Lynn Saferite</t>
  </si>
  <si>
    <t>69 Vancouver Drive</t>
  </si>
  <si>
    <t>N1E 2G1</t>
  </si>
  <si>
    <t>519-826-6766</t>
  </si>
  <si>
    <t>lynn.saferite@sympatico.ca</t>
  </si>
  <si>
    <t>Robert Vagacs</t>
  </si>
  <si>
    <t>676 Jacob Lane</t>
  </si>
  <si>
    <t>N2V 2G9</t>
  </si>
  <si>
    <t>519-885-5136</t>
  </si>
  <si>
    <t>vagacs@yahoo.ca</t>
  </si>
  <si>
    <t xml:space="preserve">Karen Wind </t>
  </si>
  <si>
    <t>146 Sandringham Drive</t>
  </si>
  <si>
    <t>Courtice, ON</t>
  </si>
  <si>
    <t>L1E 2G6</t>
  </si>
  <si>
    <t>905-433-4666</t>
  </si>
  <si>
    <t>kare_wind@durham.edu.on.ca</t>
  </si>
  <si>
    <t>Mark C.Robins</t>
  </si>
  <si>
    <t>186 Sorauren Avenue</t>
  </si>
  <si>
    <t>M6R 2E8</t>
  </si>
  <si>
    <t>416-535-1416</t>
  </si>
  <si>
    <t>mcr@mcrinvestigative.ca</t>
  </si>
  <si>
    <t>Sent on Jan 16(Toque+Donation)</t>
  </si>
  <si>
    <t>Joanne M.Broekhuizen</t>
  </si>
  <si>
    <t>166 Eastbourne Avenue #42</t>
  </si>
  <si>
    <t>M5P 2G6</t>
  </si>
  <si>
    <t>416-483-1518</t>
  </si>
  <si>
    <t>kjincanada@rogers.com</t>
  </si>
  <si>
    <t xml:space="preserve">Shane Wright </t>
  </si>
  <si>
    <t>616 Winblest Avenue</t>
  </si>
  <si>
    <t>N6C 3C3</t>
  </si>
  <si>
    <t>519-680-3331</t>
  </si>
  <si>
    <t>sdwright@rogers.com</t>
  </si>
  <si>
    <t>Andrew Iczkovitz</t>
  </si>
  <si>
    <t>39 Drysdale Cres</t>
  </si>
  <si>
    <t>M2H 1M7</t>
  </si>
  <si>
    <t>416-566-9621</t>
  </si>
  <si>
    <t>iczky@hotmail.com</t>
  </si>
  <si>
    <t>Jo Sulston</t>
  </si>
  <si>
    <t>94 North Street East</t>
  </si>
  <si>
    <t>Tillsonburg, ON</t>
  </si>
  <si>
    <t>N4G 1B5</t>
  </si>
  <si>
    <t>519-842-9048</t>
  </si>
  <si>
    <t>joanns@you.on.ca</t>
  </si>
  <si>
    <t xml:space="preserve">Amanda L.Heale </t>
  </si>
  <si>
    <t>11-778 Broadview Avenue</t>
  </si>
  <si>
    <t>M4K 2P7</t>
  </si>
  <si>
    <t>647-225-1864</t>
  </si>
  <si>
    <t>amanda_heale@hotmail.com</t>
  </si>
  <si>
    <t>Cory J.Repta</t>
  </si>
  <si>
    <t>326 Erb St.W., Apt. #3</t>
  </si>
  <si>
    <t>N2L 1W3</t>
  </si>
  <si>
    <t>519-886-3387</t>
  </si>
  <si>
    <t>crepta@geosyntec.com</t>
  </si>
  <si>
    <t>Arshad K Khan</t>
  </si>
  <si>
    <t>161 Invergordon Avenue</t>
  </si>
  <si>
    <t>M1S 3Z1</t>
  </si>
  <si>
    <t>416-293-6543</t>
  </si>
  <si>
    <t>arshadkamran@yahoo.com</t>
  </si>
  <si>
    <t>Ina Jean Denison</t>
  </si>
  <si>
    <t xml:space="preserve">R.R #2 </t>
  </si>
  <si>
    <t>Erin, ON</t>
  </si>
  <si>
    <t>N0B 1T0</t>
  </si>
  <si>
    <t>519-833-2645</t>
  </si>
  <si>
    <t>jean.denison@cmp.cpii.com</t>
  </si>
  <si>
    <t>Nellie Austin</t>
  </si>
  <si>
    <t>250 Merton Street , Suite 501</t>
  </si>
  <si>
    <t>M4S 1B1</t>
  </si>
  <si>
    <t>416-466-9987</t>
  </si>
  <si>
    <t>austin@moorelands.ca</t>
  </si>
  <si>
    <t>Janet McCallum</t>
  </si>
  <si>
    <t>38 Callander Dr</t>
  </si>
  <si>
    <t>N1E 4H5</t>
  </si>
  <si>
    <t>519-821-6856</t>
  </si>
  <si>
    <t>mccallums@rogers.com</t>
  </si>
  <si>
    <t>Monique Charron</t>
  </si>
  <si>
    <t>275 Bank Street, Suite 400</t>
  </si>
  <si>
    <t>K2P 2L6</t>
  </si>
  <si>
    <t>613-238-6711</t>
  </si>
  <si>
    <t>monique@coopscanada.coop</t>
  </si>
  <si>
    <t>Shawna Poapst</t>
  </si>
  <si>
    <t>4066 Canyon Walk Drive</t>
  </si>
  <si>
    <t>Gloucester, ON</t>
  </si>
  <si>
    <t>K1V 1W3</t>
  </si>
  <si>
    <t>613-822-1769</t>
  </si>
  <si>
    <t>shawnaj@magma.ca</t>
  </si>
  <si>
    <t xml:space="preserve">Patrick Marcolla </t>
  </si>
  <si>
    <t>60 Queen Mary Drive</t>
  </si>
  <si>
    <t>L7A 2K3</t>
  </si>
  <si>
    <t>416-219-5185</t>
  </si>
  <si>
    <t>patrickmarcolla@yahoo.com</t>
  </si>
  <si>
    <t>David Gonsalves</t>
  </si>
  <si>
    <t>77 Batson Drive</t>
  </si>
  <si>
    <t>Aurora, ON</t>
  </si>
  <si>
    <t>L4G 3P9</t>
  </si>
  <si>
    <t>416-889-4090</t>
  </si>
  <si>
    <t>gongibes@hotmail.com</t>
  </si>
  <si>
    <t>Heather N.MacDonald</t>
  </si>
  <si>
    <t>2-116 Pembroke Street</t>
  </si>
  <si>
    <t>M5A 2N8</t>
  </si>
  <si>
    <t>416-926-3711</t>
  </si>
  <si>
    <t>hnmeditorial@yahoo.com</t>
  </si>
  <si>
    <t>Neil A.Pirie</t>
  </si>
  <si>
    <t>105 Bernard Avenue</t>
  </si>
  <si>
    <t>M5R 1S2</t>
  </si>
  <si>
    <t>416-972-0491</t>
  </si>
  <si>
    <t>npirie @kpmg.ca</t>
  </si>
  <si>
    <t>Louis A. Beaubien</t>
  </si>
  <si>
    <t>51 Shavian Blvd</t>
  </si>
  <si>
    <t>N6G 2P1</t>
  </si>
  <si>
    <t>519-777-4568</t>
  </si>
  <si>
    <t>louisbeaubien@hotmail.com</t>
  </si>
  <si>
    <t>Yvon Comeau</t>
  </si>
  <si>
    <t>#2-116 Pembroke St.</t>
  </si>
  <si>
    <t>toque@freecouch.com</t>
  </si>
  <si>
    <t xml:space="preserve">E.Lynne Catterson </t>
  </si>
  <si>
    <t>1368 Laurel Bay Court</t>
  </si>
  <si>
    <t>N8P 1M9</t>
  </si>
  <si>
    <t>519-979-4876</t>
  </si>
  <si>
    <t>katiecatterson@hotmail.com</t>
  </si>
  <si>
    <t xml:space="preserve">Sabah Mirza </t>
  </si>
  <si>
    <t>31 Fasken Drive</t>
  </si>
  <si>
    <t>M9W 1K6</t>
  </si>
  <si>
    <t>416-679-5718</t>
  </si>
  <si>
    <t>sabah_mirza@skyservice.com</t>
  </si>
  <si>
    <t xml:space="preserve">Yulien Sun </t>
  </si>
  <si>
    <t>23 Slversted Dr</t>
  </si>
  <si>
    <t>M1S 3G4</t>
  </si>
  <si>
    <t>416-291-2237</t>
  </si>
  <si>
    <t>ulin_sun@hotmail.com</t>
  </si>
  <si>
    <t>Sent on Jan 22</t>
  </si>
  <si>
    <t>Kimm Michaud</t>
  </si>
  <si>
    <t>53 Mcgill Avenue</t>
  </si>
  <si>
    <t>K1SV 7M6</t>
  </si>
  <si>
    <t>613-733-4520</t>
  </si>
  <si>
    <t>2kmichaud@rogers.com</t>
  </si>
  <si>
    <t>Sent On Jan 22</t>
  </si>
  <si>
    <t xml:space="preserve">Eric Pick </t>
  </si>
  <si>
    <t>160 Pusey Blvd</t>
  </si>
  <si>
    <t>Brantford, ON</t>
  </si>
  <si>
    <t>N3R 6L3</t>
  </si>
  <si>
    <t>519-756-6196</t>
  </si>
  <si>
    <t>epick@uwo.ca</t>
  </si>
  <si>
    <t xml:space="preserve">John Hoadley </t>
  </si>
  <si>
    <t>560 Buchner Rd. RR1</t>
  </si>
  <si>
    <t>L3B 5N4</t>
  </si>
  <si>
    <t>905-788-2168</t>
  </si>
  <si>
    <t>raiden@niagara.com</t>
  </si>
  <si>
    <t>Donald M.Mc Ilwain</t>
  </si>
  <si>
    <t>37 Glendale Avenue North</t>
  </si>
  <si>
    <t>L8L 7J5</t>
  </si>
  <si>
    <t>905-549-6452</t>
  </si>
  <si>
    <t>cardon@sympatico.ca</t>
  </si>
  <si>
    <t xml:space="preserve">Jason Hynes </t>
  </si>
  <si>
    <t>180 Cottingham Street</t>
  </si>
  <si>
    <t>M4V 1C5</t>
  </si>
  <si>
    <t>416-929-5007</t>
  </si>
  <si>
    <t>jason.hynes05@rotman.utotonto.ca</t>
  </si>
  <si>
    <t>Adam Filiatreault</t>
  </si>
  <si>
    <t>54 Amberly Court</t>
  </si>
  <si>
    <t>T5A 2H9</t>
  </si>
  <si>
    <t>780-456-2963</t>
  </si>
  <si>
    <t>jokeboy2001@hotmail.com</t>
  </si>
  <si>
    <t>Sivone A C Boualavong</t>
  </si>
  <si>
    <t>75 Red Oak Drive</t>
  </si>
  <si>
    <t>L4B 1W2</t>
  </si>
  <si>
    <t>905-764-5899</t>
  </si>
  <si>
    <t>sivone143@yahoo.ca</t>
  </si>
  <si>
    <t>Gitta Jongedijk</t>
  </si>
  <si>
    <t>55 Bloor Street East</t>
  </si>
  <si>
    <t>M4W 3W6</t>
  </si>
  <si>
    <t>416-927-1928</t>
  </si>
  <si>
    <t>gitta.jongedijk@bmonb.com</t>
  </si>
  <si>
    <t xml:space="preserve">Tim Dingwall </t>
  </si>
  <si>
    <t>29 Geoffrey St.</t>
  </si>
  <si>
    <t>M6R 1P2</t>
  </si>
  <si>
    <t>416-538-6814</t>
  </si>
  <si>
    <t>tim_dingwall@hotmail.com</t>
  </si>
  <si>
    <t>Chafic Filfili</t>
  </si>
  <si>
    <t>267 Bering Ave.</t>
  </si>
  <si>
    <t>M8Z 3A5</t>
  </si>
  <si>
    <t>416-239-7727</t>
  </si>
  <si>
    <t>cfilfili@hotmail.com</t>
  </si>
  <si>
    <t xml:space="preserve">Tim Talbot </t>
  </si>
  <si>
    <t>99 Howard St., #1211</t>
  </si>
  <si>
    <t>M4X 1K1</t>
  </si>
  <si>
    <t>416-684-2879</t>
  </si>
  <si>
    <t>omega1923@yahoo.ca</t>
  </si>
  <si>
    <t>David Whorley</t>
  </si>
  <si>
    <t>312 Bay Street</t>
  </si>
  <si>
    <t>K1R 6A1</t>
  </si>
  <si>
    <t>613-565-0971</t>
  </si>
  <si>
    <t>DavidWhorley@aol.com</t>
  </si>
  <si>
    <t>Shelly Groisman</t>
  </si>
  <si>
    <t>99 Dundurn cres.</t>
  </si>
  <si>
    <t>Thornhill, ON</t>
  </si>
  <si>
    <t>L4J 6Z4</t>
  </si>
  <si>
    <t>905-882-0632</t>
  </si>
  <si>
    <t>shellygroisman@hotmail.com</t>
  </si>
  <si>
    <t xml:space="preserve">Rejendra Nenon </t>
  </si>
  <si>
    <t>3791 Spice Wood Way</t>
  </si>
  <si>
    <t>L5N 7W7</t>
  </si>
  <si>
    <t>905-824-8533</t>
  </si>
  <si>
    <t>karanm@sympatico.ca</t>
  </si>
  <si>
    <t>Joan P.Turner</t>
  </si>
  <si>
    <t>32 Chudleigh Rd.</t>
  </si>
  <si>
    <t>M6E 1Y9</t>
  </si>
  <si>
    <t>Christine F. Morrison</t>
  </si>
  <si>
    <t>9-866 Lakeshore Drive</t>
  </si>
  <si>
    <t>P1A 4A3</t>
  </si>
  <si>
    <t>705-472-9570</t>
  </si>
  <si>
    <t>cfm424@cogeco.ca</t>
  </si>
  <si>
    <t>Sent On Jan 22(Toques + Donation)</t>
  </si>
  <si>
    <t>Betty Ferreira</t>
  </si>
  <si>
    <t>56 Church Street</t>
  </si>
  <si>
    <t>M5C 2G1</t>
  </si>
  <si>
    <t>416-364-2058</t>
  </si>
  <si>
    <t>bettyferreira@canada.com</t>
  </si>
  <si>
    <t xml:space="preserve">Karim Bardeesy </t>
  </si>
  <si>
    <t>354 Melita Avenue</t>
  </si>
  <si>
    <t>M6G 2A3</t>
  </si>
  <si>
    <t>416-533-3478</t>
  </si>
  <si>
    <t>kbardeesy@canada.com</t>
  </si>
  <si>
    <t>Blair Hanatyzen</t>
  </si>
  <si>
    <t>2103 Ghent Ave.</t>
  </si>
  <si>
    <t>L7R 1Y4</t>
  </si>
  <si>
    <t>905-637-9226</t>
  </si>
  <si>
    <t>fattyhenaty@sympatico.ca</t>
  </si>
  <si>
    <t xml:space="preserve">Bradley Sherman </t>
  </si>
  <si>
    <t>251 Warren Road</t>
  </si>
  <si>
    <t>M4V 2S7</t>
  </si>
  <si>
    <t>416-487-2866</t>
  </si>
  <si>
    <t>bsherman@sentinelhill.com</t>
  </si>
  <si>
    <t xml:space="preserve">Michael Bevan </t>
  </si>
  <si>
    <t>Unit 8 - 350 Columbia St.West</t>
  </si>
  <si>
    <t>N2L 6E8</t>
  </si>
  <si>
    <t>519-502-9770</t>
  </si>
  <si>
    <t>mtbevan@uwaterloo.com</t>
  </si>
  <si>
    <t xml:space="preserve">Steven Booton </t>
  </si>
  <si>
    <t>72 Knowles Drive</t>
  </si>
  <si>
    <t>M1X 1T8</t>
  </si>
  <si>
    <t>416-412-7612</t>
  </si>
  <si>
    <t>mrboots28@rogers.com</t>
  </si>
  <si>
    <t>Eric Savard</t>
  </si>
  <si>
    <t>176 De Cannes</t>
  </si>
  <si>
    <t>Gatineau, QC</t>
  </si>
  <si>
    <t>J8V 3V4</t>
  </si>
  <si>
    <t>819-561-6780</t>
  </si>
  <si>
    <t>gabrielleily@aol.com</t>
  </si>
  <si>
    <t>Chris Pimento</t>
  </si>
  <si>
    <t>312 - 2301 Parkhaven Blvd.</t>
  </si>
  <si>
    <t>Oakville, ON</t>
  </si>
  <si>
    <t>L6H 6V6</t>
  </si>
  <si>
    <t>905-257-3936</t>
  </si>
  <si>
    <t>cpimento@cogeco.ca</t>
  </si>
  <si>
    <t>James G.Gingerich</t>
  </si>
  <si>
    <t>46 Quail Run Blvd</t>
  </si>
  <si>
    <t>Maple, ON</t>
  </si>
  <si>
    <t>L6A 1E9</t>
  </si>
  <si>
    <t>905-884-7222</t>
  </si>
  <si>
    <t>jgingerich@rogers.com</t>
  </si>
  <si>
    <t>Wendy Briggs - Jude</t>
  </si>
  <si>
    <t>R.R.#1</t>
  </si>
  <si>
    <t>Westport, ON</t>
  </si>
  <si>
    <t>K0G 1X0</t>
  </si>
  <si>
    <t>250-246-9715</t>
  </si>
  <si>
    <t>bwlaird@rideau.net</t>
  </si>
  <si>
    <t>Robert C. Marshall</t>
  </si>
  <si>
    <t>310 Melanie Ave.</t>
  </si>
  <si>
    <t>Kingston, ON</t>
  </si>
  <si>
    <t>K7M 8B9</t>
  </si>
  <si>
    <t>613-544-8689</t>
  </si>
  <si>
    <t>rmarshall139@cogeco.ca</t>
  </si>
  <si>
    <t>Claudio Della - Mora</t>
  </si>
  <si>
    <t>134 Sonoma Blvd</t>
  </si>
  <si>
    <t>Woodbridge, ON</t>
  </si>
  <si>
    <t>L4H 1M5</t>
  </si>
  <si>
    <t>905-893-7551</t>
  </si>
  <si>
    <t>cdellamora@sympatico.ca</t>
  </si>
  <si>
    <t xml:space="preserve">Kevin P Rorwick </t>
  </si>
  <si>
    <t>96 Trail Ridge Lane</t>
  </si>
  <si>
    <t>L6C 2C2</t>
  </si>
  <si>
    <t>905-887-8343</t>
  </si>
  <si>
    <t>krorwick@interlog.com</t>
  </si>
  <si>
    <t>Catherine Delaney</t>
  </si>
  <si>
    <t>44 - 4200 Kilmer Drive</t>
  </si>
  <si>
    <t>L7M 4Y3</t>
  </si>
  <si>
    <t>905-319-4279</t>
  </si>
  <si>
    <t>cdelaney99@hotmail.com</t>
  </si>
  <si>
    <t xml:space="preserve">Margie De Nobile </t>
  </si>
  <si>
    <t>65 Greenside Dr.,P.O.Box 1116</t>
  </si>
  <si>
    <t>Nobleton, ON</t>
  </si>
  <si>
    <t>L0G 1N0</t>
  </si>
  <si>
    <t>416-460-7161</t>
  </si>
  <si>
    <t>mdenobil@mobility.com</t>
  </si>
  <si>
    <t>Jeff Causier</t>
  </si>
  <si>
    <t>1105 - 159 Gardenwood Drive</t>
  </si>
  <si>
    <t>N6J 4C5</t>
  </si>
  <si>
    <t>519-657-7485</t>
  </si>
  <si>
    <t>jeffcausier@hotmail.com</t>
  </si>
  <si>
    <t>Navin Singh</t>
  </si>
  <si>
    <t xml:space="preserve">760 Lawrence Av.West, Unit 29 </t>
  </si>
  <si>
    <t>M6A 3E7</t>
  </si>
  <si>
    <t>647-290-2417</t>
  </si>
  <si>
    <t>mr_nav@hotmail.com</t>
  </si>
  <si>
    <t>Scott Corscadden</t>
  </si>
  <si>
    <t>#1202 - 22 Picton Street</t>
  </si>
  <si>
    <t>N6B 3R5</t>
  </si>
  <si>
    <t>519-649-2363</t>
  </si>
  <si>
    <t>scottc@filogix.com</t>
  </si>
  <si>
    <t>Sarah M.Raynor</t>
  </si>
  <si>
    <t>1499 Ocean Road Unit 108</t>
  </si>
  <si>
    <t>Narragansett, RI,US</t>
  </si>
  <si>
    <t>617-285-0345</t>
  </si>
  <si>
    <t>sarahr@highsteam.net</t>
  </si>
  <si>
    <t>Lisa Carter</t>
  </si>
  <si>
    <t>PO Box 101</t>
  </si>
  <si>
    <t>Fenwick, ON</t>
  </si>
  <si>
    <t>L0S 1C0</t>
  </si>
  <si>
    <t>905-892-0753</t>
  </si>
  <si>
    <t>thecarterfamily@sympatico.ca</t>
  </si>
  <si>
    <t>Sent on January 26</t>
  </si>
  <si>
    <t>Christel Higgs</t>
  </si>
  <si>
    <t>253 Daly Ave., Apt.1</t>
  </si>
  <si>
    <t>K1N 6G3</t>
  </si>
  <si>
    <t>613-244-5170</t>
  </si>
  <si>
    <t>johnny_b11@hotmail.com</t>
  </si>
  <si>
    <t>Candice</t>
  </si>
  <si>
    <t>4804 John Street</t>
  </si>
  <si>
    <t>Beamsville, ON</t>
  </si>
  <si>
    <t>L0R 1B6</t>
  </si>
  <si>
    <t>905-563-3067</t>
  </si>
  <si>
    <t>korea_lynn@hotmail.com</t>
  </si>
  <si>
    <t>Charles Mc Nally</t>
  </si>
  <si>
    <t xml:space="preserve">23 Battenberg Avenue </t>
  </si>
  <si>
    <t>M4L 1J7</t>
  </si>
  <si>
    <t>416-698-3944</t>
  </si>
  <si>
    <t>pmconnell@idccanada.com</t>
  </si>
  <si>
    <t>Muriel C.Alexander</t>
  </si>
  <si>
    <t>#307 - 801 King Street West</t>
  </si>
  <si>
    <t>M5V 3C9</t>
  </si>
  <si>
    <t>647-299-0272</t>
  </si>
  <si>
    <t>missmurielalexander@hotmail.com</t>
  </si>
  <si>
    <t>Sent On Jan 26(Toques + Donation)</t>
  </si>
  <si>
    <t xml:space="preserve">Deirdre Fussell </t>
  </si>
  <si>
    <t>RBC-4th Floor,180 Wellington St.</t>
  </si>
  <si>
    <t>M5J 1J1</t>
  </si>
  <si>
    <t>416-974-5799</t>
  </si>
  <si>
    <t>deirdre.fussell@rbc.com</t>
  </si>
  <si>
    <t>Gordon Wilson</t>
  </si>
  <si>
    <t>401 -2692 Upland St.</t>
  </si>
  <si>
    <t>Prince George, BC</t>
  </si>
  <si>
    <t>V2L 2W3</t>
  </si>
  <si>
    <t>250-614-7234</t>
  </si>
  <si>
    <t>gordon.wilson@rbc.com</t>
  </si>
  <si>
    <t>Brenda Bean</t>
  </si>
  <si>
    <t>154 - 220 Ingersoll St.N.</t>
  </si>
  <si>
    <t>Ingersoll, ON</t>
  </si>
  <si>
    <t>N5C 1L7</t>
  </si>
  <si>
    <t>519-485-5439</t>
  </si>
  <si>
    <t>beansbiece@rogers.com</t>
  </si>
  <si>
    <t xml:space="preserve">Christi Cote </t>
  </si>
  <si>
    <t>19628 65B Place</t>
  </si>
  <si>
    <t>Langley, ON</t>
  </si>
  <si>
    <t>V2Y 1K2</t>
  </si>
  <si>
    <t>604-530-4418</t>
  </si>
  <si>
    <t>christicote@shaw.ca</t>
  </si>
  <si>
    <t>Kim Haliburton</t>
  </si>
  <si>
    <t>160 Elgin St.Room 1440</t>
  </si>
  <si>
    <t>K1G 3J4</t>
  </si>
  <si>
    <t>613-785-0770</t>
  </si>
  <si>
    <t>kim.haliburton@bell.ca</t>
  </si>
  <si>
    <t>Judith Watson</t>
  </si>
  <si>
    <t>106 Meadow Heights Drive</t>
  </si>
  <si>
    <t>Bracebridge, ON</t>
  </si>
  <si>
    <t>P1L 1A4</t>
  </si>
  <si>
    <t>705-646-2453</t>
  </si>
  <si>
    <t>judyx3@muskoks.com</t>
  </si>
  <si>
    <t>Sent On Feb 11(Toques + Donation)</t>
  </si>
  <si>
    <t>Andrea Dingee</t>
  </si>
  <si>
    <t>89 Briggs Cross Road</t>
  </si>
  <si>
    <t>Lutes Mountain, NB</t>
  </si>
  <si>
    <t>E1G 2X5</t>
  </si>
  <si>
    <t>506-859-1708</t>
  </si>
  <si>
    <t>jodyanne@nb.sympatico.ca</t>
  </si>
  <si>
    <t>Robert Hinchliffe</t>
  </si>
  <si>
    <t>1 Hillside Drive</t>
  </si>
  <si>
    <t>N1E 5Y8</t>
  </si>
  <si>
    <t>519-823-2852</t>
  </si>
  <si>
    <t>bj.hinch@sympatico.ca</t>
  </si>
  <si>
    <t>Ivan Bermudez</t>
  </si>
  <si>
    <t>250 Chandler Drive Apt#18</t>
  </si>
  <si>
    <t>Kitchener, ON</t>
  </si>
  <si>
    <t>N2E 3J9</t>
  </si>
  <si>
    <t>519-569-8177</t>
  </si>
  <si>
    <t>Terry Twig</t>
  </si>
  <si>
    <t>85 Walnut Street, Apt 105</t>
  </si>
  <si>
    <t>N6H 4P3</t>
  </si>
  <si>
    <t>519-432-2072</t>
  </si>
  <si>
    <r>
      <t>Sent On Feb 6(</t>
    </r>
    <r>
      <rPr>
        <sz val="10"/>
        <color indexed="48"/>
        <rFont val="Arial"/>
        <family val="2"/>
      </rPr>
      <t>Paid on Feb 11</t>
    </r>
    <r>
      <rPr>
        <sz val="10"/>
        <rFont val="Arial"/>
        <family val="2"/>
      </rPr>
      <t xml:space="preserve"> )</t>
    </r>
  </si>
  <si>
    <t>Joanne Dubois</t>
  </si>
  <si>
    <t>255 Wilton Street</t>
  </si>
  <si>
    <t>Winnipeg, MB</t>
  </si>
  <si>
    <t>R3M 0B6</t>
  </si>
  <si>
    <t>604-520-1776</t>
  </si>
  <si>
    <t>Sent On Feb 9</t>
  </si>
  <si>
    <t>Florene Curry</t>
  </si>
  <si>
    <t>239 Catalina Dr</t>
  </si>
  <si>
    <t>M1E 1B8</t>
  </si>
  <si>
    <t>416-265-1358</t>
  </si>
  <si>
    <t>Cash</t>
  </si>
  <si>
    <t>Picked Up</t>
  </si>
  <si>
    <t>Luci Peri</t>
  </si>
  <si>
    <t>Unit 618-1470 Midland Ave.</t>
  </si>
  <si>
    <t>M1P 4Z4</t>
  </si>
  <si>
    <t>416-288-0293</t>
  </si>
  <si>
    <t>Joe Proctor</t>
  </si>
  <si>
    <t xml:space="preserve">19 Hamilton #1 </t>
  </si>
  <si>
    <t>St.Thomas, ON</t>
  </si>
  <si>
    <t>N5P 2S7</t>
  </si>
  <si>
    <t>519-637-0562</t>
  </si>
  <si>
    <t>Shireen Sasani</t>
  </si>
  <si>
    <t>33 Cardigan St. apt #503</t>
  </si>
  <si>
    <t>N1H 3Z5</t>
  </si>
  <si>
    <t>519-823-0210</t>
  </si>
  <si>
    <t>Sandra Coulter</t>
  </si>
  <si>
    <t>123 Shipley Street</t>
  </si>
  <si>
    <t>Thunder Bay, ON</t>
  </si>
  <si>
    <t>P7A 3C6</t>
  </si>
  <si>
    <t>344-6217</t>
  </si>
  <si>
    <t>Ian Robertson</t>
  </si>
  <si>
    <t>150 Barnicke Dr.</t>
  </si>
  <si>
    <t>Cambridge ,ON</t>
  </si>
  <si>
    <t>N3C 3M4</t>
  </si>
  <si>
    <t>John S.Dunnet</t>
  </si>
  <si>
    <t>645 Briddle Wood</t>
  </si>
  <si>
    <t>L7L 4E2</t>
  </si>
  <si>
    <t>905-632-1997</t>
  </si>
  <si>
    <t>Isabel D.Rodney</t>
  </si>
  <si>
    <t>155 Park Street South Apt# 1715</t>
  </si>
  <si>
    <t>L8P 3E7</t>
  </si>
  <si>
    <t>905-527-7889</t>
  </si>
  <si>
    <t>Dave Munday</t>
  </si>
  <si>
    <t>5938 Dunn Street</t>
  </si>
  <si>
    <t>L2G 2P1</t>
  </si>
  <si>
    <t>905-374-2436</t>
  </si>
  <si>
    <t>Toque and Donation,Jan 26</t>
  </si>
  <si>
    <t>Lionel G.Dokrill</t>
  </si>
  <si>
    <t># 2 4091 Old hwy 2</t>
  </si>
  <si>
    <t>Belleville, ON</t>
  </si>
  <si>
    <t>K8N 4Z4</t>
  </si>
  <si>
    <t>Ioannis Kassios</t>
  </si>
  <si>
    <t>31 Davies Cres.</t>
  </si>
  <si>
    <t>M4J 2K7</t>
  </si>
  <si>
    <t>Don Porter</t>
  </si>
  <si>
    <t>1320 Richmond Rd.Apt 505</t>
  </si>
  <si>
    <t>K2B 8L3</t>
  </si>
  <si>
    <t>613-820-7965</t>
  </si>
  <si>
    <t>Francis St. Pierre</t>
  </si>
  <si>
    <t>590 Cranbrook Rd.</t>
  </si>
  <si>
    <t>N6K 1W5</t>
  </si>
  <si>
    <t>Pat Curtis</t>
  </si>
  <si>
    <t>89 Glendale Drive</t>
  </si>
  <si>
    <t>Tillsonburg,ON</t>
  </si>
  <si>
    <t>N4G 1J9</t>
  </si>
  <si>
    <t>519-842-6723</t>
  </si>
  <si>
    <t>Diane Caggon</t>
  </si>
  <si>
    <t>1761 Stover Crescent</t>
  </si>
  <si>
    <t>L9T 5N3</t>
  </si>
  <si>
    <t>905-804-5839</t>
  </si>
  <si>
    <t>Sent on Feb 5 Via DMC</t>
  </si>
  <si>
    <t xml:space="preserve">J .Pattison </t>
  </si>
  <si>
    <t>D6 - 284 Mill Road</t>
  </si>
  <si>
    <t>M9C 4W6</t>
  </si>
  <si>
    <t>Sent on Feb 16- Cq no :379</t>
  </si>
  <si>
    <t>Janice Gallagher</t>
  </si>
  <si>
    <t>14 Robinson St</t>
  </si>
  <si>
    <t>L3P 1N4</t>
  </si>
  <si>
    <t>Sent on Feb 9 - Cq No :12</t>
  </si>
  <si>
    <t>Alex Campbell</t>
  </si>
  <si>
    <t>22 Willowridge Rd. Suite Ap 608</t>
  </si>
  <si>
    <t>M9R 3Y9</t>
  </si>
  <si>
    <t>Sent on Feb 9 - Cq No :31</t>
  </si>
  <si>
    <t xml:space="preserve">Ruth Alves </t>
  </si>
  <si>
    <t>49 Pilot Street</t>
  </si>
  <si>
    <t>M1E 2C4</t>
  </si>
  <si>
    <t>Reenie White</t>
  </si>
  <si>
    <t># 704 - 7 Robinson Street</t>
  </si>
  <si>
    <t>905-525-6641</t>
  </si>
  <si>
    <t>Sent on Feb 9 - Cq No :859</t>
  </si>
  <si>
    <t xml:space="preserve">Andrea Tollar </t>
  </si>
  <si>
    <t>608 - 8 Grey Street</t>
  </si>
  <si>
    <t>N3S 4Y1</t>
  </si>
  <si>
    <t>519-751-2237</t>
  </si>
  <si>
    <t>Sent on Feb 9 - Cq No :63</t>
  </si>
  <si>
    <t>Sheila Ross Fulton</t>
  </si>
  <si>
    <t xml:space="preserve">R.R 4 </t>
  </si>
  <si>
    <t>Port Hope, ON</t>
  </si>
  <si>
    <t>L1A 3V8</t>
  </si>
  <si>
    <t>Sent on Feb 9 - Cq No :496</t>
  </si>
  <si>
    <t>Anthony L. Orser</t>
  </si>
  <si>
    <t>289 Friendship Ave.</t>
  </si>
  <si>
    <t>West Hill, ON</t>
  </si>
  <si>
    <t>M1C 2X8</t>
  </si>
  <si>
    <t>416-287-2598</t>
  </si>
  <si>
    <t>Sent on Feb 9 - Cq No :660</t>
  </si>
  <si>
    <t>Celia V Tunio</t>
  </si>
  <si>
    <t>18 Courton Dr.</t>
  </si>
  <si>
    <t>M1R 1K8</t>
  </si>
  <si>
    <t>Sent on Feb 9 - Cq No :370</t>
  </si>
  <si>
    <t xml:space="preserve">Dan Buschlen </t>
  </si>
  <si>
    <t>P.O Box 22020</t>
  </si>
  <si>
    <t>N3S 7U1</t>
  </si>
  <si>
    <t>Sent on Feb 9 - Cq No :9</t>
  </si>
  <si>
    <t xml:space="preserve">Annik Guillemette </t>
  </si>
  <si>
    <t>RR # 1</t>
  </si>
  <si>
    <t>Palgrave, ON</t>
  </si>
  <si>
    <t>416-783-2252</t>
  </si>
  <si>
    <t>Sent on Feb 9 - Cq No :61</t>
  </si>
  <si>
    <t>Barry J Lauderdale</t>
  </si>
  <si>
    <t>1 Richview Rd Apt 1106-B</t>
  </si>
  <si>
    <t>M9A 4M6</t>
  </si>
  <si>
    <t>416-244-7636</t>
  </si>
  <si>
    <t>Sent on Feb 9 - Cq No :438</t>
  </si>
  <si>
    <t xml:space="preserve">Sue Bazimet - </t>
  </si>
  <si>
    <t>P.O Box 610</t>
  </si>
  <si>
    <t>Lavack, ON</t>
  </si>
  <si>
    <t>P0M 2C0</t>
  </si>
  <si>
    <t>705-966-2259</t>
  </si>
  <si>
    <t>Money Order</t>
  </si>
  <si>
    <t xml:space="preserve">Sent on Feb 9 </t>
  </si>
  <si>
    <t>416-653-6747</t>
  </si>
  <si>
    <t xml:space="preserve">Sent on Jan 27 -Cq No :108 </t>
  </si>
  <si>
    <t xml:space="preserve">Verol Ode </t>
  </si>
  <si>
    <t>247 Burrows Hall Blvd</t>
  </si>
  <si>
    <t>M1B 1N1</t>
  </si>
  <si>
    <t>416-292-1286</t>
  </si>
  <si>
    <t>Sent on Jan 27 -Cq No :38</t>
  </si>
  <si>
    <t>Sent On Feb 16 Chq # 3456 2823</t>
  </si>
  <si>
    <t>Al Frasier</t>
  </si>
  <si>
    <t>86  Mc Rae Dr.</t>
  </si>
  <si>
    <t>M4G 1S5</t>
  </si>
  <si>
    <t>416-967-3000</t>
  </si>
  <si>
    <t>Sent on Feb 11</t>
  </si>
  <si>
    <t xml:space="preserve">Patricia Smith </t>
  </si>
  <si>
    <t>18 Bradey Green Crt</t>
  </si>
  <si>
    <t>Stittsville, ON</t>
  </si>
  <si>
    <t>K2S 1B7</t>
  </si>
  <si>
    <t>613-831-0089</t>
  </si>
  <si>
    <t>Sent on Feb 27 via Purolator</t>
  </si>
  <si>
    <t>George Hambleton</t>
  </si>
  <si>
    <t>R.R #1 21923 Bathurst Road</t>
  </si>
  <si>
    <t>North Lanchester, ON</t>
  </si>
  <si>
    <t>K0C 1Z0</t>
  </si>
  <si>
    <t>613-347-2107</t>
  </si>
  <si>
    <t>Sent on March 9 via Post</t>
  </si>
  <si>
    <t>Lisa Baumung</t>
  </si>
  <si>
    <t>22 Beech St.South</t>
  </si>
  <si>
    <t>L9P 1G1</t>
  </si>
  <si>
    <t>519-621-2773</t>
  </si>
  <si>
    <t>Sent On Feb 23</t>
  </si>
  <si>
    <t xml:space="preserve">Trudy Cunningham </t>
  </si>
  <si>
    <t>137 Wilson Street, Suite 2</t>
  </si>
  <si>
    <t>L6K 3G9</t>
  </si>
  <si>
    <t>Erica Dybenko</t>
  </si>
  <si>
    <t>30 Mayfair Drive</t>
  </si>
  <si>
    <t>N6A 2M6</t>
  </si>
  <si>
    <t>519-672-7140</t>
  </si>
  <si>
    <t>erica76dybenko@hotmail.com</t>
  </si>
  <si>
    <t>Sent on Jan 26  via Post</t>
  </si>
  <si>
    <t>Jessica Jalbout</t>
  </si>
  <si>
    <t>71 Hilliard Ave.</t>
  </si>
  <si>
    <t>Nepean, ON</t>
  </si>
  <si>
    <t>K2E 6C5</t>
  </si>
  <si>
    <t>613-727-0221</t>
  </si>
  <si>
    <t>jessicajalbout@yahoo.ca</t>
  </si>
  <si>
    <t>Sent on Jan 28  via Post</t>
  </si>
  <si>
    <t xml:space="preserve">Jane Fonseca </t>
  </si>
  <si>
    <t>3 - 243 Pannahill Road</t>
  </si>
  <si>
    <t>Toronto. ON</t>
  </si>
  <si>
    <t>M3H 4N9</t>
  </si>
  <si>
    <t>416-636-5515</t>
  </si>
  <si>
    <t>jffonseca@sympatico.ca</t>
  </si>
  <si>
    <t xml:space="preserve">Monica Gupta </t>
  </si>
  <si>
    <t>395 Clinton St.</t>
  </si>
  <si>
    <t>M6G 2Z1</t>
  </si>
  <si>
    <t>416-536-6373</t>
  </si>
  <si>
    <t>mongupta@hotmail.com</t>
  </si>
  <si>
    <t xml:space="preserve">Kimberly Fraser </t>
  </si>
  <si>
    <t>1975 Arthur Road</t>
  </si>
  <si>
    <t>N8W 4V5</t>
  </si>
  <si>
    <t>519-251-9630</t>
  </si>
  <si>
    <t>sfrase@mnsi.net</t>
  </si>
  <si>
    <t>Shelley R Beaubien</t>
  </si>
  <si>
    <t>25 Delwood Place</t>
  </si>
  <si>
    <t>St.Albert, AB</t>
  </si>
  <si>
    <t>780-458-5538</t>
  </si>
  <si>
    <t>shelley@organizedByDesign.ca</t>
  </si>
  <si>
    <t>Caleb Van Wyk</t>
  </si>
  <si>
    <t>902-5 Everson Dr.</t>
  </si>
  <si>
    <t>M2N 7C3</t>
  </si>
  <si>
    <t>416-225-1283</t>
  </si>
  <si>
    <t>caleb_van_wyk@hotmail.com</t>
  </si>
  <si>
    <t>Stephen J.Bueschleb</t>
  </si>
  <si>
    <t>1348 Coral Way</t>
  </si>
  <si>
    <t>N7V 3S1</t>
  </si>
  <si>
    <t>519-3321971</t>
  </si>
  <si>
    <t>fflash10@canada.com</t>
  </si>
  <si>
    <t>Veronique Grenier</t>
  </si>
  <si>
    <t>447 Harvey St.Apt.#2</t>
  </si>
  <si>
    <t>P3B 2H9</t>
  </si>
  <si>
    <t>705-564-9607</t>
  </si>
  <si>
    <t>vero_misspiggy@yahoo.com</t>
  </si>
  <si>
    <t>Sonia Bilodeau</t>
  </si>
  <si>
    <t>2 Rue De la Berline</t>
  </si>
  <si>
    <t>J8Z 2R4</t>
  </si>
  <si>
    <t>819-777-2130</t>
  </si>
  <si>
    <t>bilodeau.s@hotmail.com</t>
  </si>
  <si>
    <t>Kathleen Thompson</t>
  </si>
  <si>
    <t>14-321 Yonge Street</t>
  </si>
  <si>
    <t>K7M 1G2</t>
  </si>
  <si>
    <t>613-546-6799</t>
  </si>
  <si>
    <t>kthompson_105@yahoo.ca</t>
  </si>
  <si>
    <t>Gary Kawabata</t>
  </si>
  <si>
    <t>11 Pingel Road</t>
  </si>
  <si>
    <t>L6B 1B7</t>
  </si>
  <si>
    <t>905-471-2984</t>
  </si>
  <si>
    <t>gkawabata@rogers.com</t>
  </si>
  <si>
    <t>Sent On Jan 28(Toques + Donation)</t>
  </si>
  <si>
    <t>Janette Switzer</t>
  </si>
  <si>
    <t>2-115 Avenue Road</t>
  </si>
  <si>
    <t>L4C 9N2</t>
  </si>
  <si>
    <t>416-667-2700-3059</t>
  </si>
  <si>
    <t>jan.switzer@avantis.com</t>
  </si>
  <si>
    <t>David Baker</t>
  </si>
  <si>
    <t>2 Dundas Street W</t>
  </si>
  <si>
    <t>L5B 1H3</t>
  </si>
  <si>
    <t>905-897-8761</t>
  </si>
  <si>
    <t>david.baker@rbc.com</t>
  </si>
  <si>
    <t>John G.Vankesteren</t>
  </si>
  <si>
    <t>4244 Marblethorne Court</t>
  </si>
  <si>
    <t>L4W 2H8</t>
  </si>
  <si>
    <t>905-602-6577</t>
  </si>
  <si>
    <t>cathyjohnv@symatico.ca</t>
  </si>
  <si>
    <t>Carlo Capaldi</t>
  </si>
  <si>
    <t>14 David Street</t>
  </si>
  <si>
    <t>N5C 4E4</t>
  </si>
  <si>
    <t>519-485-7561</t>
  </si>
  <si>
    <t>c.capaldi@ldcsb.on.ca</t>
  </si>
  <si>
    <t>Gabrielle Fredette</t>
  </si>
  <si>
    <t>506 - 212 Kerr Street</t>
  </si>
  <si>
    <t>L6K 3B1</t>
  </si>
  <si>
    <t>905-337-0683</t>
  </si>
  <si>
    <t>gwarcop@cogeco.ca</t>
  </si>
  <si>
    <t>Dawna - Lee Bate</t>
  </si>
  <si>
    <t>475 Sandbanks Cres.</t>
  </si>
  <si>
    <t>N2V 2J2</t>
  </si>
  <si>
    <t>519-747-4846</t>
  </si>
  <si>
    <t>dawna@shaughnessyhowell.com</t>
  </si>
  <si>
    <t>James W Eddleston</t>
  </si>
  <si>
    <t>31 Front Street</t>
  </si>
  <si>
    <t>St.Jacobs, ON</t>
  </si>
  <si>
    <t>N0B 2N0</t>
  </si>
  <si>
    <t>519-664-3924</t>
  </si>
  <si>
    <t>jeddle0561@rogers.com</t>
  </si>
  <si>
    <t>Lesley Moses</t>
  </si>
  <si>
    <t>74 Pleasant View Drive</t>
  </si>
  <si>
    <t>M2J 3R1</t>
  </si>
  <si>
    <t>416-493-7265</t>
  </si>
  <si>
    <t>countables@aol.com</t>
  </si>
  <si>
    <t>Iqbal Dharsi</t>
  </si>
  <si>
    <t>5 Concorde Place , Apt.1904</t>
  </si>
  <si>
    <t>M3C 3M8</t>
  </si>
  <si>
    <t>416-355-2094</t>
  </si>
  <si>
    <t>tezmind@hotmail.com</t>
  </si>
  <si>
    <t>Sent on Jan 28  via Post(sent another 3 toques on July 21)</t>
  </si>
  <si>
    <t>Erica Vasconcelos</t>
  </si>
  <si>
    <t xml:space="preserve">253 Bain Avenue </t>
  </si>
  <si>
    <t>M4K 1G2</t>
  </si>
  <si>
    <t>416-465-6763</t>
  </si>
  <si>
    <t>edevasconcelos@hotmail.com</t>
  </si>
  <si>
    <t>Gerald Clark</t>
  </si>
  <si>
    <t>2 Davis Street</t>
  </si>
  <si>
    <t>Bethany, ON</t>
  </si>
  <si>
    <t>L0A 1A0</t>
  </si>
  <si>
    <t>705-2771940</t>
  </si>
  <si>
    <t>gclark5482@sympatico.ca</t>
  </si>
  <si>
    <t>Mike Whittaker</t>
  </si>
  <si>
    <t>28 Oakridge Crt.</t>
  </si>
  <si>
    <t>L6Z 2A4</t>
  </si>
  <si>
    <t>905-846-2016</t>
  </si>
  <si>
    <t>whittakermike@hotmail.com</t>
  </si>
  <si>
    <t>Donna M.Kuchma</t>
  </si>
  <si>
    <t>5-10719 Bathurst Street</t>
  </si>
  <si>
    <t>L4C 0N3</t>
  </si>
  <si>
    <t>416-577-9464</t>
  </si>
  <si>
    <t>dmkuchma@rogers.com</t>
  </si>
  <si>
    <t>Tommy Law</t>
  </si>
  <si>
    <t>28 Frimas</t>
  </si>
  <si>
    <t>J9A 3J8</t>
  </si>
  <si>
    <t>819-778-5011</t>
  </si>
  <si>
    <t>t.law@videotron.ca</t>
  </si>
  <si>
    <t>Janet Churchward</t>
  </si>
  <si>
    <t>453 Hansen Rd.N.</t>
  </si>
  <si>
    <t>L6V 3P6</t>
  </si>
  <si>
    <t>905-459-6253</t>
  </si>
  <si>
    <t>jchurch@rogers.com</t>
  </si>
  <si>
    <t>Stanley Rose</t>
  </si>
  <si>
    <t>36B Milroy Lane</t>
  </si>
  <si>
    <t>L6B 1B5</t>
  </si>
  <si>
    <t>905-471-5523</t>
  </si>
  <si>
    <t>stanrose@rogers.com</t>
  </si>
  <si>
    <t>Joan I Weston</t>
  </si>
  <si>
    <t>680 Oriole Parkway</t>
  </si>
  <si>
    <t>M4R 2C5</t>
  </si>
  <si>
    <t>416-488-4728</t>
  </si>
  <si>
    <t>joan.weston@sympatico.ca</t>
  </si>
  <si>
    <t>Sent On Jan 28(Toques +$75 Donation)</t>
  </si>
  <si>
    <t>Dianne Forget</t>
  </si>
  <si>
    <t>102 Wessenger Drive</t>
  </si>
  <si>
    <t>L4N 8P5</t>
  </si>
  <si>
    <t>705-734-9220</t>
  </si>
  <si>
    <t>jackdia@sympatico.ca</t>
  </si>
  <si>
    <t>Jennifer Witzel</t>
  </si>
  <si>
    <t>145 Grenadier Road</t>
  </si>
  <si>
    <t>M6R 1R5</t>
  </si>
  <si>
    <t>416-884-1840</t>
  </si>
  <si>
    <t>jwitzel@interlog.com</t>
  </si>
  <si>
    <t>Sent On Jan 28(Toques +$107 Donation)</t>
  </si>
  <si>
    <t>Matthew Arnold</t>
  </si>
  <si>
    <t xml:space="preserve">53 Delhi Avenue </t>
  </si>
  <si>
    <t>M5M 3B8</t>
  </si>
  <si>
    <t>416-489-6556</t>
  </si>
  <si>
    <t>msarnold@hotmail.com</t>
  </si>
  <si>
    <t>Sent On Jan 28(Toques +$7 Donation)</t>
  </si>
  <si>
    <t>Renee Groulx</t>
  </si>
  <si>
    <t>230 Richmond St.E.</t>
  </si>
  <si>
    <t>M5A 1P4</t>
  </si>
  <si>
    <t>416-847-3107</t>
  </si>
  <si>
    <t>rgroulx@doubleclick.net</t>
  </si>
  <si>
    <t>Gregory C.Fisk</t>
  </si>
  <si>
    <t>33 Amroth Ave.</t>
  </si>
  <si>
    <t>M4C 4H3</t>
  </si>
  <si>
    <t>416-693-2564</t>
  </si>
  <si>
    <t>greg.fisk@sympatico.ca</t>
  </si>
  <si>
    <t>Sent On Jan 28(Toques +$25 Donation)</t>
  </si>
  <si>
    <t>Dave N.McGeachy</t>
  </si>
  <si>
    <t>16212  7th Conc</t>
  </si>
  <si>
    <t>905-939-7333</t>
  </si>
  <si>
    <t>born2bwild09@hotmail.com</t>
  </si>
  <si>
    <t>Danny Micoli</t>
  </si>
  <si>
    <t>222 Andrew Park</t>
  </si>
  <si>
    <t>L4L 1G2</t>
  </si>
  <si>
    <t>416-258-7721</t>
  </si>
  <si>
    <t>starsd28@hotmail.com</t>
  </si>
  <si>
    <t>Tanya Mc Cord</t>
  </si>
  <si>
    <t>341 Sparrow Circle</t>
  </si>
  <si>
    <t>L1V 7E6</t>
  </si>
  <si>
    <t>905-837-2509</t>
  </si>
  <si>
    <t>tanyamccord@rogers.com</t>
  </si>
  <si>
    <t>Sent On Jan 28(Toques +$20 Donation)</t>
  </si>
  <si>
    <t>Jean Francois Bastien</t>
  </si>
  <si>
    <t>53 Bernier</t>
  </si>
  <si>
    <t>J8Z 3B2</t>
  </si>
  <si>
    <t>819-771-2953</t>
  </si>
  <si>
    <t>bastije@hotmail.com</t>
  </si>
  <si>
    <t xml:space="preserve">Sandra Hessels </t>
  </si>
  <si>
    <t>5621 Delmar Blvd, Apt #310</t>
  </si>
  <si>
    <t>St.Louis, MO,US</t>
  </si>
  <si>
    <t>314-367-7014</t>
  </si>
  <si>
    <t>sandrahessels@hotmail.com</t>
  </si>
  <si>
    <t>Brian F.Graham</t>
  </si>
  <si>
    <t>6-110 Craydon Road</t>
  </si>
  <si>
    <t>L1N 2B6</t>
  </si>
  <si>
    <t>905-665-3672</t>
  </si>
  <si>
    <t>brian_f_graham@hotmail.com</t>
  </si>
  <si>
    <t>Heidi Besslich</t>
  </si>
  <si>
    <t>1091 Pharmacy Avenue</t>
  </si>
  <si>
    <t>M1R 2H2</t>
  </si>
  <si>
    <t>416-759-3129</t>
  </si>
  <si>
    <t>Besslich@aol.com</t>
  </si>
  <si>
    <t>Sheri Loosemore</t>
  </si>
  <si>
    <t>610 - 421 Markham Road</t>
  </si>
  <si>
    <t>M1J 3E2</t>
  </si>
  <si>
    <t>416-431-6031</t>
  </si>
  <si>
    <t>s_loosemore@hotmail.com</t>
  </si>
  <si>
    <t>Victori Kearney</t>
  </si>
  <si>
    <t>1109 Irene Place</t>
  </si>
  <si>
    <t>Manotick,ON</t>
  </si>
  <si>
    <t>K4M 1E9</t>
  </si>
  <si>
    <t>613-692-1657</t>
  </si>
  <si>
    <t>kearnev@rogers.com</t>
  </si>
  <si>
    <t xml:space="preserve">Ziaud Khan </t>
  </si>
  <si>
    <t>189 Hanmer St.W</t>
  </si>
  <si>
    <t>L4N 7J9</t>
  </si>
  <si>
    <t>705-7265337</t>
  </si>
  <si>
    <t>khan_z@hotmail.com</t>
  </si>
  <si>
    <t xml:space="preserve">Andrea Holtzman </t>
  </si>
  <si>
    <t>984 Logan Ave.</t>
  </si>
  <si>
    <t>M4K 3E5</t>
  </si>
  <si>
    <t>416-466-3529</t>
  </si>
  <si>
    <t>aholtzma@romark.ca</t>
  </si>
  <si>
    <t>Evelyne Stathopoulos</t>
  </si>
  <si>
    <t>202 Overbank Dr.</t>
  </si>
  <si>
    <t>L1J 7W9</t>
  </si>
  <si>
    <t>905-576-2434</t>
  </si>
  <si>
    <t>evelyne.stathopoulos@mackiegroup.com</t>
  </si>
  <si>
    <t>Chantal Brunet</t>
  </si>
  <si>
    <t>821 Suzanne St.</t>
  </si>
  <si>
    <t>Timmins, ON</t>
  </si>
  <si>
    <t>P4N 7T9</t>
  </si>
  <si>
    <t>705-264-2650</t>
  </si>
  <si>
    <t>chantal.brunet@bmo.com</t>
  </si>
  <si>
    <t>Matthew M. Tanner</t>
  </si>
  <si>
    <t>50 Dewson St.</t>
  </si>
  <si>
    <t>M6H 1G7</t>
  </si>
  <si>
    <t>416-535-3981</t>
  </si>
  <si>
    <t>mattyp86@hotmail.com</t>
  </si>
  <si>
    <t>William Nieuwenhuyzen</t>
  </si>
  <si>
    <t>191 Nonquen Road, Unit 914</t>
  </si>
  <si>
    <t>L1G 3S3</t>
  </si>
  <si>
    <t>905-434-6084</t>
  </si>
  <si>
    <t>wbn@idirect.com</t>
  </si>
  <si>
    <t>Rose Forte</t>
  </si>
  <si>
    <t>459 Volermo Dr</t>
  </si>
  <si>
    <t>M8W 2M5</t>
  </si>
  <si>
    <t>416-521-6341</t>
  </si>
  <si>
    <t>rforte@rogers.om</t>
  </si>
  <si>
    <t>Shamir Amlani</t>
  </si>
  <si>
    <t>1644 The Chase</t>
  </si>
  <si>
    <t>L5M 5A2</t>
  </si>
  <si>
    <t>416-409-3184</t>
  </si>
  <si>
    <t>shamir_amlani@hotmail.com</t>
  </si>
  <si>
    <t>Brad Segal</t>
  </si>
  <si>
    <t>2900 Steeles Ave.East PO Box 94534</t>
  </si>
  <si>
    <t>L3T 7R5</t>
  </si>
  <si>
    <t>647-284-0328</t>
  </si>
  <si>
    <t>comp-u@rogers.com</t>
  </si>
  <si>
    <t>Andrew J. Cruikshank</t>
  </si>
  <si>
    <t>97 McMurphy South</t>
  </si>
  <si>
    <t>L6Y 1Y7</t>
  </si>
  <si>
    <t>905-456-6827</t>
  </si>
  <si>
    <t>acruikshank@sympatico.ca</t>
  </si>
  <si>
    <t>Paul Tanchak</t>
  </si>
  <si>
    <t>417 Willard Ave. 2nd Floor</t>
  </si>
  <si>
    <t>M6S 3R4</t>
  </si>
  <si>
    <t>416-417-2173</t>
  </si>
  <si>
    <t>paul@engineone.ca</t>
  </si>
  <si>
    <t>Tanya L.Boyd</t>
  </si>
  <si>
    <t>325 Scott Rd.</t>
  </si>
  <si>
    <t>N3C 4A6</t>
  </si>
  <si>
    <t>519-220-0456</t>
  </si>
  <si>
    <t>boyder69ca@yahoo.ca</t>
  </si>
  <si>
    <t>Camla Draven</t>
  </si>
  <si>
    <t>#1 - 300 Concord Ave.</t>
  </si>
  <si>
    <t>Toronto., ON</t>
  </si>
  <si>
    <t>M6H 2P6</t>
  </si>
  <si>
    <t>416-535-0320</t>
  </si>
  <si>
    <t>csdraven@hotmail.com</t>
  </si>
  <si>
    <t>Nancy A.George</t>
  </si>
  <si>
    <t>849 Queen St.West</t>
  </si>
  <si>
    <t>L5H 4A3</t>
  </si>
  <si>
    <t>905-278-3854</t>
  </si>
  <si>
    <t>Gkell5@rogers.com</t>
  </si>
  <si>
    <t>Toni Saunders</t>
  </si>
  <si>
    <t>125 Pleasant Ave.</t>
  </si>
  <si>
    <t>M2M 1M2</t>
  </si>
  <si>
    <t>416-225-1780</t>
  </si>
  <si>
    <t>saunderz@sympatico.ca</t>
  </si>
  <si>
    <t>Nicole G.Chung</t>
  </si>
  <si>
    <t>101 Elmfield Cres.</t>
  </si>
  <si>
    <t>M1V 2Y5</t>
  </si>
  <si>
    <t>416-298-8743</t>
  </si>
  <si>
    <t>infinite_2000@yahoo.com</t>
  </si>
  <si>
    <t>Shinoj Narayanan</t>
  </si>
  <si>
    <t>2101, 8-Silver Maple Crt</t>
  </si>
  <si>
    <t>L6T 4N6</t>
  </si>
  <si>
    <t>905-456-6326</t>
  </si>
  <si>
    <t>shinoj@canada.com</t>
  </si>
  <si>
    <t>Sergio Fabris</t>
  </si>
  <si>
    <t>34 Walter **P.O Box 404</t>
  </si>
  <si>
    <t>P0M 1M0</t>
  </si>
  <si>
    <t>705-694-5674</t>
  </si>
  <si>
    <t>fabris@cyberbeach.net</t>
  </si>
  <si>
    <t>Robert D.Diplock</t>
  </si>
  <si>
    <t>1942 Minnow Rd.</t>
  </si>
  <si>
    <t>L5J 1Y7</t>
  </si>
  <si>
    <t>905-823-7179</t>
  </si>
  <si>
    <t>rdiplock@uoguelph.ca</t>
  </si>
  <si>
    <t>Sent On Jan 28(Toques +$12 Donation)</t>
  </si>
  <si>
    <t>Martin Ashby</t>
  </si>
  <si>
    <t>71 Hawthorne Road</t>
  </si>
  <si>
    <t>N6G 2Y1</t>
  </si>
  <si>
    <t>519-474-1600</t>
  </si>
  <si>
    <t>charm@execulink.com</t>
  </si>
  <si>
    <t>Stephen Ricketts</t>
  </si>
  <si>
    <t>112 Mercer Street</t>
  </si>
  <si>
    <t>N1H 2E8</t>
  </si>
  <si>
    <t>519-822-6748</t>
  </si>
  <si>
    <t>stevericketts@sympatico.ca</t>
  </si>
  <si>
    <t>George Ganowski</t>
  </si>
  <si>
    <t>514 Kortright Rd.West</t>
  </si>
  <si>
    <t>N1G 3Z1</t>
  </si>
  <si>
    <t>519-767-3308</t>
  </si>
  <si>
    <t>cganowsk@uoguelph.ca</t>
  </si>
  <si>
    <t>Sent On Jan 28(Toques +$2 Donation)</t>
  </si>
  <si>
    <t>Carolann Krusky</t>
  </si>
  <si>
    <t>4983 Wellington Rd.44.R.R #5</t>
  </si>
  <si>
    <t>Rockwood, ON</t>
  </si>
  <si>
    <t>N0B 2K0</t>
  </si>
  <si>
    <t>519-856-2645</t>
  </si>
  <si>
    <t>nbrettca@aol.com</t>
  </si>
  <si>
    <t>Sent On Jan 28(Toques +$5 Donation)</t>
  </si>
  <si>
    <t>Norman Longworth</t>
  </si>
  <si>
    <t>47 Margery Ave.</t>
  </si>
  <si>
    <t>L2R 6J9</t>
  </si>
  <si>
    <t>John Burdo</t>
  </si>
  <si>
    <t>55 Elinor Ave.</t>
  </si>
  <si>
    <t>M1R 3H3</t>
  </si>
  <si>
    <t>416-738-9898</t>
  </si>
  <si>
    <t>bigburd18@hotmail.com</t>
  </si>
  <si>
    <t>Sent On Jan 28(Toques +$1 Donation)</t>
  </si>
  <si>
    <t>Patricia Borrowman</t>
  </si>
  <si>
    <t>10 Lucia Crt.</t>
  </si>
  <si>
    <t xml:space="preserve">Niagara On The Lake, ON </t>
  </si>
  <si>
    <t>L0S 1J0</t>
  </si>
  <si>
    <t>905-468-2173</t>
  </si>
  <si>
    <t>bprcmorgan@sympatico.ca</t>
  </si>
  <si>
    <t xml:space="preserve">Craig Holman </t>
  </si>
  <si>
    <t>38 Cheltonwood Ave</t>
  </si>
  <si>
    <t>N1E 4E3</t>
  </si>
  <si>
    <t>519-822-0153</t>
  </si>
  <si>
    <t>craighol@yahoo.com</t>
  </si>
  <si>
    <t xml:space="preserve">Troy Young </t>
  </si>
  <si>
    <t>26 Blong Ave.</t>
  </si>
  <si>
    <t>M4M 1P2</t>
  </si>
  <si>
    <t>416-465-3199</t>
  </si>
  <si>
    <t>youngtty@hotmail.com</t>
  </si>
  <si>
    <t>Sent on Jan 29  via Post</t>
  </si>
  <si>
    <t>Michael Egerton</t>
  </si>
  <si>
    <t>11 Calvert Dr.</t>
  </si>
  <si>
    <t>Georgetown, ON</t>
  </si>
  <si>
    <t>L7G 5E3</t>
  </si>
  <si>
    <t>905-877-0039</t>
  </si>
  <si>
    <t>mikeegerton@webtv.net</t>
  </si>
  <si>
    <t>Martin W.Kampars</t>
  </si>
  <si>
    <t>94B Roberta Dr</t>
  </si>
  <si>
    <t>M6A 2J7</t>
  </si>
  <si>
    <t>416-784-3997</t>
  </si>
  <si>
    <t>cbd1111@yahoo.com</t>
  </si>
  <si>
    <t>Suzanne Rose</t>
  </si>
  <si>
    <t>2054 Pharmacy Ave.</t>
  </si>
  <si>
    <t>M1T 1H8</t>
  </si>
  <si>
    <t>416-498-9864</t>
  </si>
  <si>
    <t>sdrmngt@rogers.com</t>
  </si>
  <si>
    <t>Karen Ingalls</t>
  </si>
  <si>
    <t>214 Lynnvalley Court</t>
  </si>
  <si>
    <t>N2N 3B2</t>
  </si>
  <si>
    <t>519-743-5177</t>
  </si>
  <si>
    <t>kgingalls@rogers.com</t>
  </si>
  <si>
    <t>Sent On Jan 29(Toques +$5 Donation)</t>
  </si>
  <si>
    <t>Colin Pitts</t>
  </si>
  <si>
    <t>52 Derwyn Rd.</t>
  </si>
  <si>
    <t>M4J 4M9</t>
  </si>
  <si>
    <t>416-429-5078</t>
  </si>
  <si>
    <t>CP@ColinPitts.com</t>
  </si>
  <si>
    <t>Sent On Jan 29(Toques +$4 Donation)</t>
  </si>
  <si>
    <t>Beverly Anne Gaudett</t>
  </si>
  <si>
    <t>RBC Visa - 663 Wickens Ave</t>
  </si>
  <si>
    <t>L7T 3T1</t>
  </si>
  <si>
    <t>905-681-8037</t>
  </si>
  <si>
    <t>bgaudette@cogeco.ca</t>
  </si>
  <si>
    <t>Shedzad Zaver</t>
  </si>
  <si>
    <t>45 Sunrise Avenue Apt. 1115</t>
  </si>
  <si>
    <t>M4A 2S3</t>
  </si>
  <si>
    <t>416-755-5173</t>
  </si>
  <si>
    <t>szaver@hotmail.com</t>
  </si>
  <si>
    <t>Sent On Jan 29(Toques +$7 Donation)</t>
  </si>
  <si>
    <t>Paul Vogt</t>
  </si>
  <si>
    <t>264 Saskatchewan Blvd</t>
  </si>
  <si>
    <t>Borden, ON</t>
  </si>
  <si>
    <t>L0M 1C0</t>
  </si>
  <si>
    <t>705-424-3088</t>
  </si>
  <si>
    <t>vogt3088@rogers.com</t>
  </si>
  <si>
    <t>Sent On Jan 29(Toques +$2 Donation)</t>
  </si>
  <si>
    <t>Jack A. Harewood</t>
  </si>
  <si>
    <t>613 Gladstone Avenue</t>
  </si>
  <si>
    <t>M6H 3J3</t>
  </si>
  <si>
    <t>416-536-5303</t>
  </si>
  <si>
    <t>jackhare@interlog.com</t>
  </si>
  <si>
    <t>Janelle Dunkley</t>
  </si>
  <si>
    <t>1814 Fernam Street</t>
  </si>
  <si>
    <t>L1V 4Y7</t>
  </si>
  <si>
    <t>905-831-1720</t>
  </si>
  <si>
    <t>Tom Ward</t>
  </si>
  <si>
    <t>60 Fernwood Cres.</t>
  </si>
  <si>
    <t>L8T 3L3</t>
  </si>
  <si>
    <t>905-318-2991</t>
  </si>
  <si>
    <t>tom-ward@sympatico.ca</t>
  </si>
  <si>
    <t>Jetinder S.Aujla</t>
  </si>
  <si>
    <t>2131 Lumberman Lane</t>
  </si>
  <si>
    <t>L6M 2Y9</t>
  </si>
  <si>
    <t>416-841-5297</t>
  </si>
  <si>
    <t>jaydaaida@hotmail.com</t>
  </si>
  <si>
    <t>Daniel Thomas Staples</t>
  </si>
  <si>
    <t>72 Deermos Cresc.</t>
  </si>
  <si>
    <t>T2J 6P4</t>
  </si>
  <si>
    <t>278-7868</t>
  </si>
  <si>
    <t>crooked_kid@hotmail.com</t>
  </si>
  <si>
    <t>Bruce Madill</t>
  </si>
  <si>
    <t>3278 Douglas Street</t>
  </si>
  <si>
    <t>L7N 1G9</t>
  </si>
  <si>
    <t>905-639-8044</t>
  </si>
  <si>
    <t>bmadill@sympatico.ca</t>
  </si>
  <si>
    <t>Stephanie Wilson</t>
  </si>
  <si>
    <t>University of Guelph</t>
  </si>
  <si>
    <t>N1G 2W1</t>
  </si>
  <si>
    <t>519-824-4120x53720</t>
  </si>
  <si>
    <t>sawilson@uoguelph.ca</t>
  </si>
  <si>
    <t>Sent on Jan 29  via Purolator</t>
  </si>
  <si>
    <t>Carolyn Dirks</t>
  </si>
  <si>
    <t>76 Greenock Dr.</t>
  </si>
  <si>
    <t>N2E 2H2</t>
  </si>
  <si>
    <t>519-578-3924</t>
  </si>
  <si>
    <t>cfdirks@library.uwaterloo.ca</t>
  </si>
  <si>
    <t>Sent On Jan 29(Toques +$25 Donation)</t>
  </si>
  <si>
    <t>Mary Jean Deklerck</t>
  </si>
  <si>
    <t xml:space="preserve">RR 3 </t>
  </si>
  <si>
    <t>N4G 4G8</t>
  </si>
  <si>
    <t>519-842-9179</t>
  </si>
  <si>
    <t>maryjean.deklerck@rbc.com</t>
  </si>
  <si>
    <t>Charine Roy</t>
  </si>
  <si>
    <t>1408 Southdale Pl.SW</t>
  </si>
  <si>
    <t>T2W 0X7</t>
  </si>
  <si>
    <t>403-204-2465</t>
  </si>
  <si>
    <t>royc2globalte.com</t>
  </si>
  <si>
    <t>Andrew Taylor</t>
  </si>
  <si>
    <t>109 Gardenia Court</t>
  </si>
  <si>
    <t>L1G 3G6</t>
  </si>
  <si>
    <t>905-576-7432</t>
  </si>
  <si>
    <t>andrew.taylor@gm.com</t>
  </si>
  <si>
    <t>Nicola Wray</t>
  </si>
  <si>
    <t>450 Manczel Crescent</t>
  </si>
  <si>
    <t>L3X 2P7</t>
  </si>
  <si>
    <t>905-868-9589</t>
  </si>
  <si>
    <t>stevenwray@sprint.ca</t>
  </si>
  <si>
    <t>Quentin Evans</t>
  </si>
  <si>
    <t>25 - 1621 Queen St.West</t>
  </si>
  <si>
    <t>M6R 1B1</t>
  </si>
  <si>
    <t>416-707-0987</t>
  </si>
  <si>
    <t>qevans@coremedia.ca</t>
  </si>
  <si>
    <t>William Goodal</t>
  </si>
  <si>
    <t>345 Botsford Street</t>
  </si>
  <si>
    <t>L3Y 1S7</t>
  </si>
  <si>
    <t>905-955-2430</t>
  </si>
  <si>
    <t>zephyr_kidd@yahoo.ca</t>
  </si>
  <si>
    <t>Sent On Jan 29(Toques +$15 Donation)</t>
  </si>
  <si>
    <t>Tanya Gardiner</t>
  </si>
  <si>
    <t>RBC  3 -90 Madison Avenue</t>
  </si>
  <si>
    <t>M5R 2S4</t>
  </si>
  <si>
    <t>415-975-5257</t>
  </si>
  <si>
    <t>tanya.gardiner@rbc.com</t>
  </si>
  <si>
    <t>Stephanie Turnbull</t>
  </si>
  <si>
    <t>564 Durham Cr.Apt 108</t>
  </si>
  <si>
    <t>Woodstock, ON</t>
  </si>
  <si>
    <t>N4S 5X3</t>
  </si>
  <si>
    <t>519-421-3238</t>
  </si>
  <si>
    <t>steph_turnbull@yahoo.com</t>
  </si>
  <si>
    <t>Lynda Moore</t>
  </si>
  <si>
    <t>#1A Robert Lane</t>
  </si>
  <si>
    <t>L7G 5L9</t>
  </si>
  <si>
    <t>905-293-6515</t>
  </si>
  <si>
    <t>scifigal2002@aol.com</t>
  </si>
  <si>
    <t>Jennifer Pawloski</t>
  </si>
  <si>
    <t>86 Dalewood Ave. S</t>
  </si>
  <si>
    <t>L8S 1Z2</t>
  </si>
  <si>
    <t>905-570-0076</t>
  </si>
  <si>
    <t>jennifer_pawloski@hotmail.com</t>
  </si>
  <si>
    <t>Karen Louise Scarlett</t>
  </si>
  <si>
    <t>86 Mortimer Avenue</t>
  </si>
  <si>
    <t>M4K 2A1</t>
  </si>
  <si>
    <t>416-696-9119</t>
  </si>
  <si>
    <t>kscarlet@united-church.ca</t>
  </si>
  <si>
    <t>Sachin Chadha</t>
  </si>
  <si>
    <t>465 Richmond Rd.Apt.302</t>
  </si>
  <si>
    <t>K2A 1Z1</t>
  </si>
  <si>
    <t>613-761-1312</t>
  </si>
  <si>
    <t>sachin1001@hotmail.com</t>
  </si>
  <si>
    <t>Clara Tarjan</t>
  </si>
  <si>
    <t>1-113 holmwood Avenue</t>
  </si>
  <si>
    <t>K1S 2P1</t>
  </si>
  <si>
    <t>613-565-1848</t>
  </si>
  <si>
    <t>cjtarjan@hotmail.com</t>
  </si>
  <si>
    <t>Lori Brooks</t>
  </si>
  <si>
    <t>38 - 225 Maclaren</t>
  </si>
  <si>
    <t>K2P 0L4</t>
  </si>
  <si>
    <t>613-277-7559</t>
  </si>
  <si>
    <t>brooks_lori@yahoo.ca</t>
  </si>
  <si>
    <t>Mantaj Singh Brar</t>
  </si>
  <si>
    <t>1204 - 57 Charles Street West</t>
  </si>
  <si>
    <t>M5S 2X1</t>
  </si>
  <si>
    <t>416-928-6557</t>
  </si>
  <si>
    <t>mantajbrar@hotmail.com</t>
  </si>
  <si>
    <t>Michelle Hui</t>
  </si>
  <si>
    <t>53 Highglen Avenue</t>
  </si>
  <si>
    <t>L3R 8R9</t>
  </si>
  <si>
    <t>416-738-1510</t>
  </si>
  <si>
    <t>michui@hotmail.com</t>
  </si>
  <si>
    <t>Eric Parker</t>
  </si>
  <si>
    <t>10503 - 36A Avenue</t>
  </si>
  <si>
    <t>T6J 2H7</t>
  </si>
  <si>
    <t>780-436-8550</t>
  </si>
  <si>
    <t>erikthered@shaw.ca</t>
  </si>
  <si>
    <t xml:space="preserve">John Nguyen </t>
  </si>
  <si>
    <t>28 Sonoma Blvd</t>
  </si>
  <si>
    <t>L4H 1V2</t>
  </si>
  <si>
    <t>416-892-6496</t>
  </si>
  <si>
    <t>John_J_Nguyen@hotmail.com</t>
  </si>
  <si>
    <t>Susan Reichert</t>
  </si>
  <si>
    <t>#4 - 225 Indian Road</t>
  </si>
  <si>
    <t>M6R 2W8</t>
  </si>
  <si>
    <t>416-762-6648</t>
  </si>
  <si>
    <t>susan_reichart@yahoo.ca</t>
  </si>
  <si>
    <t>Barry Aldred</t>
  </si>
  <si>
    <t>1121 Avenue Rd.</t>
  </si>
  <si>
    <t>M5N 2E5</t>
  </si>
  <si>
    <t>905-815-7298</t>
  </si>
  <si>
    <t>butcher1@sympatico.ca</t>
  </si>
  <si>
    <t>Lynn Seery</t>
  </si>
  <si>
    <t>1590 Lancaster Dr.</t>
  </si>
  <si>
    <t>L6H 2Z6</t>
  </si>
  <si>
    <t>905-464-6049</t>
  </si>
  <si>
    <t>lynn_seery@yahoo.ca</t>
  </si>
  <si>
    <t>Robert Morley</t>
  </si>
  <si>
    <t>2 Marle Court</t>
  </si>
  <si>
    <t>L8T 1N7</t>
  </si>
  <si>
    <t>905-383-5940</t>
  </si>
  <si>
    <t>morleys@sympatico</t>
  </si>
  <si>
    <t xml:space="preserve">Raymond P.Hustad </t>
  </si>
  <si>
    <t>1712 - 9835 King George Highway</t>
  </si>
  <si>
    <t>Surrey, BC</t>
  </si>
  <si>
    <t>V3T 5H6</t>
  </si>
  <si>
    <t>604-582-7449</t>
  </si>
  <si>
    <t>raymond@hustad.bc.ca</t>
  </si>
  <si>
    <t>Denni - Lyne Betker</t>
  </si>
  <si>
    <t>1112 5 th Ave S.</t>
  </si>
  <si>
    <t>Cranbrook,BC</t>
  </si>
  <si>
    <t>V1C 2G9</t>
  </si>
  <si>
    <t>250-489-0050</t>
  </si>
  <si>
    <t>dennibetker@hotmail.com</t>
  </si>
  <si>
    <t>Matt Caldwell</t>
  </si>
  <si>
    <t>2001 Bonnymede Dr.</t>
  </si>
  <si>
    <t>l5J 4H8</t>
  </si>
  <si>
    <t>905-823-1018</t>
  </si>
  <si>
    <t>matt.caldwell@sympatico.ca</t>
  </si>
  <si>
    <t>Zoe Rankin</t>
  </si>
  <si>
    <t>92 linnsmore Crescent</t>
  </si>
  <si>
    <t>M4J 4K4</t>
  </si>
  <si>
    <t>416-466-1793</t>
  </si>
  <si>
    <t>zrankin@hotmail.com</t>
  </si>
  <si>
    <t>Rose Brake</t>
  </si>
  <si>
    <t>500 Birchmount Road #2</t>
  </si>
  <si>
    <t>M1K 1N8</t>
  </si>
  <si>
    <t>416-691-9156</t>
  </si>
  <si>
    <t>rose.brake@scotiabank.com</t>
  </si>
  <si>
    <t>Marti Papp</t>
  </si>
  <si>
    <t>521 - 89 Street, S.W</t>
  </si>
  <si>
    <t>T6X 1C2</t>
  </si>
  <si>
    <t>780-450-9576</t>
  </si>
  <si>
    <t>dudleyshome@aol.com</t>
  </si>
  <si>
    <t>Sent on Jan 30  via Post</t>
  </si>
  <si>
    <t>Patrick Wood</t>
  </si>
  <si>
    <t>#11 - 291 Perriwinkle Lane Box 1011</t>
  </si>
  <si>
    <t>Gibsons, BC</t>
  </si>
  <si>
    <t>V0N 1V0</t>
  </si>
  <si>
    <t>604-328-2937</t>
  </si>
  <si>
    <t>Lostress@dccnet.com</t>
  </si>
  <si>
    <t>Lily Quesada</t>
  </si>
  <si>
    <t>243 Wellesley Street East</t>
  </si>
  <si>
    <t>M4X 1G8</t>
  </si>
  <si>
    <t>416-902-0006</t>
  </si>
  <si>
    <t>leeq@sympatico.ca</t>
  </si>
  <si>
    <t>Scott L.Fraser</t>
  </si>
  <si>
    <t>20 Grey Oak Drive</t>
  </si>
  <si>
    <t>N1L 1P2</t>
  </si>
  <si>
    <t>519-767-9282</t>
  </si>
  <si>
    <t>sfraser_pharmacist@yahoo.ca</t>
  </si>
  <si>
    <t>Lindsey T.Shorser</t>
  </si>
  <si>
    <t>59 Elderwood DR</t>
  </si>
  <si>
    <t>M5P 1X2</t>
  </si>
  <si>
    <t>416-487-6336</t>
  </si>
  <si>
    <t>thesilentkid@hotmail.com</t>
  </si>
  <si>
    <t>Jennifer A.Saville</t>
  </si>
  <si>
    <t>42829 Crosbow Ct.</t>
  </si>
  <si>
    <t>Ashurn, VA, US</t>
  </si>
  <si>
    <t>703-723-0869</t>
  </si>
  <si>
    <t>jbsaville@peoplepc.com</t>
  </si>
  <si>
    <t>Carol England</t>
  </si>
  <si>
    <t>18 Lippincott Street</t>
  </si>
  <si>
    <t>M9N 1B4</t>
  </si>
  <si>
    <t>416-245-2269</t>
  </si>
  <si>
    <t>tercar@sympatico.ca</t>
  </si>
  <si>
    <t>Lyndsey Ashlee Goetz</t>
  </si>
  <si>
    <t>5303 - 139 Avenue Road (Shoppers D.M)</t>
  </si>
  <si>
    <t>T5A 4R4</t>
  </si>
  <si>
    <t>780-478-8098</t>
  </si>
  <si>
    <t>lyndsey_ashlee@yahoo.com</t>
  </si>
  <si>
    <t>Arthur Chamberlain</t>
  </si>
  <si>
    <t>74 Sonneck Square</t>
  </si>
  <si>
    <t>M1E 1A9</t>
  </si>
  <si>
    <t>416-264-2243</t>
  </si>
  <si>
    <t>artchamberlain@rogers.com</t>
  </si>
  <si>
    <t>Cecilia Wells</t>
  </si>
  <si>
    <t>28 Legend Lane</t>
  </si>
  <si>
    <t>L6X 5B5</t>
  </si>
  <si>
    <t>905-459-4326</t>
  </si>
  <si>
    <t>cwells@rogers.com</t>
  </si>
  <si>
    <t>Sally Young</t>
  </si>
  <si>
    <t>1 Suter Crescent</t>
  </si>
  <si>
    <t>Dundas, ON</t>
  </si>
  <si>
    <t>L9H 6R6</t>
  </si>
  <si>
    <t>905-627-7708</t>
  </si>
  <si>
    <t>syoung42@cogeco.ca</t>
  </si>
  <si>
    <t>Terrence Findlay</t>
  </si>
  <si>
    <t>Site 34 Comp. 6 (3140 10 thAve.)</t>
  </si>
  <si>
    <t>Keremeos, BC</t>
  </si>
  <si>
    <t>V0X 1N0</t>
  </si>
  <si>
    <t>250-499-2090</t>
  </si>
  <si>
    <t>tfindlay@nethop.net</t>
  </si>
  <si>
    <t>Jarred R.Desjardins</t>
  </si>
  <si>
    <t>90 University Private #105</t>
  </si>
  <si>
    <t>K1N 1H3</t>
  </si>
  <si>
    <t>613-880-9370</t>
  </si>
  <si>
    <t>jarredd@uottawa.ca</t>
  </si>
  <si>
    <t>Steven Prestipino</t>
  </si>
  <si>
    <t>13 Petunias Rd.</t>
  </si>
  <si>
    <t>L6V 3G6</t>
  </si>
  <si>
    <t>416-999-8403</t>
  </si>
  <si>
    <t>sprestipino@rogers.com</t>
  </si>
  <si>
    <t xml:space="preserve">Jon Jenkins </t>
  </si>
  <si>
    <t>1029 Mountview Drive</t>
  </si>
  <si>
    <t>L1K 2M1</t>
  </si>
  <si>
    <t>905-723-3289</t>
  </si>
  <si>
    <t>jon_742@msn.com</t>
  </si>
  <si>
    <t>Sent On Jan 30(Toques +$20 Donation)</t>
  </si>
  <si>
    <t>Christina Beattie</t>
  </si>
  <si>
    <t>10 Jenet Avenue Apt #5</t>
  </si>
  <si>
    <t>M6H 1R4</t>
  </si>
  <si>
    <t>416-537-2361</t>
  </si>
  <si>
    <t>bchristina2003@yahoo.ca</t>
  </si>
  <si>
    <t>Barbara Cook</t>
  </si>
  <si>
    <t>320 Forestlawn Rd.</t>
  </si>
  <si>
    <t>N2K 3A5</t>
  </si>
  <si>
    <t>519-747-3131</t>
  </si>
  <si>
    <t>mbcook@canada.com</t>
  </si>
  <si>
    <t>Sandra L.MC Laughlin</t>
  </si>
  <si>
    <t>Box 1203</t>
  </si>
  <si>
    <t>Terrace Bay, ON</t>
  </si>
  <si>
    <t>P0T 2W0</t>
  </si>
  <si>
    <t>807-825-1625</t>
  </si>
  <si>
    <t>smclaughlin63@hotmail.com</t>
  </si>
  <si>
    <t>Sent On Jan 30(Toques +$5 Donation)</t>
  </si>
  <si>
    <t>Janet Fuller</t>
  </si>
  <si>
    <t>927 - Montgomery Drive</t>
  </si>
  <si>
    <t>Ancaster, ON</t>
  </si>
  <si>
    <t>L9G 3H6</t>
  </si>
  <si>
    <t>905-648-5780</t>
  </si>
  <si>
    <t>janf@sympatico.ca</t>
  </si>
  <si>
    <t xml:space="preserve">John Chatten </t>
  </si>
  <si>
    <t>582 Daintry Cr.</t>
  </si>
  <si>
    <t>Cobourg, ON</t>
  </si>
  <si>
    <t>K9A 4Y3</t>
  </si>
  <si>
    <t>905-372-0595</t>
  </si>
  <si>
    <t>clancat@sympatico.ca</t>
  </si>
  <si>
    <t>Sent On Jan 30(Toques +$2 Donation)</t>
  </si>
  <si>
    <t>Paul Aarntzen</t>
  </si>
  <si>
    <t>2 Stargell Drive</t>
  </si>
  <si>
    <t>Whithby, ON</t>
  </si>
  <si>
    <t>L1N 7X3</t>
  </si>
  <si>
    <t>905-430-5860</t>
  </si>
  <si>
    <t>paul@wardenmusic.com</t>
  </si>
  <si>
    <t>Sent On Jan 30(Toques +$7 Donation)</t>
  </si>
  <si>
    <t>Chris Meddows - Taylor</t>
  </si>
  <si>
    <t>3708-210 Victoria Street</t>
  </si>
  <si>
    <t>M5B 2R3</t>
  </si>
  <si>
    <t>416-214-1374</t>
  </si>
  <si>
    <t>chrismt@canoemail.com</t>
  </si>
  <si>
    <t>Samuel F.Strasfeld</t>
  </si>
  <si>
    <t>219 -633 Bay Street</t>
  </si>
  <si>
    <t>M5G 2G4</t>
  </si>
  <si>
    <t>416-593-7104</t>
  </si>
  <si>
    <t>badasssam@hotmail.com</t>
  </si>
  <si>
    <t>Deborah Brown</t>
  </si>
  <si>
    <t>5889 Choate Rd.RR 4</t>
  </si>
  <si>
    <t>905-885-4315</t>
  </si>
  <si>
    <t>mkdeborahb@sympatico.ca</t>
  </si>
  <si>
    <t>Mary Jane Hand</t>
  </si>
  <si>
    <t>8 Wellesley St. E. # 710</t>
  </si>
  <si>
    <t>M4Y 3B2</t>
  </si>
  <si>
    <t>416-323-3390</t>
  </si>
  <si>
    <t>mjhand@rogers.com</t>
  </si>
  <si>
    <t>Charles Dunnewind</t>
  </si>
  <si>
    <t>P.O Box 452</t>
  </si>
  <si>
    <t>Bellingham, WA, US</t>
  </si>
  <si>
    <t>360-910-1523</t>
  </si>
  <si>
    <t>cdunnew@pacifier.com</t>
  </si>
  <si>
    <t>John Huynh</t>
  </si>
  <si>
    <t>914 - 1 Rean Drive</t>
  </si>
  <si>
    <t>M2K 3K1</t>
  </si>
  <si>
    <t>416-987-9357</t>
  </si>
  <si>
    <t>email@johnhuynh.com</t>
  </si>
  <si>
    <t>Kamran Haidari</t>
  </si>
  <si>
    <t>1509 -2901 Kipling Avenue</t>
  </si>
  <si>
    <t>M9V 5E5</t>
  </si>
  <si>
    <t>416-743-6496</t>
  </si>
  <si>
    <t>kamran7@sympatico.ca</t>
  </si>
  <si>
    <t>John Richard</t>
  </si>
  <si>
    <t>124 Fairview Avenue</t>
  </si>
  <si>
    <t>M6P 3A5</t>
  </si>
  <si>
    <t>416-766-3921</t>
  </si>
  <si>
    <t>jrichar3@toronto.ca</t>
  </si>
  <si>
    <t>Bernard P.Thompson</t>
  </si>
  <si>
    <t>87 Udell Way</t>
  </si>
  <si>
    <t>L3M 5K8</t>
  </si>
  <si>
    <t>905-309-4300</t>
  </si>
  <si>
    <t>b2thet@cogeco.ca</t>
  </si>
  <si>
    <t>Darryl Blum</t>
  </si>
  <si>
    <t>1480 Coronation Lane</t>
  </si>
  <si>
    <t>N5S 5M8</t>
  </si>
  <si>
    <t>519-542-4305</t>
  </si>
  <si>
    <t>xilr8ing@hotmail.com</t>
  </si>
  <si>
    <t>Shelley Kobelsky</t>
  </si>
  <si>
    <t>410 - 2545 Erin Centre Boulevard</t>
  </si>
  <si>
    <t>L5M 6Z9</t>
  </si>
  <si>
    <t>905-603-6053</t>
  </si>
  <si>
    <t>shelley.kobelsky@sympatico.ca</t>
  </si>
  <si>
    <t>Sent on Mar 8  via Post</t>
  </si>
  <si>
    <t>Jenny Foote</t>
  </si>
  <si>
    <t>28 Sullivan Street</t>
  </si>
  <si>
    <t>L1A 1J6</t>
  </si>
  <si>
    <t>905-885-9486</t>
  </si>
  <si>
    <t>fourthfoote@hotmail.com</t>
  </si>
  <si>
    <t>Lincoln Troi</t>
  </si>
  <si>
    <t>17 Major Oak Terrace</t>
  </si>
  <si>
    <t>M1V 3E4</t>
  </si>
  <si>
    <t>416-935-5183</t>
  </si>
  <si>
    <t>lincoln_troi@hotmail.com</t>
  </si>
  <si>
    <t>Perry Liao</t>
  </si>
  <si>
    <t>5640 Camden Place</t>
  </si>
  <si>
    <t>V7C 3Z7</t>
  </si>
  <si>
    <t>604-275-5876</t>
  </si>
  <si>
    <t>perryliao@hotmail.com</t>
  </si>
  <si>
    <t>Blair S.Wyatt</t>
  </si>
  <si>
    <t>175 Queens Quay East</t>
  </si>
  <si>
    <t>M5A 1B6</t>
  </si>
  <si>
    <t>416-364-1964</t>
  </si>
  <si>
    <t>mail@cinespace.com</t>
  </si>
  <si>
    <t>Bernadette Bennett</t>
  </si>
  <si>
    <t>189 R.R #1</t>
  </si>
  <si>
    <t>Toledo, ON</t>
  </si>
  <si>
    <t>K0E 1Y0</t>
  </si>
  <si>
    <t>613-275-2097</t>
  </si>
  <si>
    <t>peeweeben@msn.com</t>
  </si>
  <si>
    <t xml:space="preserve">Elaine Laine </t>
  </si>
  <si>
    <t>34 Holmcrest Trail</t>
  </si>
  <si>
    <t>M1C 1V5</t>
  </si>
  <si>
    <t>416-287-3949</t>
  </si>
  <si>
    <t>foundationsedge@hotmail.com</t>
  </si>
  <si>
    <t>Sent on Feb 9  via Post</t>
  </si>
  <si>
    <t>Stephen A.Kiefer</t>
  </si>
  <si>
    <t>1508  Iradell Drive</t>
  </si>
  <si>
    <t>Raleigh, NC, US</t>
  </si>
  <si>
    <t>919-716-3087</t>
  </si>
  <si>
    <t>skiefer@bellsouth.net</t>
  </si>
  <si>
    <t>Sent on Feb 9 ( Toques +$5 Donation)</t>
  </si>
  <si>
    <t>Rosemary D.cosentino</t>
  </si>
  <si>
    <t>19 Royal Garden Blvd.</t>
  </si>
  <si>
    <t>L4L 7C3</t>
  </si>
  <si>
    <t>905-856-3107</t>
  </si>
  <si>
    <t>rosemarycosentino@msn.com</t>
  </si>
  <si>
    <t>Sent on Feb 9 ( Toques +$2 Donation)</t>
  </si>
  <si>
    <t>Arminta Carmichael</t>
  </si>
  <si>
    <t>H - 513 Weber Street North</t>
  </si>
  <si>
    <t>N2L 4G1</t>
  </si>
  <si>
    <t>519-725-0178</t>
  </si>
  <si>
    <t>colin.arminta@sympatico.ca</t>
  </si>
  <si>
    <t>Laura Little</t>
  </si>
  <si>
    <t>1109 Dougall Avenue</t>
  </si>
  <si>
    <t>N9A 4R8</t>
  </si>
  <si>
    <t>519-252-9352</t>
  </si>
  <si>
    <t>laura.little@sympatico.ca</t>
  </si>
  <si>
    <t>Catherina Gallant</t>
  </si>
  <si>
    <t>2202 Pond Road</t>
  </si>
  <si>
    <t>L6H 6Z1</t>
  </si>
  <si>
    <t>905-257-3057</t>
  </si>
  <si>
    <t>burkagallant@hotmail.com</t>
  </si>
  <si>
    <t>Adam Hornung</t>
  </si>
  <si>
    <t>40 parkcrest Dr. Apt.#407</t>
  </si>
  <si>
    <t>M1M 2Z2</t>
  </si>
  <si>
    <t>416-2669519</t>
  </si>
  <si>
    <t>ahornung@hotmail.com</t>
  </si>
  <si>
    <t>Irit Porat</t>
  </si>
  <si>
    <t>3 Miranda Crt.</t>
  </si>
  <si>
    <t>L4J 7W5</t>
  </si>
  <si>
    <t>905-882-4708</t>
  </si>
  <si>
    <t>irit_ers@yahoo.com</t>
  </si>
  <si>
    <t>Cailynn Blanck</t>
  </si>
  <si>
    <t>2608 Armour Crescent</t>
  </si>
  <si>
    <t>L7M 4T3</t>
  </si>
  <si>
    <t>905-335-8180</t>
  </si>
  <si>
    <t>cailynn@rogers.com</t>
  </si>
  <si>
    <t>Sent on Feb 9 (Toques + $7 Donation)</t>
  </si>
  <si>
    <t xml:space="preserve">Ann Heights </t>
  </si>
  <si>
    <t>Box 446</t>
  </si>
  <si>
    <t>Crystal City, MB</t>
  </si>
  <si>
    <t>R0K 0N0</t>
  </si>
  <si>
    <t>204-873-2592</t>
  </si>
  <si>
    <t>brodiehi@hotmail.com</t>
  </si>
  <si>
    <t>Lynn James</t>
  </si>
  <si>
    <t>49 Farraw Cr.</t>
  </si>
  <si>
    <t>Ajax, ON</t>
  </si>
  <si>
    <t>L1S 4W7</t>
  </si>
  <si>
    <t>905-427-9171</t>
  </si>
  <si>
    <t>thejames@rogers.com</t>
  </si>
  <si>
    <t>Jill J Hughes</t>
  </si>
  <si>
    <t>279 Indian Road</t>
  </si>
  <si>
    <t>M6R 2X2</t>
  </si>
  <si>
    <t>905-601-0438</t>
  </si>
  <si>
    <t>jill.hughes@mto.gov.on.ca</t>
  </si>
  <si>
    <t>Gina Maroudas</t>
  </si>
  <si>
    <t>72 Four Seasons Circle</t>
  </si>
  <si>
    <t>L7A 2A7</t>
  </si>
  <si>
    <t>905-840-0877</t>
  </si>
  <si>
    <t>ginam@rogers.com</t>
  </si>
  <si>
    <t>Sent on Feb 9 (Toques + $27 Donation)</t>
  </si>
  <si>
    <t xml:space="preserve">Deborah Lawley </t>
  </si>
  <si>
    <t>95 Philip Ave.</t>
  </si>
  <si>
    <t>M1N 3R3</t>
  </si>
  <si>
    <t>416-265-5965</t>
  </si>
  <si>
    <t>erniewill@hotmail.com</t>
  </si>
  <si>
    <t>Heather Flynn</t>
  </si>
  <si>
    <t>99 Sunhurst Rd. SE</t>
  </si>
  <si>
    <t>T2X 1V7</t>
  </si>
  <si>
    <t>403-208-1835</t>
  </si>
  <si>
    <t>Heather.Flynn@conocophillips.com</t>
  </si>
  <si>
    <t>Andrew Pane</t>
  </si>
  <si>
    <t># 405, 1026 - 12th Avenue SW</t>
  </si>
  <si>
    <t>T2R 0J6</t>
  </si>
  <si>
    <t>403-229-0572</t>
  </si>
  <si>
    <t>paineroo@hotmail.com</t>
  </si>
  <si>
    <t>Debbie Charles</t>
  </si>
  <si>
    <t>2172 Concorde Ave.</t>
  </si>
  <si>
    <t>K6H 7E1</t>
  </si>
  <si>
    <t>613-936-2557</t>
  </si>
  <si>
    <t>brent.debbie@sympatico.ca</t>
  </si>
  <si>
    <t>Gilbert H.Ng</t>
  </si>
  <si>
    <t>96 Sutcliffe Cres.</t>
  </si>
  <si>
    <t>L6C 1X3</t>
  </si>
  <si>
    <t>905-887-6629</t>
  </si>
  <si>
    <t>gf13_017nj2@hotmail.com</t>
  </si>
  <si>
    <t>Jayson Phelps</t>
  </si>
  <si>
    <t>1910 - 705 King Street West</t>
  </si>
  <si>
    <t>M5V 2W8</t>
  </si>
  <si>
    <t>416-817-8645</t>
  </si>
  <si>
    <t>jayson@phelpsgroup.ca</t>
  </si>
  <si>
    <t>Mitch Dunford</t>
  </si>
  <si>
    <t>890 Golfdown Dr.</t>
  </si>
  <si>
    <t>M9W 2H7</t>
  </si>
  <si>
    <t>416-741-6785</t>
  </si>
  <si>
    <t>dunforme@sympatico.ca</t>
  </si>
  <si>
    <t>Sent on Feb 9 (Toques + $37 Donation)</t>
  </si>
  <si>
    <t>Claire Andrews</t>
  </si>
  <si>
    <t>25 McCurdy Road</t>
  </si>
  <si>
    <t>N1G 4Z9</t>
  </si>
  <si>
    <t>519-822-5505</t>
  </si>
  <si>
    <t>3andrews@rogers.com</t>
  </si>
  <si>
    <t>John Legate</t>
  </si>
  <si>
    <t>59 Pioneer Dr.,RR 4</t>
  </si>
  <si>
    <t>Kemptville, ON</t>
  </si>
  <si>
    <t>K06 1J0</t>
  </si>
  <si>
    <t>613-258-9009</t>
  </si>
  <si>
    <t>j-blegate@sympatico.ca</t>
  </si>
  <si>
    <t>Sent on Feb 9( Toques +$20 Donation)</t>
  </si>
  <si>
    <t>Kenny Phung</t>
  </si>
  <si>
    <t>37 Eaglestone Lane</t>
  </si>
  <si>
    <t>L4N 0J3</t>
  </si>
  <si>
    <t>705-739-8772</t>
  </si>
  <si>
    <t>fido@mrpho.net</t>
  </si>
  <si>
    <t>Robert Leslie</t>
  </si>
  <si>
    <t>510 Chartrand</t>
  </si>
  <si>
    <t>K4R 1G4</t>
  </si>
  <si>
    <t>445-0461</t>
  </si>
  <si>
    <t>robert.leslie@nexinnovations.com</t>
  </si>
  <si>
    <t>Sent on Feb 9 ( Toques +$10 Donation)</t>
  </si>
  <si>
    <t>Keith L.Solomon</t>
  </si>
  <si>
    <t>119 Mac Lean Crescent</t>
  </si>
  <si>
    <t>S7J 2R6</t>
  </si>
  <si>
    <t>306-446-3010</t>
  </si>
  <si>
    <t>k.solomon@sasktel.net</t>
  </si>
  <si>
    <t>Robert Koraca</t>
  </si>
  <si>
    <t>1107 1330 Richmond Road</t>
  </si>
  <si>
    <t>K2B 8J6</t>
  </si>
  <si>
    <t>613-726-7759</t>
  </si>
  <si>
    <t>rkoraca@msn.com</t>
  </si>
  <si>
    <t xml:space="preserve">Renella D.Silva </t>
  </si>
  <si>
    <t>58 - 7030 Copenhagen Road</t>
  </si>
  <si>
    <t>L5N 2P3</t>
  </si>
  <si>
    <t>905-567-4277</t>
  </si>
  <si>
    <t>renellas@hotmail.com</t>
  </si>
  <si>
    <t>Sent on Feb 11  via Post</t>
  </si>
  <si>
    <t>Ingeborg E. Buckman</t>
  </si>
  <si>
    <t>1074 Guildwood Blvd.</t>
  </si>
  <si>
    <t>N6H 4G5</t>
  </si>
  <si>
    <t>519-472-6951</t>
  </si>
  <si>
    <t>inge.buckman@dockproducts.spx.com</t>
  </si>
  <si>
    <t>Sent on Feb 9 ( Toques +$55 Donation)</t>
  </si>
  <si>
    <t>Saba Baig</t>
  </si>
  <si>
    <t xml:space="preserve">7342 Waldorf Way </t>
  </si>
  <si>
    <t>L5N 7P7</t>
  </si>
  <si>
    <t>905-670-9643</t>
  </si>
  <si>
    <t>sbaig4@rogers.com</t>
  </si>
  <si>
    <t>Christina Serra</t>
  </si>
  <si>
    <t>86 Grace Street</t>
  </si>
  <si>
    <t>M6J 2S2</t>
  </si>
  <si>
    <t>416-707-5914</t>
  </si>
  <si>
    <t>christinaserra@canad.com</t>
  </si>
  <si>
    <t>Crystal A.Wood</t>
  </si>
  <si>
    <t>306 - 80 Carriage Road</t>
  </si>
  <si>
    <t>R2Y 1X7</t>
  </si>
  <si>
    <t>204-897-2776</t>
  </si>
  <si>
    <t>wordgirl23@yahoo.com</t>
  </si>
  <si>
    <t>Edmund T.Pearce</t>
  </si>
  <si>
    <t>4 Tilley Drive</t>
  </si>
  <si>
    <t>M1C 2G1</t>
  </si>
  <si>
    <t>416-282-3069</t>
  </si>
  <si>
    <t>ed.pearce@rogers.com</t>
  </si>
  <si>
    <t>Sent on Feb 9 ( Toques +$15 Donation)</t>
  </si>
  <si>
    <t>Jerry Baumer</t>
  </si>
  <si>
    <t>7461 Pacific Circle</t>
  </si>
  <si>
    <t>L5T 2A4</t>
  </si>
  <si>
    <t>905-670-8291</t>
  </si>
  <si>
    <t>sales@hydraux.com</t>
  </si>
  <si>
    <t>Michael Lee</t>
  </si>
  <si>
    <t>123 Fieldwood Drive</t>
  </si>
  <si>
    <t>M1V 3G3</t>
  </si>
  <si>
    <t>416-299-1058</t>
  </si>
  <si>
    <t>intense_dude416@hotmail.com</t>
  </si>
  <si>
    <t>Pavlo Farmakidis</t>
  </si>
  <si>
    <t>122 Jeffcoat Drive</t>
  </si>
  <si>
    <t>M9W 23C2</t>
  </si>
  <si>
    <t>416-879-0580</t>
  </si>
  <si>
    <t>unkulfuka@yahoo.com</t>
  </si>
  <si>
    <t>Jennifer Podaima</t>
  </si>
  <si>
    <t>6203 - 19 Avenue</t>
  </si>
  <si>
    <t>T6L 2G8</t>
  </si>
  <si>
    <t>462-1022</t>
  </si>
  <si>
    <t>jpodaima@ualberta.ca</t>
  </si>
  <si>
    <t>Sent on Feb 10 via Post</t>
  </si>
  <si>
    <t>Russell G. Podmore</t>
  </si>
  <si>
    <t>1377 Inuit Trail</t>
  </si>
  <si>
    <t>L5N 7R8</t>
  </si>
  <si>
    <t>905-670-2940</t>
  </si>
  <si>
    <t>russellpodmore@hotmail.com</t>
  </si>
  <si>
    <t>Ingrid Arcand</t>
  </si>
  <si>
    <t>128 Carwood Circle</t>
  </si>
  <si>
    <t>K1K 4V6</t>
  </si>
  <si>
    <t>613-742-6006</t>
  </si>
  <si>
    <t>ingridarcand@hotmail.com</t>
  </si>
  <si>
    <t>Rachel Burrows</t>
  </si>
  <si>
    <t>221 Erindale Crescent</t>
  </si>
  <si>
    <t>N3C 3E6</t>
  </si>
  <si>
    <t>519-654-9899</t>
  </si>
  <si>
    <t>r_burrows13@hotmail.com</t>
  </si>
  <si>
    <t>Dan Astoorian</t>
  </si>
  <si>
    <t>44 Gerrard Street. W.Unit PH02</t>
  </si>
  <si>
    <t>M5G 2K2</t>
  </si>
  <si>
    <t>416-506-0088</t>
  </si>
  <si>
    <t>djast@cs.toronto.edu</t>
  </si>
  <si>
    <t>Sent on Feb 10( Toques +$100 Donation)</t>
  </si>
  <si>
    <t>R.Car</t>
  </si>
  <si>
    <t>4407 Price Crescent</t>
  </si>
  <si>
    <t>Burnaby, BC</t>
  </si>
  <si>
    <t>V5G 2N5</t>
  </si>
  <si>
    <t>604-437-4489</t>
  </si>
  <si>
    <t>robyncar@hotmail.com</t>
  </si>
  <si>
    <t>902 - 5 Everson Drive</t>
  </si>
  <si>
    <t xml:space="preserve">Peter Smith </t>
  </si>
  <si>
    <t>123 Eglinton Avenue East</t>
  </si>
  <si>
    <t>M4P 1J2</t>
  </si>
  <si>
    <t>416-545-0644</t>
  </si>
  <si>
    <t>kimpete@sympatico.ca</t>
  </si>
  <si>
    <t>Sent on Feb 10( Toques +$7 Donation)</t>
  </si>
  <si>
    <t>Lisa Wade</t>
  </si>
  <si>
    <t>191 Canada Drive</t>
  </si>
  <si>
    <t>St.John's, NL</t>
  </si>
  <si>
    <t>A1E 2N2</t>
  </si>
  <si>
    <t>709-364-6994</t>
  </si>
  <si>
    <t>lmwade@roadrunner.nf.net</t>
  </si>
  <si>
    <t>Cynthia Stewart</t>
  </si>
  <si>
    <t xml:space="preserve">513 Burnett Avenue </t>
  </si>
  <si>
    <t>N1T 1L7</t>
  </si>
  <si>
    <t>519-620-9745</t>
  </si>
  <si>
    <t>cynthia7@sympatico.ca</t>
  </si>
  <si>
    <t>John Linard</t>
  </si>
  <si>
    <t>820 Iroquois Road</t>
  </si>
  <si>
    <t>K2A 3N2</t>
  </si>
  <si>
    <t>613-728-2466</t>
  </si>
  <si>
    <t>johndlinard@yahoo.com</t>
  </si>
  <si>
    <t>Erin Levesque</t>
  </si>
  <si>
    <t>139 Rue Victor Beaudry</t>
  </si>
  <si>
    <t>J9H 7K1</t>
  </si>
  <si>
    <t>819-684-6235</t>
  </si>
  <si>
    <t>elevesque@stikeman.com</t>
  </si>
  <si>
    <t>Mary E.Kirby</t>
  </si>
  <si>
    <t>7 - 214 Metcalfe Street</t>
  </si>
  <si>
    <t>K2P 1P7</t>
  </si>
  <si>
    <t>613-235-3451</t>
  </si>
  <si>
    <t>mekirby@rocketmail.com</t>
  </si>
  <si>
    <t xml:space="preserve">Robert Skene </t>
  </si>
  <si>
    <t>13 Forest Glen Road</t>
  </si>
  <si>
    <t>K9A 4J9</t>
  </si>
  <si>
    <t>905-372-5552</t>
  </si>
  <si>
    <t>pat.skene@sympatico.ca</t>
  </si>
  <si>
    <t>Sent on Feb 10( Toques +$25 Donation)</t>
  </si>
  <si>
    <t>Zeenet Damani</t>
  </si>
  <si>
    <t>2816 - 35 Street</t>
  </si>
  <si>
    <t>T6L 2Y4</t>
  </si>
  <si>
    <t>780-463-1547</t>
  </si>
  <si>
    <t>zeenat.damani@gov.ab.ca</t>
  </si>
  <si>
    <t>Chris Harrison</t>
  </si>
  <si>
    <t>306 - 1800 Walkers Line</t>
  </si>
  <si>
    <t>L7M 4V2</t>
  </si>
  <si>
    <t>905-332-3432</t>
  </si>
  <si>
    <t>charrison100@cogeco.ca</t>
  </si>
  <si>
    <t>Eliot Behar</t>
  </si>
  <si>
    <t>47 Livingstone Road</t>
  </si>
  <si>
    <t>L3T 7B6</t>
  </si>
  <si>
    <t>416-598-0026</t>
  </si>
  <si>
    <t>eliottbehar@hotmail.com</t>
  </si>
  <si>
    <t>Meghan Colgan</t>
  </si>
  <si>
    <t>2344 Tweedsmuir Court</t>
  </si>
  <si>
    <t>L7P 4K9</t>
  </si>
  <si>
    <t>705-561-3400</t>
  </si>
  <si>
    <t>megsme@hotmail.com</t>
  </si>
  <si>
    <t>Gerald D.Ursacki</t>
  </si>
  <si>
    <t>129 Highland Avenue</t>
  </si>
  <si>
    <t>Port Colborne, ON</t>
  </si>
  <si>
    <t>L3K 3S5</t>
  </si>
  <si>
    <t>905-835-2083</t>
  </si>
  <si>
    <t>gursacki@cogeco.ca</t>
  </si>
  <si>
    <t>Martina Frensemier</t>
  </si>
  <si>
    <t>146 Quigley Drive</t>
  </si>
  <si>
    <t>Cochrane, AB</t>
  </si>
  <si>
    <t>T4C 1R2</t>
  </si>
  <si>
    <t>403-932-9069</t>
  </si>
  <si>
    <t>petquestion@shaw.ca</t>
  </si>
  <si>
    <t xml:space="preserve">Kristina Lillakas </t>
  </si>
  <si>
    <t>35 Greenwood Crescent</t>
  </si>
  <si>
    <t>L6S 1T2</t>
  </si>
  <si>
    <t>905-458-4860</t>
  </si>
  <si>
    <t>kristinalillakas@hotmail.com</t>
  </si>
  <si>
    <t>Sent on Feb 10( Toques +$5 Donation)</t>
  </si>
  <si>
    <t>Daniel K. Blanchard</t>
  </si>
  <si>
    <t>121 Cimmaron Street</t>
  </si>
  <si>
    <t>L3S 2G7</t>
  </si>
  <si>
    <t>905-471-7122</t>
  </si>
  <si>
    <t>danblanchard@myrealbox.com</t>
  </si>
  <si>
    <t>Sent on Feb 10( Toques +$37 Donation)</t>
  </si>
  <si>
    <t>Jennel TenPow</t>
  </si>
  <si>
    <t>402 - 1 Leaside Park Drive</t>
  </si>
  <si>
    <t>M4H 1R1</t>
  </si>
  <si>
    <t>416-935-6690</t>
  </si>
  <si>
    <t>jennelv@hotmail.com</t>
  </si>
  <si>
    <t>Anne O Byrne</t>
  </si>
  <si>
    <t># 605 - 4770 - 46 Avenue SW</t>
  </si>
  <si>
    <t>T3E 6W8</t>
  </si>
  <si>
    <t>403-217-7768</t>
  </si>
  <si>
    <t>annieob@shaw.ca</t>
  </si>
  <si>
    <t>Gail Kelly</t>
  </si>
  <si>
    <t>1 Starspray Blvd</t>
  </si>
  <si>
    <t>M1C 4P5</t>
  </si>
  <si>
    <t>416-282-3333</t>
  </si>
  <si>
    <t>gailckelly@hotmail.com</t>
  </si>
  <si>
    <t>Gail Evans</t>
  </si>
  <si>
    <t>79 Edforth Road N.W</t>
  </si>
  <si>
    <t>T3A 3V8</t>
  </si>
  <si>
    <t>403-874-9343</t>
  </si>
  <si>
    <t>evans_2478@hotmail.com</t>
  </si>
  <si>
    <t>Shirley E.Waldrof</t>
  </si>
  <si>
    <t>1311 Millrise PT.SW</t>
  </si>
  <si>
    <t>T2Y 3W4</t>
  </si>
  <si>
    <t>403-201-8665</t>
  </si>
  <si>
    <t>smfj74@telus.net</t>
  </si>
  <si>
    <t>Ross Flowers</t>
  </si>
  <si>
    <t>36 Birchview Cres.</t>
  </si>
  <si>
    <t>M6P 3H8</t>
  </si>
  <si>
    <t>416-769-5402</t>
  </si>
  <si>
    <t>drums1812@sympatico.ca</t>
  </si>
  <si>
    <t>Michael Wilgar</t>
  </si>
  <si>
    <t>72 Lawrence Avenue East</t>
  </si>
  <si>
    <t>M4N 1S4</t>
  </si>
  <si>
    <t>416-319-3438</t>
  </si>
  <si>
    <t>mikeewilgar@hotmail.com</t>
  </si>
  <si>
    <t xml:space="preserve">Tanya Karem </t>
  </si>
  <si>
    <t>164 Wissoer Road Apt # 304</t>
  </si>
  <si>
    <t>N2K 2T8</t>
  </si>
  <si>
    <t>519-721-1794</t>
  </si>
  <si>
    <t>Dorothy Birtram</t>
  </si>
  <si>
    <t>45 Dunfield Avenue Apt # 1709</t>
  </si>
  <si>
    <t>M4S 2H4</t>
  </si>
  <si>
    <t>416-4401863</t>
  </si>
  <si>
    <t>Tanis Choiniere</t>
  </si>
  <si>
    <t>15 Wind Hurst</t>
  </si>
  <si>
    <t>K2G 6G5</t>
  </si>
  <si>
    <t>613-843-0939</t>
  </si>
  <si>
    <t>Rachel Schachter</t>
  </si>
  <si>
    <t>50 O'Connor Street Suite 1410</t>
  </si>
  <si>
    <t>K1P 6L2</t>
  </si>
  <si>
    <t>613-237-8888</t>
  </si>
  <si>
    <t>Daniel McCarthy</t>
  </si>
  <si>
    <t>1291 Hart Crescent</t>
  </si>
  <si>
    <t>L6H 2M6</t>
  </si>
  <si>
    <t>905-338-0494</t>
  </si>
  <si>
    <t>Judy Meyer</t>
  </si>
  <si>
    <t>16652 Albion Trail R.R 4</t>
  </si>
  <si>
    <t>905-880-2446</t>
  </si>
  <si>
    <t>Klara Rossrucker</t>
  </si>
  <si>
    <t>414 Willowdale Avenue</t>
  </si>
  <si>
    <t>M2N 5B2</t>
  </si>
  <si>
    <t>416-226-4470</t>
  </si>
  <si>
    <t>Helen Freeland</t>
  </si>
  <si>
    <t>67 Middletown Road</t>
  </si>
  <si>
    <t>L9H 5E2</t>
  </si>
  <si>
    <t>905-627-0917</t>
  </si>
  <si>
    <t>Louise MacDonald</t>
  </si>
  <si>
    <t>2062 Gilford Road</t>
  </si>
  <si>
    <t>Gilford, ON</t>
  </si>
  <si>
    <t>L0L 1R0</t>
  </si>
  <si>
    <t>905-775-3505</t>
  </si>
  <si>
    <t>Jean Moshuk</t>
  </si>
  <si>
    <t>186 Fife Road Unit #10</t>
  </si>
  <si>
    <t>N1H 8L3</t>
  </si>
  <si>
    <t>519-823-1775</t>
  </si>
  <si>
    <t>Brenda Grubwibkinkler</t>
  </si>
  <si>
    <t>5 Nottawasag Cres.</t>
  </si>
  <si>
    <t>Bramton, ON</t>
  </si>
  <si>
    <t>L6Z 1B8</t>
  </si>
  <si>
    <t>905-846-3675</t>
  </si>
  <si>
    <t>Patricia Dom - Martin</t>
  </si>
  <si>
    <t xml:space="preserve">155 Watsons Lane </t>
  </si>
  <si>
    <t>L9H 6L1</t>
  </si>
  <si>
    <t>Gerry Hermans</t>
  </si>
  <si>
    <t>400 Hay Street</t>
  </si>
  <si>
    <t>N4S 2C4</t>
  </si>
  <si>
    <t>519-539-4442</t>
  </si>
  <si>
    <t>Syd Cartwright</t>
  </si>
  <si>
    <t>150 Strathlorne Mews S.W</t>
  </si>
  <si>
    <t>T3H 1V1</t>
  </si>
  <si>
    <t>403-249-0460</t>
  </si>
  <si>
    <t>esmeduna@shaw.ca</t>
  </si>
  <si>
    <t xml:space="preserve">Terry Krewen </t>
  </si>
  <si>
    <t>395 Riverglen Drive S.E</t>
  </si>
  <si>
    <t>T2C 3H7</t>
  </si>
  <si>
    <t>403-236-7218</t>
  </si>
  <si>
    <t>tarask@shaw.ca</t>
  </si>
  <si>
    <t>Sent on Feb 10( Toques +$2 Donation)</t>
  </si>
  <si>
    <t>Harold Rice</t>
  </si>
  <si>
    <t>40 Galbraith Drive</t>
  </si>
  <si>
    <t>L8G 1Z9</t>
  </si>
  <si>
    <t>905-664-1504</t>
  </si>
  <si>
    <t>mandiel447@hotmail.com</t>
  </si>
  <si>
    <t>Johann Vasquez</t>
  </si>
  <si>
    <t>97 Ashridge Drive</t>
  </si>
  <si>
    <t>M1V 1P1</t>
  </si>
  <si>
    <t>416-569-3314</t>
  </si>
  <si>
    <t>jvasquez@ideal-access.com</t>
  </si>
  <si>
    <t>Sent on Feb 10( Toques +$20 Donation)</t>
  </si>
  <si>
    <t>Neil Mains</t>
  </si>
  <si>
    <t>800 Kennedy Road Apt. 301</t>
  </si>
  <si>
    <t>M1K 2C9</t>
  </si>
  <si>
    <t>416-759-1860</t>
  </si>
  <si>
    <t>emma.stevens@sympatico.ca</t>
  </si>
  <si>
    <t>Darryl August</t>
  </si>
  <si>
    <t>20 - 30 Dundalk Drive</t>
  </si>
  <si>
    <t>M1P 4W1</t>
  </si>
  <si>
    <t>416-293-5040</t>
  </si>
  <si>
    <t>phoenix13@rogers.com</t>
  </si>
  <si>
    <t>Lorraine Mc.Gowan</t>
  </si>
  <si>
    <t>261015 Mountain View Road</t>
  </si>
  <si>
    <t>T3P 1A6</t>
  </si>
  <si>
    <t>403-512-1563</t>
  </si>
  <si>
    <t>lmcgowan@allstream.net</t>
  </si>
  <si>
    <t>Brandi Reynolds</t>
  </si>
  <si>
    <t>40 Fawcett Trail</t>
  </si>
  <si>
    <t>M1B 3B3</t>
  </si>
  <si>
    <t>416-284-1795</t>
  </si>
  <si>
    <t>brandi_reynolds@hotmail.com</t>
  </si>
  <si>
    <t>Gerald Samuelson</t>
  </si>
  <si>
    <t>69 Valley Stream Circle N.W</t>
  </si>
  <si>
    <t>T3B 5W2</t>
  </si>
  <si>
    <t>403-288-6912</t>
  </si>
  <si>
    <t>gerry_samuelson@shaw.ca</t>
  </si>
  <si>
    <t>Darcy D.Jones</t>
  </si>
  <si>
    <t>303, 123 -24 Avenue SW</t>
  </si>
  <si>
    <t>T2S 0J8</t>
  </si>
  <si>
    <t>403-605-8009</t>
  </si>
  <si>
    <t>coolrider386@msn.com</t>
  </si>
  <si>
    <t>Laurie M. Healey</t>
  </si>
  <si>
    <t>528 8 th Street NE</t>
  </si>
  <si>
    <t>T2E 4H2</t>
  </si>
  <si>
    <t>403-290-1896</t>
  </si>
  <si>
    <t>lm.healey@westcoag.com</t>
  </si>
  <si>
    <t>Tanya Woloschuk</t>
  </si>
  <si>
    <t>715 17th Avenue S.</t>
  </si>
  <si>
    <t>V1C 3B6</t>
  </si>
  <si>
    <t>250-489-37-83</t>
  </si>
  <si>
    <t>tanyaw168@hotmail.com</t>
  </si>
  <si>
    <t xml:space="preserve">Andrew Malcolm </t>
  </si>
  <si>
    <t>6 - 7008 - 4 a Street S.W</t>
  </si>
  <si>
    <t>T2V 0Z9</t>
  </si>
  <si>
    <t>403-212-1144</t>
  </si>
  <si>
    <t>celticgolfer@sprint.ca</t>
  </si>
  <si>
    <t>Jaclyn Kloepel</t>
  </si>
  <si>
    <t>232 Rundlecairn Road N.E</t>
  </si>
  <si>
    <t>T1Y 2X5</t>
  </si>
  <si>
    <t>403-590-8458</t>
  </si>
  <si>
    <t>Roxysurf21@shaw.ca</t>
  </si>
  <si>
    <t xml:space="preserve">Lisa Heaton </t>
  </si>
  <si>
    <t>559 Davisville Avenue</t>
  </si>
  <si>
    <t>M4S 1J2</t>
  </si>
  <si>
    <t>416-322-7074</t>
  </si>
  <si>
    <t>lisak.heaton@sympatico.ca</t>
  </si>
  <si>
    <t>Christine Aliant</t>
  </si>
  <si>
    <t>55 Candlewood Lane</t>
  </si>
  <si>
    <t>Lower Sackville, NS</t>
  </si>
  <si>
    <t>B4C 1A6</t>
  </si>
  <si>
    <t>902-865-4704</t>
  </si>
  <si>
    <t>christine.read@ns.sympatico.ca</t>
  </si>
  <si>
    <t>Frances Thomas - Renwick</t>
  </si>
  <si>
    <t>19 Fraserton Crescent</t>
  </si>
  <si>
    <t>M1C 1S7</t>
  </si>
  <si>
    <t>416-264-9138</t>
  </si>
  <si>
    <t>thomas-renwick@sympatico.ca</t>
  </si>
  <si>
    <t>Janis Downs</t>
  </si>
  <si>
    <t>728 Lake Twintree Crescent SE</t>
  </si>
  <si>
    <t>T2J 2W1</t>
  </si>
  <si>
    <t>403-988-5266</t>
  </si>
  <si>
    <t>janis_downs@hotmail.com</t>
  </si>
  <si>
    <t>Anita Chalmers</t>
  </si>
  <si>
    <t>97 Tuscany Valley Green NW</t>
  </si>
  <si>
    <t>T3L 2K3</t>
  </si>
  <si>
    <t>403-830-7516</t>
  </si>
  <si>
    <t>chalmersam@hotmail.com</t>
  </si>
  <si>
    <t>Monica Dube</t>
  </si>
  <si>
    <t>2339 Ogilvie Rd.</t>
  </si>
  <si>
    <t>K1J 8M6</t>
  </si>
  <si>
    <t>613-741-6025</t>
  </si>
  <si>
    <t>monica.dube@gccr.ca</t>
  </si>
  <si>
    <t>Sent on Feb 11 via Post</t>
  </si>
  <si>
    <t>Greg Cooper</t>
  </si>
  <si>
    <t>11 Crystal Shores Court</t>
  </si>
  <si>
    <t>Okotoks, AB</t>
  </si>
  <si>
    <t>T1S 1W2</t>
  </si>
  <si>
    <t>403-589-4293</t>
  </si>
  <si>
    <t>coop200023@hotmail.com</t>
  </si>
  <si>
    <t>Mike J. Smith</t>
  </si>
  <si>
    <t>241 A Bruyere Street</t>
  </si>
  <si>
    <t>K1N 5E4</t>
  </si>
  <si>
    <t>613-789-0680</t>
  </si>
  <si>
    <t>capnmike@rogers.com</t>
  </si>
  <si>
    <t xml:space="preserve">Mike Hansen </t>
  </si>
  <si>
    <t>15 Bencroft Place</t>
  </si>
  <si>
    <t>T4C 1C2</t>
  </si>
  <si>
    <t>403-932-7297</t>
  </si>
  <si>
    <t>hansen@bvsocialstudies.ca</t>
  </si>
  <si>
    <t>Joseph H.Connell</t>
  </si>
  <si>
    <t>20 Forty Third Street</t>
  </si>
  <si>
    <t>M8W 3P6</t>
  </si>
  <si>
    <t>416-251-2212</t>
  </si>
  <si>
    <t>joe_connell@pagenet.ca</t>
  </si>
  <si>
    <t>Margery Gearhart</t>
  </si>
  <si>
    <t>5008 Dalhousie Drive N.W</t>
  </si>
  <si>
    <t>T3A 1B4</t>
  </si>
  <si>
    <t>403-286-7188</t>
  </si>
  <si>
    <t>mgearhart@shaw.ca</t>
  </si>
  <si>
    <t>Jane E.Perrin</t>
  </si>
  <si>
    <t>5-J Goulbourn Street</t>
  </si>
  <si>
    <t>K2S 1N7</t>
  </si>
  <si>
    <t>613-831-3037</t>
  </si>
  <si>
    <t>jane.perrin@dfait-maeci.gc.ca</t>
  </si>
  <si>
    <t>Sandra Killip</t>
  </si>
  <si>
    <t>845 Roy Road</t>
  </si>
  <si>
    <t>V8Z 3N3</t>
  </si>
  <si>
    <t>250-479-7800</t>
  </si>
  <si>
    <t>handynurse@shaw.ca</t>
  </si>
  <si>
    <t>Kevin A Bayne</t>
  </si>
  <si>
    <t>53 Lakehurst Drive</t>
  </si>
  <si>
    <t>L2N 4C3</t>
  </si>
  <si>
    <t>905-938-8963</t>
  </si>
  <si>
    <t>kbmanfisher@yahoo.com</t>
  </si>
  <si>
    <t>Ronald Mar</t>
  </si>
  <si>
    <t>12 Lofthouse Square</t>
  </si>
  <si>
    <t>M1W 2E2</t>
  </si>
  <si>
    <t>416-492-1490</t>
  </si>
  <si>
    <t>ron.mar@utoronto.ca</t>
  </si>
  <si>
    <t>Drummond Wilson</t>
  </si>
  <si>
    <t>213 B Craig Henry Drive</t>
  </si>
  <si>
    <t>K2G 4B6</t>
  </si>
  <si>
    <t>613-820-6217</t>
  </si>
  <si>
    <t>drummonwilson@rogers.com</t>
  </si>
  <si>
    <t>Wendie E.Wilson</t>
  </si>
  <si>
    <t>666 Castle Guard Cres</t>
  </si>
  <si>
    <t>L7N 2W6</t>
  </si>
  <si>
    <t>905-333-4952</t>
  </si>
  <si>
    <t>frat_boy_@hotmail.com</t>
  </si>
  <si>
    <t>Catherine Osborne</t>
  </si>
  <si>
    <t>61 Seaton Street</t>
  </si>
  <si>
    <t>M5A 2T2</t>
  </si>
  <si>
    <t>416-601-2345</t>
  </si>
  <si>
    <t>cobborne@sympatico.ca</t>
  </si>
  <si>
    <t>Sent on Feb 11( Toques +$7 Donation)</t>
  </si>
  <si>
    <t>Harsil Jani</t>
  </si>
  <si>
    <t>32 Coppard Avenue</t>
  </si>
  <si>
    <t>L3S 2M5</t>
  </si>
  <si>
    <t>905-472-7737</t>
  </si>
  <si>
    <t>hpjani@rogers.com</t>
  </si>
  <si>
    <t>Catherine Gutsche</t>
  </si>
  <si>
    <t>106 Deerwood Drive RR#2</t>
  </si>
  <si>
    <t>Kinburn, ON</t>
  </si>
  <si>
    <t>K0A 2H0</t>
  </si>
  <si>
    <t>613-839-1324</t>
  </si>
  <si>
    <t>calico@allstream.net</t>
  </si>
  <si>
    <t>Dan Donnely</t>
  </si>
  <si>
    <t>7508 Delwood Road</t>
  </si>
  <si>
    <t>T5C 3B1</t>
  </si>
  <si>
    <t>780-477-3633</t>
  </si>
  <si>
    <t>dndonnely@interbaun.com</t>
  </si>
  <si>
    <t xml:space="preserve">Norma Gabriel </t>
  </si>
  <si>
    <t>4932 - 190 street NW</t>
  </si>
  <si>
    <t>T6M 2S6</t>
  </si>
  <si>
    <t>780-930-1705</t>
  </si>
  <si>
    <t>ngabriel@telus.net</t>
  </si>
  <si>
    <t xml:space="preserve">Debbie Smart </t>
  </si>
  <si>
    <t>442 4 6320 50 Avenue</t>
  </si>
  <si>
    <t>Red Deer, AB</t>
  </si>
  <si>
    <t>T4N 4C6</t>
  </si>
  <si>
    <t>403-348-0838</t>
  </si>
  <si>
    <t>deb13@telusplanet.net</t>
  </si>
  <si>
    <t>Sent on Feb 11( Toques +$25 Donation)</t>
  </si>
  <si>
    <t>Neil Glazenburg</t>
  </si>
  <si>
    <t>521 Citadel Way NW</t>
  </si>
  <si>
    <t>T3G 5E1</t>
  </si>
  <si>
    <t>403-202-0692</t>
  </si>
  <si>
    <t>najg@shaw.ca</t>
  </si>
  <si>
    <t>William MacDonald</t>
  </si>
  <si>
    <t>Suite 102 - 1112 Hermitage Road</t>
  </si>
  <si>
    <t>T5A 4M4</t>
  </si>
  <si>
    <t>780-475-9692</t>
  </si>
  <si>
    <t>macd@shaw.ca</t>
  </si>
  <si>
    <t>Fred Brydges</t>
  </si>
  <si>
    <t>512-85 Westwood Road</t>
  </si>
  <si>
    <t>N1H 6Y7</t>
  </si>
  <si>
    <t>519-823-5744</t>
  </si>
  <si>
    <t>fredbrydges96@hotmail.com</t>
  </si>
  <si>
    <t xml:space="preserve">Corrie Bacha </t>
  </si>
  <si>
    <t xml:space="preserve">13835 - 150 Avenue </t>
  </si>
  <si>
    <t>T6V 1T7</t>
  </si>
  <si>
    <t>780-488-0236</t>
  </si>
  <si>
    <t>corriebacha@shaw.ca</t>
  </si>
  <si>
    <t>Sent on Feb 11( Toques +$50 Donation)</t>
  </si>
  <si>
    <t>Anne Stephens</t>
  </si>
  <si>
    <t>21 Fraser Avenue</t>
  </si>
  <si>
    <t>L6Y 1H6</t>
  </si>
  <si>
    <t>905-456-1430</t>
  </si>
  <si>
    <t>astephens@ca.inter.net</t>
  </si>
  <si>
    <t>Gus Litsas</t>
  </si>
  <si>
    <t>2111 - 22 Avenue SW</t>
  </si>
  <si>
    <t>T2T 0S6</t>
  </si>
  <si>
    <t>403-245-0553</t>
  </si>
  <si>
    <t>guslitsas@shaw.ca</t>
  </si>
  <si>
    <t>Marcus Cutler</t>
  </si>
  <si>
    <t>539 Hayward</t>
  </si>
  <si>
    <t>L9T 4P2</t>
  </si>
  <si>
    <t>905-878-5038</t>
  </si>
  <si>
    <t>marcus_cutler@isic.org</t>
  </si>
  <si>
    <t>Sent on Feb 11( Toques +$2 Donation)</t>
  </si>
  <si>
    <t>Karin C.Lewis</t>
  </si>
  <si>
    <t>36 Alexis Road</t>
  </si>
  <si>
    <t>L3T 6Z3</t>
  </si>
  <si>
    <t>905-771-9352</t>
  </si>
  <si>
    <t>kclewis@ureach.com</t>
  </si>
  <si>
    <t>H.Stormes</t>
  </si>
  <si>
    <t>PO Box 114</t>
  </si>
  <si>
    <t>Millarville, AB</t>
  </si>
  <si>
    <t>T0L 1K0</t>
  </si>
  <si>
    <t>403-931-2535</t>
  </si>
  <si>
    <t>stormes@telusplanet.net</t>
  </si>
  <si>
    <t>Tristan J.Hokotnak</t>
  </si>
  <si>
    <t>721 - 7th Avenue NE</t>
  </si>
  <si>
    <t>T2E 0N6</t>
  </si>
  <si>
    <t>403-230-0657</t>
  </si>
  <si>
    <t>tristan3@telusplanet.net</t>
  </si>
  <si>
    <t>Thien Nguyen</t>
  </si>
  <si>
    <t>6975 Creditview Road</t>
  </si>
  <si>
    <t>L5N 8E9</t>
  </si>
  <si>
    <t>905-813-5500</t>
  </si>
  <si>
    <t>thien.nguyen@rogers.com</t>
  </si>
  <si>
    <t xml:space="preserve">Ian S.Gauld </t>
  </si>
  <si>
    <t>5 Hapsburg Square</t>
  </si>
  <si>
    <t>L6S 1Y7</t>
  </si>
  <si>
    <t>905-793-2891</t>
  </si>
  <si>
    <t>sales@pack-all.ca</t>
  </si>
  <si>
    <t>Dawn - Ann Zuk</t>
  </si>
  <si>
    <t xml:space="preserve">1028 Kipling Avenue </t>
  </si>
  <si>
    <t>M9B 3L6</t>
  </si>
  <si>
    <t>416-233-7562</t>
  </si>
  <si>
    <t>dzuk@sympatico.ca</t>
  </si>
  <si>
    <t>Sent on Feb 12( Toques +$20 Donation)</t>
  </si>
  <si>
    <t xml:space="preserve">Shellina Ladhani </t>
  </si>
  <si>
    <t>67 Grover Drive</t>
  </si>
  <si>
    <t>M1C 4V8</t>
  </si>
  <si>
    <t>416-287-2550</t>
  </si>
  <si>
    <t>shellinaladhani@sympatico.ca</t>
  </si>
  <si>
    <t>Sent on Feb 12 via Post</t>
  </si>
  <si>
    <t>Barry Sues</t>
  </si>
  <si>
    <t>20 Lindisfarne Way</t>
  </si>
  <si>
    <t>L3P 3W7</t>
  </si>
  <si>
    <t>905-471-4865</t>
  </si>
  <si>
    <t>barry.sues@bell.ca</t>
  </si>
  <si>
    <t>Jan Crook</t>
  </si>
  <si>
    <t>650 25 Avenue NW</t>
  </si>
  <si>
    <t>T2M 2A9</t>
  </si>
  <si>
    <t>403-607-5134</t>
  </si>
  <si>
    <t>jancrook@telusplanet.net</t>
  </si>
  <si>
    <t>Terry Beettam</t>
  </si>
  <si>
    <t>29 Hilling Drive</t>
  </si>
  <si>
    <t>L1S 4Z7</t>
  </si>
  <si>
    <t>905-427-2043</t>
  </si>
  <si>
    <t>tbeettam@iprimus.ca</t>
  </si>
  <si>
    <t xml:space="preserve">Paul Gros </t>
  </si>
  <si>
    <t>204A Flora Street</t>
  </si>
  <si>
    <t>K1R 5R7</t>
  </si>
  <si>
    <t>613-236-4972</t>
  </si>
  <si>
    <t>paul@paulgross.com</t>
  </si>
  <si>
    <t>Gillian Fihrer</t>
  </si>
  <si>
    <t>64 Bevshire Circle</t>
  </si>
  <si>
    <t>L4J 5C5</t>
  </si>
  <si>
    <t>905-764-9721</t>
  </si>
  <si>
    <t>fihrer@rogers.com</t>
  </si>
  <si>
    <t>Ruby - Lee Houston</t>
  </si>
  <si>
    <t>2528 - 16 Street</t>
  </si>
  <si>
    <t>T2M 3R2</t>
  </si>
  <si>
    <t>403-282-7952</t>
  </si>
  <si>
    <t>ruby.lee.houston@shaw.ca</t>
  </si>
  <si>
    <t>Gabrielle Ann Braithwaite</t>
  </si>
  <si>
    <t>3 - 9900 Mc Laughlin Road.,North</t>
  </si>
  <si>
    <t>L6X 4Y3</t>
  </si>
  <si>
    <t>416-938-9768</t>
  </si>
  <si>
    <t>gabbie67@hotmail.com</t>
  </si>
  <si>
    <t>Mairi Living</t>
  </si>
  <si>
    <t>617 Imp.Glendale</t>
  </si>
  <si>
    <t>J8L 1Y1</t>
  </si>
  <si>
    <t>819-986-5376</t>
  </si>
  <si>
    <t>twolivings@videotron.ca</t>
  </si>
  <si>
    <t>Kathie McLeod</t>
  </si>
  <si>
    <t>4120 Trapper Crescent</t>
  </si>
  <si>
    <t>L5L 3A9</t>
  </si>
  <si>
    <t>905-607-7397</t>
  </si>
  <si>
    <t>kathie.mcleod@csa-international.org</t>
  </si>
  <si>
    <t>Greg Leskew</t>
  </si>
  <si>
    <t>2-163 Niagara Street</t>
  </si>
  <si>
    <t>M5V 1C6</t>
  </si>
  <si>
    <t>416-274-2536</t>
  </si>
  <si>
    <t>gleskew@sympatico.ca</t>
  </si>
  <si>
    <t>Sonya Mc Farlane</t>
  </si>
  <si>
    <t>36 Gennela Square</t>
  </si>
  <si>
    <t>M1B 5A2</t>
  </si>
  <si>
    <t>416-286-8583</t>
  </si>
  <si>
    <t>sonyamack1974@yahoo.ca</t>
  </si>
  <si>
    <t>Alice Mh Wang</t>
  </si>
  <si>
    <t>1206 - 18 Sommerset Way</t>
  </si>
  <si>
    <t>M2N 6X5</t>
  </si>
  <si>
    <t>416-733-9410</t>
  </si>
  <si>
    <t>alicewang@rogers.com</t>
  </si>
  <si>
    <t>Ryan M.Barnes</t>
  </si>
  <si>
    <t>806 1335 12th Avenue SW</t>
  </si>
  <si>
    <t>T3C 3P7</t>
  </si>
  <si>
    <t>403-387-4119</t>
  </si>
  <si>
    <t>ryan.barnes@telus.net</t>
  </si>
  <si>
    <t>Sent on Feb 12( Toques +$7 Donation)</t>
  </si>
  <si>
    <t>Susan E.Aiken</t>
  </si>
  <si>
    <t>23 Sallis Drive</t>
  </si>
  <si>
    <t>L1S 6Y4</t>
  </si>
  <si>
    <t>905-428-2811</t>
  </si>
  <si>
    <t>susan.aiken@sympatico.ca</t>
  </si>
  <si>
    <t>Jason Montgomery</t>
  </si>
  <si>
    <t xml:space="preserve">422 Gilbert Avenue </t>
  </si>
  <si>
    <t>M6E 4X3</t>
  </si>
  <si>
    <t>416-781-9899</t>
  </si>
  <si>
    <t>monty2horizonsforyouth.org</t>
  </si>
  <si>
    <t>Alan H.Spindel</t>
  </si>
  <si>
    <t>25 Arran Crescent</t>
  </si>
  <si>
    <t>M2M 2W8</t>
  </si>
  <si>
    <t>416-225-3848</t>
  </si>
  <si>
    <t>aspindel@algorithmics.com</t>
  </si>
  <si>
    <t>Shirley Johnson</t>
  </si>
  <si>
    <t>982 Cedar Street</t>
  </si>
  <si>
    <t>T8A 2E9</t>
  </si>
  <si>
    <t>780-467-7475</t>
  </si>
  <si>
    <t>bsrtk_johnson@hotmail.com</t>
  </si>
  <si>
    <t>Rita De Freitas</t>
  </si>
  <si>
    <t>7606 Darcel Avenue</t>
  </si>
  <si>
    <t>L4T 2Y1</t>
  </si>
  <si>
    <t>416-705-2186</t>
  </si>
  <si>
    <t>bababooey1998@rogers.com</t>
  </si>
  <si>
    <t>Courtney Geddes</t>
  </si>
  <si>
    <t>166 Pearl Street, Suite 200</t>
  </si>
  <si>
    <t>M5H 1L3</t>
  </si>
  <si>
    <t>416-864-040x25</t>
  </si>
  <si>
    <t>cgeddes@gpma.ca</t>
  </si>
  <si>
    <t>Marian Ross</t>
  </si>
  <si>
    <t>573 Bond Street East</t>
  </si>
  <si>
    <t>L1G 1C3</t>
  </si>
  <si>
    <t>905-723-8224</t>
  </si>
  <si>
    <t>tooit@hotmail.com</t>
  </si>
  <si>
    <t>Michelle Johnston</t>
  </si>
  <si>
    <t xml:space="preserve">389 Gifford Drive </t>
  </si>
  <si>
    <t>Ennismore, ON</t>
  </si>
  <si>
    <t>K0L 1T0</t>
  </si>
  <si>
    <t>705-292-0492</t>
  </si>
  <si>
    <t>davemich20002yahoo.com</t>
  </si>
  <si>
    <t>Tom M.Thompson</t>
  </si>
  <si>
    <t>39 - 60 Stanley Avenue</t>
  </si>
  <si>
    <t>K1M 1P6</t>
  </si>
  <si>
    <t>613-842-5425</t>
  </si>
  <si>
    <t>tomthompson@sympatico.ca</t>
  </si>
  <si>
    <t>Mario Ferlanti</t>
  </si>
  <si>
    <t>7251 Windrush Court</t>
  </si>
  <si>
    <t>L5N 6K1</t>
  </si>
  <si>
    <t>905-824-8441</t>
  </si>
  <si>
    <t>synthesis@sympatico.ca</t>
  </si>
  <si>
    <t>Sent on Feb 12( Toques +$5 Donation)</t>
  </si>
  <si>
    <t>Paul Connely</t>
  </si>
  <si>
    <t>210 Ashdale Avenue</t>
  </si>
  <si>
    <t>M4L 2Y9</t>
  </si>
  <si>
    <t>416-462-0794</t>
  </si>
  <si>
    <t>j-pconnelly@sympatico.ca</t>
  </si>
  <si>
    <t>Sent on Feb 12( Toques +$25 Donation)</t>
  </si>
  <si>
    <t>Hugh R.McKay</t>
  </si>
  <si>
    <t>44 Valleywoods Road, Apt.1407</t>
  </si>
  <si>
    <t>M3A 2R7</t>
  </si>
  <si>
    <t>416-447-4666</t>
  </si>
  <si>
    <t>hrmckay@sympatico.ca</t>
  </si>
  <si>
    <t>Samantha Goldman</t>
  </si>
  <si>
    <t>290 Dawlish Avenue</t>
  </si>
  <si>
    <t>M4N 1J5</t>
  </si>
  <si>
    <t>416-483-1277</t>
  </si>
  <si>
    <t>sgoldman2sympatico.ca</t>
  </si>
  <si>
    <t>Carol King</t>
  </si>
  <si>
    <t>71 Fairway Drive</t>
  </si>
  <si>
    <t>905-841-8200</t>
  </si>
  <si>
    <t>mking@aci.on.ca</t>
  </si>
  <si>
    <t>Brenda Cazes</t>
  </si>
  <si>
    <t xml:space="preserve">15031 - 131 Street </t>
  </si>
  <si>
    <t>T6V 1K3</t>
  </si>
  <si>
    <t>780-475-2072</t>
  </si>
  <si>
    <t>bcazes@hotmail.com</t>
  </si>
  <si>
    <t>Sent on Feb 16 via Post</t>
  </si>
  <si>
    <t>Lois Jackson</t>
  </si>
  <si>
    <t>17455 Warina Road</t>
  </si>
  <si>
    <t>Maxville, ON</t>
  </si>
  <si>
    <t>K0C 1T0</t>
  </si>
  <si>
    <t>613-527-3052</t>
  </si>
  <si>
    <t>ljackson@myexcel.com</t>
  </si>
  <si>
    <t>Walter Stoddard</t>
  </si>
  <si>
    <t>3364 Ellendale Drive</t>
  </si>
  <si>
    <t>L5C 1Z4</t>
  </si>
  <si>
    <t>905-272-7047</t>
  </si>
  <si>
    <t>walterstoddard@hotmail.com</t>
  </si>
  <si>
    <t>Stuart Lissaman</t>
  </si>
  <si>
    <t>5 / 254 Armdale Avenue</t>
  </si>
  <si>
    <t>M6S 3X4</t>
  </si>
  <si>
    <t>647-435-9553</t>
  </si>
  <si>
    <t>stuartlissaman@hotmail.com</t>
  </si>
  <si>
    <t>Giulio S.Fantauzzi</t>
  </si>
  <si>
    <t>245 5th Avenue "A" West</t>
  </si>
  <si>
    <t>N4K 6G7</t>
  </si>
  <si>
    <t>519-376-5167</t>
  </si>
  <si>
    <t>nova_dragonca@yahoo.ca</t>
  </si>
  <si>
    <t>James Mackesy</t>
  </si>
  <si>
    <t>251 B Hazel Street</t>
  </si>
  <si>
    <t>N2L 3N8</t>
  </si>
  <si>
    <t>519-880-8231</t>
  </si>
  <si>
    <t>jimackesy@yahoo.ca</t>
  </si>
  <si>
    <t xml:space="preserve">Mark Genga </t>
  </si>
  <si>
    <t>37 Ianhall Road</t>
  </si>
  <si>
    <t>M3M 2A9</t>
  </si>
  <si>
    <t>416-856-2585</t>
  </si>
  <si>
    <t>genga79@hotmail.com</t>
  </si>
  <si>
    <t xml:space="preserve">Patrick Newman </t>
  </si>
  <si>
    <t>25 4 E Avenue</t>
  </si>
  <si>
    <t>Terrasse - Vaudreuil, QC</t>
  </si>
  <si>
    <t>J7V 3S1</t>
  </si>
  <si>
    <t>514-633-0000</t>
  </si>
  <si>
    <t>pnewman2003@yahoo.com</t>
  </si>
  <si>
    <t>Sent on Feb 16( Toques +$225 Donation)</t>
  </si>
  <si>
    <t>Ivanka Pavkovich</t>
  </si>
  <si>
    <t>952 Stevens Street</t>
  </si>
  <si>
    <t>White Rock, BC</t>
  </si>
  <si>
    <t>V4B 4X4</t>
  </si>
  <si>
    <t>604-531-0425</t>
  </si>
  <si>
    <t>dpavko@hotmail.com</t>
  </si>
  <si>
    <t>Wesley Leong</t>
  </si>
  <si>
    <t>28 Drumern Crescent</t>
  </si>
  <si>
    <t>L4C 5H8</t>
  </si>
  <si>
    <t>647-295-8835</t>
  </si>
  <si>
    <t>wes_leong@yahoo.com</t>
  </si>
  <si>
    <t>Sean Casey</t>
  </si>
  <si>
    <t>2805 B Bayview Drive</t>
  </si>
  <si>
    <t>Manhattan Beach, CA, US</t>
  </si>
  <si>
    <t>310-782-2300</t>
  </si>
  <si>
    <t>seanpcasey@hotmail.com</t>
  </si>
  <si>
    <t>Sent on Feb 16( Toques +$2 Donation)</t>
  </si>
  <si>
    <t>Katie King</t>
  </si>
  <si>
    <t>112 - 624 Agnes Street</t>
  </si>
  <si>
    <t>New Westminster, BC</t>
  </si>
  <si>
    <t>V3M 1G8</t>
  </si>
  <si>
    <t>604-524-9631</t>
  </si>
  <si>
    <t>katie204122@hotmail.com</t>
  </si>
  <si>
    <t>Shaun McMullen</t>
  </si>
  <si>
    <t>5106 57th Avenue</t>
  </si>
  <si>
    <t>Olds, AB</t>
  </si>
  <si>
    <t>T4H 1J3</t>
  </si>
  <si>
    <t>403-556-6140</t>
  </si>
  <si>
    <t>sbmcmull@yahoo.com</t>
  </si>
  <si>
    <t>Sent on Feb 16( Toques +$7 Donation)</t>
  </si>
  <si>
    <t>Francis Ngo</t>
  </si>
  <si>
    <t>88 Irenemount Cres.</t>
  </si>
  <si>
    <t>L3S 3C3</t>
  </si>
  <si>
    <t>416-668-6320</t>
  </si>
  <si>
    <t>francis.ngo@laposte.net</t>
  </si>
  <si>
    <t>Kathryn A Burrill</t>
  </si>
  <si>
    <t>28 Crewe Avenue</t>
  </si>
  <si>
    <t>M4C 2J3</t>
  </si>
  <si>
    <t>416-429-8431</t>
  </si>
  <si>
    <t>kburrill@yahoo.ca</t>
  </si>
  <si>
    <t>Colleen Bassie</t>
  </si>
  <si>
    <t>12202 46 St.Nw</t>
  </si>
  <si>
    <t>T2W 2W6</t>
  </si>
  <si>
    <t>780-474-4942</t>
  </si>
  <si>
    <t>cjbassie@shaw.ca</t>
  </si>
  <si>
    <t>Peter Spurr</t>
  </si>
  <si>
    <t>3710 Gordon Head Road</t>
  </si>
  <si>
    <t>Saanich, BC</t>
  </si>
  <si>
    <t>V8P 4W9</t>
  </si>
  <si>
    <t>250-477-7678</t>
  </si>
  <si>
    <t>pspurr@shaw.ca</t>
  </si>
  <si>
    <t>Sent on Feb 16( Toques +$20 Donation)</t>
  </si>
  <si>
    <t>Pamela Campbell</t>
  </si>
  <si>
    <t>57 West 17th Avenue</t>
  </si>
  <si>
    <t>V5Y 1Z5</t>
  </si>
  <si>
    <t>604-732-6677</t>
  </si>
  <si>
    <t>campbell_pm@telus.net</t>
  </si>
  <si>
    <t>Kevin Stanley</t>
  </si>
  <si>
    <t>1331 Sainte Rose</t>
  </si>
  <si>
    <t>H2L 2J7</t>
  </si>
  <si>
    <t>514-527-1274</t>
  </si>
  <si>
    <t>kevstan@sympatico.ca</t>
  </si>
  <si>
    <t>Sent on Feb 16( Toques +$37 Donation)</t>
  </si>
  <si>
    <t xml:space="preserve">Micheal John Moskat </t>
  </si>
  <si>
    <t>6808-188 ST.</t>
  </si>
  <si>
    <t>T5T 4X3</t>
  </si>
  <si>
    <t>780-481-0874</t>
  </si>
  <si>
    <t>michael@ualberta.ca</t>
  </si>
  <si>
    <t>Sent on Feb 16( Toques +$12 Donation)</t>
  </si>
  <si>
    <t>Allan Peterson</t>
  </si>
  <si>
    <t>Peterson</t>
  </si>
  <si>
    <t>Assiniboia, SK</t>
  </si>
  <si>
    <t>S0H 0B0</t>
  </si>
  <si>
    <t>306-642-5406</t>
  </si>
  <si>
    <t>poet@sasktel.net</t>
  </si>
  <si>
    <t>Genevieve Gaignery</t>
  </si>
  <si>
    <t>6383 Sablewood Place</t>
  </si>
  <si>
    <t>K1C 7M3</t>
  </si>
  <si>
    <t>613-688-6430</t>
  </si>
  <si>
    <t>genevieve.gaignery@rci.rogers.com</t>
  </si>
  <si>
    <t>Moira J. Morris</t>
  </si>
  <si>
    <t>8 Cedar Springs Drive</t>
  </si>
  <si>
    <t>L4S 2B1</t>
  </si>
  <si>
    <t>905-770-9036</t>
  </si>
  <si>
    <t>mmorris@sorbaragroup.com</t>
  </si>
  <si>
    <t>Barbara Nicolas</t>
  </si>
  <si>
    <t>913 Lynx Avenue</t>
  </si>
  <si>
    <t>L1W 2K8</t>
  </si>
  <si>
    <t>905-839-2806</t>
  </si>
  <si>
    <t>bnicolas@worldnet.att.net</t>
  </si>
  <si>
    <t>Christhopher Radimer</t>
  </si>
  <si>
    <t xml:space="preserve">200 Waterstone Run </t>
  </si>
  <si>
    <t>Lucasville, NS</t>
  </si>
  <si>
    <t>B4B 1X5</t>
  </si>
  <si>
    <t>902-865-3467</t>
  </si>
  <si>
    <t>cradimer@hfx.eastlink.ca</t>
  </si>
  <si>
    <t>Sent on Feb 16( Toques +$25 Donation)</t>
  </si>
  <si>
    <t>Daniel G.Schuster</t>
  </si>
  <si>
    <t>206 Arbour Stone Rise N.W</t>
  </si>
  <si>
    <t>T3G 4N4</t>
  </si>
  <si>
    <t>403-241-8587</t>
  </si>
  <si>
    <t>daniel@epicmx.com</t>
  </si>
  <si>
    <t>Sent on Feb 16( Toques +$22 Donation)</t>
  </si>
  <si>
    <t>Brent Murphy</t>
  </si>
  <si>
    <t>#5 , 1306 - 4 th Street S.W</t>
  </si>
  <si>
    <t>T2R 0X8</t>
  </si>
  <si>
    <t>403-229-3552</t>
  </si>
  <si>
    <t>brent@bisonhistorical.com</t>
  </si>
  <si>
    <t>Garth MacNeil</t>
  </si>
  <si>
    <t>B17 - 405 Assiniboine Avenue</t>
  </si>
  <si>
    <t>R3C 0Y4</t>
  </si>
  <si>
    <t>204-261-3363</t>
  </si>
  <si>
    <t>garthica@hotmail.com</t>
  </si>
  <si>
    <t>Michael K. Tanigawa</t>
  </si>
  <si>
    <t>757 Kalanipuu Street</t>
  </si>
  <si>
    <t>Honolulu,HI, US</t>
  </si>
  <si>
    <t>808-396-9449</t>
  </si>
  <si>
    <t>tanigawam003@hawaii.rr.com</t>
  </si>
  <si>
    <t>Amanda J. Symington</t>
  </si>
  <si>
    <t>12 Farrell Drive</t>
  </si>
  <si>
    <t>L3M 4X4</t>
  </si>
  <si>
    <t>905-945-5058</t>
  </si>
  <si>
    <t>asymington@cogeco.ca</t>
  </si>
  <si>
    <t>Henry Lalonde</t>
  </si>
  <si>
    <t xml:space="preserve">36 - 393 Baldoon Road </t>
  </si>
  <si>
    <t>N7L 4P3</t>
  </si>
  <si>
    <t>519-351-7384</t>
  </si>
  <si>
    <t>hanklalonde@kelcom1.igs.net</t>
  </si>
  <si>
    <t>Danielle Woon</t>
  </si>
  <si>
    <t>162 Mary Pearson Drive</t>
  </si>
  <si>
    <t>L3S 3E7</t>
  </si>
  <si>
    <t>905-472-2401</t>
  </si>
  <si>
    <t>prancer_28@hotmail.com</t>
  </si>
  <si>
    <t>Sent on Feb 18 via Post</t>
  </si>
  <si>
    <t xml:space="preserve">Leann Noel </t>
  </si>
  <si>
    <t xml:space="preserve">42 William Hancox </t>
  </si>
  <si>
    <t>M4E 3W9</t>
  </si>
  <si>
    <t>416-699-7033</t>
  </si>
  <si>
    <t>leeannbeach@hotmail.com</t>
  </si>
  <si>
    <t>Sent on Feb 18( Toques +$12 Donation)</t>
  </si>
  <si>
    <t>Ian May</t>
  </si>
  <si>
    <t>460 Applewood Crescent</t>
  </si>
  <si>
    <t>L4K 4Z3</t>
  </si>
  <si>
    <t>905-761-4701</t>
  </si>
  <si>
    <t>rhutchinson@cards.ca</t>
  </si>
  <si>
    <t>Karen Urshak</t>
  </si>
  <si>
    <t>910 -330 Metcalfe Street</t>
  </si>
  <si>
    <t>K2P 1S4</t>
  </si>
  <si>
    <t>613-237-1400</t>
  </si>
  <si>
    <t>price1400@rogers.com</t>
  </si>
  <si>
    <t>Sent on Feb 18( Toques +$30 Donation)</t>
  </si>
  <si>
    <t>Dan Owens</t>
  </si>
  <si>
    <t>26 Fairway Court</t>
  </si>
  <si>
    <t>L6Z 4W4</t>
  </si>
  <si>
    <t>905-495-1233</t>
  </si>
  <si>
    <t>dano@direct.ca</t>
  </si>
  <si>
    <t>Sent on Feb 19 via Post</t>
  </si>
  <si>
    <t>Nicole Young</t>
  </si>
  <si>
    <t>22 Bingeman Street</t>
  </si>
  <si>
    <t>N2H 2R8</t>
  </si>
  <si>
    <t>519-578-8284</t>
  </si>
  <si>
    <t>angelbabi43@hotmail.com</t>
  </si>
  <si>
    <t>Sent on Feb 19( Toques +$20 Donation)</t>
  </si>
  <si>
    <t>Jennifer Ruddy</t>
  </si>
  <si>
    <t>302 - 2119 Yew Street</t>
  </si>
  <si>
    <t>V6K 3G6</t>
  </si>
  <si>
    <t>604-731-6921</t>
  </si>
  <si>
    <t>jenruddy@mac.com</t>
  </si>
  <si>
    <t>Sent on Feb 19( Toques +$15 Donation)</t>
  </si>
  <si>
    <t>Albert Koke</t>
  </si>
  <si>
    <t>63 Yarmouth Road</t>
  </si>
  <si>
    <t>M6G 1X1</t>
  </si>
  <si>
    <t>416-536-9767</t>
  </si>
  <si>
    <t>arcc@pathcom.com</t>
  </si>
  <si>
    <t>Sent on Feb 23 via Post</t>
  </si>
  <si>
    <t>Jennifer Le Blanc</t>
  </si>
  <si>
    <t>79 Fermanagh Avenue</t>
  </si>
  <si>
    <t>M6R 1M1</t>
  </si>
  <si>
    <t>416-535-1331</t>
  </si>
  <si>
    <t>leblancjen@yahoo.ca</t>
  </si>
  <si>
    <t>Sarah Elizabeth Hook</t>
  </si>
  <si>
    <t>49 Karen Walk</t>
  </si>
  <si>
    <t>N2L 5X1</t>
  </si>
  <si>
    <t>519-725-1550</t>
  </si>
  <si>
    <t>sarahhook@canada.com</t>
  </si>
  <si>
    <t>Michelle Moulton</t>
  </si>
  <si>
    <t>48 Beaver Ranch Drive</t>
  </si>
  <si>
    <t>High Level, AB</t>
  </si>
  <si>
    <t>T0H 1Z0</t>
  </si>
  <si>
    <t>780-841-0189</t>
  </si>
  <si>
    <t>michellemo@fvsd.ab.ca</t>
  </si>
  <si>
    <t xml:space="preserve">Drew Houser </t>
  </si>
  <si>
    <t>28 Churchhill Avenue</t>
  </si>
  <si>
    <t>M2N 1Y7</t>
  </si>
  <si>
    <t>416-218-0177</t>
  </si>
  <si>
    <t>dhouser@golden.net</t>
  </si>
  <si>
    <t>Sent on Feb 23( Toques +$7 Donation)</t>
  </si>
  <si>
    <t>Michael P Engels</t>
  </si>
  <si>
    <t>70 Delage Crescent</t>
  </si>
  <si>
    <t>T8N 6J6</t>
  </si>
  <si>
    <t>780-460-1520</t>
  </si>
  <si>
    <t>mengels2telusplanet.net</t>
  </si>
  <si>
    <t>Sent on Feb 25( Toques +$20 Donation)</t>
  </si>
  <si>
    <t xml:space="preserve">Alice Khang </t>
  </si>
  <si>
    <t>147 Casabel Drive</t>
  </si>
  <si>
    <t>L6A 34L3</t>
  </si>
  <si>
    <t>905-417-1017</t>
  </si>
  <si>
    <t>alkhang@hotmail.com</t>
  </si>
  <si>
    <t>Sent on Feb 26 via Post</t>
  </si>
  <si>
    <t>Darren Fjeld</t>
  </si>
  <si>
    <t>308 Douglas Park View SE</t>
  </si>
  <si>
    <t>T2Z 2R2</t>
  </si>
  <si>
    <t>403-236-7077</t>
  </si>
  <si>
    <t>darren@bluewaveantenna.com</t>
  </si>
  <si>
    <t>Sent on Feb 27 via Post</t>
  </si>
  <si>
    <t>Donna Stapleton</t>
  </si>
  <si>
    <t>615 Amberwood Crescent</t>
  </si>
  <si>
    <t>L1V 3Y6</t>
  </si>
  <si>
    <t>905-839-8869</t>
  </si>
  <si>
    <t>donnabruce@rogers.com</t>
  </si>
  <si>
    <t>Debbie Samson</t>
  </si>
  <si>
    <t>15 Brockville Avenue</t>
  </si>
  <si>
    <t>N1E 5X5</t>
  </si>
  <si>
    <t>519-763-4018</t>
  </si>
  <si>
    <t>lchaim@sympatico.ca</t>
  </si>
  <si>
    <t>Sent on March 1 via Post</t>
  </si>
  <si>
    <t>Nicholas X. Tam</t>
  </si>
  <si>
    <t>22 Bridley Drive</t>
  </si>
  <si>
    <t>M1V 1A9</t>
  </si>
  <si>
    <t>416-292-0674</t>
  </si>
  <si>
    <t>samantha_x_tam@hotamil.com</t>
  </si>
  <si>
    <t>Mrs Osman</t>
  </si>
  <si>
    <t>3101 Weston Road Apt # 1303</t>
  </si>
  <si>
    <t>M9M 2Z9</t>
  </si>
  <si>
    <t>416-747-0074</t>
  </si>
  <si>
    <t>Joyce Wrightman</t>
  </si>
  <si>
    <t>3036 Bathurst Street Apt # 513</t>
  </si>
  <si>
    <t>M6B 4K1</t>
  </si>
  <si>
    <t>416-787-0316</t>
  </si>
  <si>
    <t>Harvey Ecker</t>
  </si>
  <si>
    <t>21 Abbey Wood Gate</t>
  </si>
  <si>
    <t>L4J 8P1</t>
  </si>
  <si>
    <t>905-731-4642</t>
  </si>
  <si>
    <t>Dave Bronconnier</t>
  </si>
  <si>
    <t>Mayor Of Calgary</t>
  </si>
  <si>
    <t>403-268-8122</t>
  </si>
  <si>
    <t>Andrea Villeneuve</t>
  </si>
  <si>
    <t xml:space="preserve">300 Elm Street North </t>
  </si>
  <si>
    <t>P4N 6B2</t>
  </si>
  <si>
    <t>705-267-47-78</t>
  </si>
  <si>
    <t>Sent on Feb 11 via Purolator</t>
  </si>
  <si>
    <t>Ron Crockett</t>
  </si>
  <si>
    <t>2974 Remea Crt</t>
  </si>
  <si>
    <t>L5L 2H5</t>
  </si>
  <si>
    <t>416-348-5240</t>
  </si>
  <si>
    <t>Tracey Popove</t>
  </si>
  <si>
    <t>10113 Bever Crescent</t>
  </si>
  <si>
    <t>Chilliwack, BC</t>
  </si>
  <si>
    <t>V2P 7X4</t>
  </si>
  <si>
    <t>604-795-3944</t>
  </si>
  <si>
    <t>Sent on Feb 17 via Post</t>
  </si>
  <si>
    <t xml:space="preserve">Nancy Nassara </t>
  </si>
  <si>
    <t>85 Acorn Place Apt # 806</t>
  </si>
  <si>
    <t>Misissauga, ON</t>
  </si>
  <si>
    <t>L4&amp; 3N2</t>
  </si>
  <si>
    <t>Dianne Caggon</t>
  </si>
  <si>
    <t>1671 Stover Crescent</t>
  </si>
  <si>
    <t>Sent on Feb 5 via Post</t>
  </si>
  <si>
    <t>Sent on Feb 9 via Post</t>
  </si>
  <si>
    <t>Alan Schwertz</t>
  </si>
  <si>
    <t>41 Lionsgate Drive</t>
  </si>
  <si>
    <t>M3H 1C7</t>
  </si>
  <si>
    <t>416-638-3475</t>
  </si>
  <si>
    <t xml:space="preserve">Joe Palen </t>
  </si>
  <si>
    <t>1689 Valleyview Road</t>
  </si>
  <si>
    <t>Val Caron</t>
  </si>
  <si>
    <t>P3N 1K7</t>
  </si>
  <si>
    <t>705-897-4744</t>
  </si>
  <si>
    <t>Donald Middlebrook</t>
  </si>
  <si>
    <t>508 Beachwood Drive Apt # 604</t>
  </si>
  <si>
    <t>N2T 1H3</t>
  </si>
  <si>
    <t>519-884-7269</t>
  </si>
  <si>
    <t>Violet Allen</t>
  </si>
  <si>
    <t>6 Rossburn Drive</t>
  </si>
  <si>
    <t>M9C 2P6</t>
  </si>
  <si>
    <t>416-621-1202</t>
  </si>
  <si>
    <t>Nicole Arashall</t>
  </si>
  <si>
    <t>4699 Michelle Drive</t>
  </si>
  <si>
    <t>Hanmer, ON</t>
  </si>
  <si>
    <t>T3P 1E7</t>
  </si>
  <si>
    <t>705-969-3801</t>
  </si>
  <si>
    <t>ljackson@myexcel.ca</t>
  </si>
  <si>
    <t>Sent on March 7 via Post</t>
  </si>
  <si>
    <t>Mark Dobrowolski</t>
  </si>
  <si>
    <t>3359 Mississauga Road N. Apt./Suite 207C</t>
  </si>
  <si>
    <t>L5L 6A2</t>
  </si>
  <si>
    <t>905-828-6638</t>
  </si>
  <si>
    <t>machogogo@hotmail.com</t>
  </si>
  <si>
    <t>Sent on Mar 9( Toques +$7 Donation)</t>
  </si>
  <si>
    <t>Stephen Connor</t>
  </si>
  <si>
    <t>307 -2121 W. 44 th Avenue</t>
  </si>
  <si>
    <t>V6M 2G5</t>
  </si>
  <si>
    <t>604-323-5991</t>
  </si>
  <si>
    <t>sjconnorrj@yahoo.com</t>
  </si>
  <si>
    <t>Sent on Mar 18( Toques +$75 Donation)</t>
  </si>
  <si>
    <t>David Pearson</t>
  </si>
  <si>
    <t>755 York Mills # 808</t>
  </si>
  <si>
    <t>M3B 1X4</t>
  </si>
  <si>
    <t>416-383-1602</t>
  </si>
  <si>
    <t>dpearsondeerpark@rogers.com</t>
  </si>
  <si>
    <t>Sent on March 19 via Post</t>
  </si>
  <si>
    <t>Brad Macedo</t>
  </si>
  <si>
    <t>335 Quebec Avenue</t>
  </si>
  <si>
    <t>M6P 2V2</t>
  </si>
  <si>
    <t>416-769-2652</t>
  </si>
  <si>
    <t>bradmacedo@sympatico.ca</t>
  </si>
  <si>
    <t>Thomas Sellgren</t>
  </si>
  <si>
    <t>1741 Davie Street</t>
  </si>
  <si>
    <t>V8R 4W5</t>
  </si>
  <si>
    <t>250-592-7068</t>
  </si>
  <si>
    <t>TomSellgren@hotmail.com</t>
  </si>
  <si>
    <t>Sent on Mar 29( Toques +$25 Donation)</t>
  </si>
  <si>
    <t>Aaron Shimla</t>
  </si>
  <si>
    <t>1 - 115 Gladsone Avenue</t>
  </si>
  <si>
    <t>N5Z 3R6</t>
  </si>
  <si>
    <t>519-668-1574</t>
  </si>
  <si>
    <t>aikendrumca@aol.com</t>
  </si>
  <si>
    <t>Sent on Mar 31( Toques +$20 Donation)</t>
  </si>
  <si>
    <t>Rebena Maffei</t>
  </si>
  <si>
    <t>5 Aberdeen Crescent</t>
  </si>
  <si>
    <t>L6T 2P8</t>
  </si>
  <si>
    <t>905-793-5195</t>
  </si>
  <si>
    <t>Sent on March 16 via Post</t>
  </si>
  <si>
    <t xml:space="preserve">Paul Daehn </t>
  </si>
  <si>
    <t>1453 Old Garden River Road</t>
  </si>
  <si>
    <t>Sault Ste.Marie, ON</t>
  </si>
  <si>
    <t>P6A 6J8</t>
  </si>
  <si>
    <t>705-949-2845</t>
  </si>
  <si>
    <t>trapp@shaw.ca</t>
  </si>
  <si>
    <t>Sent on April 6 via post</t>
  </si>
  <si>
    <t>Sarah Halleran</t>
  </si>
  <si>
    <t>10933 University Avenue</t>
  </si>
  <si>
    <t>T6G 1Y1</t>
  </si>
  <si>
    <t>780-452-6499</t>
  </si>
  <si>
    <t>shallera@ualberta.ca</t>
  </si>
  <si>
    <t>Sent on Jul 8 via Purolator</t>
  </si>
  <si>
    <t xml:space="preserve">Jennifer Brandick </t>
  </si>
  <si>
    <t>Box 32 Site 8 R.R. 7</t>
  </si>
  <si>
    <t>T2P 2G7</t>
  </si>
  <si>
    <t>403-569-2796</t>
  </si>
  <si>
    <t>jbrandick@hotmail.com</t>
  </si>
  <si>
    <t>Sent on Jul 21 via Post</t>
  </si>
  <si>
    <t>200 - 263 Eglinton Avenue West</t>
  </si>
  <si>
    <t>Pinar Smith</t>
  </si>
  <si>
    <t>416-486-2497</t>
  </si>
  <si>
    <t>pinarsmith416@hotmail.com</t>
  </si>
  <si>
    <t>Paid on Apr 24</t>
  </si>
  <si>
    <t>Ryan Smith</t>
  </si>
  <si>
    <t>416-481-1838 -Meghan</t>
  </si>
  <si>
    <r>
      <t xml:space="preserve">Dec 4 and Dec 8
</t>
    </r>
    <r>
      <rPr>
        <sz val="10"/>
        <color indexed="12"/>
        <rFont val="Arial"/>
        <family val="2"/>
      </rPr>
      <t>June 23 - PAID</t>
    </r>
  </si>
  <si>
    <t>Metro Downtown Couriers</t>
  </si>
  <si>
    <t>Individual</t>
  </si>
  <si>
    <t>Lisa Kucman</t>
  </si>
  <si>
    <t>Peter Knechtel</t>
  </si>
  <si>
    <t>416-750-7383</t>
  </si>
  <si>
    <t>Apr. 30/04 returned 4 Navy / 1 Silver</t>
  </si>
  <si>
    <t>802-2200 Avenue Road</t>
  </si>
  <si>
    <t>Dave &amp; Shonagh Crawford</t>
  </si>
  <si>
    <t>416-486-4044</t>
  </si>
  <si>
    <t>Sue Wilson bought the toques</t>
  </si>
  <si>
    <t>John Johnston</t>
  </si>
  <si>
    <t xml:space="preserve">415 St.-Antoine Ouest </t>
  </si>
  <si>
    <t>H2Z 1H8</t>
  </si>
  <si>
    <t>514-868-4515</t>
  </si>
  <si>
    <t>514-868-3416</t>
  </si>
  <si>
    <t>john.johnston@omhm.qc.ca</t>
  </si>
  <si>
    <r>
      <t>Dec 15/03 - Sent Via Purolator(</t>
    </r>
    <r>
      <rPr>
        <sz val="10"/>
        <color indexed="12"/>
        <rFont val="Arial"/>
        <family val="2"/>
      </rPr>
      <t>Paid on March 9 chq # 684</t>
    </r>
  </si>
  <si>
    <t xml:space="preserve">Jan 13 - Walk in </t>
  </si>
  <si>
    <t>186 Boake Trail</t>
  </si>
  <si>
    <t>L4B 3W9</t>
  </si>
  <si>
    <t>Shainoor Tejani</t>
  </si>
  <si>
    <t>905-780-9285</t>
  </si>
  <si>
    <t>shinoor-tejani@hotmail.com</t>
  </si>
  <si>
    <t xml:space="preserve">Individual </t>
  </si>
  <si>
    <t>Jan 26 - Walk in</t>
  </si>
  <si>
    <t>55 Mahogany Ct</t>
  </si>
  <si>
    <t>L4G 6M8</t>
  </si>
  <si>
    <t>Maria Jagodkin</t>
  </si>
  <si>
    <t>905-841-8982</t>
  </si>
  <si>
    <t>Jan 29 - Walk in</t>
  </si>
  <si>
    <t xml:space="preserve">Jan 9 - Walk in </t>
  </si>
  <si>
    <t>1 Savalon Crt</t>
  </si>
  <si>
    <t>M9B 2P3</t>
  </si>
  <si>
    <t>Mike Lawlor</t>
  </si>
  <si>
    <t>Jan 28- Delivered by Meghan</t>
  </si>
  <si>
    <t>650 Lawrence Ave.West # 508</t>
  </si>
  <si>
    <t>M6A 3E8</t>
  </si>
  <si>
    <t>Lisa Olds</t>
  </si>
  <si>
    <t>416-780-9231</t>
  </si>
  <si>
    <t>Jan 22 -Walk in</t>
  </si>
  <si>
    <t xml:space="preserve">Walk in </t>
  </si>
  <si>
    <t>59 Cavell Ave.</t>
  </si>
  <si>
    <t>M4J 1H5</t>
  </si>
  <si>
    <t>George Olds</t>
  </si>
  <si>
    <t>416-466-6486</t>
  </si>
  <si>
    <t>golds@go4results.com</t>
  </si>
  <si>
    <t>Feb 4 -Walk in</t>
  </si>
  <si>
    <t>201 Doloraine Ave.</t>
  </si>
  <si>
    <t>M5M 2B1</t>
  </si>
  <si>
    <t>Paul Falco</t>
  </si>
  <si>
    <t>416-485-5368</t>
  </si>
  <si>
    <t>Feb 16- Sent via Post</t>
  </si>
  <si>
    <t>P.O.Box 70</t>
  </si>
  <si>
    <t>Hepburn, ON</t>
  </si>
  <si>
    <t>S0K 1Z0</t>
  </si>
  <si>
    <t>Matthew Lamb</t>
  </si>
  <si>
    <t>306-229-3351</t>
  </si>
  <si>
    <t>8 Dancy Ave.</t>
  </si>
  <si>
    <t>M1V 1G1</t>
  </si>
  <si>
    <t>Renee Carmichael</t>
  </si>
  <si>
    <t xml:space="preserve">Hidden Homeless Media Launch </t>
  </si>
  <si>
    <t>Feb 5 -Walk in</t>
  </si>
  <si>
    <t>155 Rexdale Blvd</t>
  </si>
  <si>
    <t>Rexdale, ON</t>
  </si>
  <si>
    <t>M9W 5Z8</t>
  </si>
  <si>
    <t>Lisa Regelling</t>
  </si>
  <si>
    <t>416-744-3729</t>
  </si>
  <si>
    <t>416-7441303</t>
  </si>
  <si>
    <t xml:space="preserve">Cheque  </t>
  </si>
  <si>
    <t xml:space="preserve">Feb 9 -Sent via Post(Cn :377 dt:Feb 6) </t>
  </si>
  <si>
    <t>Feb 18 -Walk in</t>
  </si>
  <si>
    <t>John Thamas</t>
  </si>
  <si>
    <t>gjohnthamas@hotmail.com</t>
  </si>
  <si>
    <t>Feb 19 -Walk in</t>
  </si>
  <si>
    <t>30 Wawa St.,PO Box 1444</t>
  </si>
  <si>
    <t>Wava, ON</t>
  </si>
  <si>
    <t>P0S 1K0</t>
  </si>
  <si>
    <t>Ray Parise</t>
  </si>
  <si>
    <r>
      <t>Feb 19- toque purchased through</t>
    </r>
    <r>
      <rPr>
        <sz val="10"/>
        <color indexed="14"/>
        <rFont val="Arial"/>
        <family val="2"/>
      </rPr>
      <t xml:space="preserve"> Direct Mail</t>
    </r>
  </si>
  <si>
    <t>RR 1, Site 2, Box 10</t>
  </si>
  <si>
    <t>Legal, Alberta</t>
  </si>
  <si>
    <t>T0G 1L0</t>
  </si>
  <si>
    <t>Kim Belanger</t>
  </si>
  <si>
    <t>780-9612012</t>
  </si>
  <si>
    <t>Feb 24- Sent Via Post</t>
  </si>
  <si>
    <t>Feb 24- Walk in</t>
  </si>
  <si>
    <t xml:space="preserve"> TheYork University</t>
  </si>
  <si>
    <t>Lisa Hornig</t>
  </si>
  <si>
    <t>416-998-7308</t>
  </si>
  <si>
    <t>lisa_hornig@yahoo.ca</t>
  </si>
  <si>
    <t>March 2 - Walk in</t>
  </si>
  <si>
    <t>Shiva Khayami</t>
  </si>
  <si>
    <t>416-917-0919</t>
  </si>
  <si>
    <t>shivzahra@yahoo.ca</t>
  </si>
  <si>
    <t>March 11 - Walk in</t>
  </si>
  <si>
    <t>160 Close Ave # 301</t>
  </si>
  <si>
    <t>Lorna D.Taylor</t>
  </si>
  <si>
    <t>Cheque # 255</t>
  </si>
  <si>
    <t xml:space="preserve">March 16 - Sent via post  </t>
  </si>
  <si>
    <t>Michael Mark</t>
  </si>
  <si>
    <t>Jan 7 Walk in</t>
  </si>
  <si>
    <t>Melissa Griff</t>
  </si>
  <si>
    <t>teganmel@hotmail.com</t>
  </si>
  <si>
    <t>March 29 - Walk In</t>
  </si>
  <si>
    <t>1001 Roselawn Avenue. Suite 413</t>
  </si>
  <si>
    <t>Kevin Johnston</t>
  </si>
  <si>
    <t>March 9 - Walk In</t>
  </si>
  <si>
    <t>SUB-TOTALS</t>
  </si>
  <si>
    <t>RTR  - Complimentary Toques / Samples</t>
  </si>
  <si>
    <t>Oct 24/03 - samples</t>
  </si>
  <si>
    <t>Community Care</t>
  </si>
  <si>
    <t>Housing Information Svc.</t>
  </si>
  <si>
    <t>LifeSpin</t>
  </si>
  <si>
    <t>Region of Peel Housing</t>
  </si>
  <si>
    <t>Sharon Airhart</t>
  </si>
  <si>
    <t>Dec 11/03 promotional ie. freebies</t>
  </si>
  <si>
    <t>John Harding</t>
  </si>
  <si>
    <t>Chaplain's Meeting</t>
  </si>
  <si>
    <t>Maureen Gallagher</t>
  </si>
  <si>
    <t>Nov 2/03  4 Jocelyn / 3 Global / 10 City tv, etc</t>
  </si>
  <si>
    <t>Jackie Feig</t>
  </si>
  <si>
    <t>Nov 10/03 Global PSA</t>
  </si>
  <si>
    <t>Nov 11/03 PSA</t>
  </si>
  <si>
    <t>Jennifer Parnell</t>
  </si>
  <si>
    <t>Nov 26/03 Louise Atkins, NSH / KathrinBohr, CBSR</t>
  </si>
  <si>
    <t>Mark Renzoni</t>
  </si>
  <si>
    <t>Nov 19/03 promotional - MG</t>
  </si>
  <si>
    <t>Mike - Cardboard Boxes</t>
  </si>
  <si>
    <t>Jan 23/04</t>
  </si>
  <si>
    <t>Jan 25/04 Crescent School For promo/sales</t>
  </si>
  <si>
    <t>Jan 22/04 Sent Via MDC</t>
  </si>
  <si>
    <t>March 4/04 Taken to Second City(22 left over from 
Crescent School is taken to Second City</t>
  </si>
  <si>
    <t>Tresa Clemmoenson</t>
  </si>
  <si>
    <t>Samples for Brandon, Manitoba</t>
  </si>
  <si>
    <t>79 Moloney Line</t>
  </si>
  <si>
    <t>Teresa Porter</t>
  </si>
  <si>
    <t>Passible Peterborough Campaign</t>
  </si>
  <si>
    <t>RBC Order</t>
  </si>
  <si>
    <t>Branch</t>
  </si>
  <si>
    <t xml:space="preserve">RBC Royal Trust Tower, </t>
  </si>
  <si>
    <t>36th Floor 77 King W, Transit 8284</t>
  </si>
  <si>
    <t>M5W 1P9</t>
  </si>
  <si>
    <t>Annette Dukszta</t>
  </si>
  <si>
    <t xml:space="preserve">picked up </t>
  </si>
  <si>
    <t>RBC Foundation Group</t>
  </si>
  <si>
    <t>200 Bay Street, Ste 935 South Tower</t>
  </si>
  <si>
    <t xml:space="preserve">M5J  2J5 </t>
  </si>
  <si>
    <t>Lynn Patterson</t>
  </si>
  <si>
    <t>416-9741381</t>
  </si>
  <si>
    <t>Sent Via MDC</t>
  </si>
  <si>
    <t>RBC Transit # 5902</t>
  </si>
  <si>
    <t xml:space="preserve">2766 Keele Street </t>
  </si>
  <si>
    <t>M5M 2G2</t>
  </si>
  <si>
    <t>Kulsum Sachedina</t>
  </si>
  <si>
    <t>416-636-2026</t>
  </si>
  <si>
    <t>Jan 5, Sent Via MDC
July 27, left vm re: $ or toques, Kulsum cb to say that $500 deposited in Feb</t>
  </si>
  <si>
    <t>RBC Dominion Securities</t>
  </si>
  <si>
    <t>1361 Paris Street</t>
  </si>
  <si>
    <t>P3E 3B6</t>
  </si>
  <si>
    <t>Jennie Gauthier</t>
  </si>
  <si>
    <t>705-523-3133</t>
  </si>
  <si>
    <t>705-523-3130</t>
  </si>
  <si>
    <t>jennie.gauthier@rbc.com</t>
  </si>
  <si>
    <r>
      <t xml:space="preserve">Jan 6,Sent Via Purolator - </t>
    </r>
    <r>
      <rPr>
        <sz val="10"/>
        <color indexed="12"/>
        <rFont val="Arial"/>
        <family val="2"/>
      </rPr>
      <t>Apr 2/04 PAID branch deposit</t>
    </r>
  </si>
  <si>
    <r>
      <t>Jan 20,Sent Via Purolator -</t>
    </r>
    <r>
      <rPr>
        <sz val="10"/>
        <color indexed="12"/>
        <rFont val="Arial"/>
        <family val="2"/>
      </rPr>
      <t xml:space="preserve"> Apr 2/04 PAID branch deposit</t>
    </r>
  </si>
  <si>
    <t>RBC Dominion Securities- Sudbury</t>
  </si>
  <si>
    <t>Jenny Gauthier</t>
  </si>
  <si>
    <r>
      <t xml:space="preserve">Jan 26,Sent Via Purolator - </t>
    </r>
    <r>
      <rPr>
        <sz val="10"/>
        <color indexed="12"/>
        <rFont val="Arial"/>
        <family val="2"/>
      </rPr>
      <t>Apr 2/04 PAID branch deposit</t>
    </r>
  </si>
  <si>
    <t>357 Ferguson Street</t>
  </si>
  <si>
    <t>P1B 8K3</t>
  </si>
  <si>
    <t>Anthony Scarfone</t>
  </si>
  <si>
    <t>Feb 6,Sent Via Purolator</t>
  </si>
  <si>
    <t>Jan 20,Sent Via Purolator</t>
  </si>
  <si>
    <t>RBC- Employee Banking Branch Transit # 4506</t>
  </si>
  <si>
    <t xml:space="preserve"> 315 Front Street .N</t>
  </si>
  <si>
    <t>M5V 3A4</t>
  </si>
  <si>
    <t>Brenny Yepez</t>
  </si>
  <si>
    <t>416-974-4060</t>
  </si>
  <si>
    <t>Sent Via MDC
July 27,  left vm re: $ or toques</t>
  </si>
  <si>
    <t>RBC Investments</t>
  </si>
  <si>
    <t>111 Simcoe St. North</t>
  </si>
  <si>
    <t xml:space="preserve">L1H 7M9 </t>
  </si>
  <si>
    <t>Jay Kilgannon</t>
  </si>
  <si>
    <t>905-434-5399</t>
  </si>
  <si>
    <t>jay.kilgannon@rbc.com</t>
  </si>
  <si>
    <t>Navy # 15 Sent Via Purolator on Jan 14</t>
  </si>
  <si>
    <t>Jan 15 Navy #28 - 2nd order sent by DMC due to Purolator's failure to deliver on time</t>
  </si>
  <si>
    <t>Jan 26,Sent Via Purolator</t>
  </si>
  <si>
    <t>RBC Regina</t>
  </si>
  <si>
    <t>6250 Rochdale Blvd.</t>
  </si>
  <si>
    <t>Regina,SK</t>
  </si>
  <si>
    <t>S4X 4K8</t>
  </si>
  <si>
    <t>Jana Luffman</t>
  </si>
  <si>
    <t>306-780-2380</t>
  </si>
  <si>
    <t>jana.luffman@rbc.com</t>
  </si>
  <si>
    <r>
      <t xml:space="preserve">Jan 8,Sent Via Purolator  </t>
    </r>
    <r>
      <rPr>
        <sz val="10"/>
        <color indexed="12"/>
        <rFont val="Arial"/>
        <family val="2"/>
      </rPr>
      <t>Mar 19/04 - requested tax receipts - $$ ?</t>
    </r>
  </si>
  <si>
    <t>RBC - Portage La Prairie</t>
  </si>
  <si>
    <t>140 Saskatchewan Ave East</t>
  </si>
  <si>
    <t>Portage La Prairie,MN</t>
  </si>
  <si>
    <t>R1N OL1</t>
  </si>
  <si>
    <t>Guy Moffat</t>
  </si>
  <si>
    <t>204-856-2510</t>
  </si>
  <si>
    <t>guy.moffat@rbc.com</t>
  </si>
  <si>
    <t>Jan 8,Sent Via Purolator</t>
  </si>
  <si>
    <t>RBC #6172</t>
  </si>
  <si>
    <t>3091 Lawrence Ave. East</t>
  </si>
  <si>
    <t>M1H 1A1</t>
  </si>
  <si>
    <t>Elizabeth McGarva</t>
  </si>
  <si>
    <t>416-431-7901</t>
  </si>
  <si>
    <t>elizabeth.mcgarva@rbc.com</t>
  </si>
  <si>
    <t>Jan 13, Sent Via MDC(19 Silver,12 Navy returned)
Deposit slips for $180 - 1 missing)</t>
  </si>
  <si>
    <t>RBC Transit # 08982- Oakville</t>
  </si>
  <si>
    <t>220 North Service Rd.</t>
  </si>
  <si>
    <t>L6M 2Y3</t>
  </si>
  <si>
    <t>Kim Nixon</t>
  </si>
  <si>
    <t>905-849-4203</t>
  </si>
  <si>
    <t>kimberly.nixon@rbc.com</t>
  </si>
  <si>
    <r>
      <t xml:space="preserve">Jan 16,Sent Via MDC </t>
    </r>
    <r>
      <rPr>
        <sz val="10"/>
        <color indexed="12"/>
        <rFont val="Arial"/>
        <family val="2"/>
      </rPr>
      <t>(Mar 1/04 - Returned Toques)</t>
    </r>
  </si>
  <si>
    <t>RBC-Transit #01752 Grimsby</t>
  </si>
  <si>
    <t>24 Livingston Ave.</t>
  </si>
  <si>
    <t>Grimsby,ON</t>
  </si>
  <si>
    <t>L3M 1K7</t>
  </si>
  <si>
    <t>Angela Lawson</t>
  </si>
  <si>
    <t>905-945-2844</t>
  </si>
  <si>
    <r>
      <t>Jan 16,Sent Via Purolator(</t>
    </r>
    <r>
      <rPr>
        <sz val="10"/>
        <color indexed="12"/>
        <rFont val="Arial"/>
        <family val="2"/>
      </rPr>
      <t>Feb 3 - Paid by deposit)</t>
    </r>
  </si>
  <si>
    <t>RBC - Transit  #09107- Winnipeg</t>
  </si>
  <si>
    <t>588 Sargent Ave.</t>
  </si>
  <si>
    <t>R3E 0A1</t>
  </si>
  <si>
    <t>Marco Ferreira</t>
  </si>
  <si>
    <t>204-988-3742</t>
  </si>
  <si>
    <t>Jan 16,Sent Via Purolator</t>
  </si>
  <si>
    <t>RBC - Transit  # 3221- Montreal</t>
  </si>
  <si>
    <t>2560 Salaberry St.</t>
  </si>
  <si>
    <t>H3M 1L3</t>
  </si>
  <si>
    <t>Julie Huynh</t>
  </si>
  <si>
    <t>514-856-8958</t>
  </si>
  <si>
    <t>julia.huynk@rbc.com</t>
  </si>
  <si>
    <t>Jan 19,Sent Via Purolator
July 27, left vm re: $ or toques</t>
  </si>
  <si>
    <t>RBC - Transit # 6832</t>
  </si>
  <si>
    <t>2900 Warden Ave</t>
  </si>
  <si>
    <t>M1W 2S8</t>
  </si>
  <si>
    <t>Darryl Harding</t>
  </si>
  <si>
    <t>416-497-7536</t>
  </si>
  <si>
    <t>Jan 19,Sent Via MDC
July 27, Darry no longer at RBC - 
spoke to Maria 416-497-1949 - she will have someone cb</t>
  </si>
  <si>
    <t>RBC Dominion Securities Transit # 2878</t>
  </si>
  <si>
    <t>1159 Alloy Dr.,Suite 301</t>
  </si>
  <si>
    <t>P7B 6M8</t>
  </si>
  <si>
    <t>Donna Stubs</t>
  </si>
  <si>
    <t>807-343-2042</t>
  </si>
  <si>
    <t>donna.stubbs@rbc.com</t>
  </si>
  <si>
    <t>150 Navy sent on Jan 9 - The rest sent on Jan 21 Via purolator(Navy # 20)</t>
  </si>
  <si>
    <t>807-343-3481</t>
  </si>
  <si>
    <r>
      <t xml:space="preserve">Jan 26,Sent Via Purolator- </t>
    </r>
    <r>
      <rPr>
        <sz val="10"/>
        <color indexed="12"/>
        <rFont val="Arial"/>
        <family val="2"/>
      </rPr>
      <t>Paid on march 12 - 182 toques  returned</t>
    </r>
    <r>
      <rPr>
        <sz val="10"/>
        <rFont val="Arial"/>
        <family val="2"/>
      </rPr>
      <t>)</t>
    </r>
  </si>
  <si>
    <r>
      <t xml:space="preserve">Jan 27,Sent Via Purolator- </t>
    </r>
    <r>
      <rPr>
        <sz val="10"/>
        <color indexed="12"/>
        <rFont val="Arial"/>
        <family val="2"/>
      </rPr>
      <t>Paid on march 12 -</t>
    </r>
    <r>
      <rPr>
        <sz val="10"/>
        <rFont val="Arial"/>
        <family val="2"/>
      </rPr>
      <t>)</t>
    </r>
  </si>
  <si>
    <t>RBC Dominion Securities Inc. - Midland</t>
  </si>
  <si>
    <t>512 Hugel Ave.</t>
  </si>
  <si>
    <t>L4R 4P4</t>
  </si>
  <si>
    <t>Mike Thor</t>
  </si>
  <si>
    <t>705-527-6010</t>
  </si>
  <si>
    <t>mike.thor@rbc.com</t>
  </si>
  <si>
    <t>Jan 21,Sent Via Purolator (Navy #43)
Jan 20/04 - sold 30 already, order 300 for event &amp; confirm Salvation Army as recipient 
July 27, Julie confirmed she has toques left over but will cb with total deposited</t>
  </si>
  <si>
    <t>RBC Transit #02422</t>
  </si>
  <si>
    <t>823 Princess St.</t>
  </si>
  <si>
    <t>K7L 1G6</t>
  </si>
  <si>
    <t>Jannette Dalcourt</t>
  </si>
  <si>
    <t>613-546-3900</t>
  </si>
  <si>
    <t>jannette.dalcourt@rbc.com</t>
  </si>
  <si>
    <t xml:space="preserve">Jan 21,Sent Via Purolator </t>
  </si>
  <si>
    <t>Royal Bank</t>
  </si>
  <si>
    <t>2559 Yonge Street</t>
  </si>
  <si>
    <t>M4P 2J1</t>
  </si>
  <si>
    <t>Jesse Merson</t>
  </si>
  <si>
    <t>416-974-2550</t>
  </si>
  <si>
    <t>416-974-0136</t>
  </si>
  <si>
    <t>jesse.merson@rbc.com</t>
  </si>
  <si>
    <t xml:space="preserve">Jan 20,Sent Via MDC </t>
  </si>
  <si>
    <t>2 Bloor St.East,Suite 300</t>
  </si>
  <si>
    <t>M4N 1A8</t>
  </si>
  <si>
    <t>Deena Harry - Paul</t>
  </si>
  <si>
    <t>416-842-7356</t>
  </si>
  <si>
    <t>416-842-7390</t>
  </si>
  <si>
    <t>deena.harry-paul@rbc</t>
  </si>
  <si>
    <t>Jan 23,Sent Via MDC</t>
  </si>
  <si>
    <t>Deena Harry Paul</t>
  </si>
  <si>
    <t>RBC #00002</t>
  </si>
  <si>
    <t>200 Bay Street</t>
  </si>
  <si>
    <t>M5S 2J5</t>
  </si>
  <si>
    <t>Lee Biafore</t>
  </si>
  <si>
    <t>416-974-1557</t>
  </si>
  <si>
    <t>lee.biafore@rbc.com</t>
  </si>
  <si>
    <r>
      <t xml:space="preserve">Jan 20, Sent Via MDC($919- </t>
    </r>
    <r>
      <rPr>
        <sz val="10"/>
        <color indexed="12"/>
        <rFont val="Arial"/>
        <family val="2"/>
      </rPr>
      <t>Feb 3 - Paid by deposit)</t>
    </r>
  </si>
  <si>
    <r>
      <t>Jan 23,Sent Via MDC( $650-</t>
    </r>
    <r>
      <rPr>
        <sz val="10"/>
        <color indexed="12"/>
        <rFont val="Arial"/>
        <family val="2"/>
      </rPr>
      <t>Feb 2 - Paid by Deposit)
$20 Feb 4 paid by deposit)( $260.25 Feb 6 Paid by Deposit)</t>
    </r>
  </si>
  <si>
    <t>111 Grangeway Ave.</t>
  </si>
  <si>
    <t>M1H 3E9</t>
  </si>
  <si>
    <t>Donna Aubry</t>
  </si>
  <si>
    <t>416-289-5602</t>
  </si>
  <si>
    <t>416-431-5350</t>
  </si>
  <si>
    <r>
      <t xml:space="preserve">Jan 26,Sent Via MDC( </t>
    </r>
    <r>
      <rPr>
        <sz val="10"/>
        <color indexed="12"/>
        <rFont val="Arial"/>
        <family val="2"/>
      </rPr>
      <t>Feb 3- Paid by chq # 25877156-04</t>
    </r>
    <r>
      <rPr>
        <sz val="10"/>
        <rFont val="Arial"/>
        <family val="2"/>
      </rPr>
      <t>4)</t>
    </r>
  </si>
  <si>
    <t>RBC LS /RBC Financial Group</t>
  </si>
  <si>
    <t>20 King Street West,10th floor</t>
  </si>
  <si>
    <t>M5H 1C4</t>
  </si>
  <si>
    <t>Karen Lasinskas</t>
  </si>
  <si>
    <t>416-974-6991</t>
  </si>
  <si>
    <t>karen.lasinskas@rbc.com</t>
  </si>
  <si>
    <r>
      <t xml:space="preserve">Jan 26,Sent Via MDC </t>
    </r>
    <r>
      <rPr>
        <sz val="10"/>
        <color indexed="12"/>
        <rFont val="Arial"/>
        <family val="2"/>
      </rPr>
      <t>Jan 12 - PAID by VISA</t>
    </r>
  </si>
  <si>
    <t>RBC Royal Bank Transit #03592</t>
  </si>
  <si>
    <t>1005 Speers Road</t>
  </si>
  <si>
    <t>L6L 2X5</t>
  </si>
  <si>
    <t>Douglas Smith</t>
  </si>
  <si>
    <t>905-842-2720</t>
  </si>
  <si>
    <t>douglas.h.smith@rbc.com</t>
  </si>
  <si>
    <t>Jan 21,Sent Via Purolator - Jan 27 sold 34 already, order 20 more</t>
  </si>
  <si>
    <t>Jan 28,Sent Via Purolator</t>
  </si>
  <si>
    <t>RBC Transit #3322</t>
  </si>
  <si>
    <t>1181 Davis Dr.</t>
  </si>
  <si>
    <t>L3Y 7V1</t>
  </si>
  <si>
    <t>Khura McMullin</t>
  </si>
  <si>
    <t>905-895-4041</t>
  </si>
  <si>
    <r>
      <t xml:space="preserve">Jan 27,Sent Via Purolator </t>
    </r>
    <r>
      <rPr>
        <sz val="10"/>
        <color indexed="12"/>
        <rFont val="Arial"/>
        <family val="2"/>
      </rPr>
      <t xml:space="preserve">($210 Feb 11 - paid by deposit - fax confirmation)
$175-Feb 27 - Paid by deposit - fax confirmation) </t>
    </r>
  </si>
  <si>
    <t>RBC Global Services</t>
  </si>
  <si>
    <t>180 Wellington St.W.,6th Floor</t>
  </si>
  <si>
    <t>Ivea  jalea</t>
  </si>
  <si>
    <t>416-974-2786</t>
  </si>
  <si>
    <t>ivee.jalea@rbc.com</t>
  </si>
  <si>
    <t>RBC</t>
  </si>
  <si>
    <t>26 Huron Street.</t>
  </si>
  <si>
    <t>N4S 6Z2</t>
  </si>
  <si>
    <t>Lori J Warner</t>
  </si>
  <si>
    <t>519-539-9821</t>
  </si>
  <si>
    <t>lori.j.warner@rbc.com</t>
  </si>
  <si>
    <r>
      <t xml:space="preserve">Jan 30,Sent Via Purolator </t>
    </r>
    <r>
      <rPr>
        <sz val="10"/>
        <color indexed="12"/>
        <rFont val="Arial"/>
        <family val="2"/>
      </rPr>
      <t>PAID</t>
    </r>
  </si>
  <si>
    <t>181 Bay Street,Suite 700</t>
  </si>
  <si>
    <t>M5J 2T3</t>
  </si>
  <si>
    <t>Paul Hart</t>
  </si>
  <si>
    <t>416-842-7287</t>
  </si>
  <si>
    <t>paul.hart@rbc.com</t>
  </si>
  <si>
    <r>
      <t xml:space="preserve">Feb 4,Sent Via DMC </t>
    </r>
    <r>
      <rPr>
        <sz val="10"/>
        <color indexed="12"/>
        <rFont val="Arial"/>
        <family val="2"/>
      </rPr>
      <t>-Feb 26 - Paid by Chq # 521828</t>
    </r>
  </si>
  <si>
    <t>Timothy A. Henry</t>
  </si>
  <si>
    <r>
      <t>Feb 5,Sent Via DMC -Feb 15 -</t>
    </r>
    <r>
      <rPr>
        <sz val="10"/>
        <color indexed="12"/>
        <rFont val="Arial"/>
        <family val="2"/>
      </rPr>
      <t xml:space="preserve"> Paid  by Timothy A. Henry  (Chq # 590)</t>
    </r>
  </si>
  <si>
    <t>1 Place Ville Marie, 3rd floor</t>
  </si>
  <si>
    <t>Montreal, ON</t>
  </si>
  <si>
    <t>H3B 4R8</t>
  </si>
  <si>
    <t>Jerome Brassard</t>
  </si>
  <si>
    <t>514-878-7000</t>
  </si>
  <si>
    <t>6880 Financial Drive</t>
  </si>
  <si>
    <t>Mississauga,ON</t>
  </si>
  <si>
    <t>L5N 7Y5</t>
  </si>
  <si>
    <t>Haidee Zapanta</t>
  </si>
  <si>
    <t>haidee@ureach.com</t>
  </si>
  <si>
    <t>Feb 17,Sent via DMC</t>
  </si>
  <si>
    <t>Sub-Total</t>
  </si>
  <si>
    <t>TORONTO</t>
  </si>
  <si>
    <t>St. John's - RBC</t>
  </si>
  <si>
    <t>St. John's - 1021815</t>
  </si>
  <si>
    <t>City</t>
  </si>
  <si>
    <t>Halifax - RBC</t>
  </si>
  <si>
    <t>Halifax Monies</t>
  </si>
  <si>
    <t>(from Halifax office)</t>
  </si>
  <si>
    <t>Ottawa - RBC</t>
  </si>
  <si>
    <t># Toques</t>
  </si>
  <si>
    <t>notes</t>
  </si>
  <si>
    <t>`</t>
  </si>
  <si>
    <t>Vancouver - RBC</t>
  </si>
  <si>
    <t>Deposits to 1026053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</si>
</sst>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&quot;$&quot;#,##0.00"/>
    <numFmt numFmtId="166" formatCode="&quot;$&quot;#,##0"/>
    <numFmt numFmtId="167" formatCode="0_);[Red]\(0\)"/>
  </numFmts>
  <fonts count="26">
    <font>
      <strike/>
      <sz val="10"/>
      <name val="Arial"/>
      <family val="2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</font>
    <font>
      <b/>
      <sz val="12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strike/>
      <sz val="11"/>
      <name val="Times New Roman"/>
      <family val="1"/>
    </font>
    <font>
      <b/>
      <strike/>
      <sz val="11"/>
      <name val="Times New Roman"/>
      <family val="1"/>
    </font>
    <font>
      <b/>
      <i/>
      <sz val="10"/>
      <name val="Arial"/>
      <family val="2"/>
    </font>
    <font>
      <b/>
      <u/>
      <sz val="10"/>
      <color indexed="12"/>
      <name val="Arial"/>
      <family val="2"/>
    </font>
    <font>
      <i/>
      <sz val="10"/>
      <name val="Arial"/>
      <family val="2"/>
    </font>
    <font>
      <b/>
      <sz val="12"/>
      <color indexed="81"/>
      <name val="Tahoma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48"/>
      <name val="Arial"/>
      <family val="2"/>
    </font>
    <font>
      <sz val="10"/>
      <color indexed="14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63"/>
      <name val="Arial"/>
      <family val="2"/>
    </font>
    <font>
      <b/>
      <sz val="10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380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0" borderId="0" xfId="0" applyFont="1" applyBorder="1"/>
    <xf numFmtId="0" fontId="3" fillId="0" borderId="1" xfId="0" applyFont="1" applyBorder="1"/>
    <xf numFmtId="0" fontId="2" fillId="0" borderId="0" xfId="0" applyFont="1" applyFill="1" applyBorder="1"/>
    <xf numFmtId="165" fontId="3" fillId="0" borderId="1" xfId="0" applyNumberFormat="1" applyFont="1" applyBorder="1"/>
    <xf numFmtId="165" fontId="2" fillId="2" borderId="1" xfId="0" applyNumberFormat="1" applyFont="1" applyFill="1" applyBorder="1"/>
    <xf numFmtId="165" fontId="2" fillId="0" borderId="0" xfId="0" applyNumberFormat="1" applyFont="1" applyFill="1" applyBorder="1"/>
    <xf numFmtId="0" fontId="3" fillId="0" borderId="0" xfId="0" applyFont="1"/>
    <xf numFmtId="165" fontId="2" fillId="0" borderId="1" xfId="0" applyNumberFormat="1" applyFont="1" applyBorder="1"/>
    <xf numFmtId="165" fontId="3" fillId="0" borderId="0" xfId="0" applyNumberFormat="1" applyFont="1" applyFill="1" applyBorder="1"/>
    <xf numFmtId="0" fontId="3" fillId="0" borderId="2" xfId="0" applyFont="1" applyBorder="1"/>
    <xf numFmtId="0" fontId="3" fillId="0" borderId="0" xfId="0" applyFont="1" applyBorder="1"/>
    <xf numFmtId="166" fontId="3" fillId="0" borderId="1" xfId="0" applyNumberFormat="1" applyFont="1" applyBorder="1"/>
    <xf numFmtId="0" fontId="3" fillId="0" borderId="1" xfId="0" applyFont="1" applyBorder="1" applyAlignment="1">
      <alignment horizontal="right"/>
    </xf>
    <xf numFmtId="16" fontId="3" fillId="0" borderId="0" xfId="0" applyNumberFormat="1" applyFont="1"/>
    <xf numFmtId="165" fontId="3" fillId="0" borderId="0" xfId="0" applyNumberFormat="1" applyFont="1" applyBorder="1"/>
    <xf numFmtId="16" fontId="3" fillId="0" borderId="1" xfId="0" applyNumberFormat="1" applyFont="1" applyBorder="1"/>
    <xf numFmtId="166" fontId="2" fillId="2" borderId="3" xfId="0" applyNumberFormat="1" applyFont="1" applyFill="1" applyBorder="1"/>
    <xf numFmtId="0" fontId="8" fillId="2" borderId="1" xfId="0" applyFont="1" applyFill="1" applyBorder="1"/>
    <xf numFmtId="0" fontId="9" fillId="0" borderId="1" xfId="0" applyFont="1" applyBorder="1"/>
    <xf numFmtId="16" fontId="9" fillId="0" borderId="1" xfId="0" applyNumberFormat="1" applyFont="1" applyBorder="1"/>
    <xf numFmtId="166" fontId="9" fillId="0" borderId="1" xfId="0" applyNumberFormat="1" applyFont="1" applyBorder="1"/>
    <xf numFmtId="0" fontId="9" fillId="0" borderId="1" xfId="0" applyFont="1" applyFill="1" applyBorder="1"/>
    <xf numFmtId="16" fontId="9" fillId="0" borderId="1" xfId="0" applyNumberFormat="1" applyFont="1" applyFill="1" applyBorder="1"/>
    <xf numFmtId="166" fontId="9" fillId="0" borderId="1" xfId="0" applyNumberFormat="1" applyFont="1" applyFill="1" applyBorder="1"/>
    <xf numFmtId="0" fontId="9" fillId="3" borderId="1" xfId="0" applyFont="1" applyFill="1" applyBorder="1"/>
    <xf numFmtId="16" fontId="9" fillId="3" borderId="1" xfId="0" applyNumberFormat="1" applyFont="1" applyFill="1" applyBorder="1"/>
    <xf numFmtId="166" fontId="9" fillId="3" borderId="1" xfId="0" applyNumberFormat="1" applyFont="1" applyFill="1" applyBorder="1"/>
    <xf numFmtId="0" fontId="9" fillId="0" borderId="0" xfId="0" applyFont="1" applyFill="1" applyBorder="1"/>
    <xf numFmtId="0" fontId="9" fillId="0" borderId="0" xfId="0" applyFont="1" applyFill="1"/>
    <xf numFmtId="165" fontId="8" fillId="2" borderId="0" xfId="0" applyNumberFormat="1" applyFont="1" applyFill="1"/>
    <xf numFmtId="0" fontId="8" fillId="0" borderId="0" xfId="0" applyFont="1"/>
    <xf numFmtId="0" fontId="9" fillId="0" borderId="0" xfId="0" applyFont="1"/>
    <xf numFmtId="0" fontId="3" fillId="0" borderId="1" xfId="0" applyNumberFormat="1" applyFont="1" applyBorder="1"/>
    <xf numFmtId="0" fontId="2" fillId="2" borderId="4" xfId="0" applyFont="1" applyFill="1" applyBorder="1"/>
    <xf numFmtId="0" fontId="2" fillId="0" borderId="1" xfId="0" applyNumberFormat="1" applyFont="1" applyBorder="1"/>
    <xf numFmtId="0" fontId="3" fillId="0" borderId="1" xfId="0" applyNumberFormat="1" applyFont="1" applyBorder="1" applyAlignment="1"/>
    <xf numFmtId="165" fontId="2" fillId="0" borderId="0" xfId="0" applyNumberFormat="1" applyFont="1"/>
    <xf numFmtId="165" fontId="2" fillId="2" borderId="3" xfId="0" applyNumberFormat="1" applyFont="1" applyFill="1" applyBorder="1"/>
    <xf numFmtId="166" fontId="2" fillId="2" borderId="5" xfId="0" applyNumberFormat="1" applyFont="1" applyFill="1" applyBorder="1"/>
    <xf numFmtId="0" fontId="9" fillId="0" borderId="0" xfId="0" applyFont="1" applyBorder="1"/>
    <xf numFmtId="16" fontId="9" fillId="0" borderId="0" xfId="0" applyNumberFormat="1" applyFont="1" applyBorder="1"/>
    <xf numFmtId="166" fontId="9" fillId="0" borderId="0" xfId="0" applyNumberFormat="1" applyFont="1" applyBorder="1"/>
    <xf numFmtId="0" fontId="3" fillId="0" borderId="1" xfId="0" applyFont="1" applyBorder="1" applyAlignment="1">
      <alignment horizontal="left"/>
    </xf>
    <xf numFmtId="0" fontId="2" fillId="2" borderId="1" xfId="0" applyNumberFormat="1" applyFont="1" applyFill="1" applyBorder="1"/>
    <xf numFmtId="0" fontId="9" fillId="0" borderId="6" xfId="0" applyFont="1" applyBorder="1"/>
    <xf numFmtId="16" fontId="9" fillId="0" borderId="7" xfId="0" applyNumberFormat="1" applyFont="1" applyBorder="1"/>
    <xf numFmtId="166" fontId="2" fillId="0" borderId="0" xfId="0" applyNumberFormat="1" applyFont="1"/>
    <xf numFmtId="166" fontId="3" fillId="0" borderId="0" xfId="0" applyNumberFormat="1" applyFont="1" applyBorder="1"/>
    <xf numFmtId="166" fontId="2" fillId="2" borderId="8" xfId="0" applyNumberFormat="1" applyFont="1" applyFill="1" applyBorder="1"/>
    <xf numFmtId="0" fontId="3" fillId="0" borderId="0" xfId="0" applyFont="1" applyFill="1" applyBorder="1"/>
    <xf numFmtId="0" fontId="12" fillId="0" borderId="0" xfId="0" applyFont="1" applyBorder="1"/>
    <xf numFmtId="15" fontId="3" fillId="0" borderId="0" xfId="0" applyNumberFormat="1" applyFont="1" applyFill="1" applyBorder="1"/>
    <xf numFmtId="0" fontId="3" fillId="0" borderId="0" xfId="0" applyFont="1" applyBorder="1" applyAlignment="1">
      <alignment horizontal="center"/>
    </xf>
    <xf numFmtId="0" fontId="2" fillId="2" borderId="0" xfId="0" applyFont="1" applyFill="1" applyBorder="1"/>
    <xf numFmtId="0" fontId="4" fillId="0" borderId="0" xfId="2" applyBorder="1" applyAlignment="1" applyProtection="1"/>
    <xf numFmtId="0" fontId="2" fillId="4" borderId="0" xfId="0" applyFont="1" applyFill="1" applyBorder="1"/>
    <xf numFmtId="16" fontId="3" fillId="0" borderId="0" xfId="0" applyNumberFormat="1" applyFont="1" applyBorder="1"/>
    <xf numFmtId="0" fontId="3" fillId="0" borderId="0" xfId="0" applyFont="1" applyFill="1" applyBorder="1" applyAlignment="1">
      <alignment wrapText="1"/>
    </xf>
    <xf numFmtId="0" fontId="4" fillId="0" borderId="0" xfId="2" applyFill="1" applyBorder="1" applyAlignment="1" applyProtection="1"/>
    <xf numFmtId="15" fontId="3" fillId="0" borderId="0" xfId="0" applyNumberFormat="1" applyFont="1" applyBorder="1"/>
    <xf numFmtId="3" fontId="2" fillId="2" borderId="0" xfId="0" applyNumberFormat="1" applyFont="1" applyFill="1" applyBorder="1"/>
    <xf numFmtId="165" fontId="2" fillId="2" borderId="0" xfId="0" applyNumberFormat="1" applyFont="1" applyFill="1" applyBorder="1"/>
    <xf numFmtId="0" fontId="3" fillId="2" borderId="0" xfId="0" applyFont="1" applyFill="1" applyBorder="1"/>
    <xf numFmtId="0" fontId="5" fillId="0" borderId="0" xfId="0" applyFont="1" applyFill="1" applyBorder="1" applyAlignment="1">
      <alignment wrapText="1"/>
    </xf>
    <xf numFmtId="0" fontId="6" fillId="0" borderId="0" xfId="0" applyFont="1" applyFill="1" applyBorder="1"/>
    <xf numFmtId="0" fontId="5" fillId="0" borderId="0" xfId="0" applyFont="1" applyFill="1" applyBorder="1"/>
    <xf numFmtId="166" fontId="5" fillId="0" borderId="0" xfId="0" applyNumberFormat="1" applyFont="1" applyFill="1" applyBorder="1"/>
    <xf numFmtId="0" fontId="3" fillId="0" borderId="0" xfId="0" applyFont="1" applyBorder="1" applyAlignment="1">
      <alignment wrapText="1"/>
    </xf>
    <xf numFmtId="0" fontId="2" fillId="0" borderId="0" xfId="0" applyFont="1" applyBorder="1" applyAlignment="1"/>
    <xf numFmtId="0" fontId="3" fillId="0" borderId="0" xfId="0" applyFont="1" applyBorder="1" applyAlignment="1"/>
    <xf numFmtId="0" fontId="3" fillId="0" borderId="0" xfId="0" quotePrefix="1" applyFont="1" applyFill="1" applyBorder="1"/>
    <xf numFmtId="1" fontId="3" fillId="0" borderId="0" xfId="0" applyNumberFormat="1" applyFont="1" applyFill="1" applyBorder="1"/>
    <xf numFmtId="8" fontId="3" fillId="0" borderId="0" xfId="0" applyNumberFormat="1" applyFont="1" applyBorder="1"/>
    <xf numFmtId="0" fontId="3" fillId="0" borderId="0" xfId="0" applyFont="1" applyBorder="1" applyAlignment="1">
      <alignment vertical="top" wrapText="1"/>
    </xf>
    <xf numFmtId="0" fontId="7" fillId="0" borderId="0" xfId="2" applyFont="1" applyBorder="1" applyAlignment="1" applyProtection="1"/>
    <xf numFmtId="0" fontId="3" fillId="0" borderId="0" xfId="0" applyFont="1" applyFill="1" applyBorder="1" applyAlignment="1">
      <alignment horizontal="left"/>
    </xf>
    <xf numFmtId="0" fontId="10" fillId="0" borderId="0" xfId="0" applyFont="1" applyBorder="1"/>
    <xf numFmtId="0" fontId="11" fillId="0" borderId="0" xfId="0" applyFont="1" applyFill="1" applyBorder="1"/>
    <xf numFmtId="0" fontId="11" fillId="0" borderId="0" xfId="0" applyFont="1" applyBorder="1"/>
    <xf numFmtId="44" fontId="11" fillId="0" borderId="0" xfId="0" applyNumberFormat="1" applyFont="1" applyBorder="1"/>
    <xf numFmtId="44" fontId="11" fillId="0" borderId="0" xfId="0" applyNumberFormat="1" applyFont="1" applyFill="1" applyBorder="1"/>
    <xf numFmtId="1" fontId="2" fillId="2" borderId="0" xfId="0" applyNumberFormat="1" applyFont="1" applyFill="1" applyBorder="1"/>
    <xf numFmtId="0" fontId="3" fillId="0" borderId="0" xfId="0" applyNumberFormat="1" applyFont="1" applyBorder="1"/>
    <xf numFmtId="44" fontId="3" fillId="0" borderId="0" xfId="1" applyFont="1" applyBorder="1"/>
    <xf numFmtId="44" fontId="3" fillId="0" borderId="0" xfId="1" applyFont="1" applyFill="1" applyBorder="1"/>
    <xf numFmtId="0" fontId="3" fillId="0" borderId="0" xfId="0" applyNumberFormat="1" applyFont="1" applyFill="1" applyBorder="1"/>
    <xf numFmtId="44" fontId="3" fillId="0" borderId="0" xfId="0" applyNumberFormat="1" applyFont="1" applyBorder="1"/>
    <xf numFmtId="4" fontId="3" fillId="0" borderId="0" xfId="0" applyNumberFormat="1" applyFont="1" applyBorder="1"/>
    <xf numFmtId="165" fontId="3" fillId="2" borderId="0" xfId="0" applyNumberFormat="1" applyFont="1" applyFill="1" applyBorder="1"/>
    <xf numFmtId="4" fontId="3" fillId="0" borderId="0" xfId="0" applyNumberFormat="1" applyFont="1" applyFill="1" applyBorder="1"/>
    <xf numFmtId="0" fontId="11" fillId="0" borderId="1" xfId="0" applyNumberFormat="1" applyFont="1" applyFill="1" applyBorder="1"/>
    <xf numFmtId="44" fontId="11" fillId="0" borderId="1" xfId="0" applyNumberFormat="1" applyFont="1" applyFill="1" applyBorder="1"/>
    <xf numFmtId="0" fontId="11" fillId="0" borderId="1" xfId="1" applyNumberFormat="1" applyFont="1" applyFill="1" applyBorder="1"/>
    <xf numFmtId="167" fontId="12" fillId="0" borderId="1" xfId="0" applyNumberFormat="1" applyFont="1" applyFill="1" applyBorder="1" applyProtection="1">
      <protection locked="0"/>
    </xf>
    <xf numFmtId="0" fontId="11" fillId="0" borderId="1" xfId="0" applyFont="1" applyFill="1" applyBorder="1"/>
    <xf numFmtId="167" fontId="11" fillId="0" borderId="1" xfId="0" applyNumberFormat="1" applyFont="1" applyFill="1" applyBorder="1" applyAlignment="1" applyProtection="1">
      <alignment wrapText="1"/>
      <protection locked="0"/>
    </xf>
    <xf numFmtId="0" fontId="11" fillId="0" borderId="1" xfId="0" applyNumberFormat="1" applyFont="1" applyFill="1" applyBorder="1" applyAlignment="1">
      <alignment wrapText="1"/>
    </xf>
    <xf numFmtId="0" fontId="12" fillId="0" borderId="1" xfId="0" applyNumberFormat="1" applyFont="1" applyFill="1" applyBorder="1"/>
    <xf numFmtId="0" fontId="11" fillId="0" borderId="1" xfId="0" applyFont="1" applyFill="1" applyBorder="1" applyAlignment="1">
      <alignment horizontal="left"/>
    </xf>
    <xf numFmtId="0" fontId="10" fillId="2" borderId="9" xfId="0" applyFont="1" applyFill="1" applyBorder="1"/>
    <xf numFmtId="0" fontId="10" fillId="5" borderId="10" xfId="0" applyFont="1" applyFill="1" applyBorder="1" applyAlignment="1">
      <alignment wrapText="1"/>
    </xf>
    <xf numFmtId="0" fontId="10" fillId="5" borderId="10" xfId="0" applyFont="1" applyFill="1" applyBorder="1" applyAlignment="1">
      <alignment horizontal="center" wrapText="1"/>
    </xf>
    <xf numFmtId="2" fontId="10" fillId="2" borderId="10" xfId="0" applyNumberFormat="1" applyFont="1" applyFill="1" applyBorder="1" applyAlignment="1">
      <alignment wrapText="1"/>
    </xf>
    <xf numFmtId="0" fontId="10" fillId="2" borderId="10" xfId="0" applyFont="1" applyFill="1" applyBorder="1" applyAlignment="1">
      <alignment wrapText="1"/>
    </xf>
    <xf numFmtId="0" fontId="14" fillId="0" borderId="0" xfId="0" applyFont="1" applyFill="1" applyBorder="1"/>
    <xf numFmtId="0" fontId="3" fillId="4" borderId="0" xfId="0" applyFont="1" applyFill="1" applyBorder="1"/>
    <xf numFmtId="0" fontId="4" fillId="0" borderId="0" xfId="2" applyFont="1" applyFill="1" applyBorder="1" applyAlignment="1" applyProtection="1"/>
    <xf numFmtId="0" fontId="3" fillId="2" borderId="0" xfId="0" applyNumberFormat="1" applyFont="1" applyFill="1" applyBorder="1"/>
    <xf numFmtId="44" fontId="3" fillId="0" borderId="0" xfId="0" applyNumberFormat="1" applyFont="1" applyFill="1" applyBorder="1"/>
    <xf numFmtId="3" fontId="10" fillId="0" borderId="0" xfId="0" applyNumberFormat="1" applyFont="1" applyFill="1" applyBorder="1"/>
    <xf numFmtId="44" fontId="10" fillId="0" borderId="0" xfId="0" applyNumberFormat="1" applyFont="1" applyFill="1" applyBorder="1"/>
    <xf numFmtId="3" fontId="13" fillId="0" borderId="0" xfId="0" applyNumberFormat="1" applyFont="1" applyFill="1" applyBorder="1"/>
    <xf numFmtId="0" fontId="10" fillId="0" borderId="0" xfId="0" applyNumberFormat="1" applyFont="1" applyFill="1" applyBorder="1"/>
    <xf numFmtId="44" fontId="2" fillId="2" borderId="0" xfId="1" applyFont="1" applyFill="1" applyBorder="1"/>
    <xf numFmtId="0" fontId="3" fillId="6" borderId="0" xfId="0" applyFont="1" applyFill="1" applyBorder="1"/>
    <xf numFmtId="0" fontId="3" fillId="0" borderId="0" xfId="0" applyFont="1" applyFill="1"/>
    <xf numFmtId="165" fontId="3" fillId="0" borderId="0" xfId="0" applyNumberFormat="1" applyFont="1" applyFill="1"/>
    <xf numFmtId="44" fontId="3" fillId="0" borderId="0" xfId="0" applyNumberFormat="1" applyFont="1"/>
    <xf numFmtId="44" fontId="0" fillId="0" borderId="0" xfId="0" applyNumberFormat="1"/>
    <xf numFmtId="0" fontId="2" fillId="0" borderId="0" xfId="0" applyFont="1" applyAlignment="1">
      <alignment horizontal="center"/>
    </xf>
    <xf numFmtId="0" fontId="11" fillId="0" borderId="11" xfId="0" applyFont="1" applyFill="1" applyBorder="1" applyAlignment="1">
      <alignment wrapText="1"/>
    </xf>
    <xf numFmtId="0" fontId="11" fillId="0" borderId="11" xfId="0" applyNumberFormat="1" applyFont="1" applyFill="1" applyBorder="1"/>
    <xf numFmtId="0" fontId="11" fillId="0" borderId="11" xfId="1" applyNumberFormat="1" applyFont="1" applyFill="1" applyBorder="1"/>
    <xf numFmtId="167" fontId="12" fillId="0" borderId="11" xfId="0" applyNumberFormat="1" applyFont="1" applyFill="1" applyBorder="1" applyProtection="1">
      <protection locked="0"/>
    </xf>
    <xf numFmtId="0" fontId="11" fillId="0" borderId="1" xfId="1" applyNumberFormat="1" applyFont="1" applyFill="1" applyBorder="1" applyAlignment="1">
      <alignment horizontal="right"/>
    </xf>
    <xf numFmtId="0" fontId="11" fillId="0" borderId="1" xfId="0" applyFont="1" applyFill="1" applyBorder="1" applyAlignment="1">
      <alignment wrapText="1"/>
    </xf>
    <xf numFmtId="167" fontId="11" fillId="0" borderId="1" xfId="0" applyNumberFormat="1" applyFont="1" applyFill="1" applyBorder="1" applyAlignment="1" applyProtection="1">
      <alignment horizontal="right"/>
      <protection locked="0"/>
    </xf>
    <xf numFmtId="167" fontId="11" fillId="0" borderId="1" xfId="0" applyNumberFormat="1" applyFont="1" applyFill="1" applyBorder="1" applyProtection="1">
      <protection locked="0"/>
    </xf>
    <xf numFmtId="0" fontId="12" fillId="0" borderId="1" xfId="0" applyFont="1" applyFill="1" applyBorder="1"/>
    <xf numFmtId="0" fontId="2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horizontal="center" wrapText="1"/>
    </xf>
    <xf numFmtId="0" fontId="10" fillId="0" borderId="1" xfId="0" applyFont="1" applyFill="1" applyBorder="1" applyAlignment="1">
      <alignment wrapText="1"/>
    </xf>
    <xf numFmtId="0" fontId="3" fillId="0" borderId="1" xfId="0" applyFont="1" applyFill="1" applyBorder="1"/>
    <xf numFmtId="3" fontId="3" fillId="0" borderId="1" xfId="0" applyNumberFormat="1" applyFont="1" applyFill="1" applyBorder="1"/>
    <xf numFmtId="44" fontId="3" fillId="0" borderId="1" xfId="0" applyNumberFormat="1" applyFont="1" applyFill="1" applyBorder="1"/>
    <xf numFmtId="0" fontId="3" fillId="0" borderId="1" xfId="0" applyFont="1" applyFill="1" applyBorder="1" applyAlignment="1">
      <alignment wrapText="1"/>
    </xf>
    <xf numFmtId="0" fontId="4" fillId="0" borderId="1" xfId="2" applyFill="1" applyBorder="1" applyAlignment="1" applyProtection="1"/>
    <xf numFmtId="44" fontId="3" fillId="0" borderId="1" xfId="0" applyNumberFormat="1" applyFont="1" applyBorder="1"/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/>
    <xf numFmtId="0" fontId="4" fillId="0" borderId="1" xfId="2" applyBorder="1" applyAlignment="1" applyProtection="1"/>
    <xf numFmtId="0" fontId="19" fillId="0" borderId="1" xfId="0" applyFont="1" applyFill="1" applyBorder="1"/>
    <xf numFmtId="3" fontId="3" fillId="0" borderId="1" xfId="0" applyNumberFormat="1" applyFont="1" applyBorder="1"/>
    <xf numFmtId="0" fontId="19" fillId="0" borderId="1" xfId="0" applyFont="1" applyBorder="1"/>
    <xf numFmtId="0" fontId="2" fillId="0" borderId="1" xfId="0" applyFont="1" applyFill="1" applyBorder="1"/>
    <xf numFmtId="3" fontId="2" fillId="2" borderId="1" xfId="0" applyNumberFormat="1" applyFont="1" applyFill="1" applyBorder="1"/>
    <xf numFmtId="44" fontId="2" fillId="2" borderId="1" xfId="1" applyFont="1" applyFill="1" applyBorder="1"/>
    <xf numFmtId="44" fontId="24" fillId="2" borderId="1" xfId="0" applyNumberFormat="1" applyFont="1" applyFill="1" applyBorder="1"/>
    <xf numFmtId="0" fontId="19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3" fillId="2" borderId="1" xfId="0" applyFont="1" applyFill="1" applyBorder="1"/>
    <xf numFmtId="44" fontId="3" fillId="2" borderId="1" xfId="0" applyNumberFormat="1" applyFont="1" applyFill="1" applyBorder="1"/>
    <xf numFmtId="44" fontId="3" fillId="0" borderId="1" xfId="1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4" fillId="0" borderId="1" xfId="2" applyFont="1" applyFill="1" applyBorder="1" applyAlignment="1" applyProtection="1">
      <alignment horizontal="left"/>
    </xf>
    <xf numFmtId="165" fontId="3" fillId="0" borderId="1" xfId="0" applyNumberFormat="1" applyFont="1" applyFill="1" applyBorder="1"/>
    <xf numFmtId="1" fontId="3" fillId="0" borderId="1" xfId="0" applyNumberFormat="1" applyFont="1" applyFill="1" applyBorder="1"/>
    <xf numFmtId="165" fontId="3" fillId="2" borderId="1" xfId="0" applyNumberFormat="1" applyFont="1" applyFill="1" applyBorder="1"/>
    <xf numFmtId="0" fontId="2" fillId="2" borderId="1" xfId="0" applyFont="1" applyFill="1" applyBorder="1" applyAlignment="1">
      <alignment horizontal="right"/>
    </xf>
    <xf numFmtId="1" fontId="2" fillId="0" borderId="1" xfId="0" applyNumberFormat="1" applyFont="1" applyFill="1" applyBorder="1"/>
    <xf numFmtId="1" fontId="2" fillId="0" borderId="1" xfId="0" applyNumberFormat="1" applyFont="1" applyBorder="1"/>
    <xf numFmtId="0" fontId="3" fillId="0" borderId="1" xfId="0" applyFont="1" applyBorder="1" applyAlignment="1">
      <alignment wrapText="1"/>
    </xf>
    <xf numFmtId="0" fontId="3" fillId="0" borderId="1" xfId="0" quotePrefix="1" applyNumberFormat="1" applyFont="1" applyFill="1" applyBorder="1"/>
    <xf numFmtId="0" fontId="3" fillId="0" borderId="1" xfId="0" applyNumberFormat="1" applyFont="1" applyFill="1" applyBorder="1"/>
    <xf numFmtId="0" fontId="3" fillId="0" borderId="1" xfId="1" applyNumberFormat="1" applyFont="1" applyFill="1" applyBorder="1"/>
    <xf numFmtId="0" fontId="3" fillId="0" borderId="1" xfId="0" applyNumberFormat="1" applyFont="1" applyFill="1" applyBorder="1" applyAlignment="1">
      <alignment wrapText="1"/>
    </xf>
    <xf numFmtId="16" fontId="3" fillId="0" borderId="1" xfId="0" applyNumberFormat="1" applyFont="1" applyFill="1" applyBorder="1" applyAlignment="1">
      <alignment wrapText="1"/>
    </xf>
    <xf numFmtId="44" fontId="3" fillId="0" borderId="0" xfId="0" applyNumberFormat="1" applyFont="1" applyFill="1"/>
    <xf numFmtId="0" fontId="0" fillId="0" borderId="0" xfId="0" applyFill="1"/>
    <xf numFmtId="16" fontId="3" fillId="0" borderId="1" xfId="0" applyNumberFormat="1" applyFont="1" applyFill="1" applyBorder="1"/>
    <xf numFmtId="1" fontId="3" fillId="0" borderId="1" xfId="0" applyNumberFormat="1" applyFont="1" applyBorder="1"/>
    <xf numFmtId="0" fontId="4" fillId="0" borderId="1" xfId="2" applyFont="1" applyFill="1" applyBorder="1" applyAlignment="1" applyProtection="1"/>
    <xf numFmtId="16" fontId="3" fillId="0" borderId="1" xfId="0" applyNumberFormat="1" applyFont="1" applyFill="1" applyBorder="1" applyAlignment="1">
      <alignment horizontal="left"/>
    </xf>
    <xf numFmtId="44" fontId="3" fillId="0" borderId="1" xfId="1" applyNumberFormat="1" applyFont="1" applyFill="1" applyBorder="1"/>
    <xf numFmtId="0" fontId="4" fillId="0" borderId="1" xfId="2" applyFill="1" applyBorder="1" applyAlignment="1" applyProtection="1">
      <alignment horizontal="left"/>
    </xf>
    <xf numFmtId="1" fontId="2" fillId="2" borderId="1" xfId="0" applyNumberFormat="1" applyFont="1" applyFill="1" applyBorder="1"/>
    <xf numFmtId="165" fontId="2" fillId="0" borderId="1" xfId="0" applyNumberFormat="1" applyFont="1" applyFill="1" applyBorder="1"/>
    <xf numFmtId="165" fontId="2" fillId="2" borderId="1" xfId="0" applyNumberFormat="1" applyFont="1" applyFill="1" applyBorder="1" applyAlignment="1">
      <alignment wrapText="1"/>
    </xf>
    <xf numFmtId="0" fontId="2" fillId="4" borderId="1" xfId="0" applyFont="1" applyFill="1" applyBorder="1"/>
    <xf numFmtId="0" fontId="2" fillId="4" borderId="1" xfId="0" applyFont="1" applyFill="1" applyBorder="1" applyAlignment="1">
      <alignment wrapText="1"/>
    </xf>
    <xf numFmtId="165" fontId="3" fillId="4" borderId="1" xfId="0" applyNumberFormat="1" applyFont="1" applyFill="1" applyBorder="1"/>
    <xf numFmtId="165" fontId="3" fillId="5" borderId="1" xfId="0" applyNumberFormat="1" applyFont="1" applyFill="1" applyBorder="1"/>
    <xf numFmtId="0" fontId="3" fillId="7" borderId="1" xfId="0" applyFont="1" applyFill="1" applyBorder="1"/>
    <xf numFmtId="0" fontId="15" fillId="4" borderId="1" xfId="2" applyFont="1" applyFill="1" applyBorder="1" applyAlignment="1" applyProtection="1"/>
    <xf numFmtId="165" fontId="2" fillId="4" borderId="1" xfId="0" applyNumberFormat="1" applyFont="1" applyFill="1" applyBorder="1"/>
    <xf numFmtId="0" fontId="3" fillId="2" borderId="1" xfId="0" applyNumberFormat="1" applyFont="1" applyFill="1" applyBorder="1"/>
    <xf numFmtId="0" fontId="0" fillId="2" borderId="1" xfId="0" applyFill="1" applyBorder="1"/>
    <xf numFmtId="44" fontId="3" fillId="0" borderId="1" xfId="1" applyFont="1" applyBorder="1"/>
    <xf numFmtId="44" fontId="2" fillId="2" borderId="1" xfId="0" applyNumberFormat="1" applyFont="1" applyFill="1" applyBorder="1"/>
    <xf numFmtId="0" fontId="2" fillId="2" borderId="1" xfId="0" applyFont="1" applyFill="1" applyBorder="1" applyAlignment="1">
      <alignment horizontal="center" wrapText="1"/>
    </xf>
    <xf numFmtId="0" fontId="3" fillId="0" borderId="1" xfId="0" applyFont="1" applyBorder="1" applyAlignment="1"/>
    <xf numFmtId="0" fontId="4" fillId="0" borderId="1" xfId="2" applyFont="1" applyBorder="1" applyAlignment="1" applyProtection="1"/>
    <xf numFmtId="0" fontId="3" fillId="0" borderId="1" xfId="0" applyFont="1" applyFill="1" applyBorder="1" applyAlignment="1">
      <alignment horizontal="right"/>
    </xf>
    <xf numFmtId="4" fontId="3" fillId="0" borderId="1" xfId="1" applyNumberFormat="1" applyFont="1" applyBorder="1"/>
    <xf numFmtId="4" fontId="3" fillId="0" borderId="1" xfId="0" applyNumberFormat="1" applyFont="1" applyBorder="1"/>
    <xf numFmtId="0" fontId="3" fillId="6" borderId="1" xfId="0" applyFont="1" applyFill="1" applyBorder="1"/>
    <xf numFmtId="165" fontId="3" fillId="6" borderId="1" xfId="0" applyNumberFormat="1" applyFont="1" applyFill="1" applyBorder="1"/>
    <xf numFmtId="0" fontId="7" fillId="0" borderId="1" xfId="2" applyFont="1" applyBorder="1" applyAlignment="1" applyProtection="1"/>
    <xf numFmtId="16" fontId="3" fillId="0" borderId="1" xfId="0" applyNumberFormat="1" applyFont="1" applyBorder="1" applyAlignment="1">
      <alignment horizontal="left"/>
    </xf>
    <xf numFmtId="0" fontId="10" fillId="8" borderId="10" xfId="0" applyFont="1" applyFill="1" applyBorder="1" applyAlignment="1">
      <alignment wrapText="1"/>
    </xf>
    <xf numFmtId="0" fontId="11" fillId="0" borderId="0" xfId="0" applyNumberFormat="1" applyFont="1" applyFill="1" applyBorder="1"/>
    <xf numFmtId="0" fontId="10" fillId="8" borderId="1" xfId="0" applyFont="1" applyFill="1" applyBorder="1" applyAlignment="1">
      <alignment wrapText="1"/>
    </xf>
    <xf numFmtId="44" fontId="10" fillId="8" borderId="1" xfId="0" applyNumberFormat="1" applyFont="1" applyFill="1" applyBorder="1" applyAlignment="1">
      <alignment wrapText="1"/>
    </xf>
    <xf numFmtId="3" fontId="10" fillId="2" borderId="12" xfId="0" applyNumberFormat="1" applyFont="1" applyFill="1" applyBorder="1"/>
    <xf numFmtId="3" fontId="10" fillId="2" borderId="11" xfId="0" applyNumberFormat="1" applyFont="1" applyFill="1" applyBorder="1"/>
    <xf numFmtId="3" fontId="13" fillId="2" borderId="11" xfId="0" applyNumberFormat="1" applyFont="1" applyFill="1" applyBorder="1"/>
    <xf numFmtId="3" fontId="13" fillId="2" borderId="13" xfId="0" applyNumberFormat="1" applyFont="1" applyFill="1" applyBorder="1"/>
    <xf numFmtId="0" fontId="11" fillId="0" borderId="0" xfId="0" applyFont="1" applyBorder="1" applyAlignment="1">
      <alignment horizontal="left"/>
    </xf>
    <xf numFmtId="44" fontId="3" fillId="6" borderId="1" xfId="0" applyNumberFormat="1" applyFont="1" applyFill="1" applyBorder="1"/>
    <xf numFmtId="0" fontId="10" fillId="0" borderId="1" xfId="0" applyFont="1" applyFill="1" applyBorder="1"/>
    <xf numFmtId="0" fontId="3" fillId="3" borderId="0" xfId="0" applyFont="1" applyFill="1" applyBorder="1"/>
    <xf numFmtId="0" fontId="11" fillId="9" borderId="1" xfId="0" applyFont="1" applyFill="1" applyBorder="1"/>
    <xf numFmtId="0" fontId="11" fillId="9" borderId="1" xfId="0" applyNumberFormat="1" applyFont="1" applyFill="1" applyBorder="1"/>
    <xf numFmtId="44" fontId="11" fillId="9" borderId="1" xfId="0" applyNumberFormat="1" applyFont="1" applyFill="1" applyBorder="1"/>
    <xf numFmtId="0" fontId="11" fillId="9" borderId="0" xfId="0" applyFont="1" applyFill="1" applyBorder="1"/>
    <xf numFmtId="0" fontId="11" fillId="9" borderId="1" xfId="1" applyNumberFormat="1" applyFont="1" applyFill="1" applyBorder="1"/>
    <xf numFmtId="167" fontId="12" fillId="9" borderId="1" xfId="0" applyNumberFormat="1" applyFont="1" applyFill="1" applyBorder="1" applyProtection="1">
      <protection locked="0"/>
    </xf>
    <xf numFmtId="0" fontId="11" fillId="9" borderId="1" xfId="0" applyNumberFormat="1" applyFont="1" applyFill="1" applyBorder="1" applyAlignment="1">
      <alignment wrapText="1"/>
    </xf>
    <xf numFmtId="0" fontId="12" fillId="9" borderId="1" xfId="0" applyFont="1" applyFill="1" applyBorder="1"/>
    <xf numFmtId="0" fontId="12" fillId="9" borderId="1" xfId="0" applyNumberFormat="1" applyFont="1" applyFill="1" applyBorder="1"/>
    <xf numFmtId="167" fontId="11" fillId="9" borderId="1" xfId="0" applyNumberFormat="1" applyFont="1" applyFill="1" applyBorder="1" applyAlignment="1" applyProtection="1">
      <alignment wrapText="1"/>
      <protection locked="0"/>
    </xf>
    <xf numFmtId="0" fontId="10" fillId="2" borderId="6" xfId="0" applyFont="1" applyFill="1" applyBorder="1" applyAlignment="1">
      <alignment horizontal="right"/>
    </xf>
    <xf numFmtId="3" fontId="10" fillId="2" borderId="6" xfId="0" applyNumberFormat="1" applyFont="1" applyFill="1" applyBorder="1"/>
    <xf numFmtId="0" fontId="10" fillId="2" borderId="6" xfId="0" applyNumberFormat="1" applyFont="1" applyFill="1" applyBorder="1"/>
    <xf numFmtId="44" fontId="10" fillId="2" borderId="6" xfId="0" applyNumberFormat="1" applyFont="1" applyFill="1" applyBorder="1"/>
    <xf numFmtId="164" fontId="10" fillId="2" borderId="6" xfId="0" applyNumberFormat="1" applyFont="1" applyFill="1" applyBorder="1"/>
    <xf numFmtId="0" fontId="10" fillId="0" borderId="1" xfId="0" applyNumberFormat="1" applyFont="1" applyFill="1" applyBorder="1"/>
    <xf numFmtId="0" fontId="10" fillId="0" borderId="1" xfId="0" applyNumberFormat="1" applyFont="1" applyFill="1" applyBorder="1" applyAlignment="1">
      <alignment wrapText="1"/>
    </xf>
    <xf numFmtId="0" fontId="11" fillId="0" borderId="1" xfId="0" applyNumberFormat="1" applyFont="1" applyFill="1" applyBorder="1" applyAlignment="1">
      <alignment horizontal="right"/>
    </xf>
    <xf numFmtId="44" fontId="2" fillId="0" borderId="0" xfId="0" applyNumberFormat="1" applyFont="1"/>
    <xf numFmtId="165" fontId="3" fillId="0" borderId="0" xfId="0" applyNumberFormat="1" applyFont="1" applyFill="1" applyBorder="1" applyAlignment="1">
      <alignment horizontal="center"/>
    </xf>
    <xf numFmtId="8" fontId="2" fillId="0" borderId="0" xfId="0" applyNumberFormat="1" applyFont="1" applyBorder="1"/>
    <xf numFmtId="0" fontId="4" fillId="0" borderId="0" xfId="2" applyFont="1" applyFill="1" applyBorder="1" applyAlignment="1" applyProtection="1">
      <alignment horizontal="left"/>
    </xf>
    <xf numFmtId="165" fontId="3" fillId="0" borderId="1" xfId="0" applyNumberFormat="1" applyFont="1" applyFill="1" applyBorder="1" applyAlignment="1">
      <alignment horizontal="center"/>
    </xf>
    <xf numFmtId="44" fontId="2" fillId="0" borderId="1" xfId="0" applyNumberFormat="1" applyFont="1" applyBorder="1" applyAlignment="1">
      <alignment horizontal="center"/>
    </xf>
    <xf numFmtId="165" fontId="2" fillId="2" borderId="3" xfId="0" applyNumberFormat="1" applyFont="1" applyFill="1" applyBorder="1" applyAlignment="1">
      <alignment horizontal="center"/>
    </xf>
    <xf numFmtId="8" fontId="3" fillId="0" borderId="1" xfId="0" applyNumberFormat="1" applyFont="1" applyFill="1" applyBorder="1" applyAlignment="1">
      <alignment wrapText="1"/>
    </xf>
    <xf numFmtId="44" fontId="2" fillId="2" borderId="1" xfId="1" applyNumberFormat="1" applyFont="1" applyFill="1" applyBorder="1"/>
    <xf numFmtId="0" fontId="2" fillId="2" borderId="14" xfId="0" applyFont="1" applyFill="1" applyBorder="1"/>
    <xf numFmtId="3" fontId="2" fillId="2" borderId="15" xfId="0" applyNumberFormat="1" applyFont="1" applyFill="1" applyBorder="1"/>
    <xf numFmtId="0" fontId="2" fillId="2" borderId="11" xfId="0" applyFont="1" applyFill="1" applyBorder="1"/>
    <xf numFmtId="0" fontId="2" fillId="0" borderId="11" xfId="0" applyFont="1" applyFill="1" applyBorder="1"/>
    <xf numFmtId="1" fontId="2" fillId="2" borderId="11" xfId="0" applyNumberFormat="1" applyFont="1" applyFill="1" applyBorder="1"/>
    <xf numFmtId="44" fontId="2" fillId="2" borderId="11" xfId="1" applyFont="1" applyFill="1" applyBorder="1"/>
    <xf numFmtId="0" fontId="3" fillId="2" borderId="2" xfId="0" applyFont="1" applyFill="1" applyBorder="1"/>
    <xf numFmtId="0" fontId="2" fillId="0" borderId="3" xfId="0" applyFont="1" applyFill="1" applyBorder="1"/>
    <xf numFmtId="3" fontId="3" fillId="0" borderId="1" xfId="0" applyNumberFormat="1" applyFont="1" applyFill="1" applyBorder="1" applyAlignment="1">
      <alignment horizontal="right"/>
    </xf>
    <xf numFmtId="0" fontId="7" fillId="0" borderId="1" xfId="2" applyFont="1" applyFill="1" applyBorder="1" applyAlignment="1" applyProtection="1"/>
    <xf numFmtId="1" fontId="3" fillId="2" borderId="1" xfId="0" applyNumberFormat="1" applyFont="1" applyFill="1" applyBorder="1"/>
    <xf numFmtId="165" fontId="3" fillId="3" borderId="0" xfId="0" applyNumberFormat="1" applyFont="1" applyFill="1" applyBorder="1"/>
    <xf numFmtId="1" fontId="2" fillId="2" borderId="3" xfId="0" applyNumberFormat="1" applyFont="1" applyFill="1" applyBorder="1"/>
    <xf numFmtId="0" fontId="4" fillId="6" borderId="1" xfId="2" applyFill="1" applyBorder="1" applyAlignment="1" applyProtection="1"/>
    <xf numFmtId="0" fontId="3" fillId="6" borderId="1" xfId="0" applyFont="1" applyFill="1" applyBorder="1" applyAlignment="1"/>
    <xf numFmtId="16" fontId="19" fillId="0" borderId="1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19" fillId="0" borderId="0" xfId="0" applyFont="1" applyFill="1" applyBorder="1" applyAlignment="1">
      <alignment wrapText="1"/>
    </xf>
    <xf numFmtId="4" fontId="3" fillId="0" borderId="1" xfId="1" applyNumberFormat="1" applyFont="1" applyFill="1" applyBorder="1"/>
    <xf numFmtId="0" fontId="3" fillId="0" borderId="1" xfId="0" applyFont="1" applyFill="1" applyBorder="1" applyAlignment="1">
      <alignment horizontal="left" wrapText="1"/>
    </xf>
    <xf numFmtId="0" fontId="3" fillId="0" borderId="14" xfId="0" applyFont="1" applyFill="1" applyBorder="1"/>
    <xf numFmtId="0" fontId="3" fillId="0" borderId="0" xfId="0" applyFont="1" applyFill="1" applyBorder="1" applyAlignment="1">
      <alignment horizontal="center"/>
    </xf>
    <xf numFmtId="44" fontId="3" fillId="6" borderId="1" xfId="1" applyFont="1" applyFill="1" applyBorder="1"/>
    <xf numFmtId="4" fontId="3" fillId="0" borderId="1" xfId="0" applyNumberFormat="1" applyFont="1" applyFill="1" applyBorder="1"/>
    <xf numFmtId="0" fontId="3" fillId="6" borderId="1" xfId="0" applyFont="1" applyFill="1" applyBorder="1" applyAlignment="1">
      <alignment wrapText="1"/>
    </xf>
    <xf numFmtId="0" fontId="19" fillId="0" borderId="0" xfId="0" applyFont="1" applyBorder="1"/>
    <xf numFmtId="165" fontId="19" fillId="2" borderId="1" xfId="0" applyNumberFormat="1" applyFont="1" applyFill="1" applyBorder="1"/>
    <xf numFmtId="165" fontId="19" fillId="0" borderId="0" xfId="0" applyNumberFormat="1" applyFont="1" applyBorder="1"/>
    <xf numFmtId="0" fontId="3" fillId="0" borderId="0" xfId="0" applyFont="1" applyBorder="1" applyAlignment="1">
      <alignment horizontal="right"/>
    </xf>
    <xf numFmtId="165" fontId="19" fillId="2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right"/>
    </xf>
    <xf numFmtId="0" fontId="3" fillId="6" borderId="1" xfId="0" applyNumberFormat="1" applyFont="1" applyFill="1" applyBorder="1"/>
    <xf numFmtId="0" fontId="3" fillId="6" borderId="1" xfId="0" applyNumberFormat="1" applyFont="1" applyFill="1" applyBorder="1" applyAlignment="1">
      <alignment wrapText="1"/>
    </xf>
    <xf numFmtId="3" fontId="3" fillId="6" borderId="1" xfId="0" applyNumberFormat="1" applyFont="1" applyFill="1" applyBorder="1"/>
    <xf numFmtId="16" fontId="3" fillId="6" borderId="1" xfId="0" applyNumberFormat="1" applyFont="1" applyFill="1" applyBorder="1" applyAlignment="1">
      <alignment wrapText="1"/>
    </xf>
    <xf numFmtId="0" fontId="3" fillId="6" borderId="1" xfId="1" applyNumberFormat="1" applyFont="1" applyFill="1" applyBorder="1"/>
    <xf numFmtId="0" fontId="19" fillId="0" borderId="0" xfId="0" applyFont="1" applyFill="1" applyBorder="1"/>
    <xf numFmtId="0" fontId="3" fillId="10" borderId="1" xfId="0" applyFont="1" applyFill="1" applyBorder="1"/>
    <xf numFmtId="0" fontId="2" fillId="5" borderId="1" xfId="0" applyFont="1" applyFill="1" applyBorder="1"/>
    <xf numFmtId="0" fontId="3" fillId="0" borderId="14" xfId="0" applyFont="1" applyBorder="1"/>
    <xf numFmtId="0" fontId="3" fillId="0" borderId="15" xfId="0" applyFont="1" applyBorder="1"/>
    <xf numFmtId="165" fontId="3" fillId="0" borderId="15" xfId="0" applyNumberFormat="1" applyFont="1" applyFill="1" applyBorder="1"/>
    <xf numFmtId="165" fontId="3" fillId="0" borderId="3" xfId="0" applyNumberFormat="1" applyFont="1" applyFill="1" applyBorder="1"/>
    <xf numFmtId="44" fontId="3" fillId="6" borderId="0" xfId="0" applyNumberFormat="1" applyFont="1" applyFill="1" applyBorder="1"/>
    <xf numFmtId="44" fontId="2" fillId="6" borderId="0" xfId="0" applyNumberFormat="1" applyFont="1" applyFill="1" applyBorder="1"/>
    <xf numFmtId="3" fontId="3" fillId="6" borderId="11" xfId="0" applyNumberFormat="1" applyFont="1" applyFill="1" applyBorder="1" applyAlignment="1">
      <alignment horizontal="right"/>
    </xf>
    <xf numFmtId="0" fontId="3" fillId="6" borderId="1" xfId="0" applyFont="1" applyFill="1" applyBorder="1" applyAlignment="1">
      <alignment horizontal="right"/>
    </xf>
    <xf numFmtId="4" fontId="3" fillId="6" borderId="1" xfId="0" applyNumberFormat="1" applyFont="1" applyFill="1" applyBorder="1"/>
    <xf numFmtId="44" fontId="11" fillId="4" borderId="1" xfId="0" applyNumberFormat="1" applyFont="1" applyFill="1" applyBorder="1"/>
    <xf numFmtId="3" fontId="10" fillId="2" borderId="2" xfId="0" applyNumberFormat="1" applyFont="1" applyFill="1" applyBorder="1"/>
    <xf numFmtId="0" fontId="3" fillId="11" borderId="1" xfId="0" applyFont="1" applyFill="1" applyBorder="1"/>
    <xf numFmtId="44" fontId="3" fillId="11" borderId="1" xfId="1" applyNumberFormat="1" applyFont="1" applyFill="1" applyBorder="1"/>
    <xf numFmtId="44" fontId="3" fillId="11" borderId="1" xfId="0" applyNumberFormat="1" applyFont="1" applyFill="1" applyBorder="1"/>
    <xf numFmtId="0" fontId="2" fillId="11" borderId="1" xfId="0" applyFont="1" applyFill="1" applyBorder="1"/>
    <xf numFmtId="44" fontId="2" fillId="11" borderId="1" xfId="0" applyNumberFormat="1" applyFont="1" applyFill="1" applyBorder="1"/>
    <xf numFmtId="0" fontId="3" fillId="4" borderId="1" xfId="0" applyFont="1" applyFill="1" applyBorder="1" applyAlignment="1">
      <alignment horizontal="center"/>
    </xf>
    <xf numFmtId="0" fontId="4" fillId="4" borderId="1" xfId="2" applyFill="1" applyBorder="1" applyAlignment="1" applyProtection="1"/>
    <xf numFmtId="1" fontId="3" fillId="4" borderId="1" xfId="0" applyNumberFormat="1" applyFont="1" applyFill="1" applyBorder="1"/>
    <xf numFmtId="44" fontId="3" fillId="4" borderId="1" xfId="0" applyNumberFormat="1" applyFont="1" applyFill="1" applyBorder="1"/>
    <xf numFmtId="0" fontId="3" fillId="0" borderId="2" xfId="0" applyFont="1" applyFill="1" applyBorder="1"/>
    <xf numFmtId="0" fontId="4" fillId="0" borderId="2" xfId="2" applyBorder="1" applyAlignment="1" applyProtection="1"/>
    <xf numFmtId="44" fontId="3" fillId="0" borderId="2" xfId="1" applyFont="1" applyBorder="1"/>
    <xf numFmtId="44" fontId="3" fillId="4" borderId="1" xfId="1" applyFont="1" applyFill="1" applyBorder="1"/>
    <xf numFmtId="44" fontId="3" fillId="0" borderId="2" xfId="0" applyNumberFormat="1" applyFont="1" applyFill="1" applyBorder="1"/>
    <xf numFmtId="0" fontId="3" fillId="0" borderId="1" xfId="0" applyFont="1" applyFill="1" applyBorder="1" applyAlignment="1"/>
    <xf numFmtId="44" fontId="11" fillId="6" borderId="1" xfId="0" applyNumberFormat="1" applyFont="1" applyFill="1" applyBorder="1"/>
    <xf numFmtId="0" fontId="3" fillId="4" borderId="0" xfId="0" applyFont="1" applyFill="1" applyAlignment="1">
      <alignment wrapText="1"/>
    </xf>
    <xf numFmtId="0" fontId="10" fillId="0" borderId="0" xfId="0" applyFont="1" applyFill="1" applyBorder="1" applyAlignment="1">
      <alignment horizontal="right"/>
    </xf>
    <xf numFmtId="3" fontId="3" fillId="0" borderId="11" xfId="0" applyNumberFormat="1" applyFont="1" applyFill="1" applyBorder="1" applyAlignment="1">
      <alignment horizontal="right"/>
    </xf>
    <xf numFmtId="44" fontId="3" fillId="0" borderId="1" xfId="0" applyNumberFormat="1" applyFont="1" applyFill="1" applyBorder="1" applyAlignment="1">
      <alignment horizontal="center"/>
    </xf>
    <xf numFmtId="44" fontId="3" fillId="0" borderId="1" xfId="1" applyFont="1" applyFill="1" applyBorder="1" applyAlignment="1">
      <alignment horizontal="center"/>
    </xf>
    <xf numFmtId="0" fontId="3" fillId="0" borderId="11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3" fontId="10" fillId="0" borderId="0" xfId="0" applyNumberFormat="1" applyFont="1" applyFill="1" applyBorder="1" applyAlignment="1">
      <alignment horizontal="center"/>
    </xf>
    <xf numFmtId="3" fontId="10" fillId="0" borderId="0" xfId="0" applyNumberFormat="1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3" fontId="3" fillId="0" borderId="2" xfId="0" applyNumberFormat="1" applyFont="1" applyFill="1" applyBorder="1" applyAlignment="1">
      <alignment horizontal="right"/>
    </xf>
    <xf numFmtId="3" fontId="3" fillId="0" borderId="4" xfId="0" applyNumberFormat="1" applyFont="1" applyFill="1" applyBorder="1" applyAlignment="1">
      <alignment horizontal="right"/>
    </xf>
    <xf numFmtId="3" fontId="3" fillId="0" borderId="11" xfId="0" applyNumberFormat="1" applyFont="1" applyFill="1" applyBorder="1" applyAlignment="1">
      <alignment horizontal="right"/>
    </xf>
    <xf numFmtId="44" fontId="3" fillId="0" borderId="1" xfId="0" applyNumberFormat="1" applyFont="1" applyFill="1" applyBorder="1" applyAlignment="1">
      <alignment horizontal="center"/>
    </xf>
    <xf numFmtId="44" fontId="3" fillId="0" borderId="2" xfId="0" applyNumberFormat="1" applyFont="1" applyFill="1" applyBorder="1" applyAlignment="1">
      <alignment horizontal="center"/>
    </xf>
    <xf numFmtId="44" fontId="3" fillId="0" borderId="4" xfId="0" applyNumberFormat="1" applyFont="1" applyFill="1" applyBorder="1" applyAlignment="1">
      <alignment horizontal="center"/>
    </xf>
    <xf numFmtId="44" fontId="3" fillId="0" borderId="11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2" fillId="0" borderId="11" xfId="0" applyFont="1" applyFill="1" applyBorder="1" applyAlignment="1">
      <alignment horizontal="center" wrapText="1"/>
    </xf>
    <xf numFmtId="0" fontId="10" fillId="0" borderId="2" xfId="0" applyFont="1" applyFill="1" applyBorder="1" applyAlignment="1">
      <alignment horizontal="center" wrapText="1"/>
    </xf>
    <xf numFmtId="0" fontId="10" fillId="0" borderId="4" xfId="0" applyFont="1" applyFill="1" applyBorder="1" applyAlignment="1">
      <alignment horizontal="center" wrapText="1"/>
    </xf>
    <xf numFmtId="0" fontId="10" fillId="0" borderId="11" xfId="0" applyFont="1" applyFill="1" applyBorder="1" applyAlignment="1">
      <alignment horizontal="center" wrapText="1"/>
    </xf>
    <xf numFmtId="165" fontId="2" fillId="0" borderId="2" xfId="0" applyNumberFormat="1" applyFont="1" applyFill="1" applyBorder="1" applyAlignment="1">
      <alignment horizontal="center"/>
    </xf>
    <xf numFmtId="165" fontId="2" fillId="0" borderId="4" xfId="0" applyNumberFormat="1" applyFont="1" applyFill="1" applyBorder="1" applyAlignment="1">
      <alignment horizontal="center"/>
    </xf>
    <xf numFmtId="165" fontId="2" fillId="0" borderId="11" xfId="0" applyNumberFormat="1" applyFont="1" applyFill="1" applyBorder="1" applyAlignment="1">
      <alignment horizontal="center"/>
    </xf>
    <xf numFmtId="44" fontId="3" fillId="0" borderId="1" xfId="1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right"/>
    </xf>
    <xf numFmtId="0" fontId="3" fillId="0" borderId="11" xfId="0" applyFont="1" applyFill="1" applyBorder="1" applyAlignment="1">
      <alignment horizontal="right"/>
    </xf>
    <xf numFmtId="1" fontId="3" fillId="0" borderId="2" xfId="0" applyNumberFormat="1" applyFont="1" applyFill="1" applyBorder="1" applyAlignment="1">
      <alignment horizontal="right"/>
    </xf>
    <xf numFmtId="1" fontId="3" fillId="0" borderId="4" xfId="0" applyNumberFormat="1" applyFont="1" applyFill="1" applyBorder="1" applyAlignment="1">
      <alignment horizontal="right"/>
    </xf>
    <xf numFmtId="1" fontId="3" fillId="0" borderId="11" xfId="0" applyNumberFormat="1" applyFont="1" applyFill="1" applyBorder="1" applyAlignment="1">
      <alignment horizontal="right"/>
    </xf>
    <xf numFmtId="1" fontId="3" fillId="0" borderId="2" xfId="0" applyNumberFormat="1" applyFont="1" applyFill="1" applyBorder="1" applyAlignment="1"/>
    <xf numFmtId="1" fontId="3" fillId="0" borderId="11" xfId="0" applyNumberFormat="1" applyFont="1" applyFill="1" applyBorder="1" applyAlignment="1"/>
    <xf numFmtId="0" fontId="3" fillId="0" borderId="2" xfId="0" applyNumberFormat="1" applyFont="1" applyFill="1" applyBorder="1" applyAlignment="1">
      <alignment horizontal="center" wrapText="1"/>
    </xf>
    <xf numFmtId="0" fontId="3" fillId="0" borderId="4" xfId="0" applyNumberFormat="1" applyFont="1" applyFill="1" applyBorder="1" applyAlignment="1">
      <alignment horizontal="center" wrapText="1"/>
    </xf>
    <xf numFmtId="0" fontId="3" fillId="0" borderId="11" xfId="0" applyNumberFormat="1" applyFont="1" applyFill="1" applyBorder="1" applyAlignment="1">
      <alignment horizontal="center" wrapText="1"/>
    </xf>
    <xf numFmtId="44" fontId="3" fillId="0" borderId="1" xfId="1" applyFont="1" applyFill="1" applyBorder="1" applyAlignment="1">
      <alignment horizontal="center"/>
    </xf>
    <xf numFmtId="44" fontId="3" fillId="0" borderId="2" xfId="1" applyFont="1" applyFill="1" applyBorder="1" applyAlignment="1">
      <alignment horizontal="center"/>
    </xf>
    <xf numFmtId="44" fontId="3" fillId="0" borderId="4" xfId="1" applyFont="1" applyFill="1" applyBorder="1" applyAlignment="1">
      <alignment horizontal="center"/>
    </xf>
    <xf numFmtId="44" fontId="3" fillId="0" borderId="11" xfId="1" applyFont="1" applyFill="1" applyBorder="1" applyAlignment="1">
      <alignment horizontal="center"/>
    </xf>
    <xf numFmtId="3" fontId="3" fillId="0" borderId="1" xfId="0" applyNumberFormat="1" applyFont="1" applyFill="1" applyBorder="1" applyAlignment="1"/>
    <xf numFmtId="165" fontId="3" fillId="0" borderId="2" xfId="0" applyNumberFormat="1" applyFont="1" applyFill="1" applyBorder="1" applyAlignment="1">
      <alignment horizontal="right"/>
    </xf>
    <xf numFmtId="165" fontId="3" fillId="0" borderId="11" xfId="0" applyNumberFormat="1" applyFont="1" applyFill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165" fontId="3" fillId="0" borderId="2" xfId="0" applyNumberFormat="1" applyFont="1" applyBorder="1" applyAlignment="1">
      <alignment horizontal="center"/>
    </xf>
    <xf numFmtId="165" fontId="3" fillId="0" borderId="11" xfId="0" applyNumberFormat="1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44" fontId="3" fillId="0" borderId="2" xfId="1" applyNumberFormat="1" applyFont="1" applyFill="1" applyBorder="1" applyAlignment="1">
      <alignment horizontal="center"/>
    </xf>
    <xf numFmtId="44" fontId="3" fillId="0" borderId="11" xfId="1" applyNumberFormat="1" applyFont="1" applyFill="1" applyBorder="1" applyAlignment="1">
      <alignment horizontal="center"/>
    </xf>
    <xf numFmtId="0" fontId="3" fillId="6" borderId="2" xfId="0" applyFont="1" applyFill="1" applyBorder="1" applyAlignment="1">
      <alignment horizontal="right"/>
    </xf>
    <xf numFmtId="0" fontId="3" fillId="6" borderId="11" xfId="0" applyFont="1" applyFill="1" applyBorder="1" applyAlignment="1">
      <alignment horizontal="right"/>
    </xf>
    <xf numFmtId="44" fontId="3" fillId="6" borderId="2" xfId="0" applyNumberFormat="1" applyFont="1" applyFill="1" applyBorder="1" applyAlignment="1">
      <alignment horizontal="center"/>
    </xf>
    <xf numFmtId="44" fontId="3" fillId="6" borderId="11" xfId="0" applyNumberFormat="1" applyFont="1" applyFill="1" applyBorder="1" applyAlignment="1">
      <alignment horizontal="center"/>
    </xf>
    <xf numFmtId="0" fontId="3" fillId="11" borderId="2" xfId="0" applyFont="1" applyFill="1" applyBorder="1" applyAlignment="1">
      <alignment horizontal="right"/>
    </xf>
    <xf numFmtId="0" fontId="3" fillId="11" borderId="11" xfId="0" applyFont="1" applyFill="1" applyBorder="1" applyAlignment="1">
      <alignment horizontal="right"/>
    </xf>
    <xf numFmtId="44" fontId="3" fillId="11" borderId="1" xfId="0" applyNumberFormat="1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3" fillId="11" borderId="11" xfId="0" applyFont="1" applyFill="1" applyBorder="1" applyAlignment="1">
      <alignment horizontal="center"/>
    </xf>
    <xf numFmtId="44" fontId="3" fillId="11" borderId="2" xfId="0" applyNumberFormat="1" applyFont="1" applyFill="1" applyBorder="1" applyAlignment="1">
      <alignment horizontal="center"/>
    </xf>
    <xf numFmtId="44" fontId="3" fillId="11" borderId="4" xfId="0" applyNumberFormat="1" applyFont="1" applyFill="1" applyBorder="1" applyAlignment="1">
      <alignment horizontal="center"/>
    </xf>
    <xf numFmtId="44" fontId="3" fillId="11" borderId="1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right"/>
    </xf>
    <xf numFmtId="0" fontId="3" fillId="6" borderId="4" xfId="0" applyFont="1" applyFill="1" applyBorder="1" applyAlignment="1">
      <alignment horizontal="right"/>
    </xf>
    <xf numFmtId="44" fontId="3" fillId="6" borderId="4" xfId="0" applyNumberFormat="1" applyFont="1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mailto:bj.hinch@sympatico.ca" TargetMode="External"/><Relationship Id="rId299" Type="http://schemas.openxmlformats.org/officeDocument/2006/relationships/hyperlink" Target="mailto:cailynn@rogers.com" TargetMode="External"/><Relationship Id="rId21" Type="http://schemas.openxmlformats.org/officeDocument/2006/relationships/hyperlink" Target="mailto:superdraven@look.ca" TargetMode="External"/><Relationship Id="rId63" Type="http://schemas.openxmlformats.org/officeDocument/2006/relationships/hyperlink" Target="mailto:oslandt@squred.com" TargetMode="External"/><Relationship Id="rId159" Type="http://schemas.openxmlformats.org/officeDocument/2006/relationships/hyperlink" Target="mailto:gwarcop@cogeco.ca" TargetMode="External"/><Relationship Id="rId324" Type="http://schemas.openxmlformats.org/officeDocument/2006/relationships/hyperlink" Target="mailto:harleygus@rogers.com" TargetMode="External"/><Relationship Id="rId366" Type="http://schemas.openxmlformats.org/officeDocument/2006/relationships/hyperlink" Target="mailto:tanyaw168@hotmail.com" TargetMode="External"/><Relationship Id="rId170" Type="http://schemas.openxmlformats.org/officeDocument/2006/relationships/hyperlink" Target="mailto:stanrose@rogers.com" TargetMode="External"/><Relationship Id="rId226" Type="http://schemas.openxmlformats.org/officeDocument/2006/relationships/hyperlink" Target="mailto:sawilson@uoguelph.ca" TargetMode="External"/><Relationship Id="rId433" Type="http://schemas.openxmlformats.org/officeDocument/2006/relationships/hyperlink" Target="mailto:walterstoddard@hotmail.com" TargetMode="External"/><Relationship Id="rId268" Type="http://schemas.openxmlformats.org/officeDocument/2006/relationships/hyperlink" Target="mailto:jon_742@msn.com" TargetMode="External"/><Relationship Id="rId475" Type="http://schemas.openxmlformats.org/officeDocument/2006/relationships/hyperlink" Target="mailto:alkhang@hotmail.com" TargetMode="External"/><Relationship Id="rId32" Type="http://schemas.openxmlformats.org/officeDocument/2006/relationships/hyperlink" Target="mailto:jroberts@mergetel.com" TargetMode="External"/><Relationship Id="rId74" Type="http://schemas.openxmlformats.org/officeDocument/2006/relationships/hyperlink" Target="mailto:kare_wind@durham.edu.on.ca" TargetMode="External"/><Relationship Id="rId128" Type="http://schemas.openxmlformats.org/officeDocument/2006/relationships/hyperlink" Target="mailto:mr_nav@hotmail.com" TargetMode="External"/><Relationship Id="rId335" Type="http://schemas.openxmlformats.org/officeDocument/2006/relationships/hyperlink" Target="mailto:cynthia7@sympatico.ca" TargetMode="External"/><Relationship Id="rId377" Type="http://schemas.openxmlformats.org/officeDocument/2006/relationships/hyperlink" Target="mailto:hansen@bvsocialstudies.ca" TargetMode="External"/><Relationship Id="rId5" Type="http://schemas.openxmlformats.org/officeDocument/2006/relationships/hyperlink" Target="mailto:cagg@rogers.com" TargetMode="External"/><Relationship Id="rId181" Type="http://schemas.openxmlformats.org/officeDocument/2006/relationships/hyperlink" Target="mailto:sandrahessels@hotmail.com" TargetMode="External"/><Relationship Id="rId237" Type="http://schemas.openxmlformats.org/officeDocument/2006/relationships/hyperlink" Target="mailto:kscarlet@united-church.ca" TargetMode="External"/><Relationship Id="rId402" Type="http://schemas.openxmlformats.org/officeDocument/2006/relationships/hyperlink" Target="mailto:thien.nguyen@rogers.com" TargetMode="External"/><Relationship Id="rId279" Type="http://schemas.openxmlformats.org/officeDocument/2006/relationships/hyperlink" Target="mailto:cdunnew@pacifier.com" TargetMode="External"/><Relationship Id="rId444" Type="http://schemas.openxmlformats.org/officeDocument/2006/relationships/hyperlink" Target="mailto:francis.ngo@laposte.net" TargetMode="External"/><Relationship Id="rId486" Type="http://schemas.openxmlformats.org/officeDocument/2006/relationships/hyperlink" Target="mailto:aikendrumca@aol.com" TargetMode="External"/><Relationship Id="rId43" Type="http://schemas.openxmlformats.org/officeDocument/2006/relationships/hyperlink" Target="mailto:harleygus@rogers.com" TargetMode="External"/><Relationship Id="rId139" Type="http://schemas.openxmlformats.org/officeDocument/2006/relationships/hyperlink" Target="mailto:christicote@shaw.ca" TargetMode="External"/><Relationship Id="rId290" Type="http://schemas.openxmlformats.org/officeDocument/2006/relationships/hyperlink" Target="mailto:peeweeben@msn.com" TargetMode="External"/><Relationship Id="rId304" Type="http://schemas.openxmlformats.org/officeDocument/2006/relationships/hyperlink" Target="mailto:Heather.Flynn@conocophillips.com" TargetMode="External"/><Relationship Id="rId346" Type="http://schemas.openxmlformats.org/officeDocument/2006/relationships/hyperlink" Target="mailto:kristinalillakas@hotmail.com" TargetMode="External"/><Relationship Id="rId388" Type="http://schemas.openxmlformats.org/officeDocument/2006/relationships/hyperlink" Target="mailto:calico@allstream.net" TargetMode="External"/><Relationship Id="rId85" Type="http://schemas.openxmlformats.org/officeDocument/2006/relationships/hyperlink" Target="mailto:mccallums@rogers.com" TargetMode="External"/><Relationship Id="rId150" Type="http://schemas.openxmlformats.org/officeDocument/2006/relationships/hyperlink" Target="mailto:fflash10@canada.com" TargetMode="External"/><Relationship Id="rId192" Type="http://schemas.openxmlformats.org/officeDocument/2006/relationships/hyperlink" Target="mailto:rforte@rogers.om" TargetMode="External"/><Relationship Id="rId206" Type="http://schemas.openxmlformats.org/officeDocument/2006/relationships/hyperlink" Target="mailto:stevericketts@sympatico.ca" TargetMode="External"/><Relationship Id="rId413" Type="http://schemas.openxmlformats.org/officeDocument/2006/relationships/hyperlink" Target="mailto:twolivings@videotron.ca" TargetMode="External"/><Relationship Id="rId248" Type="http://schemas.openxmlformats.org/officeDocument/2006/relationships/hyperlink" Target="mailto:morleys@sympatico" TargetMode="External"/><Relationship Id="rId455" Type="http://schemas.openxmlformats.org/officeDocument/2006/relationships/hyperlink" Target="mailto:cradimer@hfx.eastlink.ca" TargetMode="External"/><Relationship Id="rId12" Type="http://schemas.openxmlformats.org/officeDocument/2006/relationships/hyperlink" Target="mailto:canadiantrails@msn.com" TargetMode="External"/><Relationship Id="rId108" Type="http://schemas.openxmlformats.org/officeDocument/2006/relationships/hyperlink" Target="mailto:jason.hynes05@rotman.utotonto.ca" TargetMode="External"/><Relationship Id="rId315" Type="http://schemas.openxmlformats.org/officeDocument/2006/relationships/hyperlink" Target="mailto:rkoraca@msn.com" TargetMode="External"/><Relationship Id="rId357" Type="http://schemas.openxmlformats.org/officeDocument/2006/relationships/hyperlink" Target="mailto:mandiel447@hotmail.com" TargetMode="External"/><Relationship Id="rId54" Type="http://schemas.openxmlformats.org/officeDocument/2006/relationships/hyperlink" Target="mailto:armrdsoul7@shaw.ca" TargetMode="External"/><Relationship Id="rId96" Type="http://schemas.openxmlformats.org/officeDocument/2006/relationships/hyperlink" Target="mailto:toque@freecouch.com" TargetMode="External"/><Relationship Id="rId161" Type="http://schemas.openxmlformats.org/officeDocument/2006/relationships/hyperlink" Target="mailto:jeddle0561@rogers.com" TargetMode="External"/><Relationship Id="rId217" Type="http://schemas.openxmlformats.org/officeDocument/2006/relationships/hyperlink" Target="mailto:CP@ColinPitts.com" TargetMode="External"/><Relationship Id="rId399" Type="http://schemas.openxmlformats.org/officeDocument/2006/relationships/hyperlink" Target="mailto:kclewis@ureach.com" TargetMode="External"/><Relationship Id="rId259" Type="http://schemas.openxmlformats.org/officeDocument/2006/relationships/hyperlink" Target="mailto:jbsaville@peoplepc.com" TargetMode="External"/><Relationship Id="rId424" Type="http://schemas.openxmlformats.org/officeDocument/2006/relationships/hyperlink" Target="mailto:cgeddes@gpma.ca" TargetMode="External"/><Relationship Id="rId466" Type="http://schemas.openxmlformats.org/officeDocument/2006/relationships/hyperlink" Target="mailto:dano@direct.ca" TargetMode="External"/><Relationship Id="rId23" Type="http://schemas.openxmlformats.org/officeDocument/2006/relationships/hyperlink" Target="mailto:walnutbladder@hotmail.com" TargetMode="External"/><Relationship Id="rId119" Type="http://schemas.openxmlformats.org/officeDocument/2006/relationships/hyperlink" Target="mailto:cpimento@cogeco.ca" TargetMode="External"/><Relationship Id="rId270" Type="http://schemas.openxmlformats.org/officeDocument/2006/relationships/hyperlink" Target="mailto:mbcook@canada.com" TargetMode="External"/><Relationship Id="rId326" Type="http://schemas.openxmlformats.org/officeDocument/2006/relationships/hyperlink" Target="mailto:jpodaima@ualberta.ca" TargetMode="External"/><Relationship Id="rId65" Type="http://schemas.openxmlformats.org/officeDocument/2006/relationships/hyperlink" Target="mailto:lori.weatherby@rbc.com" TargetMode="External"/><Relationship Id="rId130" Type="http://schemas.openxmlformats.org/officeDocument/2006/relationships/hyperlink" Target="mailto:sarahr@highsteam.net" TargetMode="External"/><Relationship Id="rId368" Type="http://schemas.openxmlformats.org/officeDocument/2006/relationships/hyperlink" Target="mailto:Roxysurf21@shaw.ca" TargetMode="External"/><Relationship Id="rId172" Type="http://schemas.openxmlformats.org/officeDocument/2006/relationships/hyperlink" Target="mailto:jackdia@sympatico.ca" TargetMode="External"/><Relationship Id="rId228" Type="http://schemas.openxmlformats.org/officeDocument/2006/relationships/hyperlink" Target="mailto:maryjean.deklerck@rbc.com" TargetMode="External"/><Relationship Id="rId435" Type="http://schemas.openxmlformats.org/officeDocument/2006/relationships/hyperlink" Target="mailto:nova_dragonca@yahoo.ca" TargetMode="External"/><Relationship Id="rId477" Type="http://schemas.openxmlformats.org/officeDocument/2006/relationships/hyperlink" Target="mailto:donnabruce@rogers.com" TargetMode="External"/><Relationship Id="rId281" Type="http://schemas.openxmlformats.org/officeDocument/2006/relationships/hyperlink" Target="mailto:kamran7@sympatico.ca" TargetMode="External"/><Relationship Id="rId337" Type="http://schemas.openxmlformats.org/officeDocument/2006/relationships/hyperlink" Target="mailto:elevesque@stikeman.com" TargetMode="External"/><Relationship Id="rId34" Type="http://schemas.openxmlformats.org/officeDocument/2006/relationships/hyperlink" Target="mailto:terryk@mondonet.com" TargetMode="External"/><Relationship Id="rId76" Type="http://schemas.openxmlformats.org/officeDocument/2006/relationships/hyperlink" Target="mailto:kjincanada@rogers.com" TargetMode="External"/><Relationship Id="rId141" Type="http://schemas.openxmlformats.org/officeDocument/2006/relationships/hyperlink" Target="mailto:judyx3@muskoks.com" TargetMode="External"/><Relationship Id="rId379" Type="http://schemas.openxmlformats.org/officeDocument/2006/relationships/hyperlink" Target="mailto:mgearhart@shaw.ca" TargetMode="External"/><Relationship Id="rId7" Type="http://schemas.openxmlformats.org/officeDocument/2006/relationships/hyperlink" Target="mailto:freemadc@mcmaster.ca" TargetMode="External"/><Relationship Id="rId183" Type="http://schemas.openxmlformats.org/officeDocument/2006/relationships/hyperlink" Target="mailto:Besslich@aol.com" TargetMode="External"/><Relationship Id="rId239" Type="http://schemas.openxmlformats.org/officeDocument/2006/relationships/hyperlink" Target="mailto:cjtarjan@hotmail.com" TargetMode="External"/><Relationship Id="rId390" Type="http://schemas.openxmlformats.org/officeDocument/2006/relationships/hyperlink" Target="mailto:ngabriel@telus.net" TargetMode="External"/><Relationship Id="rId404" Type="http://schemas.openxmlformats.org/officeDocument/2006/relationships/hyperlink" Target="mailto:dzuk@sympatico.ca" TargetMode="External"/><Relationship Id="rId446" Type="http://schemas.openxmlformats.org/officeDocument/2006/relationships/hyperlink" Target="mailto:cjbassie@shaw.ca" TargetMode="External"/><Relationship Id="rId250" Type="http://schemas.openxmlformats.org/officeDocument/2006/relationships/hyperlink" Target="mailto:dennibetker@hotmail.com" TargetMode="External"/><Relationship Id="rId292" Type="http://schemas.openxmlformats.org/officeDocument/2006/relationships/hyperlink" Target="mailto:skiefer@bellsouth.net" TargetMode="External"/><Relationship Id="rId306" Type="http://schemas.openxmlformats.org/officeDocument/2006/relationships/hyperlink" Target="mailto:brent.debbie@sympatico.ca" TargetMode="External"/><Relationship Id="rId488" Type="http://schemas.openxmlformats.org/officeDocument/2006/relationships/hyperlink" Target="mailto:trapp@shaw.ca" TargetMode="External"/><Relationship Id="rId45" Type="http://schemas.openxmlformats.org/officeDocument/2006/relationships/hyperlink" Target="mailto:andret@netcom.ca" TargetMode="External"/><Relationship Id="rId87" Type="http://schemas.openxmlformats.org/officeDocument/2006/relationships/hyperlink" Target="mailto:shawnaj@magma.ca" TargetMode="External"/><Relationship Id="rId110" Type="http://schemas.openxmlformats.org/officeDocument/2006/relationships/hyperlink" Target="mailto:cfm424@cogeco.ca" TargetMode="External"/><Relationship Id="rId348" Type="http://schemas.openxmlformats.org/officeDocument/2006/relationships/hyperlink" Target="mailto:jennelv@hotmail.com" TargetMode="External"/><Relationship Id="rId152" Type="http://schemas.openxmlformats.org/officeDocument/2006/relationships/hyperlink" Target="mailto:bilodeau.s@hotmail.com" TargetMode="External"/><Relationship Id="rId194" Type="http://schemas.openxmlformats.org/officeDocument/2006/relationships/hyperlink" Target="mailto:comp-u@rogers.com" TargetMode="External"/><Relationship Id="rId208" Type="http://schemas.openxmlformats.org/officeDocument/2006/relationships/hyperlink" Target="mailto:nbrettca@aol.com" TargetMode="External"/><Relationship Id="rId415" Type="http://schemas.openxmlformats.org/officeDocument/2006/relationships/hyperlink" Target="mailto:gleskew@sympatico.ca" TargetMode="External"/><Relationship Id="rId457" Type="http://schemas.openxmlformats.org/officeDocument/2006/relationships/hyperlink" Target="mailto:brent@bisonhistorical.com" TargetMode="External"/><Relationship Id="rId261" Type="http://schemas.openxmlformats.org/officeDocument/2006/relationships/hyperlink" Target="mailto:lyndsey_ashlee@yahoo.com" TargetMode="External"/><Relationship Id="rId14" Type="http://schemas.openxmlformats.org/officeDocument/2006/relationships/hyperlink" Target="mailto:skassam@personainternet.com" TargetMode="External"/><Relationship Id="rId56" Type="http://schemas.openxmlformats.org/officeDocument/2006/relationships/hyperlink" Target="mailto:that_guy_chris@hotmail.com" TargetMode="External"/><Relationship Id="rId317" Type="http://schemas.openxmlformats.org/officeDocument/2006/relationships/hyperlink" Target="mailto:inge.buckman@dockproducts.spx.com" TargetMode="External"/><Relationship Id="rId359" Type="http://schemas.openxmlformats.org/officeDocument/2006/relationships/hyperlink" Target="mailto:emma.stevens@sympatico.ca" TargetMode="External"/><Relationship Id="rId98" Type="http://schemas.openxmlformats.org/officeDocument/2006/relationships/hyperlink" Target="mailto:cfilfili@hotmail.com" TargetMode="External"/><Relationship Id="rId121" Type="http://schemas.openxmlformats.org/officeDocument/2006/relationships/hyperlink" Target="mailto:bwlaird@rideau.net" TargetMode="External"/><Relationship Id="rId163" Type="http://schemas.openxmlformats.org/officeDocument/2006/relationships/hyperlink" Target="mailto:tezmind@hotmail.com" TargetMode="External"/><Relationship Id="rId219" Type="http://schemas.openxmlformats.org/officeDocument/2006/relationships/hyperlink" Target="mailto:szaver@hotmail.com" TargetMode="External"/><Relationship Id="rId370" Type="http://schemas.openxmlformats.org/officeDocument/2006/relationships/hyperlink" Target="mailto:christine.read@ns.sympatico.ca" TargetMode="External"/><Relationship Id="rId426" Type="http://schemas.openxmlformats.org/officeDocument/2006/relationships/hyperlink" Target="mailto:tomthompson@sympatico.ca" TargetMode="External"/><Relationship Id="rId230" Type="http://schemas.openxmlformats.org/officeDocument/2006/relationships/hyperlink" Target="mailto:stevenwray@sprint.ca" TargetMode="External"/><Relationship Id="rId468" Type="http://schemas.openxmlformats.org/officeDocument/2006/relationships/hyperlink" Target="mailto:angelbabi43@hotmail.com" TargetMode="External"/><Relationship Id="rId25" Type="http://schemas.openxmlformats.org/officeDocument/2006/relationships/hyperlink" Target="mailto:ian.banks@saskatooncreditunion.com" TargetMode="External"/><Relationship Id="rId67" Type="http://schemas.openxmlformats.org/officeDocument/2006/relationships/hyperlink" Target="mailto:ahummel@cansys.com" TargetMode="External"/><Relationship Id="rId272" Type="http://schemas.openxmlformats.org/officeDocument/2006/relationships/hyperlink" Target="mailto:janf@sympatico.ca" TargetMode="External"/><Relationship Id="rId328" Type="http://schemas.openxmlformats.org/officeDocument/2006/relationships/hyperlink" Target="mailto:ingridarcand@hotmail.com" TargetMode="External"/><Relationship Id="rId132" Type="http://schemas.openxmlformats.org/officeDocument/2006/relationships/hyperlink" Target="mailto:johnny_b11@hotmail.com" TargetMode="External"/><Relationship Id="rId174" Type="http://schemas.openxmlformats.org/officeDocument/2006/relationships/hyperlink" Target="mailto:msarnold@hotmail.com" TargetMode="External"/><Relationship Id="rId381" Type="http://schemas.openxmlformats.org/officeDocument/2006/relationships/hyperlink" Target="mailto:handynurse@shaw.ca" TargetMode="External"/><Relationship Id="rId241" Type="http://schemas.openxmlformats.org/officeDocument/2006/relationships/hyperlink" Target="mailto:mantajbrar@hotmail.com" TargetMode="External"/><Relationship Id="rId437" Type="http://schemas.openxmlformats.org/officeDocument/2006/relationships/hyperlink" Target="mailto:genga79@hotmail.com" TargetMode="External"/><Relationship Id="rId479" Type="http://schemas.openxmlformats.org/officeDocument/2006/relationships/hyperlink" Target="mailto:samantha_x_tam@hotamil.com" TargetMode="External"/><Relationship Id="rId36" Type="http://schemas.openxmlformats.org/officeDocument/2006/relationships/hyperlink" Target="mailto:gary.au@sympatico.ca" TargetMode="External"/><Relationship Id="rId283" Type="http://schemas.openxmlformats.org/officeDocument/2006/relationships/hyperlink" Target="mailto:b2thet@cogeco.ca" TargetMode="External"/><Relationship Id="rId339" Type="http://schemas.openxmlformats.org/officeDocument/2006/relationships/hyperlink" Target="mailto:pat.skene@sympatico.ca" TargetMode="External"/><Relationship Id="rId490" Type="http://schemas.openxmlformats.org/officeDocument/2006/relationships/hyperlink" Target="mailto:jbrandick@hotmail.com" TargetMode="External"/><Relationship Id="rId78" Type="http://schemas.openxmlformats.org/officeDocument/2006/relationships/hyperlink" Target="mailto:iczky@hotmail.com" TargetMode="External"/><Relationship Id="rId101" Type="http://schemas.openxmlformats.org/officeDocument/2006/relationships/hyperlink" Target="mailto:shellygroisman@hotmail.com" TargetMode="External"/><Relationship Id="rId143" Type="http://schemas.openxmlformats.org/officeDocument/2006/relationships/hyperlink" Target="mailto:jessicajalbout@yahoo.ca" TargetMode="External"/><Relationship Id="rId185" Type="http://schemas.openxmlformats.org/officeDocument/2006/relationships/hyperlink" Target="mailto:kearnev@rogers.com" TargetMode="External"/><Relationship Id="rId350" Type="http://schemas.openxmlformats.org/officeDocument/2006/relationships/hyperlink" Target="mailto:gailckelly@hotmail.com" TargetMode="External"/><Relationship Id="rId406" Type="http://schemas.openxmlformats.org/officeDocument/2006/relationships/hyperlink" Target="mailto:barry.sues@bell.ca" TargetMode="External"/><Relationship Id="rId9" Type="http://schemas.openxmlformats.org/officeDocument/2006/relationships/hyperlink" Target="mailto:jecline@sympatico.ca" TargetMode="External"/><Relationship Id="rId210" Type="http://schemas.openxmlformats.org/officeDocument/2006/relationships/hyperlink" Target="mailto:bprcmorgan@sympatico.ca" TargetMode="External"/><Relationship Id="rId392" Type="http://schemas.openxmlformats.org/officeDocument/2006/relationships/hyperlink" Target="mailto:najg@shaw.ca" TargetMode="External"/><Relationship Id="rId448" Type="http://schemas.openxmlformats.org/officeDocument/2006/relationships/hyperlink" Target="mailto:campbell_pm@telus.net" TargetMode="External"/><Relationship Id="rId252" Type="http://schemas.openxmlformats.org/officeDocument/2006/relationships/hyperlink" Target="mailto:zrankin@hotmail.com" TargetMode="External"/><Relationship Id="rId294" Type="http://schemas.openxmlformats.org/officeDocument/2006/relationships/hyperlink" Target="mailto:colin.arminta@sympatico.ca" TargetMode="External"/><Relationship Id="rId308" Type="http://schemas.openxmlformats.org/officeDocument/2006/relationships/hyperlink" Target="mailto:jayson@phelpsgroup.ca" TargetMode="External"/><Relationship Id="rId47" Type="http://schemas.openxmlformats.org/officeDocument/2006/relationships/hyperlink" Target="mailto:guylaine.savoie@rbc.com" TargetMode="External"/><Relationship Id="rId89" Type="http://schemas.openxmlformats.org/officeDocument/2006/relationships/hyperlink" Target="mailto:gongibes@hotmail.com" TargetMode="External"/><Relationship Id="rId112" Type="http://schemas.openxmlformats.org/officeDocument/2006/relationships/hyperlink" Target="mailto:kbardeesy@canada.com" TargetMode="External"/><Relationship Id="rId154" Type="http://schemas.openxmlformats.org/officeDocument/2006/relationships/hyperlink" Target="mailto:gkawabata@rogers.com" TargetMode="External"/><Relationship Id="rId361" Type="http://schemas.openxmlformats.org/officeDocument/2006/relationships/hyperlink" Target="mailto:lmcgowan@allstream.net" TargetMode="External"/><Relationship Id="rId196" Type="http://schemas.openxmlformats.org/officeDocument/2006/relationships/hyperlink" Target="mailto:paul@engineone.ca" TargetMode="External"/><Relationship Id="rId417" Type="http://schemas.openxmlformats.org/officeDocument/2006/relationships/hyperlink" Target="mailto:sonyamack1974@yahoo.ca" TargetMode="External"/><Relationship Id="rId459" Type="http://schemas.openxmlformats.org/officeDocument/2006/relationships/hyperlink" Target="mailto:tanigawam003@hawaii.rr.com" TargetMode="External"/><Relationship Id="rId16" Type="http://schemas.openxmlformats.org/officeDocument/2006/relationships/hyperlink" Target="mailto:rondi@encode.com" TargetMode="External"/><Relationship Id="rId221" Type="http://schemas.openxmlformats.org/officeDocument/2006/relationships/hyperlink" Target="mailto:jackhare@interlog.com" TargetMode="External"/><Relationship Id="rId263" Type="http://schemas.openxmlformats.org/officeDocument/2006/relationships/hyperlink" Target="mailto:cwells@rogers.com" TargetMode="External"/><Relationship Id="rId319" Type="http://schemas.openxmlformats.org/officeDocument/2006/relationships/hyperlink" Target="mailto:christinaserra@canad.com" TargetMode="External"/><Relationship Id="rId470" Type="http://schemas.openxmlformats.org/officeDocument/2006/relationships/hyperlink" Target="mailto:arcc@pathcom.com" TargetMode="External"/><Relationship Id="rId58" Type="http://schemas.openxmlformats.org/officeDocument/2006/relationships/hyperlink" Target="mailto:hubbell@rogers.com" TargetMode="External"/><Relationship Id="rId123" Type="http://schemas.openxmlformats.org/officeDocument/2006/relationships/hyperlink" Target="mailto:cdellamora@sympatico.ca" TargetMode="External"/><Relationship Id="rId330" Type="http://schemas.openxmlformats.org/officeDocument/2006/relationships/hyperlink" Target="mailto:djast@cs.toronto.edu" TargetMode="External"/><Relationship Id="rId165" Type="http://schemas.openxmlformats.org/officeDocument/2006/relationships/hyperlink" Target="mailto:gclark5482@sympatico.ca" TargetMode="External"/><Relationship Id="rId372" Type="http://schemas.openxmlformats.org/officeDocument/2006/relationships/hyperlink" Target="mailto:janis_downs@hotmail.com" TargetMode="External"/><Relationship Id="rId428" Type="http://schemas.openxmlformats.org/officeDocument/2006/relationships/hyperlink" Target="mailto:j-pconnelly@sympatico.ca" TargetMode="External"/><Relationship Id="rId232" Type="http://schemas.openxmlformats.org/officeDocument/2006/relationships/hyperlink" Target="mailto:zephyr_kidd@yahoo.ca" TargetMode="External"/><Relationship Id="rId274" Type="http://schemas.openxmlformats.org/officeDocument/2006/relationships/hyperlink" Target="mailto:paul@wardenmusic.com" TargetMode="External"/><Relationship Id="rId481" Type="http://schemas.openxmlformats.org/officeDocument/2006/relationships/hyperlink" Target="mailto:machogogo@hotmail.com" TargetMode="External"/><Relationship Id="rId27" Type="http://schemas.openxmlformats.org/officeDocument/2006/relationships/hyperlink" Target="mailto:ksjgould@sympatico.ca" TargetMode="External"/><Relationship Id="rId69" Type="http://schemas.openxmlformats.org/officeDocument/2006/relationships/hyperlink" Target="mailto:lougb@sympatico.ca" TargetMode="External"/><Relationship Id="rId134" Type="http://schemas.openxmlformats.org/officeDocument/2006/relationships/hyperlink" Target="mailto:pmconnell@idccanada.com" TargetMode="External"/><Relationship Id="rId80" Type="http://schemas.openxmlformats.org/officeDocument/2006/relationships/hyperlink" Target="mailto:amanda_heale@hotmail.com" TargetMode="External"/><Relationship Id="rId176" Type="http://schemas.openxmlformats.org/officeDocument/2006/relationships/hyperlink" Target="mailto:greg.fisk@sympatico.ca" TargetMode="External"/><Relationship Id="rId341" Type="http://schemas.openxmlformats.org/officeDocument/2006/relationships/hyperlink" Target="mailto:charrison100@cogeco.ca" TargetMode="External"/><Relationship Id="rId383" Type="http://schemas.openxmlformats.org/officeDocument/2006/relationships/hyperlink" Target="mailto:ron.mar@utoronto.ca" TargetMode="External"/><Relationship Id="rId439" Type="http://schemas.openxmlformats.org/officeDocument/2006/relationships/hyperlink" Target="mailto:dpavko@hotmail.com" TargetMode="External"/><Relationship Id="rId201" Type="http://schemas.openxmlformats.org/officeDocument/2006/relationships/hyperlink" Target="mailto:infinite_2000@yahoo.com" TargetMode="External"/><Relationship Id="rId243" Type="http://schemas.openxmlformats.org/officeDocument/2006/relationships/hyperlink" Target="mailto:erikthered@shaw.ca" TargetMode="External"/><Relationship Id="rId285" Type="http://schemas.openxmlformats.org/officeDocument/2006/relationships/hyperlink" Target="mailto:shelley.kobelsky@sympatico.ca" TargetMode="External"/><Relationship Id="rId450" Type="http://schemas.openxmlformats.org/officeDocument/2006/relationships/hyperlink" Target="mailto:michael@ualberta.ca" TargetMode="External"/><Relationship Id="rId38" Type="http://schemas.openxmlformats.org/officeDocument/2006/relationships/hyperlink" Target="mailto:donsoegiarto@yahoo.com" TargetMode="External"/><Relationship Id="rId103" Type="http://schemas.openxmlformats.org/officeDocument/2006/relationships/hyperlink" Target="mailto:ulin_sun@hotmail.com" TargetMode="External"/><Relationship Id="rId310" Type="http://schemas.openxmlformats.org/officeDocument/2006/relationships/hyperlink" Target="mailto:3andrews@rogers.com" TargetMode="External"/><Relationship Id="rId492" Type="http://schemas.openxmlformats.org/officeDocument/2006/relationships/vmlDrawing" Target="../drawings/vmlDrawing5.vml"/><Relationship Id="rId91" Type="http://schemas.openxmlformats.org/officeDocument/2006/relationships/hyperlink" Target="mailto:katiecatterson@hotmail.com" TargetMode="External"/><Relationship Id="rId145" Type="http://schemas.openxmlformats.org/officeDocument/2006/relationships/hyperlink" Target="mailto:jffonseca@sympatico.ca" TargetMode="External"/><Relationship Id="rId187" Type="http://schemas.openxmlformats.org/officeDocument/2006/relationships/hyperlink" Target="mailto:aholtzma@romark.ca" TargetMode="External"/><Relationship Id="rId352" Type="http://schemas.openxmlformats.org/officeDocument/2006/relationships/hyperlink" Target="mailto:smfj74@telus.net" TargetMode="External"/><Relationship Id="rId394" Type="http://schemas.openxmlformats.org/officeDocument/2006/relationships/hyperlink" Target="mailto:fredbrydges96@hotmail.com" TargetMode="External"/><Relationship Id="rId408" Type="http://schemas.openxmlformats.org/officeDocument/2006/relationships/hyperlink" Target="mailto:tbeettam@iprimus.ca" TargetMode="External"/><Relationship Id="rId212" Type="http://schemas.openxmlformats.org/officeDocument/2006/relationships/hyperlink" Target="mailto:youngtty@hotmail.com" TargetMode="External"/><Relationship Id="rId254" Type="http://schemas.openxmlformats.org/officeDocument/2006/relationships/hyperlink" Target="mailto:dudleyshome@aol.com" TargetMode="External"/><Relationship Id="rId49" Type="http://schemas.openxmlformats.org/officeDocument/2006/relationships/hyperlink" Target="mailto:aokeefe@rogers.com" TargetMode="External"/><Relationship Id="rId114" Type="http://schemas.openxmlformats.org/officeDocument/2006/relationships/hyperlink" Target="mailto:bsherman@sentinelhill.com" TargetMode="External"/><Relationship Id="rId296" Type="http://schemas.openxmlformats.org/officeDocument/2006/relationships/hyperlink" Target="mailto:burkagallant@hotmail.com" TargetMode="External"/><Relationship Id="rId461" Type="http://schemas.openxmlformats.org/officeDocument/2006/relationships/hyperlink" Target="mailto:hanklalonde@kelcom1.igs.net" TargetMode="External"/><Relationship Id="rId60" Type="http://schemas.openxmlformats.org/officeDocument/2006/relationships/hyperlink" Target="mailto:archangel7@sympatico.ca" TargetMode="External"/><Relationship Id="rId156" Type="http://schemas.openxmlformats.org/officeDocument/2006/relationships/hyperlink" Target="mailto:david.baker@rbc.com" TargetMode="External"/><Relationship Id="rId198" Type="http://schemas.openxmlformats.org/officeDocument/2006/relationships/hyperlink" Target="mailto:csdraven@hotmail.com" TargetMode="External"/><Relationship Id="rId321" Type="http://schemas.openxmlformats.org/officeDocument/2006/relationships/hyperlink" Target="mailto:ed.pearce@rogers.com" TargetMode="External"/><Relationship Id="rId363" Type="http://schemas.openxmlformats.org/officeDocument/2006/relationships/hyperlink" Target="mailto:gerry_samuelson@shaw.ca" TargetMode="External"/><Relationship Id="rId419" Type="http://schemas.openxmlformats.org/officeDocument/2006/relationships/hyperlink" Target="mailto:ryan.barnes@telus.net" TargetMode="External"/><Relationship Id="rId223" Type="http://schemas.openxmlformats.org/officeDocument/2006/relationships/hyperlink" Target="mailto:jaydaaida@hotmail.com" TargetMode="External"/><Relationship Id="rId430" Type="http://schemas.openxmlformats.org/officeDocument/2006/relationships/hyperlink" Target="mailto:mking@aci.on.ca" TargetMode="External"/><Relationship Id="rId18" Type="http://schemas.openxmlformats.org/officeDocument/2006/relationships/hyperlink" Target="mailto:lmcg99@hotmail.com" TargetMode="External"/><Relationship Id="rId265" Type="http://schemas.openxmlformats.org/officeDocument/2006/relationships/hyperlink" Target="mailto:tfindlay@nethop.net" TargetMode="External"/><Relationship Id="rId472" Type="http://schemas.openxmlformats.org/officeDocument/2006/relationships/hyperlink" Target="mailto:sarahhook@canada.com" TargetMode="External"/><Relationship Id="rId125" Type="http://schemas.openxmlformats.org/officeDocument/2006/relationships/hyperlink" Target="mailto:cdelaney99@hotmail.com" TargetMode="External"/><Relationship Id="rId167" Type="http://schemas.openxmlformats.org/officeDocument/2006/relationships/hyperlink" Target="mailto:dmkuchma@rogers.com" TargetMode="External"/><Relationship Id="rId332" Type="http://schemas.openxmlformats.org/officeDocument/2006/relationships/hyperlink" Target="mailto:caleb_van_wyk@hotmail.com" TargetMode="External"/><Relationship Id="rId374" Type="http://schemas.openxmlformats.org/officeDocument/2006/relationships/hyperlink" Target="mailto:monica.dube@gccr.ca" TargetMode="External"/><Relationship Id="rId71" Type="http://schemas.openxmlformats.org/officeDocument/2006/relationships/hyperlink" Target="mailto:run_lola_run21@hotmail.com" TargetMode="External"/><Relationship Id="rId234" Type="http://schemas.openxmlformats.org/officeDocument/2006/relationships/hyperlink" Target="mailto:steph_turnbull@yahoo.com" TargetMode="External"/><Relationship Id="rId2" Type="http://schemas.openxmlformats.org/officeDocument/2006/relationships/hyperlink" Target="mailto:rebecca.martin@peace.com" TargetMode="External"/><Relationship Id="rId29" Type="http://schemas.openxmlformats.org/officeDocument/2006/relationships/hyperlink" Target="mailto:burns_norman@hotmail.com" TargetMode="External"/><Relationship Id="rId276" Type="http://schemas.openxmlformats.org/officeDocument/2006/relationships/hyperlink" Target="mailto:badasssam@hotmail.com" TargetMode="External"/><Relationship Id="rId441" Type="http://schemas.openxmlformats.org/officeDocument/2006/relationships/hyperlink" Target="mailto:seanpcasey@hotmail.com" TargetMode="External"/><Relationship Id="rId483" Type="http://schemas.openxmlformats.org/officeDocument/2006/relationships/hyperlink" Target="mailto:bradmacedo@sympatico.ca" TargetMode="External"/><Relationship Id="rId40" Type="http://schemas.openxmlformats.org/officeDocument/2006/relationships/hyperlink" Target="mailto:jasperblake@shaw.ca" TargetMode="External"/><Relationship Id="rId136" Type="http://schemas.openxmlformats.org/officeDocument/2006/relationships/hyperlink" Target="mailto:deirdre.fussell@rbc.com" TargetMode="External"/><Relationship Id="rId178" Type="http://schemas.openxmlformats.org/officeDocument/2006/relationships/hyperlink" Target="mailto:starsd28@hotmail.com" TargetMode="External"/><Relationship Id="rId301" Type="http://schemas.openxmlformats.org/officeDocument/2006/relationships/hyperlink" Target="mailto:thejames@rogers.com" TargetMode="External"/><Relationship Id="rId343" Type="http://schemas.openxmlformats.org/officeDocument/2006/relationships/hyperlink" Target="mailto:megsme@hotmail.com" TargetMode="External"/><Relationship Id="rId82" Type="http://schemas.openxmlformats.org/officeDocument/2006/relationships/hyperlink" Target="mailto:arshadkamran@yahoo.com" TargetMode="External"/><Relationship Id="rId203" Type="http://schemas.openxmlformats.org/officeDocument/2006/relationships/hyperlink" Target="mailto:fabris@cyberbeach.net" TargetMode="External"/><Relationship Id="rId385" Type="http://schemas.openxmlformats.org/officeDocument/2006/relationships/hyperlink" Target="mailto:frat_boy_@hotmail.com" TargetMode="External"/><Relationship Id="rId245" Type="http://schemas.openxmlformats.org/officeDocument/2006/relationships/hyperlink" Target="mailto:susan_reichart@yahoo.ca" TargetMode="External"/><Relationship Id="rId287" Type="http://schemas.openxmlformats.org/officeDocument/2006/relationships/hyperlink" Target="mailto:lincoln_troi@hotmail.com" TargetMode="External"/><Relationship Id="rId410" Type="http://schemas.openxmlformats.org/officeDocument/2006/relationships/hyperlink" Target="mailto:fihrer@rogers.com" TargetMode="External"/><Relationship Id="rId452" Type="http://schemas.openxmlformats.org/officeDocument/2006/relationships/hyperlink" Target="mailto:genevieve.gaignery@rci.rogers.com" TargetMode="External"/><Relationship Id="rId105" Type="http://schemas.openxmlformats.org/officeDocument/2006/relationships/hyperlink" Target="mailto:epick@uwo.ca" TargetMode="External"/><Relationship Id="rId147" Type="http://schemas.openxmlformats.org/officeDocument/2006/relationships/hyperlink" Target="mailto:sfrase@mnsi.net" TargetMode="External"/><Relationship Id="rId312" Type="http://schemas.openxmlformats.org/officeDocument/2006/relationships/hyperlink" Target="mailto:fido@mrpho.net" TargetMode="External"/><Relationship Id="rId354" Type="http://schemas.openxmlformats.org/officeDocument/2006/relationships/hyperlink" Target="mailto:mikeewilgar@hotmail.com" TargetMode="External"/><Relationship Id="rId51" Type="http://schemas.openxmlformats.org/officeDocument/2006/relationships/hyperlink" Target="mailto:pierregirouard@hotmail.com" TargetMode="External"/><Relationship Id="rId93" Type="http://schemas.openxmlformats.org/officeDocument/2006/relationships/hyperlink" Target="mailto:sivone143@yahoo.ca" TargetMode="External"/><Relationship Id="rId189" Type="http://schemas.openxmlformats.org/officeDocument/2006/relationships/hyperlink" Target="mailto:chantal.brunet@bmo.com" TargetMode="External"/><Relationship Id="rId396" Type="http://schemas.openxmlformats.org/officeDocument/2006/relationships/hyperlink" Target="mailto:astephens@ca.inter.net" TargetMode="External"/><Relationship Id="rId214" Type="http://schemas.openxmlformats.org/officeDocument/2006/relationships/hyperlink" Target="mailto:cbd1111@yahoo.com" TargetMode="External"/><Relationship Id="rId256" Type="http://schemas.openxmlformats.org/officeDocument/2006/relationships/hyperlink" Target="mailto:leeq@sympatico.ca" TargetMode="External"/><Relationship Id="rId298" Type="http://schemas.openxmlformats.org/officeDocument/2006/relationships/hyperlink" Target="mailto:irit_ers@yahoo.com" TargetMode="External"/><Relationship Id="rId421" Type="http://schemas.openxmlformats.org/officeDocument/2006/relationships/hyperlink" Target="mailto:aspindel@algorithmics.com" TargetMode="External"/><Relationship Id="rId463" Type="http://schemas.openxmlformats.org/officeDocument/2006/relationships/hyperlink" Target="mailto:leeannbeach@hotmail.com" TargetMode="External"/><Relationship Id="rId116" Type="http://schemas.openxmlformats.org/officeDocument/2006/relationships/hyperlink" Target="mailto:mrboots28@rogers.com" TargetMode="External"/><Relationship Id="rId158" Type="http://schemas.openxmlformats.org/officeDocument/2006/relationships/hyperlink" Target="mailto:c.capaldi@ldcsb.on.ca" TargetMode="External"/><Relationship Id="rId323" Type="http://schemas.openxmlformats.org/officeDocument/2006/relationships/hyperlink" Target="mailto:intense_dude416@hotmail.com" TargetMode="External"/><Relationship Id="rId20" Type="http://schemas.openxmlformats.org/officeDocument/2006/relationships/hyperlink" Target="mailto:drovera@hotmail.com" TargetMode="External"/><Relationship Id="rId62" Type="http://schemas.openxmlformats.org/officeDocument/2006/relationships/hyperlink" Target="mailto:jason_and_sandy@yahoo.ca" TargetMode="External"/><Relationship Id="rId365" Type="http://schemas.openxmlformats.org/officeDocument/2006/relationships/hyperlink" Target="mailto:lm.healey@westcoag.com" TargetMode="External"/><Relationship Id="rId190" Type="http://schemas.openxmlformats.org/officeDocument/2006/relationships/hyperlink" Target="mailto:mattyp86@hotmail.com" TargetMode="External"/><Relationship Id="rId204" Type="http://schemas.openxmlformats.org/officeDocument/2006/relationships/hyperlink" Target="mailto:rdiplock@uoguelph.ca" TargetMode="External"/><Relationship Id="rId225" Type="http://schemas.openxmlformats.org/officeDocument/2006/relationships/hyperlink" Target="mailto:bmadill@sympatico.ca" TargetMode="External"/><Relationship Id="rId246" Type="http://schemas.openxmlformats.org/officeDocument/2006/relationships/hyperlink" Target="mailto:butcher1@sympatico.ca" TargetMode="External"/><Relationship Id="rId267" Type="http://schemas.openxmlformats.org/officeDocument/2006/relationships/hyperlink" Target="mailto:sprestipino@rogers.com" TargetMode="External"/><Relationship Id="rId288" Type="http://schemas.openxmlformats.org/officeDocument/2006/relationships/hyperlink" Target="mailto:perryliao@hotmail.com" TargetMode="External"/><Relationship Id="rId411" Type="http://schemas.openxmlformats.org/officeDocument/2006/relationships/hyperlink" Target="mailto:ruby.lee.houston@shaw.ca" TargetMode="External"/><Relationship Id="rId432" Type="http://schemas.openxmlformats.org/officeDocument/2006/relationships/hyperlink" Target="mailto:ljackson@myexcel.com" TargetMode="External"/><Relationship Id="rId453" Type="http://schemas.openxmlformats.org/officeDocument/2006/relationships/hyperlink" Target="mailto:mmorris@sorbaragroup.com" TargetMode="External"/><Relationship Id="rId474" Type="http://schemas.openxmlformats.org/officeDocument/2006/relationships/hyperlink" Target="mailto:dhouser@golden.net" TargetMode="External"/><Relationship Id="rId106" Type="http://schemas.openxmlformats.org/officeDocument/2006/relationships/hyperlink" Target="mailto:raiden@niagara.com" TargetMode="External"/><Relationship Id="rId127" Type="http://schemas.openxmlformats.org/officeDocument/2006/relationships/hyperlink" Target="mailto:jeffcausier@hotmail.com" TargetMode="External"/><Relationship Id="rId313" Type="http://schemas.openxmlformats.org/officeDocument/2006/relationships/hyperlink" Target="mailto:robert.leslie@nexinnovations.com" TargetMode="External"/><Relationship Id="rId10" Type="http://schemas.openxmlformats.org/officeDocument/2006/relationships/hyperlink" Target="mailto:brucelum@globalserve.net" TargetMode="External"/><Relationship Id="rId31" Type="http://schemas.openxmlformats.org/officeDocument/2006/relationships/hyperlink" Target="mailto:squib@iprimus" TargetMode="External"/><Relationship Id="rId52" Type="http://schemas.openxmlformats.org/officeDocument/2006/relationships/hyperlink" Target="mailto:juliecote@hotmail.com" TargetMode="External"/><Relationship Id="rId73" Type="http://schemas.openxmlformats.org/officeDocument/2006/relationships/hyperlink" Target="mailto:vagacs@yahoo.ca" TargetMode="External"/><Relationship Id="rId94" Type="http://schemas.openxmlformats.org/officeDocument/2006/relationships/hyperlink" Target="mailto:gitta.jongedijk@bmonb.com" TargetMode="External"/><Relationship Id="rId148" Type="http://schemas.openxmlformats.org/officeDocument/2006/relationships/hyperlink" Target="mailto:shelley@organizedByDesign.ca" TargetMode="External"/><Relationship Id="rId169" Type="http://schemas.openxmlformats.org/officeDocument/2006/relationships/hyperlink" Target="mailto:jchurch@rogers.com" TargetMode="External"/><Relationship Id="rId334" Type="http://schemas.openxmlformats.org/officeDocument/2006/relationships/hyperlink" Target="mailto:lmwade@roadrunner.nf.net" TargetMode="External"/><Relationship Id="rId355" Type="http://schemas.openxmlformats.org/officeDocument/2006/relationships/hyperlink" Target="mailto:esmeduna@shaw.ca" TargetMode="External"/><Relationship Id="rId376" Type="http://schemas.openxmlformats.org/officeDocument/2006/relationships/hyperlink" Target="mailto:capnmike@rogers.com" TargetMode="External"/><Relationship Id="rId397" Type="http://schemas.openxmlformats.org/officeDocument/2006/relationships/hyperlink" Target="mailto:guslitsas@shaw.ca" TargetMode="External"/><Relationship Id="rId4" Type="http://schemas.openxmlformats.org/officeDocument/2006/relationships/hyperlink" Target="mailto:mugs@rogers.com" TargetMode="External"/><Relationship Id="rId180" Type="http://schemas.openxmlformats.org/officeDocument/2006/relationships/hyperlink" Target="mailto:bastije@hotmail.com" TargetMode="External"/><Relationship Id="rId215" Type="http://schemas.openxmlformats.org/officeDocument/2006/relationships/hyperlink" Target="mailto:sdrmngt@rogers.com" TargetMode="External"/><Relationship Id="rId236" Type="http://schemas.openxmlformats.org/officeDocument/2006/relationships/hyperlink" Target="mailto:jennifer_pawloski@hotmail.com" TargetMode="External"/><Relationship Id="rId257" Type="http://schemas.openxmlformats.org/officeDocument/2006/relationships/hyperlink" Target="mailto:sfraser_pharmacist@yahoo.ca" TargetMode="External"/><Relationship Id="rId278" Type="http://schemas.openxmlformats.org/officeDocument/2006/relationships/hyperlink" Target="mailto:mjhand@rogers.com" TargetMode="External"/><Relationship Id="rId401" Type="http://schemas.openxmlformats.org/officeDocument/2006/relationships/hyperlink" Target="mailto:tristan3@telusplanet.net" TargetMode="External"/><Relationship Id="rId422" Type="http://schemas.openxmlformats.org/officeDocument/2006/relationships/hyperlink" Target="mailto:bsrtk_johnson@hotmail.com" TargetMode="External"/><Relationship Id="rId443" Type="http://schemas.openxmlformats.org/officeDocument/2006/relationships/hyperlink" Target="mailto:sbmcmull@yahoo.com" TargetMode="External"/><Relationship Id="rId464" Type="http://schemas.openxmlformats.org/officeDocument/2006/relationships/hyperlink" Target="mailto:rhutchinson@cards.ca" TargetMode="External"/><Relationship Id="rId303" Type="http://schemas.openxmlformats.org/officeDocument/2006/relationships/hyperlink" Target="mailto:erniewill@hotmail.com" TargetMode="External"/><Relationship Id="rId485" Type="http://schemas.openxmlformats.org/officeDocument/2006/relationships/hyperlink" Target="mailto:TomSellgren@hotmail.com" TargetMode="External"/><Relationship Id="rId42" Type="http://schemas.openxmlformats.org/officeDocument/2006/relationships/hyperlink" Target="mailto:jasia.rosa@sympatico.ca" TargetMode="External"/><Relationship Id="rId84" Type="http://schemas.openxmlformats.org/officeDocument/2006/relationships/hyperlink" Target="mailto:austin@moorelands.ca" TargetMode="External"/><Relationship Id="rId138" Type="http://schemas.openxmlformats.org/officeDocument/2006/relationships/hyperlink" Target="mailto:beansbiece@rogers.com" TargetMode="External"/><Relationship Id="rId345" Type="http://schemas.openxmlformats.org/officeDocument/2006/relationships/hyperlink" Target="mailto:petquestion@shaw.ca" TargetMode="External"/><Relationship Id="rId387" Type="http://schemas.openxmlformats.org/officeDocument/2006/relationships/hyperlink" Target="mailto:hpjani@rogers.com" TargetMode="External"/><Relationship Id="rId191" Type="http://schemas.openxmlformats.org/officeDocument/2006/relationships/hyperlink" Target="mailto:wbn@idirect.com" TargetMode="External"/><Relationship Id="rId205" Type="http://schemas.openxmlformats.org/officeDocument/2006/relationships/hyperlink" Target="mailto:charm@execulink.com" TargetMode="External"/><Relationship Id="rId247" Type="http://schemas.openxmlformats.org/officeDocument/2006/relationships/hyperlink" Target="mailto:lynn_seery@yahoo.ca" TargetMode="External"/><Relationship Id="rId412" Type="http://schemas.openxmlformats.org/officeDocument/2006/relationships/hyperlink" Target="mailto:gabbie67@hotmail.com" TargetMode="External"/><Relationship Id="rId107" Type="http://schemas.openxmlformats.org/officeDocument/2006/relationships/hyperlink" Target="mailto:cardon@sympatico.ca" TargetMode="External"/><Relationship Id="rId289" Type="http://schemas.openxmlformats.org/officeDocument/2006/relationships/hyperlink" Target="mailto:mail@cinespace.com" TargetMode="External"/><Relationship Id="rId454" Type="http://schemas.openxmlformats.org/officeDocument/2006/relationships/hyperlink" Target="mailto:bnicolas@worldnet.att.net" TargetMode="External"/><Relationship Id="rId11" Type="http://schemas.openxmlformats.org/officeDocument/2006/relationships/hyperlink" Target="mailto:john.caldarone@tdsb.on.ca" TargetMode="External"/><Relationship Id="rId53" Type="http://schemas.openxmlformats.org/officeDocument/2006/relationships/hyperlink" Target="mailto:joanne.relf@rbc.com" TargetMode="External"/><Relationship Id="rId149" Type="http://schemas.openxmlformats.org/officeDocument/2006/relationships/hyperlink" Target="mailto:caleb_van_wyk@hotmail.com" TargetMode="External"/><Relationship Id="rId314" Type="http://schemas.openxmlformats.org/officeDocument/2006/relationships/hyperlink" Target="mailto:k.solomon@sasktel.net" TargetMode="External"/><Relationship Id="rId356" Type="http://schemas.openxmlformats.org/officeDocument/2006/relationships/hyperlink" Target="mailto:tarask@shaw.ca" TargetMode="External"/><Relationship Id="rId398" Type="http://schemas.openxmlformats.org/officeDocument/2006/relationships/hyperlink" Target="mailto:marcus_cutler@isic.org" TargetMode="External"/><Relationship Id="rId95" Type="http://schemas.openxmlformats.org/officeDocument/2006/relationships/hyperlink" Target="mailto:louisbeaubien@hotmail.com" TargetMode="External"/><Relationship Id="rId160" Type="http://schemas.openxmlformats.org/officeDocument/2006/relationships/hyperlink" Target="mailto:dawna@shaughnessyhowell.com" TargetMode="External"/><Relationship Id="rId216" Type="http://schemas.openxmlformats.org/officeDocument/2006/relationships/hyperlink" Target="mailto:kgingalls@rogers.com" TargetMode="External"/><Relationship Id="rId423" Type="http://schemas.openxmlformats.org/officeDocument/2006/relationships/hyperlink" Target="mailto:bababooey1998@rogers.com" TargetMode="External"/><Relationship Id="rId258" Type="http://schemas.openxmlformats.org/officeDocument/2006/relationships/hyperlink" Target="mailto:thesilentkid@hotmail.com" TargetMode="External"/><Relationship Id="rId465" Type="http://schemas.openxmlformats.org/officeDocument/2006/relationships/hyperlink" Target="mailto:price1400@rogers.com" TargetMode="External"/><Relationship Id="rId22" Type="http://schemas.openxmlformats.org/officeDocument/2006/relationships/hyperlink" Target="mailto:mat_chuckles@yahoo.com" TargetMode="External"/><Relationship Id="rId64" Type="http://schemas.openxmlformats.org/officeDocument/2006/relationships/hyperlink" Target="mailto:k_scarrow@hotmail.com" TargetMode="External"/><Relationship Id="rId118" Type="http://schemas.openxmlformats.org/officeDocument/2006/relationships/hyperlink" Target="mailto:gabrielleily@aol.com" TargetMode="External"/><Relationship Id="rId325" Type="http://schemas.openxmlformats.org/officeDocument/2006/relationships/hyperlink" Target="mailto:unkulfuka@yahoo.com" TargetMode="External"/><Relationship Id="rId367" Type="http://schemas.openxmlformats.org/officeDocument/2006/relationships/hyperlink" Target="mailto:celticgolfer@sprint.ca" TargetMode="External"/><Relationship Id="rId171" Type="http://schemas.openxmlformats.org/officeDocument/2006/relationships/hyperlink" Target="mailto:joan.weston@sympatico.ca" TargetMode="External"/><Relationship Id="rId227" Type="http://schemas.openxmlformats.org/officeDocument/2006/relationships/hyperlink" Target="mailto:cfdirks@library.uwaterloo.ca" TargetMode="External"/><Relationship Id="rId269" Type="http://schemas.openxmlformats.org/officeDocument/2006/relationships/hyperlink" Target="mailto:bchristina2003@yahoo.ca" TargetMode="External"/><Relationship Id="rId434" Type="http://schemas.openxmlformats.org/officeDocument/2006/relationships/hyperlink" Target="mailto:stuartlissaman@hotmail.com" TargetMode="External"/><Relationship Id="rId476" Type="http://schemas.openxmlformats.org/officeDocument/2006/relationships/hyperlink" Target="mailto:darren@bluewaveantenna.com" TargetMode="External"/><Relationship Id="rId33" Type="http://schemas.openxmlformats.org/officeDocument/2006/relationships/hyperlink" Target="mailto:jookydrinker@yahoo.com" TargetMode="External"/><Relationship Id="rId129" Type="http://schemas.openxmlformats.org/officeDocument/2006/relationships/hyperlink" Target="mailto:scottc@filogix.com" TargetMode="External"/><Relationship Id="rId280" Type="http://schemas.openxmlformats.org/officeDocument/2006/relationships/hyperlink" Target="mailto:email@johnhuynh.com" TargetMode="External"/><Relationship Id="rId336" Type="http://schemas.openxmlformats.org/officeDocument/2006/relationships/hyperlink" Target="mailto:johndlinard@yahoo.com" TargetMode="External"/><Relationship Id="rId75" Type="http://schemas.openxmlformats.org/officeDocument/2006/relationships/hyperlink" Target="mailto:mcr@mcrinvestigative.ca" TargetMode="External"/><Relationship Id="rId140" Type="http://schemas.openxmlformats.org/officeDocument/2006/relationships/hyperlink" Target="mailto:kim.haliburton@bell.ca" TargetMode="External"/><Relationship Id="rId182" Type="http://schemas.openxmlformats.org/officeDocument/2006/relationships/hyperlink" Target="mailto:brian_f_graham@hotmail.com" TargetMode="External"/><Relationship Id="rId378" Type="http://schemas.openxmlformats.org/officeDocument/2006/relationships/hyperlink" Target="mailto:joe_connell@pagenet.ca" TargetMode="External"/><Relationship Id="rId403" Type="http://schemas.openxmlformats.org/officeDocument/2006/relationships/hyperlink" Target="mailto:sales@pack-all.ca" TargetMode="External"/><Relationship Id="rId6" Type="http://schemas.openxmlformats.org/officeDocument/2006/relationships/hyperlink" Target="mailto:crcastel@hotmil.com" TargetMode="External"/><Relationship Id="rId238" Type="http://schemas.openxmlformats.org/officeDocument/2006/relationships/hyperlink" Target="mailto:sachin1001@hotmail.com" TargetMode="External"/><Relationship Id="rId445" Type="http://schemas.openxmlformats.org/officeDocument/2006/relationships/hyperlink" Target="mailto:kburrill@yahoo.ca" TargetMode="External"/><Relationship Id="rId487" Type="http://schemas.openxmlformats.org/officeDocument/2006/relationships/hyperlink" Target="mailto:jill.hughes@mto.gov.on.ca" TargetMode="External"/><Relationship Id="rId291" Type="http://schemas.openxmlformats.org/officeDocument/2006/relationships/hyperlink" Target="mailto:foundationsedge@hotmail.com" TargetMode="External"/><Relationship Id="rId305" Type="http://schemas.openxmlformats.org/officeDocument/2006/relationships/hyperlink" Target="mailto:paineroo@hotmail.com" TargetMode="External"/><Relationship Id="rId347" Type="http://schemas.openxmlformats.org/officeDocument/2006/relationships/hyperlink" Target="mailto:danblanchard@myrealbox.com" TargetMode="External"/><Relationship Id="rId44" Type="http://schemas.openxmlformats.org/officeDocument/2006/relationships/hyperlink" Target="mailto:wsjohnston@hurontel.on.ca" TargetMode="External"/><Relationship Id="rId86" Type="http://schemas.openxmlformats.org/officeDocument/2006/relationships/hyperlink" Target="mailto:monique@coopscanada.coop" TargetMode="External"/><Relationship Id="rId151" Type="http://schemas.openxmlformats.org/officeDocument/2006/relationships/hyperlink" Target="mailto:vero_misspiggy@yahoo.com" TargetMode="External"/><Relationship Id="rId389" Type="http://schemas.openxmlformats.org/officeDocument/2006/relationships/hyperlink" Target="mailto:dndonnely@interbaun.com" TargetMode="External"/><Relationship Id="rId193" Type="http://schemas.openxmlformats.org/officeDocument/2006/relationships/hyperlink" Target="mailto:shamir_amlani@hotmail.com" TargetMode="External"/><Relationship Id="rId207" Type="http://schemas.openxmlformats.org/officeDocument/2006/relationships/hyperlink" Target="mailto:cganowsk@uoguelph.ca" TargetMode="External"/><Relationship Id="rId249" Type="http://schemas.openxmlformats.org/officeDocument/2006/relationships/hyperlink" Target="mailto:raymond@hustad.bc.ca" TargetMode="External"/><Relationship Id="rId414" Type="http://schemas.openxmlformats.org/officeDocument/2006/relationships/hyperlink" Target="mailto:kathie.mcleod@csa-international.org" TargetMode="External"/><Relationship Id="rId456" Type="http://schemas.openxmlformats.org/officeDocument/2006/relationships/hyperlink" Target="mailto:daniel@epicmx.com" TargetMode="External"/><Relationship Id="rId13" Type="http://schemas.openxmlformats.org/officeDocument/2006/relationships/hyperlink" Target="mailto:willfarmboy@aol.com" TargetMode="External"/><Relationship Id="rId109" Type="http://schemas.openxmlformats.org/officeDocument/2006/relationships/hyperlink" Target="mailto:jokeboy2001@hotmail.com" TargetMode="External"/><Relationship Id="rId260" Type="http://schemas.openxmlformats.org/officeDocument/2006/relationships/hyperlink" Target="mailto:tercar@sympatico.ca" TargetMode="External"/><Relationship Id="rId316" Type="http://schemas.openxmlformats.org/officeDocument/2006/relationships/hyperlink" Target="mailto:renellas@hotmail.com" TargetMode="External"/><Relationship Id="rId55" Type="http://schemas.openxmlformats.org/officeDocument/2006/relationships/hyperlink" Target="mailto:joemcwilliam@rbc.com" TargetMode="External"/><Relationship Id="rId97" Type="http://schemas.openxmlformats.org/officeDocument/2006/relationships/hyperlink" Target="mailto:tim_dingwall@hotmail.com" TargetMode="External"/><Relationship Id="rId120" Type="http://schemas.openxmlformats.org/officeDocument/2006/relationships/hyperlink" Target="mailto:jgingerich@rogers.com" TargetMode="External"/><Relationship Id="rId358" Type="http://schemas.openxmlformats.org/officeDocument/2006/relationships/hyperlink" Target="mailto:jvasquez@ideal-access.com" TargetMode="External"/><Relationship Id="rId162" Type="http://schemas.openxmlformats.org/officeDocument/2006/relationships/hyperlink" Target="mailto:countables@aol.com" TargetMode="External"/><Relationship Id="rId218" Type="http://schemas.openxmlformats.org/officeDocument/2006/relationships/hyperlink" Target="mailto:bgaudette@cogeco.ca" TargetMode="External"/><Relationship Id="rId425" Type="http://schemas.openxmlformats.org/officeDocument/2006/relationships/hyperlink" Target="mailto:tooit@hotmail.com" TargetMode="External"/><Relationship Id="rId467" Type="http://schemas.openxmlformats.org/officeDocument/2006/relationships/hyperlink" Target="mailto:maryjean.deklerck@rbc.com" TargetMode="External"/><Relationship Id="rId271" Type="http://schemas.openxmlformats.org/officeDocument/2006/relationships/hyperlink" Target="mailto:smclaughlin63@hotmail.com" TargetMode="External"/><Relationship Id="rId24" Type="http://schemas.openxmlformats.org/officeDocument/2006/relationships/hyperlink" Target="mailto:jsingh70@hotmail.com" TargetMode="External"/><Relationship Id="rId66" Type="http://schemas.openxmlformats.org/officeDocument/2006/relationships/hyperlink" Target="mailto:victorlee01@rogers.com" TargetMode="External"/><Relationship Id="rId131" Type="http://schemas.openxmlformats.org/officeDocument/2006/relationships/hyperlink" Target="mailto:thecarterfamily@sympatico.ca" TargetMode="External"/><Relationship Id="rId327" Type="http://schemas.openxmlformats.org/officeDocument/2006/relationships/hyperlink" Target="mailto:russellpodmore@hotmail.com" TargetMode="External"/><Relationship Id="rId369" Type="http://schemas.openxmlformats.org/officeDocument/2006/relationships/hyperlink" Target="mailto:lisak.heaton@sympatico.ca" TargetMode="External"/><Relationship Id="rId173" Type="http://schemas.openxmlformats.org/officeDocument/2006/relationships/hyperlink" Target="mailto:jwitzel@interlog.com" TargetMode="External"/><Relationship Id="rId229" Type="http://schemas.openxmlformats.org/officeDocument/2006/relationships/hyperlink" Target="mailto:andrew.taylor@gm.com" TargetMode="External"/><Relationship Id="rId380" Type="http://schemas.openxmlformats.org/officeDocument/2006/relationships/hyperlink" Target="mailto:jane.perrin@dfait-maeci.gc.ca" TargetMode="External"/><Relationship Id="rId436" Type="http://schemas.openxmlformats.org/officeDocument/2006/relationships/hyperlink" Target="mailto:jimackesy@yahoo.ca" TargetMode="External"/><Relationship Id="rId240" Type="http://schemas.openxmlformats.org/officeDocument/2006/relationships/hyperlink" Target="mailto:brooks_lori@yahoo.ca" TargetMode="External"/><Relationship Id="rId478" Type="http://schemas.openxmlformats.org/officeDocument/2006/relationships/hyperlink" Target="mailto:lchaim@sympatico.ca" TargetMode="External"/><Relationship Id="rId35" Type="http://schemas.openxmlformats.org/officeDocument/2006/relationships/hyperlink" Target="mailto:joape2000@yahoo.com" TargetMode="External"/><Relationship Id="rId77" Type="http://schemas.openxmlformats.org/officeDocument/2006/relationships/hyperlink" Target="mailto:sdwright@rogers.com" TargetMode="External"/><Relationship Id="rId100" Type="http://schemas.openxmlformats.org/officeDocument/2006/relationships/hyperlink" Target="mailto:DavidWhorley@aol.com" TargetMode="External"/><Relationship Id="rId282" Type="http://schemas.openxmlformats.org/officeDocument/2006/relationships/hyperlink" Target="mailto:jrichar3@toronto.ca" TargetMode="External"/><Relationship Id="rId338" Type="http://schemas.openxmlformats.org/officeDocument/2006/relationships/hyperlink" Target="mailto:mekirby@rocketmail.com" TargetMode="External"/><Relationship Id="rId8" Type="http://schemas.openxmlformats.org/officeDocument/2006/relationships/hyperlink" Target="mailto:Ntimla@aol.com" TargetMode="External"/><Relationship Id="rId142" Type="http://schemas.openxmlformats.org/officeDocument/2006/relationships/hyperlink" Target="mailto:jodyanne@nb.sympatico.ca" TargetMode="External"/><Relationship Id="rId184" Type="http://schemas.openxmlformats.org/officeDocument/2006/relationships/hyperlink" Target="mailto:s_loosemore@hotmail.com" TargetMode="External"/><Relationship Id="rId391" Type="http://schemas.openxmlformats.org/officeDocument/2006/relationships/hyperlink" Target="mailto:deb13@telusplanet.net" TargetMode="External"/><Relationship Id="rId405" Type="http://schemas.openxmlformats.org/officeDocument/2006/relationships/hyperlink" Target="mailto:shellinaladhani@sympatico.ca" TargetMode="External"/><Relationship Id="rId447" Type="http://schemas.openxmlformats.org/officeDocument/2006/relationships/hyperlink" Target="mailto:pspurr@shaw.ca" TargetMode="External"/><Relationship Id="rId251" Type="http://schemas.openxmlformats.org/officeDocument/2006/relationships/hyperlink" Target="mailto:matt.caldwell@sympatico.ca" TargetMode="External"/><Relationship Id="rId489" Type="http://schemas.openxmlformats.org/officeDocument/2006/relationships/hyperlink" Target="mailto:shallera@ualberta.ca" TargetMode="External"/><Relationship Id="rId46" Type="http://schemas.openxmlformats.org/officeDocument/2006/relationships/hyperlink" Target="mailto:wcl@powergate.ca" TargetMode="External"/><Relationship Id="rId293" Type="http://schemas.openxmlformats.org/officeDocument/2006/relationships/hyperlink" Target="mailto:rosemarycosentino@msn.com" TargetMode="External"/><Relationship Id="rId307" Type="http://schemas.openxmlformats.org/officeDocument/2006/relationships/hyperlink" Target="mailto:gf13_017nj2@hotamail.com" TargetMode="External"/><Relationship Id="rId349" Type="http://schemas.openxmlformats.org/officeDocument/2006/relationships/hyperlink" Target="mailto:annieob@shaw.ca" TargetMode="External"/><Relationship Id="rId88" Type="http://schemas.openxmlformats.org/officeDocument/2006/relationships/hyperlink" Target="mailto:patrickmarcolla@yahoo.com" TargetMode="External"/><Relationship Id="rId111" Type="http://schemas.openxmlformats.org/officeDocument/2006/relationships/hyperlink" Target="mailto:bettyferreira@canada.com" TargetMode="External"/><Relationship Id="rId153" Type="http://schemas.openxmlformats.org/officeDocument/2006/relationships/hyperlink" Target="mailto:kthompson_105@yahoo.ca" TargetMode="External"/><Relationship Id="rId195" Type="http://schemas.openxmlformats.org/officeDocument/2006/relationships/hyperlink" Target="mailto:acruikshank@sympatico.ca" TargetMode="External"/><Relationship Id="rId209" Type="http://schemas.openxmlformats.org/officeDocument/2006/relationships/hyperlink" Target="mailto:bigburd18@hotmail.com" TargetMode="External"/><Relationship Id="rId360" Type="http://schemas.openxmlformats.org/officeDocument/2006/relationships/hyperlink" Target="mailto:phoenix13@rogers.com" TargetMode="External"/><Relationship Id="rId416" Type="http://schemas.openxmlformats.org/officeDocument/2006/relationships/hyperlink" Target="mailto:jeffcausier@hotmail.com" TargetMode="External"/><Relationship Id="rId220" Type="http://schemas.openxmlformats.org/officeDocument/2006/relationships/hyperlink" Target="mailto:vogt3088@rogers.com" TargetMode="External"/><Relationship Id="rId458" Type="http://schemas.openxmlformats.org/officeDocument/2006/relationships/hyperlink" Target="mailto:garthica@hotmail.com" TargetMode="External"/><Relationship Id="rId15" Type="http://schemas.openxmlformats.org/officeDocument/2006/relationships/hyperlink" Target="mailto:bbraiden@rogers.com" TargetMode="External"/><Relationship Id="rId57" Type="http://schemas.openxmlformats.org/officeDocument/2006/relationships/hyperlink" Target="mailto:louise.lance@rbc.com" TargetMode="External"/><Relationship Id="rId262" Type="http://schemas.openxmlformats.org/officeDocument/2006/relationships/hyperlink" Target="mailto:artchamberlain@rogers.com" TargetMode="External"/><Relationship Id="rId318" Type="http://schemas.openxmlformats.org/officeDocument/2006/relationships/hyperlink" Target="mailto:sbaig4@rogers.com" TargetMode="External"/><Relationship Id="rId99" Type="http://schemas.openxmlformats.org/officeDocument/2006/relationships/hyperlink" Target="mailto:omega1923@yahoo.ca" TargetMode="External"/><Relationship Id="rId122" Type="http://schemas.openxmlformats.org/officeDocument/2006/relationships/hyperlink" Target="mailto:rmarshall139@cogeco.ca" TargetMode="External"/><Relationship Id="rId164" Type="http://schemas.openxmlformats.org/officeDocument/2006/relationships/hyperlink" Target="mailto:edevasconcelos@hotmail.com" TargetMode="External"/><Relationship Id="rId371" Type="http://schemas.openxmlformats.org/officeDocument/2006/relationships/hyperlink" Target="mailto:thomas-renwick@sympatico.ca" TargetMode="External"/><Relationship Id="rId427" Type="http://schemas.openxmlformats.org/officeDocument/2006/relationships/hyperlink" Target="mailto:synthesis@sympatico.ca" TargetMode="External"/><Relationship Id="rId469" Type="http://schemas.openxmlformats.org/officeDocument/2006/relationships/hyperlink" Target="mailto:jenruddy@mac.com" TargetMode="External"/><Relationship Id="rId26" Type="http://schemas.openxmlformats.org/officeDocument/2006/relationships/hyperlink" Target="mailto:paterr@nbgh.on.ca" TargetMode="External"/><Relationship Id="rId231" Type="http://schemas.openxmlformats.org/officeDocument/2006/relationships/hyperlink" Target="mailto:qevans@coremedia.ca" TargetMode="External"/><Relationship Id="rId273" Type="http://schemas.openxmlformats.org/officeDocument/2006/relationships/hyperlink" Target="mailto:clancat@sympatico.ca" TargetMode="External"/><Relationship Id="rId329" Type="http://schemas.openxmlformats.org/officeDocument/2006/relationships/hyperlink" Target="mailto:r_burrows13@hotmail.com" TargetMode="External"/><Relationship Id="rId480" Type="http://schemas.openxmlformats.org/officeDocument/2006/relationships/hyperlink" Target="mailto:ljackson@myexcel.ca" TargetMode="External"/><Relationship Id="rId68" Type="http://schemas.openxmlformats.org/officeDocument/2006/relationships/hyperlink" Target="mailto:dmiller@marchitects.com" TargetMode="External"/><Relationship Id="rId133" Type="http://schemas.openxmlformats.org/officeDocument/2006/relationships/hyperlink" Target="mailto:korea_lynn@hotmail.com" TargetMode="External"/><Relationship Id="rId175" Type="http://schemas.openxmlformats.org/officeDocument/2006/relationships/hyperlink" Target="mailto:rgroulx@doubleclick.net" TargetMode="External"/><Relationship Id="rId340" Type="http://schemas.openxmlformats.org/officeDocument/2006/relationships/hyperlink" Target="mailto:zeenat.damani@gov.ab.ca" TargetMode="External"/><Relationship Id="rId200" Type="http://schemas.openxmlformats.org/officeDocument/2006/relationships/hyperlink" Target="mailto:saunderz@sympatico.ca" TargetMode="External"/><Relationship Id="rId382" Type="http://schemas.openxmlformats.org/officeDocument/2006/relationships/hyperlink" Target="mailto:kbmanfisher@yahoo.com" TargetMode="External"/><Relationship Id="rId438" Type="http://schemas.openxmlformats.org/officeDocument/2006/relationships/hyperlink" Target="mailto:pnewman2003@yahoo.com" TargetMode="External"/><Relationship Id="rId242" Type="http://schemas.openxmlformats.org/officeDocument/2006/relationships/hyperlink" Target="mailto:michui@hotmail.com" TargetMode="External"/><Relationship Id="rId284" Type="http://schemas.openxmlformats.org/officeDocument/2006/relationships/hyperlink" Target="mailto:xilr8ing@hotmail.com" TargetMode="External"/><Relationship Id="rId491" Type="http://schemas.openxmlformats.org/officeDocument/2006/relationships/printerSettings" Target="../printerSettings/printerSettings10.bin"/><Relationship Id="rId37" Type="http://schemas.openxmlformats.org/officeDocument/2006/relationships/hyperlink" Target="mailto:nasrin_gilbert@ridley.on.ca" TargetMode="External"/><Relationship Id="rId79" Type="http://schemas.openxmlformats.org/officeDocument/2006/relationships/hyperlink" Target="mailto:joanns@you.on.ca" TargetMode="External"/><Relationship Id="rId102" Type="http://schemas.openxmlformats.org/officeDocument/2006/relationships/hyperlink" Target="mailto:karanm@sympatico.ca" TargetMode="External"/><Relationship Id="rId144" Type="http://schemas.openxmlformats.org/officeDocument/2006/relationships/hyperlink" Target="mailto:erica76dybenko@hotmail.com" TargetMode="External"/><Relationship Id="rId90" Type="http://schemas.openxmlformats.org/officeDocument/2006/relationships/hyperlink" Target="mailto:hnmeditorial@yahoo.com" TargetMode="External"/><Relationship Id="rId186" Type="http://schemas.openxmlformats.org/officeDocument/2006/relationships/hyperlink" Target="mailto:khan_z@hotmail.com" TargetMode="External"/><Relationship Id="rId351" Type="http://schemas.openxmlformats.org/officeDocument/2006/relationships/hyperlink" Target="mailto:evans_2478@hotmail.com" TargetMode="External"/><Relationship Id="rId393" Type="http://schemas.openxmlformats.org/officeDocument/2006/relationships/hyperlink" Target="mailto:macd@shaw.ca" TargetMode="External"/><Relationship Id="rId407" Type="http://schemas.openxmlformats.org/officeDocument/2006/relationships/hyperlink" Target="mailto:jancrook@telusplanet.net" TargetMode="External"/><Relationship Id="rId449" Type="http://schemas.openxmlformats.org/officeDocument/2006/relationships/hyperlink" Target="mailto:kevstan@sympatico.ca" TargetMode="External"/><Relationship Id="rId211" Type="http://schemas.openxmlformats.org/officeDocument/2006/relationships/hyperlink" Target="mailto:craighol@yahoo.com" TargetMode="External"/><Relationship Id="rId253" Type="http://schemas.openxmlformats.org/officeDocument/2006/relationships/hyperlink" Target="mailto:rose.brake@scotiabank.com" TargetMode="External"/><Relationship Id="rId295" Type="http://schemas.openxmlformats.org/officeDocument/2006/relationships/hyperlink" Target="mailto:laura.little@sympatico.ca" TargetMode="External"/><Relationship Id="rId309" Type="http://schemas.openxmlformats.org/officeDocument/2006/relationships/hyperlink" Target="mailto:dunforme@sympatico.ca" TargetMode="External"/><Relationship Id="rId460" Type="http://schemas.openxmlformats.org/officeDocument/2006/relationships/hyperlink" Target="mailto:asymington@cogeco.ca" TargetMode="External"/><Relationship Id="rId48" Type="http://schemas.openxmlformats.org/officeDocument/2006/relationships/hyperlink" Target="mailto:patrickgoudreau@hotmail.com" TargetMode="External"/><Relationship Id="rId113" Type="http://schemas.openxmlformats.org/officeDocument/2006/relationships/hyperlink" Target="mailto:fattyhenaty@sympatico.ca" TargetMode="External"/><Relationship Id="rId320" Type="http://schemas.openxmlformats.org/officeDocument/2006/relationships/hyperlink" Target="mailto:wordgirl23@yahoo.com" TargetMode="External"/><Relationship Id="rId155" Type="http://schemas.openxmlformats.org/officeDocument/2006/relationships/hyperlink" Target="mailto:jan.switzer@avantis.com" TargetMode="External"/><Relationship Id="rId197" Type="http://schemas.openxmlformats.org/officeDocument/2006/relationships/hyperlink" Target="mailto:boyder69ca@yahoo.ca" TargetMode="External"/><Relationship Id="rId362" Type="http://schemas.openxmlformats.org/officeDocument/2006/relationships/hyperlink" Target="mailto:brandi_reynolds@hotmail.com" TargetMode="External"/><Relationship Id="rId418" Type="http://schemas.openxmlformats.org/officeDocument/2006/relationships/hyperlink" Target="mailto:alicewang@rogers.com" TargetMode="External"/><Relationship Id="rId222" Type="http://schemas.openxmlformats.org/officeDocument/2006/relationships/hyperlink" Target="mailto:tom-ward@sympatico.ca" TargetMode="External"/><Relationship Id="rId264" Type="http://schemas.openxmlformats.org/officeDocument/2006/relationships/hyperlink" Target="mailto:syoung42@cogeco.ca" TargetMode="External"/><Relationship Id="rId471" Type="http://schemas.openxmlformats.org/officeDocument/2006/relationships/hyperlink" Target="mailto:leblancjen@yahoo.ca" TargetMode="External"/><Relationship Id="rId17" Type="http://schemas.openxmlformats.org/officeDocument/2006/relationships/hyperlink" Target="mailto:evader@preludeperformance.com" TargetMode="External"/><Relationship Id="rId59" Type="http://schemas.openxmlformats.org/officeDocument/2006/relationships/hyperlink" Target="mailto:randy.jayne@nf.sympatico.ca" TargetMode="External"/><Relationship Id="rId124" Type="http://schemas.openxmlformats.org/officeDocument/2006/relationships/hyperlink" Target="mailto:krorwick@interlog.com" TargetMode="External"/><Relationship Id="rId70" Type="http://schemas.openxmlformats.org/officeDocument/2006/relationships/hyperlink" Target="mailto:mcconnell6594@rogers.com" TargetMode="External"/><Relationship Id="rId166" Type="http://schemas.openxmlformats.org/officeDocument/2006/relationships/hyperlink" Target="mailto:whittakermike@hotmail.com" TargetMode="External"/><Relationship Id="rId331" Type="http://schemas.openxmlformats.org/officeDocument/2006/relationships/hyperlink" Target="mailto:robyncar@hotmail.com" TargetMode="External"/><Relationship Id="rId373" Type="http://schemas.openxmlformats.org/officeDocument/2006/relationships/hyperlink" Target="mailto:chalmersam@hotmail.com" TargetMode="External"/><Relationship Id="rId429" Type="http://schemas.openxmlformats.org/officeDocument/2006/relationships/hyperlink" Target="mailto:hrmckay@sympatico.ca" TargetMode="External"/><Relationship Id="rId1" Type="http://schemas.openxmlformats.org/officeDocument/2006/relationships/hyperlink" Target="mailto:prodgerson@gersteincentre.org" TargetMode="External"/><Relationship Id="rId233" Type="http://schemas.openxmlformats.org/officeDocument/2006/relationships/hyperlink" Target="mailto:tanya.gardiner@rbc.com" TargetMode="External"/><Relationship Id="rId440" Type="http://schemas.openxmlformats.org/officeDocument/2006/relationships/hyperlink" Target="mailto:wes_leong@yahoo.com" TargetMode="External"/><Relationship Id="rId28" Type="http://schemas.openxmlformats.org/officeDocument/2006/relationships/hyperlink" Target="mailto:clanthier@fishersci.ca" TargetMode="External"/><Relationship Id="rId275" Type="http://schemas.openxmlformats.org/officeDocument/2006/relationships/hyperlink" Target="mailto:chrismt@canoemail.com" TargetMode="External"/><Relationship Id="rId300" Type="http://schemas.openxmlformats.org/officeDocument/2006/relationships/hyperlink" Target="mailto:brodiehi@hotmail.com" TargetMode="External"/><Relationship Id="rId482" Type="http://schemas.openxmlformats.org/officeDocument/2006/relationships/hyperlink" Target="mailto:sjconnorrj@yahoo.com" TargetMode="External"/><Relationship Id="rId81" Type="http://schemas.openxmlformats.org/officeDocument/2006/relationships/hyperlink" Target="mailto:crepta@geosyntec.com" TargetMode="External"/><Relationship Id="rId135" Type="http://schemas.openxmlformats.org/officeDocument/2006/relationships/hyperlink" Target="mailto:missmurielalexander@hotmail.com" TargetMode="External"/><Relationship Id="rId177" Type="http://schemas.openxmlformats.org/officeDocument/2006/relationships/hyperlink" Target="mailto:born2bwild09@hotmail.com" TargetMode="External"/><Relationship Id="rId342" Type="http://schemas.openxmlformats.org/officeDocument/2006/relationships/hyperlink" Target="mailto:eliottbehar@hotmail.com" TargetMode="External"/><Relationship Id="rId384" Type="http://schemas.openxmlformats.org/officeDocument/2006/relationships/hyperlink" Target="mailto:drummonwilson@rogers.com" TargetMode="External"/><Relationship Id="rId202" Type="http://schemas.openxmlformats.org/officeDocument/2006/relationships/hyperlink" Target="mailto:shinoj@canada.com" TargetMode="External"/><Relationship Id="rId244" Type="http://schemas.openxmlformats.org/officeDocument/2006/relationships/hyperlink" Target="mailto:John_J_Nguyen@hotmail.com" TargetMode="External"/><Relationship Id="rId39" Type="http://schemas.openxmlformats.org/officeDocument/2006/relationships/hyperlink" Target="mailto:bjsequeira@hotmail.com" TargetMode="External"/><Relationship Id="rId286" Type="http://schemas.openxmlformats.org/officeDocument/2006/relationships/hyperlink" Target="mailto:fourthfoote@hotmail.com" TargetMode="External"/><Relationship Id="rId451" Type="http://schemas.openxmlformats.org/officeDocument/2006/relationships/hyperlink" Target="mailto:poet@sasktel.net" TargetMode="External"/><Relationship Id="rId493" Type="http://schemas.openxmlformats.org/officeDocument/2006/relationships/comments" Target="../comments5.xml"/><Relationship Id="rId50" Type="http://schemas.openxmlformats.org/officeDocument/2006/relationships/hyperlink" Target="mailto:thelightingguy@hotmail.com" TargetMode="External"/><Relationship Id="rId104" Type="http://schemas.openxmlformats.org/officeDocument/2006/relationships/hyperlink" Target="mailto:2kmichaud@rogers.com" TargetMode="External"/><Relationship Id="rId146" Type="http://schemas.openxmlformats.org/officeDocument/2006/relationships/hyperlink" Target="mailto:mongupta@hotmail.com" TargetMode="External"/><Relationship Id="rId188" Type="http://schemas.openxmlformats.org/officeDocument/2006/relationships/hyperlink" Target="mailto:evelyne.stathopoulos@mackiegroup.com" TargetMode="External"/><Relationship Id="rId311" Type="http://schemas.openxmlformats.org/officeDocument/2006/relationships/hyperlink" Target="mailto:j-blegate@sympatico.ca" TargetMode="External"/><Relationship Id="rId353" Type="http://schemas.openxmlformats.org/officeDocument/2006/relationships/hyperlink" Target="mailto:drums1812@sympatico.ca" TargetMode="External"/><Relationship Id="rId395" Type="http://schemas.openxmlformats.org/officeDocument/2006/relationships/hyperlink" Target="mailto:corriebacha@shaw.ca" TargetMode="External"/><Relationship Id="rId409" Type="http://schemas.openxmlformats.org/officeDocument/2006/relationships/hyperlink" Target="mailto:paul@paulgross.com" TargetMode="External"/><Relationship Id="rId92" Type="http://schemas.openxmlformats.org/officeDocument/2006/relationships/hyperlink" Target="mailto:sabah_mirza@skyservice.com" TargetMode="External"/><Relationship Id="rId213" Type="http://schemas.openxmlformats.org/officeDocument/2006/relationships/hyperlink" Target="mailto:mikeegerton@webtv.net" TargetMode="External"/><Relationship Id="rId420" Type="http://schemas.openxmlformats.org/officeDocument/2006/relationships/hyperlink" Target="mailto:susan.aiken@sympatico.ca" TargetMode="External"/><Relationship Id="rId255" Type="http://schemas.openxmlformats.org/officeDocument/2006/relationships/hyperlink" Target="mailto:Lostress@dccnet.com" TargetMode="External"/><Relationship Id="rId297" Type="http://schemas.openxmlformats.org/officeDocument/2006/relationships/hyperlink" Target="mailto:ahornung@hotmail.com" TargetMode="External"/><Relationship Id="rId462" Type="http://schemas.openxmlformats.org/officeDocument/2006/relationships/hyperlink" Target="mailto:prancer_28@hotmail.com" TargetMode="External"/><Relationship Id="rId115" Type="http://schemas.openxmlformats.org/officeDocument/2006/relationships/hyperlink" Target="mailto:mtbevan@uwaterloo.com" TargetMode="External"/><Relationship Id="rId157" Type="http://schemas.openxmlformats.org/officeDocument/2006/relationships/hyperlink" Target="mailto:cathyjohnv@symatico.ca" TargetMode="External"/><Relationship Id="rId322" Type="http://schemas.openxmlformats.org/officeDocument/2006/relationships/hyperlink" Target="mailto:sales@hydraux.com" TargetMode="External"/><Relationship Id="rId364" Type="http://schemas.openxmlformats.org/officeDocument/2006/relationships/hyperlink" Target="mailto:coolrider386@msn.com" TargetMode="External"/><Relationship Id="rId61" Type="http://schemas.openxmlformats.org/officeDocument/2006/relationships/hyperlink" Target="mailto:ricoqueens@sympatico.ca" TargetMode="External"/><Relationship Id="rId199" Type="http://schemas.openxmlformats.org/officeDocument/2006/relationships/hyperlink" Target="mailto:Gkell5@rogers.com" TargetMode="External"/><Relationship Id="rId19" Type="http://schemas.openxmlformats.org/officeDocument/2006/relationships/hyperlink" Target="mailto:ane@sympatico.ca" TargetMode="External"/><Relationship Id="rId224" Type="http://schemas.openxmlformats.org/officeDocument/2006/relationships/hyperlink" Target="mailto:crooked_kid@hotmail.com" TargetMode="External"/><Relationship Id="rId266" Type="http://schemas.openxmlformats.org/officeDocument/2006/relationships/hyperlink" Target="mailto:jarredd@uottawa.ca" TargetMode="External"/><Relationship Id="rId431" Type="http://schemas.openxmlformats.org/officeDocument/2006/relationships/hyperlink" Target="mailto:bcazes@hotmail.com" TargetMode="External"/><Relationship Id="rId473" Type="http://schemas.openxmlformats.org/officeDocument/2006/relationships/hyperlink" Target="mailto:michellemo@fvsd.ab.ca" TargetMode="External"/><Relationship Id="rId30" Type="http://schemas.openxmlformats.org/officeDocument/2006/relationships/hyperlink" Target="mailto:ed74day@sympatico.ca" TargetMode="External"/><Relationship Id="rId126" Type="http://schemas.openxmlformats.org/officeDocument/2006/relationships/hyperlink" Target="mailto:mdenobil@mobility.com" TargetMode="External"/><Relationship Id="rId168" Type="http://schemas.openxmlformats.org/officeDocument/2006/relationships/hyperlink" Target="mailto:t.law@videotron.ca" TargetMode="External"/><Relationship Id="rId333" Type="http://schemas.openxmlformats.org/officeDocument/2006/relationships/hyperlink" Target="mailto:kimpete@sympatico.ca" TargetMode="External"/><Relationship Id="rId72" Type="http://schemas.openxmlformats.org/officeDocument/2006/relationships/hyperlink" Target="mailto:lynn.saferite@sympatico.Ca" TargetMode="External"/><Relationship Id="rId375" Type="http://schemas.openxmlformats.org/officeDocument/2006/relationships/hyperlink" Target="mailto:coop200023@hotmail.com" TargetMode="External"/><Relationship Id="rId3" Type="http://schemas.openxmlformats.org/officeDocument/2006/relationships/hyperlink" Target="mailto:kenlinda@sympatico.ca" TargetMode="External"/><Relationship Id="rId235" Type="http://schemas.openxmlformats.org/officeDocument/2006/relationships/hyperlink" Target="mailto:scifigal2002@aol.com" TargetMode="External"/><Relationship Id="rId277" Type="http://schemas.openxmlformats.org/officeDocument/2006/relationships/hyperlink" Target="mailto:mkdeborahb@sympatico.ca" TargetMode="External"/><Relationship Id="rId400" Type="http://schemas.openxmlformats.org/officeDocument/2006/relationships/hyperlink" Target="mailto:stormes@telusplanet.net" TargetMode="External"/><Relationship Id="rId442" Type="http://schemas.openxmlformats.org/officeDocument/2006/relationships/hyperlink" Target="mailto:katie204122@hotmail.com" TargetMode="External"/><Relationship Id="rId484" Type="http://schemas.openxmlformats.org/officeDocument/2006/relationships/hyperlink" Target="mailto:dpearsondeerpark@rogers.com" TargetMode="External"/><Relationship Id="rId137" Type="http://schemas.openxmlformats.org/officeDocument/2006/relationships/hyperlink" Target="mailto:gordon.wilson@rbc.com" TargetMode="External"/><Relationship Id="rId302" Type="http://schemas.openxmlformats.org/officeDocument/2006/relationships/hyperlink" Target="mailto:ginam@rogers.com" TargetMode="External"/><Relationship Id="rId344" Type="http://schemas.openxmlformats.org/officeDocument/2006/relationships/hyperlink" Target="mailto:gursacki@cogeco.ca" TargetMode="External"/><Relationship Id="rId41" Type="http://schemas.openxmlformats.org/officeDocument/2006/relationships/hyperlink" Target="mailto:gwyn@glyndwr.com" TargetMode="External"/><Relationship Id="rId83" Type="http://schemas.openxmlformats.org/officeDocument/2006/relationships/hyperlink" Target="mailto:jean.denison@cmp.cpii.com" TargetMode="External"/><Relationship Id="rId179" Type="http://schemas.openxmlformats.org/officeDocument/2006/relationships/hyperlink" Target="mailto:tanyamccord@rogers.com" TargetMode="External"/><Relationship Id="rId386" Type="http://schemas.openxmlformats.org/officeDocument/2006/relationships/hyperlink" Target="mailto:cobborne@sympatico.ca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teganmel@hotmail.com" TargetMode="External"/><Relationship Id="rId3" Type="http://schemas.openxmlformats.org/officeDocument/2006/relationships/hyperlink" Target="mailto:shinoor-tejani@hotmail.com" TargetMode="External"/><Relationship Id="rId7" Type="http://schemas.openxmlformats.org/officeDocument/2006/relationships/hyperlink" Target="mailto:shivzahra@yahoo.ca" TargetMode="External"/><Relationship Id="rId2" Type="http://schemas.openxmlformats.org/officeDocument/2006/relationships/hyperlink" Target="mailto:john.johnston@omhm.qc.ca" TargetMode="External"/><Relationship Id="rId1" Type="http://schemas.openxmlformats.org/officeDocument/2006/relationships/hyperlink" Target="mailto:pinarsmith416@hotmail.com" TargetMode="External"/><Relationship Id="rId6" Type="http://schemas.openxmlformats.org/officeDocument/2006/relationships/hyperlink" Target="mailto:lisa_hornig@yahoo.ca" TargetMode="External"/><Relationship Id="rId5" Type="http://schemas.openxmlformats.org/officeDocument/2006/relationships/hyperlink" Target="mailto:gjohnthamas@hotmail.com" TargetMode="External"/><Relationship Id="rId4" Type="http://schemas.openxmlformats.org/officeDocument/2006/relationships/hyperlink" Target="mailto:golds@go4results.com" TargetMode="External"/><Relationship Id="rId9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mike.thor@rbc.com" TargetMode="External"/><Relationship Id="rId13" Type="http://schemas.openxmlformats.org/officeDocument/2006/relationships/hyperlink" Target="mailto:elizabeth.mcgarva@rbc.com" TargetMode="External"/><Relationship Id="rId18" Type="http://schemas.openxmlformats.org/officeDocument/2006/relationships/hyperlink" Target="mailto:douglas.h.smith@rbc.com" TargetMode="External"/><Relationship Id="rId26" Type="http://schemas.openxmlformats.org/officeDocument/2006/relationships/hyperlink" Target="mailto:donna.stubbs@rbc.com" TargetMode="External"/><Relationship Id="rId3" Type="http://schemas.openxmlformats.org/officeDocument/2006/relationships/hyperlink" Target="mailto:jana.luffman@rbc.com" TargetMode="External"/><Relationship Id="rId21" Type="http://schemas.openxmlformats.org/officeDocument/2006/relationships/hyperlink" Target="mailto:lori.j.warner@rbc.com" TargetMode="External"/><Relationship Id="rId7" Type="http://schemas.openxmlformats.org/officeDocument/2006/relationships/hyperlink" Target="mailto:jennie.gauthier@rbc.com" TargetMode="External"/><Relationship Id="rId12" Type="http://schemas.openxmlformats.org/officeDocument/2006/relationships/hyperlink" Target="mailto:karen.lasinskas@rbc.com" TargetMode="External"/><Relationship Id="rId17" Type="http://schemas.openxmlformats.org/officeDocument/2006/relationships/hyperlink" Target="mailto:donna.stubbs@rbc.com" TargetMode="External"/><Relationship Id="rId25" Type="http://schemas.openxmlformats.org/officeDocument/2006/relationships/hyperlink" Target="mailto:jay.kilgannon@rbc.com" TargetMode="External"/><Relationship Id="rId2" Type="http://schemas.openxmlformats.org/officeDocument/2006/relationships/hyperlink" Target="mailto:jay.kilgannon@rbc.com" TargetMode="External"/><Relationship Id="rId16" Type="http://schemas.openxmlformats.org/officeDocument/2006/relationships/hyperlink" Target="mailto:donna.stubbs@rbc.com" TargetMode="External"/><Relationship Id="rId20" Type="http://schemas.openxmlformats.org/officeDocument/2006/relationships/hyperlink" Target="mailto:deena.harry-paul@rbc" TargetMode="External"/><Relationship Id="rId29" Type="http://schemas.openxmlformats.org/officeDocument/2006/relationships/printerSettings" Target="../printerSettings/printerSettings13.bin"/><Relationship Id="rId1" Type="http://schemas.openxmlformats.org/officeDocument/2006/relationships/hyperlink" Target="mailto:jennie.gauthier@rbc.com" TargetMode="External"/><Relationship Id="rId6" Type="http://schemas.openxmlformats.org/officeDocument/2006/relationships/hyperlink" Target="mailto:julia.huynk@rbc.com" TargetMode="External"/><Relationship Id="rId11" Type="http://schemas.openxmlformats.org/officeDocument/2006/relationships/hyperlink" Target="mailto:deena.harry-paul@rbc" TargetMode="External"/><Relationship Id="rId24" Type="http://schemas.openxmlformats.org/officeDocument/2006/relationships/hyperlink" Target="mailto:haidee@ureach.com" TargetMode="External"/><Relationship Id="rId5" Type="http://schemas.openxmlformats.org/officeDocument/2006/relationships/hyperlink" Target="mailto:kimberly.nixon@rbc.com" TargetMode="External"/><Relationship Id="rId15" Type="http://schemas.openxmlformats.org/officeDocument/2006/relationships/hyperlink" Target="mailto:jay.kilgannon@rbc.com" TargetMode="External"/><Relationship Id="rId23" Type="http://schemas.openxmlformats.org/officeDocument/2006/relationships/hyperlink" Target="mailto:paul.hart@rbc.com" TargetMode="External"/><Relationship Id="rId28" Type="http://schemas.openxmlformats.org/officeDocument/2006/relationships/hyperlink" Target="mailto:lee.biafore@rbc.com" TargetMode="External"/><Relationship Id="rId10" Type="http://schemas.openxmlformats.org/officeDocument/2006/relationships/hyperlink" Target="mailto:jesse.merson@rbc.com" TargetMode="External"/><Relationship Id="rId19" Type="http://schemas.openxmlformats.org/officeDocument/2006/relationships/hyperlink" Target="mailto:ivee.jalea@rbc.com" TargetMode="External"/><Relationship Id="rId31" Type="http://schemas.openxmlformats.org/officeDocument/2006/relationships/comments" Target="../comments6.xml"/><Relationship Id="rId4" Type="http://schemas.openxmlformats.org/officeDocument/2006/relationships/hyperlink" Target="mailto:guy.moffat@rbc.com" TargetMode="External"/><Relationship Id="rId9" Type="http://schemas.openxmlformats.org/officeDocument/2006/relationships/hyperlink" Target="mailto:jannette.dalcourt@rbc.com" TargetMode="External"/><Relationship Id="rId14" Type="http://schemas.openxmlformats.org/officeDocument/2006/relationships/hyperlink" Target="mailto:douglas.h.smith@rbc.com" TargetMode="External"/><Relationship Id="rId22" Type="http://schemas.openxmlformats.org/officeDocument/2006/relationships/hyperlink" Target="mailto:deena.harry-paul@rbc" TargetMode="External"/><Relationship Id="rId27" Type="http://schemas.openxmlformats.org/officeDocument/2006/relationships/hyperlink" Target="mailto:lee.biafore@rbc.com" TargetMode="External"/><Relationship Id="rId30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lintonwalker@hotmail.com" TargetMode="External"/><Relationship Id="rId13" Type="http://schemas.openxmlformats.org/officeDocument/2006/relationships/hyperlink" Target="mailto:norman.seli@sympatico" TargetMode="External"/><Relationship Id="rId3" Type="http://schemas.openxmlformats.org/officeDocument/2006/relationships/hyperlink" Target="mailto:khuc.betbb@bellnet.ca" TargetMode="External"/><Relationship Id="rId7" Type="http://schemas.openxmlformats.org/officeDocument/2006/relationships/hyperlink" Target="mailto:jamesdoyle@utoronto.ca" TargetMode="External"/><Relationship Id="rId12" Type="http://schemas.openxmlformats.org/officeDocument/2006/relationships/hyperlink" Target="mailto:kerstin@on.aibn.com" TargetMode="External"/><Relationship Id="rId2" Type="http://schemas.openxmlformats.org/officeDocument/2006/relationships/hyperlink" Target="mailto:wjperrin@nepTune.on.ca" TargetMode="External"/><Relationship Id="rId16" Type="http://schemas.openxmlformats.org/officeDocument/2006/relationships/comments" Target="../comments2.xml"/><Relationship Id="rId1" Type="http://schemas.openxmlformats.org/officeDocument/2006/relationships/hyperlink" Target="mailto:tourchrisg@aol.com" TargetMode="External"/><Relationship Id="rId6" Type="http://schemas.openxmlformats.org/officeDocument/2006/relationships/hyperlink" Target="mailto:orioleyorkmills@rogers.com" TargetMode="External"/><Relationship Id="rId11" Type="http://schemas.openxmlformats.org/officeDocument/2006/relationships/hyperlink" Target="mailto:tcuc.ewart@bellnet.ca" TargetMode="External"/><Relationship Id="rId5" Type="http://schemas.openxmlformats.org/officeDocument/2006/relationships/hyperlink" Target="mailto:davids@centralwestside.ca" TargetMode="External"/><Relationship Id="rId15" Type="http://schemas.openxmlformats.org/officeDocument/2006/relationships/vmlDrawing" Target="../drawings/vmlDrawing2.vml"/><Relationship Id="rId10" Type="http://schemas.openxmlformats.org/officeDocument/2006/relationships/hyperlink" Target="mailto:edgardover@ca.inter.net" TargetMode="External"/><Relationship Id="rId4" Type="http://schemas.openxmlformats.org/officeDocument/2006/relationships/hyperlink" Target="mailto:rdwinder@yahoo.ca" TargetMode="External"/><Relationship Id="rId9" Type="http://schemas.openxmlformats.org/officeDocument/2006/relationships/hyperlink" Target="mailto:revkath@yahoo.com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hannon.boudjema@na.centrica.com" TargetMode="External"/><Relationship Id="rId3" Type="http://schemas.openxmlformats.org/officeDocument/2006/relationships/hyperlink" Target="mailto:danielle.arsenault@ngwi.com" TargetMode="External"/><Relationship Id="rId7" Type="http://schemas.openxmlformats.org/officeDocument/2006/relationships/hyperlink" Target="mailto:danielle.arsenault@ngwi.com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mailto:danielle.arsenault@ngwi.com" TargetMode="External"/><Relationship Id="rId1" Type="http://schemas.openxmlformats.org/officeDocument/2006/relationships/hyperlink" Target="mailto:danielle.arsenault@ngwi.com" TargetMode="External"/><Relationship Id="rId6" Type="http://schemas.openxmlformats.org/officeDocument/2006/relationships/hyperlink" Target="mailto:danielle.arsenault@ngwi.com" TargetMode="External"/><Relationship Id="rId11" Type="http://schemas.openxmlformats.org/officeDocument/2006/relationships/hyperlink" Target="mailto:shannon.boudjema@na.centrica.com" TargetMode="External"/><Relationship Id="rId5" Type="http://schemas.openxmlformats.org/officeDocument/2006/relationships/hyperlink" Target="mailto:danielle.arsenault@ngwi.com" TargetMode="External"/><Relationship Id="rId10" Type="http://schemas.openxmlformats.org/officeDocument/2006/relationships/hyperlink" Target="mailto:shannon.boudjema@na.centrica.com" TargetMode="External"/><Relationship Id="rId4" Type="http://schemas.openxmlformats.org/officeDocument/2006/relationships/hyperlink" Target="mailto:shannon.boudjema@na.centrica.com" TargetMode="External"/><Relationship Id="rId9" Type="http://schemas.openxmlformats.org/officeDocument/2006/relationships/hyperlink" Target="mailto:danielle.arsenault@ngwi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lbades@homesmaq.com" TargetMode="External"/><Relationship Id="rId13" Type="http://schemas.openxmlformats.org/officeDocument/2006/relationships/hyperlink" Target="mailto:nancy.cunningham@fairmont.com" TargetMode="External"/><Relationship Id="rId18" Type="http://schemas.openxmlformats.org/officeDocument/2006/relationships/hyperlink" Target="mailto:Pam.Page@onpha.org" TargetMode="External"/><Relationship Id="rId3" Type="http://schemas.openxmlformats.org/officeDocument/2006/relationships/hyperlink" Target="mailto:pclayton@bellnet.ca" TargetMode="External"/><Relationship Id="rId21" Type="http://schemas.openxmlformats.org/officeDocument/2006/relationships/vmlDrawing" Target="../drawings/vmlDrawing3.vml"/><Relationship Id="rId7" Type="http://schemas.openxmlformats.org/officeDocument/2006/relationships/hyperlink" Target="mailto:lburger@cmhc.ca" TargetMode="External"/><Relationship Id="rId12" Type="http://schemas.openxmlformats.org/officeDocument/2006/relationships/hyperlink" Target="mailto:ngeorgiev@metrowaste.com" TargetMode="External"/><Relationship Id="rId17" Type="http://schemas.openxmlformats.org/officeDocument/2006/relationships/hyperlink" Target="mailto:mshaen@deloitte.ca" TargetMode="External"/><Relationship Id="rId2" Type="http://schemas.openxmlformats.org/officeDocument/2006/relationships/hyperlink" Target="mailto:lbades@homesmaq.com" TargetMode="External"/><Relationship Id="rId16" Type="http://schemas.openxmlformats.org/officeDocument/2006/relationships/hyperlink" Target="mailto:mfryer@osler.com" TargetMode="External"/><Relationship Id="rId20" Type="http://schemas.openxmlformats.org/officeDocument/2006/relationships/printerSettings" Target="../printerSettings/printerSettings6.bin"/><Relationship Id="rId1" Type="http://schemas.openxmlformats.org/officeDocument/2006/relationships/hyperlink" Target="mailto:angela@miratel.com" TargetMode="External"/><Relationship Id="rId6" Type="http://schemas.openxmlformats.org/officeDocument/2006/relationships/hyperlink" Target="mailto:coala4ever_LAM@hotmail.com" TargetMode="External"/><Relationship Id="rId11" Type="http://schemas.openxmlformats.org/officeDocument/2006/relationships/hyperlink" Target="mailto:ngeorgiev@metrowaste.com" TargetMode="External"/><Relationship Id="rId5" Type="http://schemas.openxmlformats.org/officeDocument/2006/relationships/hyperlink" Target="mailto:delory@diabetes.ca" TargetMode="External"/><Relationship Id="rId15" Type="http://schemas.openxmlformats.org/officeDocument/2006/relationships/hyperlink" Target="mailto:msciciliano@clarksonrouble.on.ca" TargetMode="External"/><Relationship Id="rId10" Type="http://schemas.openxmlformats.org/officeDocument/2006/relationships/hyperlink" Target="mailto:b.mendonca@town.newmmarket.on.ca" TargetMode="External"/><Relationship Id="rId19" Type="http://schemas.openxmlformats.org/officeDocument/2006/relationships/hyperlink" Target="mailto:wsnaddon@itl.ca" TargetMode="External"/><Relationship Id="rId4" Type="http://schemas.openxmlformats.org/officeDocument/2006/relationships/hyperlink" Target="mailto:delory@diabetes.ca" TargetMode="External"/><Relationship Id="rId9" Type="http://schemas.openxmlformats.org/officeDocument/2006/relationships/hyperlink" Target="mailto:debbieandpaul@rogers.com" TargetMode="External"/><Relationship Id="rId14" Type="http://schemas.openxmlformats.org/officeDocument/2006/relationships/hyperlink" Target="mailto:ltalbot@ur.com" TargetMode="External"/><Relationship Id="rId22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barbara_lister@tys-on.ca" TargetMode="External"/><Relationship Id="rId13" Type="http://schemas.openxmlformats.org/officeDocument/2006/relationships/hyperlink" Target="mailto:macleadt@cds.on.ca" TargetMode="External"/><Relationship Id="rId18" Type="http://schemas.openxmlformats.org/officeDocument/2006/relationships/printerSettings" Target="../printerSettings/printerSettings7.bin"/><Relationship Id="rId3" Type="http://schemas.openxmlformats.org/officeDocument/2006/relationships/hyperlink" Target="mailto:marylou.halferty@tcdsb.org" TargetMode="External"/><Relationship Id="rId7" Type="http://schemas.openxmlformats.org/officeDocument/2006/relationships/hyperlink" Target="mailto:stephen.prince@tcdsb.org" TargetMode="External"/><Relationship Id="rId12" Type="http://schemas.openxmlformats.org/officeDocument/2006/relationships/hyperlink" Target="mailto:gingembre14@hotmail.com" TargetMode="External"/><Relationship Id="rId17" Type="http://schemas.openxmlformats.org/officeDocument/2006/relationships/hyperlink" Target="mailto:eroche@rsgc.on.ca" TargetMode="External"/><Relationship Id="rId2" Type="http://schemas.openxmlformats.org/officeDocument/2006/relationships/hyperlink" Target="mailto:dbyers@smls.on.ca" TargetMode="External"/><Relationship Id="rId16" Type="http://schemas.openxmlformats.org/officeDocument/2006/relationships/hyperlink" Target="mailto:paul.radcliffe@utoronto.ca" TargetMode="External"/><Relationship Id="rId20" Type="http://schemas.openxmlformats.org/officeDocument/2006/relationships/comments" Target="../comments4.xml"/><Relationship Id="rId1" Type="http://schemas.openxmlformats.org/officeDocument/2006/relationships/hyperlink" Target="mailto:Mary.Bartucci@tcdsb.org" TargetMode="External"/><Relationship Id="rId6" Type="http://schemas.openxmlformats.org/officeDocument/2006/relationships/hyperlink" Target="mailto:tralee@sympatic.ca" TargetMode="External"/><Relationship Id="rId11" Type="http://schemas.openxmlformats.org/officeDocument/2006/relationships/hyperlink" Target="mailto:karineklement@hotmail.com" TargetMode="External"/><Relationship Id="rId5" Type="http://schemas.openxmlformats.org/officeDocument/2006/relationships/hyperlink" Target="mailto:gingembre14@hotmail.com" TargetMode="External"/><Relationship Id="rId15" Type="http://schemas.openxmlformats.org/officeDocument/2006/relationships/hyperlink" Target="mailto:patti-hektor@crestwoods.com" TargetMode="External"/><Relationship Id="rId10" Type="http://schemas.openxmlformats.org/officeDocument/2006/relationships/hyperlink" Target="mailto:gingembre14@hotmail.com" TargetMode="External"/><Relationship Id="rId19" Type="http://schemas.openxmlformats.org/officeDocument/2006/relationships/vmlDrawing" Target="../drawings/vmlDrawing4.vml"/><Relationship Id="rId4" Type="http://schemas.openxmlformats.org/officeDocument/2006/relationships/hyperlink" Target="mailto:t-elgersma@hotmail.com" TargetMode="External"/><Relationship Id="rId9" Type="http://schemas.openxmlformats.org/officeDocument/2006/relationships/hyperlink" Target="mailto:tralee@sympatico.ca" TargetMode="External"/><Relationship Id="rId14" Type="http://schemas.openxmlformats.org/officeDocument/2006/relationships/hyperlink" Target="mailto:t-elgersma@hotmail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mlcommunitycare@hotmail.com" TargetMode="External"/><Relationship Id="rId13" Type="http://schemas.openxmlformats.org/officeDocument/2006/relationships/hyperlink" Target="mailto:jpgarvey@rogers.com" TargetMode="External"/><Relationship Id="rId18" Type="http://schemas.openxmlformats.org/officeDocument/2006/relationships/hyperlink" Target="mailto:jpgarvey@rogers.com" TargetMode="External"/><Relationship Id="rId26" Type="http://schemas.openxmlformats.org/officeDocument/2006/relationships/hyperlink" Target="mailto:gregoryp@region.peel.on.ca" TargetMode="External"/><Relationship Id="rId3" Type="http://schemas.openxmlformats.org/officeDocument/2006/relationships/hyperlink" Target="mailto:jpgarvey@rogers.com" TargetMode="External"/><Relationship Id="rId21" Type="http://schemas.openxmlformats.org/officeDocument/2006/relationships/hyperlink" Target="mailto:mlcommunitycare@hotmail.com" TargetMode="External"/><Relationship Id="rId7" Type="http://schemas.openxmlformats.org/officeDocument/2006/relationships/hyperlink" Target="mailto:info@housinginfo.ca" TargetMode="External"/><Relationship Id="rId12" Type="http://schemas.openxmlformats.org/officeDocument/2006/relationships/hyperlink" Target="mailto:bpearce@roadrunner.nf.net" TargetMode="External"/><Relationship Id="rId17" Type="http://schemas.openxmlformats.org/officeDocument/2006/relationships/hyperlink" Target="mailto:bruce@makeithappen.ca" TargetMode="External"/><Relationship Id="rId25" Type="http://schemas.openxmlformats.org/officeDocument/2006/relationships/hyperlink" Target="mailto:gregoryp@region.peel.on.ca" TargetMode="External"/><Relationship Id="rId2" Type="http://schemas.openxmlformats.org/officeDocument/2006/relationships/hyperlink" Target="mailto:jpgarvey@rogers.com" TargetMode="External"/><Relationship Id="rId16" Type="http://schemas.openxmlformats.org/officeDocument/2006/relationships/hyperlink" Target="mailto:psmit@ebtech.net" TargetMode="External"/><Relationship Id="rId20" Type="http://schemas.openxmlformats.org/officeDocument/2006/relationships/hyperlink" Target="mailto:bruce@makeithappen.ca" TargetMode="External"/><Relationship Id="rId29" Type="http://schemas.openxmlformats.org/officeDocument/2006/relationships/hyperlink" Target="mailto:missing.link@telus.net" TargetMode="External"/><Relationship Id="rId1" Type="http://schemas.openxmlformats.org/officeDocument/2006/relationships/hyperlink" Target="mailto:bruce@makeithappen.ca" TargetMode="External"/><Relationship Id="rId6" Type="http://schemas.openxmlformats.org/officeDocument/2006/relationships/hyperlink" Target="mailto:info@housinginfo.ca" TargetMode="External"/><Relationship Id="rId11" Type="http://schemas.openxmlformats.org/officeDocument/2006/relationships/hyperlink" Target="mailto:ronniebouvier@aol.com" TargetMode="External"/><Relationship Id="rId24" Type="http://schemas.openxmlformats.org/officeDocument/2006/relationships/hyperlink" Target="mailto:_housing@southsimcoecic.ca" TargetMode="External"/><Relationship Id="rId32" Type="http://schemas.openxmlformats.org/officeDocument/2006/relationships/printerSettings" Target="../printerSettings/printerSettings8.bin"/><Relationship Id="rId5" Type="http://schemas.openxmlformats.org/officeDocument/2006/relationships/hyperlink" Target="mailto:jpgarvey@rogers.com" TargetMode="External"/><Relationship Id="rId15" Type="http://schemas.openxmlformats.org/officeDocument/2006/relationships/hyperlink" Target="mailto:missing.link@telus.net" TargetMode="External"/><Relationship Id="rId23" Type="http://schemas.openxmlformats.org/officeDocument/2006/relationships/hyperlink" Target="mailto:raisingtheroof1@hotmail.com" TargetMode="External"/><Relationship Id="rId28" Type="http://schemas.openxmlformats.org/officeDocument/2006/relationships/hyperlink" Target="mailto:jpgarvey@rogers.com" TargetMode="External"/><Relationship Id="rId10" Type="http://schemas.openxmlformats.org/officeDocument/2006/relationships/hyperlink" Target="mailto:missing.link@telus.net" TargetMode="External"/><Relationship Id="rId19" Type="http://schemas.openxmlformats.org/officeDocument/2006/relationships/hyperlink" Target="mailto:mlcommunitycare@hotmail.com" TargetMode="External"/><Relationship Id="rId31" Type="http://schemas.openxmlformats.org/officeDocument/2006/relationships/hyperlink" Target="mailto:kathyrn.wilken@rbc.com" TargetMode="External"/><Relationship Id="rId4" Type="http://schemas.openxmlformats.org/officeDocument/2006/relationships/hyperlink" Target="mailto:gregoryp@region.peel.on.ca" TargetMode="External"/><Relationship Id="rId9" Type="http://schemas.openxmlformats.org/officeDocument/2006/relationships/hyperlink" Target="mailto:_housing@southsimcoecic.ca" TargetMode="External"/><Relationship Id="rId14" Type="http://schemas.openxmlformats.org/officeDocument/2006/relationships/hyperlink" Target="mailto:dsaidman@ehtf.ca" TargetMode="External"/><Relationship Id="rId22" Type="http://schemas.openxmlformats.org/officeDocument/2006/relationships/hyperlink" Target="mailto:missing.link@telus.net" TargetMode="External"/><Relationship Id="rId27" Type="http://schemas.openxmlformats.org/officeDocument/2006/relationships/hyperlink" Target="mailto:_housing@southsimcoecic.ca" TargetMode="External"/><Relationship Id="rId30" Type="http://schemas.openxmlformats.org/officeDocument/2006/relationships/hyperlink" Target="mailto:raisingtheroof1@hot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tshsyr@allstream.net" TargetMode="External"/><Relationship Id="rId2" Type="http://schemas.openxmlformats.org/officeDocument/2006/relationships/hyperlink" Target="mailto:tsmith@urbanstrategies.com" TargetMode="External"/><Relationship Id="rId1" Type="http://schemas.openxmlformats.org/officeDocument/2006/relationships/hyperlink" Target="mailto:lmacaulay@lwdcoda.org" TargetMode="Externa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5531"/>
  <sheetViews>
    <sheetView view="pageBreakPreview" topLeftCell="A3" zoomScale="75" zoomScaleNormal="100" zoomScaleSheetLayoutView="100" workbookViewId="0" xr3:uid="{AEA406A1-0E4B-5B11-9CD5-51D6E497D94C}">
      <pane ySplit="1" topLeftCell="A4" activePane="bottomLeft" state="frozen"/>
      <selection activeCell="A3" sqref="A3"/>
      <selection pane="bottomLeft" activeCell="N16" sqref="N16:Q16"/>
    </sheetView>
  </sheetViews>
  <sheetFormatPr defaultRowHeight="15"/>
  <cols>
    <col min="1" max="1" width="28.140625" style="81" bestFit="1" customWidth="1"/>
    <col min="2" max="2" width="10.85546875" style="80" bestFit="1" customWidth="1"/>
    <col min="3" max="3" width="18.42578125" style="80" hidden="1" customWidth="1"/>
    <col min="4" max="4" width="13.42578125" style="80" bestFit="1" customWidth="1"/>
    <col min="5" max="5" width="16.85546875" style="80" hidden="1" customWidth="1"/>
    <col min="6" max="6" width="17.42578125" style="81" hidden="1" customWidth="1"/>
    <col min="7" max="7" width="12.140625" style="81" bestFit="1" customWidth="1"/>
    <col min="8" max="8" width="17" style="81" hidden="1" customWidth="1"/>
    <col min="9" max="9" width="12.28515625" style="81" bestFit="1" customWidth="1"/>
    <col min="10" max="10" width="13.140625" style="81" hidden="1" customWidth="1"/>
    <col min="11" max="11" width="15" style="81" bestFit="1" customWidth="1"/>
    <col min="12" max="12" width="12.140625" style="81" customWidth="1"/>
    <col min="13" max="13" width="11.140625" style="81" customWidth="1"/>
    <col min="14" max="15" width="14.42578125" style="82" bestFit="1" customWidth="1"/>
    <col min="16" max="16" width="15" style="81" hidden="1" customWidth="1"/>
    <col min="17" max="17" width="15" style="81" customWidth="1"/>
    <col min="18" max="18" width="14" style="81" bestFit="1" customWidth="1"/>
    <col min="19" max="19" width="16.85546875" style="81" bestFit="1" customWidth="1"/>
    <col min="20" max="20" width="15" style="81" hidden="1" customWidth="1"/>
    <col min="21" max="21" width="13.140625" style="81" hidden="1" customWidth="1"/>
    <col min="22" max="22" width="12.42578125" style="81" hidden="1" customWidth="1"/>
    <col min="23" max="25" width="12.28515625" style="53" hidden="1" customWidth="1"/>
    <col min="26" max="26" width="37.140625" style="81" bestFit="1" customWidth="1"/>
    <col min="27" max="16384" width="9.140625" style="81"/>
  </cols>
  <sheetData>
    <row r="1" spans="1:26">
      <c r="A1" s="79" t="s">
        <v>0</v>
      </c>
    </row>
    <row r="2" spans="1:26" ht="12.75" customHeight="1" thickBot="1"/>
    <row r="3" spans="1:26" ht="45.75" customHeight="1" thickBot="1">
      <c r="A3" s="102" t="s">
        <v>1</v>
      </c>
      <c r="B3" s="204" t="s">
        <v>2</v>
      </c>
      <c r="C3" s="104" t="s">
        <v>3</v>
      </c>
      <c r="D3" s="103" t="s">
        <v>4</v>
      </c>
      <c r="E3" s="103" t="s">
        <v>5</v>
      </c>
      <c r="F3" s="104" t="s">
        <v>6</v>
      </c>
      <c r="G3" s="103" t="s">
        <v>7</v>
      </c>
      <c r="H3" s="104" t="s">
        <v>8</v>
      </c>
      <c r="I3" s="103" t="s">
        <v>9</v>
      </c>
      <c r="J3" s="103" t="s">
        <v>10</v>
      </c>
      <c r="K3" s="206" t="s">
        <v>11</v>
      </c>
      <c r="L3" s="206" t="s">
        <v>12</v>
      </c>
      <c r="M3" s="206" t="s">
        <v>13</v>
      </c>
      <c r="N3" s="207" t="s">
        <v>14</v>
      </c>
      <c r="O3" s="207" t="s">
        <v>15</v>
      </c>
      <c r="P3" s="206" t="s">
        <v>16</v>
      </c>
      <c r="Q3" s="206" t="s">
        <v>17</v>
      </c>
      <c r="R3" s="206" t="s">
        <v>18</v>
      </c>
      <c r="S3" s="206" t="s">
        <v>19</v>
      </c>
      <c r="T3" s="206" t="s">
        <v>20</v>
      </c>
      <c r="U3" s="105" t="s">
        <v>21</v>
      </c>
      <c r="V3" s="106" t="s">
        <v>22</v>
      </c>
      <c r="W3" s="106" t="s">
        <v>23</v>
      </c>
      <c r="X3" s="106" t="s">
        <v>24</v>
      </c>
      <c r="Y3" s="106" t="s">
        <v>25</v>
      </c>
      <c r="Z3" s="206" t="s">
        <v>26</v>
      </c>
    </row>
    <row r="4" spans="1:26" s="80" customFormat="1" ht="13.5" customHeight="1">
      <c r="A4" s="123" t="s">
        <v>27</v>
      </c>
      <c r="B4" s="124">
        <v>3264</v>
      </c>
      <c r="C4" s="124">
        <v>2300</v>
      </c>
      <c r="D4" s="124">
        <v>2300</v>
      </c>
      <c r="E4" s="124">
        <v>2300</v>
      </c>
      <c r="F4" s="124">
        <v>0</v>
      </c>
      <c r="G4" s="124">
        <v>0</v>
      </c>
      <c r="H4" s="124">
        <v>0</v>
      </c>
      <c r="I4" s="124">
        <v>0</v>
      </c>
      <c r="J4" s="93">
        <f>SUM(C4+F4+H4)</f>
        <v>2300</v>
      </c>
      <c r="K4" s="93">
        <f>SUM(D4+G4+I4)</f>
        <v>2300</v>
      </c>
      <c r="L4" s="93">
        <v>0</v>
      </c>
      <c r="M4" s="93">
        <v>1242</v>
      </c>
      <c r="N4" s="94">
        <v>12426.5</v>
      </c>
      <c r="O4" s="94">
        <v>12426.5</v>
      </c>
      <c r="P4" s="94">
        <f>(K4-L4)*10</f>
        <v>23000</v>
      </c>
      <c r="Q4" s="94">
        <v>12426.5</v>
      </c>
      <c r="R4" s="93">
        <v>1058</v>
      </c>
      <c r="S4" s="93">
        <f>K4-L4-R4</f>
        <v>1242</v>
      </c>
      <c r="T4" s="94">
        <f>P4-N4</f>
        <v>10573.5</v>
      </c>
      <c r="U4" s="124"/>
      <c r="V4" s="125"/>
      <c r="W4" s="126">
        <v>2000</v>
      </c>
      <c r="X4" s="126">
        <v>2000</v>
      </c>
      <c r="Y4" s="126">
        <v>4000</v>
      </c>
      <c r="Z4" s="123" t="s">
        <v>28</v>
      </c>
    </row>
    <row r="5" spans="1:26" s="80" customFormat="1">
      <c r="A5" s="97" t="s">
        <v>29</v>
      </c>
      <c r="B5" s="93">
        <v>0</v>
      </c>
      <c r="C5" s="93">
        <v>3300</v>
      </c>
      <c r="D5" s="93">
        <v>3300</v>
      </c>
      <c r="E5" s="93">
        <v>2800</v>
      </c>
      <c r="F5" s="93">
        <v>2300</v>
      </c>
      <c r="G5" s="93">
        <v>2300</v>
      </c>
      <c r="H5" s="93">
        <v>0</v>
      </c>
      <c r="I5" s="93">
        <v>0</v>
      </c>
      <c r="J5" s="93">
        <f>SUM(C5+F5+H5)</f>
        <v>5600</v>
      </c>
      <c r="K5" s="93">
        <f>SUM(D5+G5+I5)</f>
        <v>5600</v>
      </c>
      <c r="L5" s="93">
        <v>0</v>
      </c>
      <c r="M5" s="233">
        <v>4540</v>
      </c>
      <c r="N5" s="94">
        <v>56891</v>
      </c>
      <c r="O5" s="94">
        <v>56891</v>
      </c>
      <c r="P5" s="94">
        <f>(K5-L5)*10</f>
        <v>56000</v>
      </c>
      <c r="Q5" s="94">
        <v>56891</v>
      </c>
      <c r="R5" s="93">
        <v>1060</v>
      </c>
      <c r="S5" s="93">
        <f>K5-L5-R5</f>
        <v>4540</v>
      </c>
      <c r="T5" s="94">
        <f>P5-N5</f>
        <v>-891</v>
      </c>
      <c r="U5" s="127">
        <v>812</v>
      </c>
      <c r="V5" s="93">
        <v>1700</v>
      </c>
      <c r="W5" s="98">
        <v>800</v>
      </c>
      <c r="X5" s="98"/>
      <c r="Y5" s="98"/>
      <c r="Z5" s="93" t="s">
        <v>30</v>
      </c>
    </row>
    <row r="6" spans="1:26" s="80" customFormat="1">
      <c r="A6" s="97" t="s">
        <v>31</v>
      </c>
      <c r="B6" s="93">
        <v>3134</v>
      </c>
      <c r="C6" s="93">
        <v>4400</v>
      </c>
      <c r="D6" s="93">
        <v>4400</v>
      </c>
      <c r="E6" s="93">
        <v>4400</v>
      </c>
      <c r="F6" s="93">
        <v>1250</v>
      </c>
      <c r="G6" s="93">
        <v>1250</v>
      </c>
      <c r="H6" s="93">
        <v>450</v>
      </c>
      <c r="I6" s="93">
        <v>450</v>
      </c>
      <c r="J6" s="93">
        <f>SUM(C6+F6+H6)</f>
        <v>6100</v>
      </c>
      <c r="K6" s="93">
        <f>SUM(D6+G6+I6)-300</f>
        <v>5800</v>
      </c>
      <c r="L6" s="93">
        <v>1350</v>
      </c>
      <c r="M6" s="93">
        <v>4332</v>
      </c>
      <c r="N6" s="94">
        <v>42000</v>
      </c>
      <c r="O6" s="94">
        <v>42000</v>
      </c>
      <c r="P6" s="94">
        <f>(K6-L6)*10</f>
        <v>44500</v>
      </c>
      <c r="Q6" s="94">
        <v>42000</v>
      </c>
      <c r="R6" s="93">
        <v>118</v>
      </c>
      <c r="S6" s="93">
        <f>K6-L6-R6</f>
        <v>4332</v>
      </c>
      <c r="T6" s="94">
        <f>P6-N6</f>
        <v>2500</v>
      </c>
      <c r="U6" s="93">
        <v>4500</v>
      </c>
      <c r="V6" s="93">
        <v>500</v>
      </c>
      <c r="W6" s="96">
        <v>4000</v>
      </c>
      <c r="X6" s="96">
        <v>500</v>
      </c>
      <c r="Y6" s="96">
        <v>4500</v>
      </c>
      <c r="Z6" s="128"/>
    </row>
    <row r="7" spans="1:26" s="80" customFormat="1" ht="14.25" customHeight="1">
      <c r="A7" s="97" t="s">
        <v>32</v>
      </c>
      <c r="B7" s="93">
        <v>8108</v>
      </c>
      <c r="C7" s="93">
        <v>8500</v>
      </c>
      <c r="D7" s="93">
        <v>7900</v>
      </c>
      <c r="E7" s="93">
        <v>7900</v>
      </c>
      <c r="F7" s="93">
        <v>0</v>
      </c>
      <c r="G7" s="93">
        <v>0</v>
      </c>
      <c r="H7" s="93">
        <v>0</v>
      </c>
      <c r="I7" s="93">
        <v>0</v>
      </c>
      <c r="J7" s="93">
        <f>SUM(C7+F7+H7)</f>
        <v>8500</v>
      </c>
      <c r="K7" s="93">
        <f>SUM(D7+G7+I7)</f>
        <v>7900</v>
      </c>
      <c r="L7" s="93">
        <v>0</v>
      </c>
      <c r="M7" s="93">
        <v>7697</v>
      </c>
      <c r="N7" s="94">
        <v>76974</v>
      </c>
      <c r="O7" s="94">
        <v>76974</v>
      </c>
      <c r="P7" s="94">
        <f>(K7-L7)*10</f>
        <v>79000</v>
      </c>
      <c r="Q7" s="94">
        <v>76974</v>
      </c>
      <c r="R7" s="93">
        <v>203</v>
      </c>
      <c r="S7" s="93">
        <v>7697</v>
      </c>
      <c r="T7" s="94">
        <f>P7-N7</f>
        <v>2026</v>
      </c>
      <c r="U7" s="93"/>
      <c r="V7" s="95"/>
      <c r="W7" s="96">
        <v>8500</v>
      </c>
      <c r="X7" s="96">
        <v>500</v>
      </c>
      <c r="Y7" s="96">
        <v>9000</v>
      </c>
      <c r="Z7" s="128" t="s">
        <v>33</v>
      </c>
    </row>
    <row r="8" spans="1:26" s="219" customFormat="1" ht="13.5" customHeight="1">
      <c r="A8" s="216"/>
      <c r="B8" s="216"/>
      <c r="C8" s="216"/>
      <c r="D8" s="216"/>
      <c r="E8" s="216"/>
      <c r="F8" s="216"/>
      <c r="G8" s="216"/>
      <c r="H8" s="216"/>
      <c r="I8" s="216"/>
      <c r="J8" s="217"/>
      <c r="K8" s="217"/>
      <c r="L8" s="217"/>
      <c r="M8" s="217"/>
      <c r="N8" s="216"/>
      <c r="O8" s="216"/>
      <c r="P8" s="218"/>
      <c r="Q8" s="218"/>
      <c r="R8" s="217"/>
      <c r="S8" s="217"/>
      <c r="T8" s="218"/>
      <c r="U8" s="216"/>
      <c r="V8" s="216"/>
      <c r="W8" s="216"/>
      <c r="X8" s="216"/>
      <c r="Y8" s="216"/>
      <c r="Z8" s="216"/>
    </row>
    <row r="9" spans="1:26" s="80" customFormat="1" ht="45">
      <c r="A9" s="97" t="s">
        <v>34</v>
      </c>
      <c r="B9" s="93">
        <v>0</v>
      </c>
      <c r="C9" s="93">
        <v>500</v>
      </c>
      <c r="D9" s="93">
        <v>500</v>
      </c>
      <c r="E9" s="93">
        <v>400</v>
      </c>
      <c r="F9" s="93">
        <v>412</v>
      </c>
      <c r="G9" s="93">
        <v>412</v>
      </c>
      <c r="H9" s="93"/>
      <c r="I9" s="93"/>
      <c r="J9" s="93">
        <f t="shared" ref="J9:J17" si="0">SUM(C9+F9+H9)</f>
        <v>912</v>
      </c>
      <c r="K9" s="93">
        <f t="shared" ref="K9:K17" si="1">SUM(D9+G9+I9)</f>
        <v>912</v>
      </c>
      <c r="L9" s="93">
        <v>0</v>
      </c>
      <c r="M9" s="93">
        <v>415</v>
      </c>
      <c r="N9" s="308">
        <v>1140</v>
      </c>
      <c r="O9" s="308">
        <v>4150</v>
      </c>
      <c r="P9" s="308">
        <f t="shared" ref="P9:P17" si="2">(K9-L9)*10</f>
        <v>9120</v>
      </c>
      <c r="Q9" s="308">
        <v>4150</v>
      </c>
      <c r="R9" s="93">
        <v>497</v>
      </c>
      <c r="S9" s="93">
        <f t="shared" ref="S9:S15" si="3">K9-L9-R9</f>
        <v>415</v>
      </c>
      <c r="T9" s="94">
        <f t="shared" ref="T9:T17" si="4">P9-N9</f>
        <v>7980</v>
      </c>
      <c r="U9" s="95">
        <v>401</v>
      </c>
      <c r="V9" s="100">
        <v>112</v>
      </c>
      <c r="W9" s="129">
        <v>500</v>
      </c>
      <c r="X9" s="130"/>
      <c r="Y9" s="130"/>
      <c r="Z9" s="99" t="s">
        <v>35</v>
      </c>
    </row>
    <row r="10" spans="1:26" s="80" customFormat="1">
      <c r="A10" s="97" t="s">
        <v>36</v>
      </c>
      <c r="B10" s="93">
        <v>1165</v>
      </c>
      <c r="C10" s="93">
        <v>500</v>
      </c>
      <c r="D10" s="93">
        <v>500</v>
      </c>
      <c r="E10" s="93">
        <v>500</v>
      </c>
      <c r="F10" s="93">
        <v>250</v>
      </c>
      <c r="G10" s="93">
        <v>250</v>
      </c>
      <c r="H10" s="93">
        <v>250</v>
      </c>
      <c r="I10" s="93">
        <v>250</v>
      </c>
      <c r="J10" s="93">
        <f t="shared" si="0"/>
        <v>1000</v>
      </c>
      <c r="K10" s="93">
        <f t="shared" si="1"/>
        <v>1000</v>
      </c>
      <c r="L10" s="93">
        <v>756</v>
      </c>
      <c r="M10" s="93">
        <v>244</v>
      </c>
      <c r="N10" s="94">
        <v>2440</v>
      </c>
      <c r="O10" s="94">
        <v>2440</v>
      </c>
      <c r="P10" s="94">
        <f t="shared" si="2"/>
        <v>2440</v>
      </c>
      <c r="Q10" s="94">
        <f>S10*10</f>
        <v>2440</v>
      </c>
      <c r="R10" s="93">
        <v>0</v>
      </c>
      <c r="S10" s="93">
        <f t="shared" si="3"/>
        <v>244</v>
      </c>
      <c r="T10" s="94">
        <f t="shared" si="4"/>
        <v>0</v>
      </c>
      <c r="U10" s="93">
        <v>500</v>
      </c>
      <c r="V10" s="93">
        <v>250</v>
      </c>
      <c r="W10" s="96">
        <v>500</v>
      </c>
      <c r="X10" s="96"/>
      <c r="Y10" s="96">
        <v>500</v>
      </c>
      <c r="Z10" s="99"/>
    </row>
    <row r="11" spans="1:26" s="80" customFormat="1" ht="30">
      <c r="A11" s="97" t="s">
        <v>37</v>
      </c>
      <c r="B11" s="93">
        <v>0</v>
      </c>
      <c r="C11" s="93">
        <v>150</v>
      </c>
      <c r="D11" s="93">
        <v>150</v>
      </c>
      <c r="E11" s="93"/>
      <c r="F11" s="93">
        <v>150</v>
      </c>
      <c r="G11" s="93">
        <v>150</v>
      </c>
      <c r="H11" s="93"/>
      <c r="I11" s="93">
        <v>0</v>
      </c>
      <c r="J11" s="93">
        <f t="shared" si="0"/>
        <v>300</v>
      </c>
      <c r="K11" s="93">
        <f t="shared" si="1"/>
        <v>300</v>
      </c>
      <c r="L11" s="93">
        <v>0</v>
      </c>
      <c r="M11" s="93">
        <v>511</v>
      </c>
      <c r="N11" s="94">
        <v>5110</v>
      </c>
      <c r="O11" s="94">
        <v>5110</v>
      </c>
      <c r="P11" s="94">
        <f t="shared" si="2"/>
        <v>3000</v>
      </c>
      <c r="Q11" s="94">
        <v>5110</v>
      </c>
      <c r="R11" s="93">
        <v>0</v>
      </c>
      <c r="S11" s="93">
        <v>511</v>
      </c>
      <c r="T11" s="94">
        <f t="shared" si="4"/>
        <v>-2110</v>
      </c>
      <c r="U11" s="95"/>
      <c r="V11" s="100"/>
      <c r="W11" s="129"/>
      <c r="X11" s="130"/>
      <c r="Y11" s="130"/>
      <c r="Z11" s="99" t="s">
        <v>38</v>
      </c>
    </row>
    <row r="12" spans="1:26" s="80" customFormat="1">
      <c r="A12" s="97" t="s">
        <v>39</v>
      </c>
      <c r="B12" s="93">
        <v>410</v>
      </c>
      <c r="C12" s="93">
        <v>1115</v>
      </c>
      <c r="D12" s="93">
        <v>1115</v>
      </c>
      <c r="E12" s="93"/>
      <c r="F12" s="93">
        <v>150</v>
      </c>
      <c r="G12" s="93">
        <v>150</v>
      </c>
      <c r="H12" s="93">
        <v>0</v>
      </c>
      <c r="I12" s="93">
        <v>0</v>
      </c>
      <c r="J12" s="93">
        <f t="shared" si="0"/>
        <v>1265</v>
      </c>
      <c r="K12" s="93">
        <f t="shared" si="1"/>
        <v>1265</v>
      </c>
      <c r="L12" s="93">
        <v>0</v>
      </c>
      <c r="M12" s="93">
        <v>945</v>
      </c>
      <c r="N12" s="94">
        <v>10753.79</v>
      </c>
      <c r="O12" s="94">
        <v>10753.79</v>
      </c>
      <c r="P12" s="94">
        <f t="shared" si="2"/>
        <v>12650</v>
      </c>
      <c r="Q12" s="94">
        <v>10753.79</v>
      </c>
      <c r="R12" s="93">
        <v>320</v>
      </c>
      <c r="S12" s="93">
        <f t="shared" si="3"/>
        <v>945</v>
      </c>
      <c r="T12" s="94">
        <f t="shared" si="4"/>
        <v>1896.2099999999991</v>
      </c>
      <c r="U12" s="93">
        <v>300</v>
      </c>
      <c r="V12" s="95"/>
      <c r="W12" s="96">
        <v>500</v>
      </c>
      <c r="X12" s="96"/>
      <c r="Y12" s="96"/>
      <c r="Z12" s="99" t="s">
        <v>40</v>
      </c>
    </row>
    <row r="13" spans="1:26" s="80" customFormat="1">
      <c r="A13" s="97" t="s">
        <v>41</v>
      </c>
      <c r="B13" s="93">
        <v>2121</v>
      </c>
      <c r="C13" s="93">
        <v>650</v>
      </c>
      <c r="D13" s="93">
        <v>650</v>
      </c>
      <c r="E13" s="93">
        <v>400</v>
      </c>
      <c r="F13" s="93">
        <v>555</v>
      </c>
      <c r="G13" s="93">
        <v>555</v>
      </c>
      <c r="H13" s="93">
        <v>0</v>
      </c>
      <c r="I13" s="93">
        <v>0</v>
      </c>
      <c r="J13" s="93">
        <f t="shared" si="0"/>
        <v>1205</v>
      </c>
      <c r="K13" s="93">
        <f t="shared" si="1"/>
        <v>1205</v>
      </c>
      <c r="L13" s="93">
        <v>0</v>
      </c>
      <c r="M13" s="93">
        <v>1024</v>
      </c>
      <c r="N13" s="94">
        <v>10243.85</v>
      </c>
      <c r="O13" s="94">
        <v>10243.85</v>
      </c>
      <c r="P13" s="94">
        <f t="shared" si="2"/>
        <v>12050</v>
      </c>
      <c r="Q13" s="94">
        <v>10243.85</v>
      </c>
      <c r="R13" s="93">
        <v>181</v>
      </c>
      <c r="S13" s="93">
        <f t="shared" si="3"/>
        <v>1024</v>
      </c>
      <c r="T13" s="94">
        <f t="shared" si="4"/>
        <v>1806.1499999999996</v>
      </c>
      <c r="U13" s="93"/>
      <c r="V13" s="95"/>
      <c r="W13" s="96">
        <v>2200</v>
      </c>
      <c r="X13" s="96"/>
      <c r="Y13" s="96"/>
      <c r="Z13" s="99"/>
    </row>
    <row r="14" spans="1:26" s="80" customFormat="1">
      <c r="A14" s="97" t="s">
        <v>42</v>
      </c>
      <c r="B14" s="93">
        <v>500</v>
      </c>
      <c r="C14" s="93">
        <v>1000</v>
      </c>
      <c r="D14" s="93">
        <v>1000</v>
      </c>
      <c r="E14" s="93">
        <v>500</v>
      </c>
      <c r="F14" s="93">
        <v>250</v>
      </c>
      <c r="G14" s="93">
        <v>300</v>
      </c>
      <c r="H14" s="93">
        <v>250</v>
      </c>
      <c r="I14" s="93">
        <v>250</v>
      </c>
      <c r="J14" s="93">
        <f t="shared" si="0"/>
        <v>1500</v>
      </c>
      <c r="K14" s="93">
        <f t="shared" si="1"/>
        <v>1550</v>
      </c>
      <c r="L14" s="93">
        <v>0</v>
      </c>
      <c r="M14" s="93">
        <v>941</v>
      </c>
      <c r="N14" s="94">
        <v>9442.74</v>
      </c>
      <c r="O14" s="94">
        <v>9442.74</v>
      </c>
      <c r="P14" s="94">
        <f t="shared" si="2"/>
        <v>15500</v>
      </c>
      <c r="Q14" s="94">
        <v>9442.74</v>
      </c>
      <c r="R14" s="93">
        <v>609</v>
      </c>
      <c r="S14" s="93">
        <f t="shared" si="3"/>
        <v>941</v>
      </c>
      <c r="T14" s="94">
        <f t="shared" si="4"/>
        <v>6057.26</v>
      </c>
      <c r="U14" s="93">
        <v>500</v>
      </c>
      <c r="V14" s="95"/>
      <c r="W14" s="96">
        <v>700</v>
      </c>
      <c r="X14" s="96"/>
      <c r="Y14" s="96"/>
      <c r="Z14" s="99"/>
    </row>
    <row r="15" spans="1:26" s="80" customFormat="1">
      <c r="A15" s="97" t="s">
        <v>43</v>
      </c>
      <c r="B15" s="93">
        <v>5385</v>
      </c>
      <c r="C15" s="93">
        <v>6000</v>
      </c>
      <c r="D15" s="93">
        <v>6000</v>
      </c>
      <c r="E15" s="93">
        <v>6000</v>
      </c>
      <c r="F15" s="93">
        <v>0</v>
      </c>
      <c r="G15" s="93">
        <v>0</v>
      </c>
      <c r="H15" s="93">
        <v>0</v>
      </c>
      <c r="I15" s="93">
        <v>0</v>
      </c>
      <c r="J15" s="93">
        <f t="shared" si="0"/>
        <v>6000</v>
      </c>
      <c r="K15" s="93">
        <f t="shared" si="1"/>
        <v>6000</v>
      </c>
      <c r="L15" s="93">
        <v>0</v>
      </c>
      <c r="M15" s="93">
        <v>4180</v>
      </c>
      <c r="N15" s="94">
        <v>41802</v>
      </c>
      <c r="O15" s="94">
        <v>41802</v>
      </c>
      <c r="P15" s="94">
        <f t="shared" si="2"/>
        <v>60000</v>
      </c>
      <c r="Q15" s="94">
        <v>41802</v>
      </c>
      <c r="R15" s="93">
        <v>1820</v>
      </c>
      <c r="S15" s="93">
        <f t="shared" si="3"/>
        <v>4180</v>
      </c>
      <c r="T15" s="94">
        <f t="shared" si="4"/>
        <v>18198</v>
      </c>
      <c r="U15" s="93"/>
      <c r="V15" s="95"/>
      <c r="W15" s="96">
        <v>5500</v>
      </c>
      <c r="X15" s="96"/>
      <c r="Y15" s="96"/>
      <c r="Z15" s="128"/>
    </row>
    <row r="16" spans="1:26" s="80" customFormat="1">
      <c r="A16" s="97" t="s">
        <v>44</v>
      </c>
      <c r="B16" s="93">
        <v>1917</v>
      </c>
      <c r="C16" s="93">
        <v>3000</v>
      </c>
      <c r="D16" s="93">
        <v>3000</v>
      </c>
      <c r="E16" s="93">
        <v>2700</v>
      </c>
      <c r="F16" s="93">
        <v>0</v>
      </c>
      <c r="G16" s="93">
        <v>0</v>
      </c>
      <c r="H16" s="93"/>
      <c r="I16" s="93"/>
      <c r="J16" s="93">
        <f t="shared" si="0"/>
        <v>3000</v>
      </c>
      <c r="K16" s="93">
        <f t="shared" si="1"/>
        <v>3000</v>
      </c>
      <c r="L16" s="93">
        <v>0</v>
      </c>
      <c r="M16" s="93">
        <v>1676</v>
      </c>
      <c r="N16" s="94">
        <v>16487.2</v>
      </c>
      <c r="O16" s="94">
        <v>16487.2</v>
      </c>
      <c r="P16" s="94">
        <f t="shared" si="2"/>
        <v>30000</v>
      </c>
      <c r="Q16" s="94">
        <v>16487.2</v>
      </c>
      <c r="R16" s="93">
        <v>1324</v>
      </c>
      <c r="S16" s="93">
        <f>K16-L16-R16</f>
        <v>1676</v>
      </c>
      <c r="T16" s="94">
        <f t="shared" si="4"/>
        <v>13512.8</v>
      </c>
      <c r="U16" s="93"/>
      <c r="V16" s="95"/>
      <c r="W16" s="96">
        <v>2100</v>
      </c>
      <c r="X16" s="96"/>
      <c r="Y16" s="96">
        <v>2100</v>
      </c>
      <c r="Z16" s="99" t="s">
        <v>45</v>
      </c>
    </row>
    <row r="17" spans="1:26" s="80" customFormat="1">
      <c r="A17" s="97" t="s">
        <v>46</v>
      </c>
      <c r="B17" s="93">
        <v>2000</v>
      </c>
      <c r="C17" s="93">
        <v>730</v>
      </c>
      <c r="D17" s="93">
        <v>730</v>
      </c>
      <c r="E17" s="93">
        <v>500</v>
      </c>
      <c r="F17" s="93">
        <v>550</v>
      </c>
      <c r="G17" s="93">
        <v>520</v>
      </c>
      <c r="H17" s="93">
        <v>750</v>
      </c>
      <c r="I17" s="93">
        <v>750</v>
      </c>
      <c r="J17" s="93">
        <f t="shared" si="0"/>
        <v>2030</v>
      </c>
      <c r="K17" s="93">
        <f t="shared" si="1"/>
        <v>2000</v>
      </c>
      <c r="L17" s="93">
        <v>0</v>
      </c>
      <c r="M17" s="93">
        <v>1260</v>
      </c>
      <c r="N17" s="94">
        <v>12600</v>
      </c>
      <c r="O17" s="94">
        <v>12600</v>
      </c>
      <c r="P17" s="94">
        <f t="shared" si="2"/>
        <v>20000</v>
      </c>
      <c r="Q17" s="94">
        <f>S17*10</f>
        <v>12600</v>
      </c>
      <c r="R17" s="93">
        <v>740</v>
      </c>
      <c r="S17" s="93">
        <f>K17-L17-R17</f>
        <v>1260</v>
      </c>
      <c r="T17" s="94">
        <f t="shared" si="4"/>
        <v>7400</v>
      </c>
      <c r="U17" s="93">
        <v>2000</v>
      </c>
      <c r="V17" s="95">
        <v>1300</v>
      </c>
      <c r="W17" s="96">
        <v>1500</v>
      </c>
      <c r="X17" s="96"/>
      <c r="Y17" s="96"/>
      <c r="Z17" s="99"/>
    </row>
    <row r="18" spans="1:26" s="219" customFormat="1">
      <c r="A18" s="216"/>
      <c r="B18" s="217"/>
      <c r="C18" s="217"/>
      <c r="D18" s="217"/>
      <c r="E18" s="217"/>
      <c r="F18" s="217"/>
      <c r="G18" s="217"/>
      <c r="H18" s="217"/>
      <c r="I18" s="217"/>
      <c r="J18" s="217"/>
      <c r="K18" s="217"/>
      <c r="L18" s="217"/>
      <c r="M18" s="217"/>
      <c r="N18" s="218"/>
      <c r="O18" s="218"/>
      <c r="P18" s="218"/>
      <c r="Q18" s="218"/>
      <c r="R18" s="217"/>
      <c r="S18" s="217"/>
      <c r="T18" s="218"/>
      <c r="U18" s="217"/>
      <c r="V18" s="220"/>
      <c r="W18" s="221"/>
      <c r="X18" s="221"/>
      <c r="Y18" s="221"/>
      <c r="Z18" s="222"/>
    </row>
    <row r="19" spans="1:26" s="80" customFormat="1">
      <c r="A19" s="97" t="s">
        <v>47</v>
      </c>
      <c r="B19" s="93">
        <v>456</v>
      </c>
      <c r="C19" s="93">
        <v>1013</v>
      </c>
      <c r="D19" s="93">
        <v>1213</v>
      </c>
      <c r="E19" s="93">
        <v>200</v>
      </c>
      <c r="F19" s="93">
        <v>0</v>
      </c>
      <c r="G19" s="93">
        <v>0</v>
      </c>
      <c r="H19" s="93"/>
      <c r="I19" s="93">
        <v>0</v>
      </c>
      <c r="J19" s="93">
        <f t="shared" ref="J19:J30" si="5">SUM(C19+F19+H19)</f>
        <v>1013</v>
      </c>
      <c r="K19" s="93">
        <f>SUM(D19+G19+I19)</f>
        <v>1213</v>
      </c>
      <c r="L19" s="93">
        <v>409</v>
      </c>
      <c r="M19" s="93">
        <v>794</v>
      </c>
      <c r="N19" s="94">
        <v>7900</v>
      </c>
      <c r="O19" s="94">
        <v>7900</v>
      </c>
      <c r="P19" s="94">
        <f>(K19-L19)*10</f>
        <v>8040</v>
      </c>
      <c r="Q19" s="94">
        <v>7900</v>
      </c>
      <c r="R19" s="93">
        <v>40</v>
      </c>
      <c r="S19" s="93">
        <v>794</v>
      </c>
      <c r="T19" s="94">
        <f>P19-N19</f>
        <v>140</v>
      </c>
      <c r="U19" s="95"/>
      <c r="V19" s="100"/>
      <c r="W19" s="98">
        <v>500</v>
      </c>
      <c r="X19" s="98"/>
      <c r="Y19" s="98"/>
      <c r="Z19" s="93"/>
    </row>
    <row r="20" spans="1:26" s="219" customFormat="1">
      <c r="A20" s="216"/>
      <c r="B20" s="216"/>
      <c r="C20" s="216"/>
      <c r="D20" s="216"/>
      <c r="E20" s="216"/>
      <c r="F20" s="216"/>
      <c r="G20" s="216"/>
      <c r="H20" s="216"/>
      <c r="I20" s="216"/>
      <c r="J20" s="217">
        <f t="shared" si="5"/>
        <v>0</v>
      </c>
      <c r="K20" s="217">
        <f t="shared" ref="K20:K30" si="6">SUM(D20+G20+I20)</f>
        <v>0</v>
      </c>
      <c r="L20" s="217"/>
      <c r="M20" s="217"/>
      <c r="N20" s="216"/>
      <c r="O20" s="216"/>
      <c r="P20" s="218"/>
      <c r="Q20" s="218"/>
      <c r="R20" s="217"/>
      <c r="S20" s="217"/>
      <c r="T20" s="218"/>
      <c r="U20" s="216"/>
      <c r="V20" s="216"/>
      <c r="W20" s="216"/>
      <c r="X20" s="216"/>
      <c r="Y20" s="216"/>
      <c r="Z20" s="216"/>
    </row>
    <row r="21" spans="1:26" s="80" customFormat="1">
      <c r="A21" s="97" t="s">
        <v>48</v>
      </c>
      <c r="B21" s="93">
        <v>5513</v>
      </c>
      <c r="C21" s="93">
        <v>4578</v>
      </c>
      <c r="D21" s="93">
        <v>4578</v>
      </c>
      <c r="E21" s="93">
        <v>105</v>
      </c>
      <c r="F21" s="93">
        <v>513</v>
      </c>
      <c r="G21" s="93">
        <v>513</v>
      </c>
      <c r="H21" s="93">
        <v>33</v>
      </c>
      <c r="I21" s="93">
        <v>33</v>
      </c>
      <c r="J21" s="93">
        <f t="shared" si="5"/>
        <v>5124</v>
      </c>
      <c r="K21" s="93">
        <v>5233</v>
      </c>
      <c r="L21" s="93">
        <v>314</v>
      </c>
      <c r="M21" s="93">
        <v>4712</v>
      </c>
      <c r="N21" s="94">
        <v>46788.41</v>
      </c>
      <c r="O21" s="291">
        <v>46943</v>
      </c>
      <c r="P21" s="94">
        <f>(K21-L21)*10</f>
        <v>49190</v>
      </c>
      <c r="Q21" s="94">
        <v>46943</v>
      </c>
      <c r="R21" s="93">
        <v>70</v>
      </c>
      <c r="S21" s="93">
        <f>K21-L21-R21</f>
        <v>4849</v>
      </c>
      <c r="T21" s="94">
        <f>P21-N21</f>
        <v>2401.5899999999965</v>
      </c>
      <c r="U21" s="95"/>
      <c r="V21" s="100"/>
      <c r="W21" s="98">
        <v>5700</v>
      </c>
      <c r="X21" s="98"/>
      <c r="Y21" s="98"/>
      <c r="Z21" s="99" t="s">
        <v>49</v>
      </c>
    </row>
    <row r="22" spans="1:26" s="80" customFormat="1" ht="15" hidden="1" customHeight="1">
      <c r="A22" s="97"/>
      <c r="B22" s="97"/>
      <c r="C22" s="97"/>
      <c r="D22" s="97"/>
      <c r="E22" s="97"/>
      <c r="F22" s="97"/>
      <c r="G22" s="97"/>
      <c r="H22" s="97"/>
      <c r="I22" s="97"/>
      <c r="J22" s="93">
        <f t="shared" si="5"/>
        <v>0</v>
      </c>
      <c r="K22" s="93">
        <f t="shared" si="6"/>
        <v>0</v>
      </c>
      <c r="L22" s="93"/>
      <c r="M22" s="93"/>
      <c r="N22" s="97"/>
      <c r="O22" s="97"/>
      <c r="P22" s="94">
        <f>(K22-L22)*10</f>
        <v>0</v>
      </c>
      <c r="Q22" s="94">
        <f>S22*10</f>
        <v>0</v>
      </c>
      <c r="R22" s="93"/>
      <c r="S22" s="93"/>
      <c r="T22" s="94">
        <f>P22-N22</f>
        <v>0</v>
      </c>
      <c r="U22" s="97"/>
      <c r="V22" s="97"/>
      <c r="W22" s="97"/>
      <c r="X22" s="97"/>
      <c r="Y22" s="97"/>
      <c r="Z22" s="97"/>
    </row>
    <row r="23" spans="1:26" s="219" customFormat="1">
      <c r="A23" s="216"/>
      <c r="B23" s="216"/>
      <c r="C23" s="216"/>
      <c r="D23" s="216"/>
      <c r="E23" s="216"/>
      <c r="F23" s="216"/>
      <c r="G23" s="216"/>
      <c r="H23" s="216"/>
      <c r="I23" s="216"/>
      <c r="J23" s="217">
        <f t="shared" si="5"/>
        <v>0</v>
      </c>
      <c r="K23" s="217">
        <f t="shared" si="6"/>
        <v>0</v>
      </c>
      <c r="L23" s="217"/>
      <c r="M23" s="217"/>
      <c r="N23" s="218"/>
      <c r="O23" s="218"/>
      <c r="P23" s="218">
        <f>(K23-L23)*10</f>
        <v>0</v>
      </c>
      <c r="Q23" s="218"/>
      <c r="R23" s="217"/>
      <c r="S23" s="217"/>
      <c r="T23" s="218"/>
      <c r="U23" s="216"/>
      <c r="V23" s="216"/>
      <c r="W23" s="223"/>
      <c r="X23" s="223"/>
      <c r="Y23" s="223"/>
      <c r="Z23" s="216"/>
    </row>
    <row r="24" spans="1:26" s="80" customFormat="1">
      <c r="A24" s="97" t="s">
        <v>50</v>
      </c>
      <c r="B24" s="93">
        <v>2466</v>
      </c>
      <c r="C24" s="93">
        <v>1538</v>
      </c>
      <c r="D24" s="93">
        <v>1538</v>
      </c>
      <c r="E24" s="93">
        <v>500</v>
      </c>
      <c r="F24" s="93">
        <v>423</v>
      </c>
      <c r="G24" s="93">
        <v>423</v>
      </c>
      <c r="H24" s="93">
        <v>0</v>
      </c>
      <c r="I24" s="93">
        <v>0</v>
      </c>
      <c r="J24" s="93">
        <f t="shared" si="5"/>
        <v>1961</v>
      </c>
      <c r="K24" s="93">
        <f t="shared" si="6"/>
        <v>1961</v>
      </c>
      <c r="L24" s="93">
        <v>304</v>
      </c>
      <c r="M24" s="93">
        <v>1657</v>
      </c>
      <c r="N24" s="94">
        <v>17450</v>
      </c>
      <c r="O24" s="94">
        <v>17450</v>
      </c>
      <c r="P24" s="94">
        <f>(K24-L24)*10</f>
        <v>16570</v>
      </c>
      <c r="Q24" s="94">
        <v>17450</v>
      </c>
      <c r="R24" s="93">
        <v>0</v>
      </c>
      <c r="S24" s="93">
        <f>K24-L24-R24</f>
        <v>1657</v>
      </c>
      <c r="T24" s="94">
        <f>P24-N24</f>
        <v>-880</v>
      </c>
      <c r="U24" s="95"/>
      <c r="V24" s="100">
        <v>60</v>
      </c>
      <c r="W24" s="98">
        <v>2500</v>
      </c>
      <c r="X24" s="98"/>
      <c r="Y24" s="98"/>
      <c r="Z24" s="93"/>
    </row>
    <row r="25" spans="1:26" s="80" customFormat="1">
      <c r="A25" s="97" t="s">
        <v>51</v>
      </c>
      <c r="B25" s="93">
        <v>272</v>
      </c>
      <c r="C25" s="93">
        <v>300</v>
      </c>
      <c r="D25" s="93">
        <v>31</v>
      </c>
      <c r="E25" s="93"/>
      <c r="F25" s="93">
        <v>0</v>
      </c>
      <c r="G25" s="93">
        <v>0</v>
      </c>
      <c r="H25" s="93">
        <v>0</v>
      </c>
      <c r="I25" s="93">
        <v>0</v>
      </c>
      <c r="J25" s="93">
        <f t="shared" si="5"/>
        <v>300</v>
      </c>
      <c r="K25" s="93">
        <f t="shared" si="6"/>
        <v>31</v>
      </c>
      <c r="L25" s="93">
        <v>13</v>
      </c>
      <c r="M25" s="93">
        <v>18</v>
      </c>
      <c r="N25" s="94">
        <v>623</v>
      </c>
      <c r="O25" s="94">
        <v>623</v>
      </c>
      <c r="P25" s="94">
        <f>(K25-L25)*10</f>
        <v>180</v>
      </c>
      <c r="Q25" s="94">
        <v>623</v>
      </c>
      <c r="R25" s="93">
        <v>0</v>
      </c>
      <c r="S25" s="93">
        <f>K25-L25-R25</f>
        <v>18</v>
      </c>
      <c r="T25" s="94">
        <f>P25-N25</f>
        <v>-443</v>
      </c>
      <c r="U25" s="93"/>
      <c r="V25" s="95"/>
      <c r="W25" s="100">
        <v>300</v>
      </c>
      <c r="X25" s="100"/>
      <c r="Y25" s="100"/>
      <c r="Z25" s="97"/>
    </row>
    <row r="26" spans="1:26" s="219" customFormat="1">
      <c r="A26" s="216"/>
      <c r="B26" s="216"/>
      <c r="C26" s="216"/>
      <c r="D26" s="216"/>
      <c r="E26" s="216"/>
      <c r="F26" s="216"/>
      <c r="G26" s="216"/>
      <c r="H26" s="216"/>
      <c r="I26" s="216"/>
      <c r="J26" s="217">
        <f t="shared" si="5"/>
        <v>0</v>
      </c>
      <c r="K26" s="217">
        <f t="shared" si="6"/>
        <v>0</v>
      </c>
      <c r="L26" s="217"/>
      <c r="M26" s="217"/>
      <c r="N26" s="216"/>
      <c r="O26" s="216"/>
      <c r="P26" s="218"/>
      <c r="Q26" s="218"/>
      <c r="R26" s="217"/>
      <c r="S26" s="217"/>
      <c r="T26" s="218"/>
      <c r="U26" s="216"/>
      <c r="V26" s="216"/>
      <c r="W26" s="216"/>
      <c r="X26" s="216"/>
      <c r="Y26" s="216"/>
      <c r="Z26" s="216"/>
    </row>
    <row r="27" spans="1:26" s="80" customFormat="1">
      <c r="A27" s="97" t="s">
        <v>52</v>
      </c>
      <c r="B27" s="93">
        <v>2841</v>
      </c>
      <c r="C27" s="93">
        <v>3000</v>
      </c>
      <c r="D27" s="93">
        <v>1995</v>
      </c>
      <c r="E27" s="93"/>
      <c r="F27" s="93">
        <v>1348</v>
      </c>
      <c r="G27" s="93">
        <v>1348</v>
      </c>
      <c r="H27" s="93">
        <v>0</v>
      </c>
      <c r="I27" s="93">
        <v>0</v>
      </c>
      <c r="J27" s="93">
        <f t="shared" si="5"/>
        <v>4348</v>
      </c>
      <c r="K27" s="93">
        <f t="shared" si="6"/>
        <v>3343</v>
      </c>
      <c r="L27" s="93">
        <v>258</v>
      </c>
      <c r="M27" s="93">
        <v>1293</v>
      </c>
      <c r="N27" s="94">
        <v>31875.84</v>
      </c>
      <c r="O27" s="94">
        <v>31875.84</v>
      </c>
      <c r="P27" s="94">
        <f>(K27-L27)*10</f>
        <v>30850</v>
      </c>
      <c r="Q27" s="94">
        <v>31875.84</v>
      </c>
      <c r="R27" s="93">
        <v>1792</v>
      </c>
      <c r="S27" s="93">
        <f>K27-L27-R27</f>
        <v>1293</v>
      </c>
      <c r="T27" s="94">
        <f>P27-N27</f>
        <v>-1025.8400000000001</v>
      </c>
      <c r="U27" s="95"/>
      <c r="V27" s="100"/>
      <c r="W27" s="130">
        <v>3000</v>
      </c>
      <c r="X27" s="130"/>
      <c r="Y27" s="130"/>
      <c r="Z27" s="231" t="s">
        <v>53</v>
      </c>
    </row>
    <row r="28" spans="1:26" s="80" customFormat="1">
      <c r="A28" s="97" t="s">
        <v>54</v>
      </c>
      <c r="B28" s="93"/>
      <c r="C28" s="93">
        <v>1000</v>
      </c>
      <c r="D28" s="93">
        <v>900</v>
      </c>
      <c r="E28" s="93">
        <v>1070</v>
      </c>
      <c r="F28" s="93">
        <v>10</v>
      </c>
      <c r="G28" s="93">
        <v>0</v>
      </c>
      <c r="H28" s="93"/>
      <c r="I28" s="93">
        <v>0</v>
      </c>
      <c r="J28" s="93">
        <f t="shared" si="5"/>
        <v>1010</v>
      </c>
      <c r="K28" s="93">
        <f t="shared" si="6"/>
        <v>900</v>
      </c>
      <c r="L28" s="93">
        <v>344</v>
      </c>
      <c r="M28" s="93">
        <v>556</v>
      </c>
      <c r="N28" s="94">
        <v>5940</v>
      </c>
      <c r="O28" s="94">
        <v>5940</v>
      </c>
      <c r="P28" s="94">
        <f>(K28-L28)*10</f>
        <v>5560</v>
      </c>
      <c r="Q28" s="94">
        <v>5940</v>
      </c>
      <c r="R28" s="93">
        <v>0</v>
      </c>
      <c r="S28" s="93">
        <f>K28-L28-R28</f>
        <v>556</v>
      </c>
      <c r="T28" s="94">
        <f>P28-N28</f>
        <v>-380</v>
      </c>
      <c r="U28" s="93"/>
      <c r="V28" s="95"/>
      <c r="W28" s="96"/>
      <c r="X28" s="96"/>
      <c r="Y28" s="96"/>
      <c r="Z28" s="231" t="s">
        <v>53</v>
      </c>
    </row>
    <row r="29" spans="1:26" s="80" customFormat="1">
      <c r="A29" s="97" t="s">
        <v>55</v>
      </c>
      <c r="B29" s="93">
        <v>3000</v>
      </c>
      <c r="C29" s="93">
        <v>3052</v>
      </c>
      <c r="D29" s="93">
        <v>3052</v>
      </c>
      <c r="E29" s="93">
        <v>1600</v>
      </c>
      <c r="F29" s="93">
        <v>1450</v>
      </c>
      <c r="G29" s="93">
        <v>1450</v>
      </c>
      <c r="H29" s="93">
        <v>0</v>
      </c>
      <c r="I29" s="93">
        <v>0</v>
      </c>
      <c r="J29" s="93">
        <f t="shared" si="5"/>
        <v>4502</v>
      </c>
      <c r="K29" s="93">
        <f t="shared" si="6"/>
        <v>4502</v>
      </c>
      <c r="L29" s="93"/>
      <c r="M29" s="93"/>
      <c r="N29" s="94">
        <v>45020</v>
      </c>
      <c r="O29" s="291"/>
      <c r="P29" s="94">
        <f>(K29-L29)*10</f>
        <v>45020</v>
      </c>
      <c r="Q29" s="94">
        <f>S29*10</f>
        <v>45020</v>
      </c>
      <c r="R29" s="93"/>
      <c r="S29" s="93">
        <f>K29-L29-R29</f>
        <v>4502</v>
      </c>
      <c r="T29" s="94">
        <f>P29-N29</f>
        <v>0</v>
      </c>
      <c r="U29" s="95">
        <v>110</v>
      </c>
      <c r="V29" s="100"/>
      <c r="W29" s="93">
        <v>3000</v>
      </c>
      <c r="X29" s="93"/>
      <c r="Y29" s="93"/>
      <c r="Z29" s="231" t="s">
        <v>53</v>
      </c>
    </row>
    <row r="30" spans="1:26" s="80" customFormat="1">
      <c r="A30" s="97" t="s">
        <v>56</v>
      </c>
      <c r="B30" s="93">
        <v>1259</v>
      </c>
      <c r="C30" s="93">
        <v>2000</v>
      </c>
      <c r="D30" s="93">
        <v>1332</v>
      </c>
      <c r="E30" s="93"/>
      <c r="F30" s="93">
        <v>191</v>
      </c>
      <c r="G30" s="93">
        <v>191</v>
      </c>
      <c r="H30" s="93">
        <v>0</v>
      </c>
      <c r="I30" s="93">
        <v>0</v>
      </c>
      <c r="J30" s="93">
        <f t="shared" si="5"/>
        <v>2191</v>
      </c>
      <c r="K30" s="93">
        <f t="shared" si="6"/>
        <v>1523</v>
      </c>
      <c r="L30" s="93">
        <v>243</v>
      </c>
      <c r="M30" s="93">
        <v>1252</v>
      </c>
      <c r="N30" s="94">
        <v>14452.99</v>
      </c>
      <c r="O30" s="94">
        <v>14452.99</v>
      </c>
      <c r="P30" s="94">
        <f>(K30-L30)*10</f>
        <v>12800</v>
      </c>
      <c r="Q30" s="94">
        <v>14452.99</v>
      </c>
      <c r="R30" s="93">
        <v>0</v>
      </c>
      <c r="S30" s="93">
        <v>1252</v>
      </c>
      <c r="T30" s="94">
        <f>P30-N30</f>
        <v>-1652.9899999999998</v>
      </c>
      <c r="U30" s="95"/>
      <c r="V30" s="100"/>
      <c r="W30" s="98">
        <v>2000</v>
      </c>
      <c r="X30" s="98"/>
      <c r="Y30" s="98"/>
      <c r="Z30" s="93"/>
    </row>
    <row r="31" spans="1:26" s="219" customFormat="1">
      <c r="A31" s="216"/>
      <c r="B31" s="216"/>
      <c r="C31" s="216"/>
      <c r="D31" s="216"/>
      <c r="E31" s="216"/>
      <c r="F31" s="216"/>
      <c r="G31" s="216"/>
      <c r="H31" s="216"/>
      <c r="I31" s="216"/>
      <c r="J31" s="217"/>
      <c r="K31" s="217"/>
      <c r="L31" s="217"/>
      <c r="M31" s="217"/>
      <c r="N31" s="218"/>
      <c r="O31" s="218"/>
      <c r="P31" s="218"/>
      <c r="Q31" s="218"/>
      <c r="R31" s="217"/>
      <c r="S31" s="217"/>
      <c r="T31" s="218"/>
      <c r="U31" s="216"/>
      <c r="V31" s="216"/>
      <c r="W31" s="223"/>
      <c r="X31" s="223"/>
      <c r="Y31" s="223"/>
      <c r="Z31" s="216"/>
    </row>
    <row r="32" spans="1:26" s="80" customFormat="1">
      <c r="A32" s="97" t="s">
        <v>57</v>
      </c>
      <c r="B32" s="93">
        <v>353</v>
      </c>
      <c r="C32" s="93">
        <v>1198</v>
      </c>
      <c r="D32" s="93">
        <v>1200</v>
      </c>
      <c r="E32" s="93"/>
      <c r="F32" s="93">
        <v>41</v>
      </c>
      <c r="G32" s="93">
        <v>41</v>
      </c>
      <c r="H32" s="93">
        <v>35</v>
      </c>
      <c r="I32" s="93">
        <v>35</v>
      </c>
      <c r="J32" s="93">
        <f>SUM(C32+F32+H32)</f>
        <v>1274</v>
      </c>
      <c r="K32" s="93">
        <f>SUM(D32+G32+I32)</f>
        <v>1276</v>
      </c>
      <c r="L32" s="93">
        <v>0</v>
      </c>
      <c r="M32" s="93">
        <v>1276</v>
      </c>
      <c r="N32" s="94">
        <v>18722</v>
      </c>
      <c r="O32" s="94">
        <v>18722</v>
      </c>
      <c r="P32" s="94">
        <f>(K32-L32)*10</f>
        <v>12760</v>
      </c>
      <c r="Q32" s="94">
        <v>18722</v>
      </c>
      <c r="R32" s="93">
        <v>0</v>
      </c>
      <c r="S32" s="93">
        <f>K32-L32-R32</f>
        <v>1276</v>
      </c>
      <c r="T32" s="94">
        <f>+P32-N32</f>
        <v>-5962</v>
      </c>
      <c r="U32" s="95"/>
      <c r="V32" s="100">
        <v>1</v>
      </c>
      <c r="W32" s="98">
        <v>500</v>
      </c>
      <c r="X32" s="98"/>
      <c r="Y32" s="98"/>
      <c r="Z32" s="93"/>
    </row>
    <row r="33" spans="1:26" s="80" customFormat="1">
      <c r="A33" s="97" t="s">
        <v>58</v>
      </c>
      <c r="B33" s="93">
        <v>154</v>
      </c>
      <c r="C33" s="93">
        <v>217</v>
      </c>
      <c r="D33" s="93">
        <v>183</v>
      </c>
      <c r="E33" s="93"/>
      <c r="F33" s="93">
        <v>39</v>
      </c>
      <c r="G33" s="93">
        <v>38</v>
      </c>
      <c r="H33" s="93">
        <v>17</v>
      </c>
      <c r="I33" s="93">
        <v>16</v>
      </c>
      <c r="J33" s="93">
        <f>SUM(C33+F33+H33)</f>
        <v>273</v>
      </c>
      <c r="K33" s="93">
        <f>SUM(D33+G33+I33)</f>
        <v>237</v>
      </c>
      <c r="L33" s="93">
        <v>3</v>
      </c>
      <c r="M33" s="93">
        <v>273</v>
      </c>
      <c r="N33" s="94">
        <v>2461</v>
      </c>
      <c r="O33" s="94">
        <v>2461</v>
      </c>
      <c r="P33" s="94">
        <f>(K33-L33)*10</f>
        <v>2340</v>
      </c>
      <c r="Q33" s="94">
        <v>2461</v>
      </c>
      <c r="R33" s="93">
        <v>5</v>
      </c>
      <c r="S33" s="93">
        <f>K33-L33-R33</f>
        <v>229</v>
      </c>
      <c r="T33" s="94">
        <f>P33-N33</f>
        <v>-121</v>
      </c>
      <c r="U33" s="95"/>
      <c r="V33" s="100"/>
      <c r="W33" s="98">
        <v>160</v>
      </c>
      <c r="X33" s="98"/>
      <c r="Y33" s="98"/>
      <c r="Z33" s="93"/>
    </row>
    <row r="34" spans="1:26" s="219" customFormat="1">
      <c r="A34" s="216"/>
      <c r="B34" s="217"/>
      <c r="C34" s="217"/>
      <c r="D34" s="217"/>
      <c r="E34" s="217"/>
      <c r="F34" s="217"/>
      <c r="G34" s="217"/>
      <c r="H34" s="217"/>
      <c r="I34" s="217"/>
      <c r="J34" s="217"/>
      <c r="K34" s="217"/>
      <c r="L34" s="217"/>
      <c r="M34" s="217"/>
      <c r="N34" s="218"/>
      <c r="O34" s="218"/>
      <c r="P34" s="218"/>
      <c r="Q34" s="218"/>
      <c r="R34" s="217"/>
      <c r="S34" s="217"/>
      <c r="T34" s="218"/>
      <c r="U34" s="220"/>
      <c r="V34" s="224"/>
      <c r="W34" s="225"/>
      <c r="X34" s="225"/>
      <c r="Y34" s="225"/>
      <c r="Z34" s="217"/>
    </row>
    <row r="35" spans="1:26" s="80" customFormat="1" ht="72">
      <c r="A35" s="214" t="s">
        <v>59</v>
      </c>
      <c r="B35" s="93">
        <v>1103</v>
      </c>
      <c r="C35" s="93">
        <v>1500</v>
      </c>
      <c r="D35" s="93"/>
      <c r="E35" s="93"/>
      <c r="F35" s="93"/>
      <c r="G35" s="93"/>
      <c r="H35" s="93"/>
      <c r="I35" s="93"/>
      <c r="J35" s="93">
        <f>SUM(C35+F35+H35)</f>
        <v>1500</v>
      </c>
      <c r="K35" s="93">
        <v>2878</v>
      </c>
      <c r="L35" s="93">
        <v>999</v>
      </c>
      <c r="M35" s="93">
        <v>1879</v>
      </c>
      <c r="N35" s="94">
        <v>20390.57</v>
      </c>
      <c r="O35" s="94">
        <v>20390.57</v>
      </c>
      <c r="P35" s="94">
        <f t="shared" ref="P35:P40" si="7">(K35-L35)*10</f>
        <v>18790</v>
      </c>
      <c r="Q35" s="94">
        <v>20390.57</v>
      </c>
      <c r="R35" s="93">
        <v>0</v>
      </c>
      <c r="S35" s="93">
        <v>1879</v>
      </c>
      <c r="T35" s="94">
        <f t="shared" ref="T35:T40" si="8">P35-N35</f>
        <v>-1600.5699999999997</v>
      </c>
      <c r="U35" s="93"/>
      <c r="V35" s="95"/>
      <c r="W35" s="100">
        <v>1500</v>
      </c>
      <c r="X35" s="100"/>
      <c r="Y35" s="100"/>
      <c r="Z35" s="232" t="s">
        <v>60</v>
      </c>
    </row>
    <row r="36" spans="1:26" s="80" customFormat="1" ht="15" hidden="1" customHeight="1">
      <c r="A36" s="97"/>
      <c r="B36" s="97"/>
      <c r="C36" s="97"/>
      <c r="D36" s="97"/>
      <c r="E36" s="97"/>
      <c r="F36" s="97"/>
      <c r="G36" s="97"/>
      <c r="H36" s="97"/>
      <c r="I36" s="97"/>
      <c r="J36" s="93"/>
      <c r="K36" s="93"/>
      <c r="L36" s="93"/>
      <c r="M36" s="93"/>
      <c r="N36" s="94"/>
      <c r="O36" s="94"/>
      <c r="P36" s="94">
        <f t="shared" si="7"/>
        <v>0</v>
      </c>
      <c r="Q36" s="94">
        <f>S36*10</f>
        <v>0</v>
      </c>
      <c r="R36" s="93"/>
      <c r="S36" s="93"/>
      <c r="T36" s="94">
        <f t="shared" si="8"/>
        <v>0</v>
      </c>
      <c r="U36" s="97"/>
      <c r="V36" s="97"/>
      <c r="W36" s="131"/>
      <c r="X36" s="131"/>
      <c r="Y36" s="131"/>
      <c r="Z36" s="97"/>
    </row>
    <row r="37" spans="1:26" s="80" customFormat="1" ht="15" hidden="1" customHeight="1">
      <c r="A37" s="97" t="s">
        <v>61</v>
      </c>
      <c r="B37" s="93"/>
      <c r="C37" s="93"/>
      <c r="D37" s="93">
        <v>651</v>
      </c>
      <c r="E37" s="93"/>
      <c r="F37" s="93">
        <v>39</v>
      </c>
      <c r="G37" s="93">
        <v>39</v>
      </c>
      <c r="H37" s="93">
        <v>0</v>
      </c>
      <c r="I37" s="93">
        <v>0</v>
      </c>
      <c r="J37" s="93">
        <f>SUM(C37+F37+H37)</f>
        <v>39</v>
      </c>
      <c r="K37" s="93">
        <f>SUM(D37+G37+I37)</f>
        <v>690</v>
      </c>
      <c r="L37" s="93"/>
      <c r="M37" s="93">
        <v>0</v>
      </c>
      <c r="N37" s="94"/>
      <c r="O37" s="94"/>
      <c r="P37" s="94">
        <f t="shared" si="7"/>
        <v>6900</v>
      </c>
      <c r="Q37" s="94">
        <f>S37*10</f>
        <v>0</v>
      </c>
      <c r="R37" s="93"/>
      <c r="S37" s="93"/>
      <c r="T37" s="94">
        <f t="shared" si="8"/>
        <v>6900</v>
      </c>
      <c r="U37" s="95">
        <v>64</v>
      </c>
      <c r="V37" s="100">
        <v>115</v>
      </c>
      <c r="W37" s="130"/>
      <c r="X37" s="130"/>
      <c r="Y37" s="130"/>
      <c r="Z37" s="93" t="s">
        <v>62</v>
      </c>
    </row>
    <row r="38" spans="1:26" s="80" customFormat="1" ht="15" hidden="1" customHeight="1">
      <c r="A38" s="97"/>
      <c r="B38" s="97"/>
      <c r="C38" s="97"/>
      <c r="D38" s="97"/>
      <c r="E38" s="97"/>
      <c r="F38" s="97"/>
      <c r="G38" s="97"/>
      <c r="H38" s="97"/>
      <c r="I38" s="97"/>
      <c r="J38" s="93"/>
      <c r="K38" s="93"/>
      <c r="L38" s="93"/>
      <c r="M38" s="93"/>
      <c r="N38" s="94"/>
      <c r="O38" s="94"/>
      <c r="P38" s="94">
        <f t="shared" si="7"/>
        <v>0</v>
      </c>
      <c r="Q38" s="94">
        <f>S38*10</f>
        <v>0</v>
      </c>
      <c r="R38" s="93"/>
      <c r="S38" s="93"/>
      <c r="T38" s="94">
        <f t="shared" si="8"/>
        <v>0</v>
      </c>
      <c r="U38" s="97"/>
      <c r="V38" s="97"/>
      <c r="W38" s="131"/>
      <c r="X38" s="131"/>
      <c r="Y38" s="131"/>
      <c r="Z38" s="97"/>
    </row>
    <row r="39" spans="1:26" s="80" customFormat="1" ht="15" hidden="1" customHeight="1">
      <c r="A39" s="101" t="s">
        <v>63</v>
      </c>
      <c r="B39" s="93">
        <v>77</v>
      </c>
      <c r="C39" s="93">
        <v>80</v>
      </c>
      <c r="D39" s="93"/>
      <c r="E39" s="93"/>
      <c r="F39" s="93"/>
      <c r="G39" s="93"/>
      <c r="H39" s="93"/>
      <c r="I39" s="93"/>
      <c r="J39" s="93">
        <f t="shared" ref="J39:K42" si="9">SUM(C39+F39+H39)</f>
        <v>80</v>
      </c>
      <c r="K39" s="93">
        <f t="shared" si="9"/>
        <v>0</v>
      </c>
      <c r="L39" s="93"/>
      <c r="M39" s="93"/>
      <c r="N39" s="94"/>
      <c r="O39" s="94"/>
      <c r="P39" s="94">
        <f t="shared" si="7"/>
        <v>0</v>
      </c>
      <c r="Q39" s="94">
        <f>S39*10</f>
        <v>0</v>
      </c>
      <c r="R39" s="93"/>
      <c r="S39" s="93"/>
      <c r="T39" s="94">
        <f t="shared" si="8"/>
        <v>0</v>
      </c>
      <c r="U39" s="93"/>
      <c r="V39" s="93"/>
      <c r="W39" s="100">
        <v>80</v>
      </c>
      <c r="X39" s="100"/>
      <c r="Y39" s="100"/>
      <c r="Z39" s="97"/>
    </row>
    <row r="40" spans="1:26" s="80" customFormat="1" hidden="1">
      <c r="A40" s="97" t="s">
        <v>64</v>
      </c>
      <c r="B40" s="93">
        <v>832</v>
      </c>
      <c r="C40" s="93">
        <v>130</v>
      </c>
      <c r="D40" s="93">
        <v>130</v>
      </c>
      <c r="E40" s="93"/>
      <c r="F40" s="93">
        <v>70</v>
      </c>
      <c r="G40" s="93">
        <v>70</v>
      </c>
      <c r="H40" s="93">
        <v>0</v>
      </c>
      <c r="I40" s="93">
        <v>0</v>
      </c>
      <c r="J40" s="93">
        <f t="shared" si="9"/>
        <v>200</v>
      </c>
      <c r="K40" s="93">
        <v>0</v>
      </c>
      <c r="L40" s="93">
        <v>0</v>
      </c>
      <c r="M40" s="93"/>
      <c r="N40" s="94"/>
      <c r="O40" s="94"/>
      <c r="P40" s="94">
        <f t="shared" si="7"/>
        <v>0</v>
      </c>
      <c r="Q40" s="94">
        <f>S40*10</f>
        <v>0</v>
      </c>
      <c r="R40" s="93"/>
      <c r="S40" s="93"/>
      <c r="T40" s="94">
        <f t="shared" si="8"/>
        <v>0</v>
      </c>
      <c r="U40" s="95"/>
      <c r="V40" s="100"/>
      <c r="W40" s="93">
        <v>900</v>
      </c>
      <c r="X40" s="93"/>
      <c r="Y40" s="93"/>
      <c r="Z40" s="231" t="s">
        <v>65</v>
      </c>
    </row>
    <row r="41" spans="1:26" s="80" customFormat="1">
      <c r="A41" s="97"/>
      <c r="B41" s="93"/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4"/>
      <c r="O41" s="94"/>
      <c r="P41" s="94"/>
      <c r="Q41" s="94"/>
      <c r="R41" s="93"/>
      <c r="S41" s="93"/>
      <c r="T41" s="94"/>
      <c r="U41" s="95"/>
      <c r="V41" s="100"/>
      <c r="W41" s="93"/>
      <c r="X41" s="93"/>
      <c r="Y41" s="93"/>
      <c r="Z41" s="231"/>
    </row>
    <row r="42" spans="1:26" s="80" customFormat="1" ht="15" customHeight="1">
      <c r="A42" s="97" t="s">
        <v>66</v>
      </c>
      <c r="B42" s="93">
        <v>800</v>
      </c>
      <c r="C42" s="93">
        <v>660</v>
      </c>
      <c r="D42" s="93">
        <v>660</v>
      </c>
      <c r="E42" s="93"/>
      <c r="F42" s="93">
        <v>150</v>
      </c>
      <c r="G42" s="93">
        <v>150</v>
      </c>
      <c r="H42" s="93">
        <v>0</v>
      </c>
      <c r="I42" s="93">
        <v>0</v>
      </c>
      <c r="J42" s="93">
        <f t="shared" si="9"/>
        <v>810</v>
      </c>
      <c r="K42" s="93">
        <f t="shared" si="9"/>
        <v>810</v>
      </c>
      <c r="L42" s="93">
        <v>412</v>
      </c>
      <c r="M42" s="93">
        <v>398</v>
      </c>
      <c r="N42" s="94">
        <v>4039.02</v>
      </c>
      <c r="O42" s="94">
        <v>4039.02</v>
      </c>
      <c r="P42" s="94">
        <f>(K42-L42)*10</f>
        <v>3980</v>
      </c>
      <c r="Q42" s="94">
        <v>4039.02</v>
      </c>
      <c r="R42" s="93">
        <v>0</v>
      </c>
      <c r="S42" s="93">
        <f>K42-L42-R42</f>
        <v>398</v>
      </c>
      <c r="T42" s="94">
        <f>P42-N42</f>
        <v>-59.019999999999982</v>
      </c>
      <c r="U42" s="95"/>
      <c r="V42" s="100"/>
      <c r="W42" s="93">
        <v>1000</v>
      </c>
      <c r="X42" s="93"/>
      <c r="Y42" s="93"/>
      <c r="Z42" s="93" t="s">
        <v>67</v>
      </c>
    </row>
    <row r="43" spans="1:26">
      <c r="A43" s="101"/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4"/>
      <c r="O43" s="94"/>
      <c r="P43" s="94"/>
      <c r="Q43" s="94"/>
      <c r="R43" s="93"/>
      <c r="S43" s="93"/>
      <c r="T43" s="94"/>
      <c r="U43" s="93"/>
      <c r="V43" s="93"/>
      <c r="W43" s="100"/>
      <c r="X43" s="100"/>
      <c r="Y43" s="100"/>
      <c r="Z43" s="97"/>
    </row>
    <row r="44" spans="1:26">
      <c r="A44" s="212"/>
      <c r="J44" s="205"/>
      <c r="K44" s="205"/>
      <c r="L44" s="205"/>
      <c r="M44" s="205"/>
      <c r="P44" s="83"/>
      <c r="Q44" s="83"/>
      <c r="R44" s="205"/>
      <c r="S44" s="205"/>
      <c r="T44" s="83"/>
    </row>
    <row r="45" spans="1:26" ht="15.75" thickBot="1">
      <c r="A45" s="226" t="s">
        <v>68</v>
      </c>
      <c r="B45" s="227">
        <f>SUM(B4:B43)</f>
        <v>47130</v>
      </c>
      <c r="C45" s="227">
        <f t="shared" ref="C45:J45" si="10">SUM(C4:C44)</f>
        <v>52411</v>
      </c>
      <c r="D45" s="227">
        <f t="shared" si="10"/>
        <v>49008</v>
      </c>
      <c r="E45" s="292">
        <f t="shared" si="10"/>
        <v>31875</v>
      </c>
      <c r="F45" s="227">
        <f t="shared" si="10"/>
        <v>10141</v>
      </c>
      <c r="G45" s="227">
        <f t="shared" si="10"/>
        <v>10150</v>
      </c>
      <c r="H45" s="227">
        <f t="shared" si="10"/>
        <v>1785</v>
      </c>
      <c r="I45" s="227">
        <f t="shared" si="10"/>
        <v>1784</v>
      </c>
      <c r="J45" s="227">
        <f t="shared" si="10"/>
        <v>64337</v>
      </c>
      <c r="K45" s="227">
        <f>SUM(K4:K43)</f>
        <v>63429</v>
      </c>
      <c r="L45" s="227">
        <f>SUM(L4:L43)</f>
        <v>5405</v>
      </c>
      <c r="M45" s="228">
        <f>SUM(M4:M44)</f>
        <v>43115</v>
      </c>
      <c r="N45" s="229">
        <f>SUM(N4:N44)</f>
        <v>513973.91000000003</v>
      </c>
      <c r="O45" s="229">
        <f>SUM(O4:O44)</f>
        <v>472118.50000000006</v>
      </c>
      <c r="P45" s="230">
        <f>SUM(P4:P43)</f>
        <v>580240</v>
      </c>
      <c r="Q45" s="229">
        <f>SUM(Q4:Q44)</f>
        <v>517138.50000000006</v>
      </c>
      <c r="R45" s="227">
        <f>SUM(R4:R44)</f>
        <v>9837</v>
      </c>
      <c r="S45" s="228">
        <f>SUM(S4:S44)</f>
        <v>47710</v>
      </c>
      <c r="T45" s="229">
        <f>SUM(T4:T44)</f>
        <v>66266.089999999982</v>
      </c>
      <c r="U45" s="208">
        <f>SUM(U4:U38)</f>
        <v>9187</v>
      </c>
      <c r="V45" s="209">
        <f>SUM(V4:V38)</f>
        <v>4038</v>
      </c>
      <c r="W45" s="210">
        <f>SUM(W4:W44)</f>
        <v>49940</v>
      </c>
      <c r="X45" s="210">
        <f>SUM(X4:X44)</f>
        <v>3000</v>
      </c>
      <c r="Y45" s="211">
        <f>SUM(Y4:Y44)</f>
        <v>20100</v>
      </c>
      <c r="Z45" s="115"/>
    </row>
    <row r="46" spans="1:26" s="80" customFormat="1" ht="15.75" thickTop="1">
      <c r="A46" s="310"/>
      <c r="B46" s="112"/>
      <c r="C46" s="112"/>
      <c r="D46" s="316"/>
      <c r="E46" s="316"/>
      <c r="F46" s="112"/>
      <c r="G46" s="112"/>
      <c r="H46" s="112"/>
      <c r="I46" s="112"/>
      <c r="J46" s="112"/>
      <c r="K46" s="112"/>
      <c r="L46" s="112"/>
      <c r="M46" s="112"/>
      <c r="N46" s="113"/>
      <c r="O46" s="113"/>
      <c r="P46" s="112"/>
      <c r="Q46" s="112"/>
      <c r="R46" s="112"/>
      <c r="S46" s="112"/>
      <c r="T46" s="112"/>
      <c r="U46" s="112"/>
      <c r="V46" s="112"/>
      <c r="W46" s="114"/>
      <c r="X46" s="114"/>
      <c r="Y46" s="114"/>
      <c r="Z46" s="115"/>
    </row>
    <row r="47" spans="1:26" s="80" customFormat="1">
      <c r="A47" s="310"/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3"/>
      <c r="O47" s="113"/>
      <c r="P47" s="112"/>
      <c r="Q47" s="113"/>
      <c r="R47" s="112"/>
      <c r="T47" s="112" t="s">
        <v>69</v>
      </c>
      <c r="U47" s="112"/>
      <c r="V47" s="112"/>
      <c r="W47" s="114"/>
      <c r="X47" s="114"/>
      <c r="Y47" s="114"/>
      <c r="Z47" s="115"/>
    </row>
    <row r="48" spans="1:26" s="80" customFormat="1">
      <c r="A48" s="310"/>
      <c r="B48" s="112"/>
      <c r="C48" s="316"/>
      <c r="D48" s="316"/>
      <c r="E48" s="112"/>
      <c r="F48" s="112"/>
      <c r="G48" s="112"/>
      <c r="H48" s="112"/>
      <c r="I48" s="112"/>
      <c r="J48" s="112"/>
      <c r="K48" s="112"/>
      <c r="L48" s="112"/>
      <c r="M48" s="112"/>
      <c r="N48" s="113"/>
      <c r="O48" s="113"/>
      <c r="P48" s="112"/>
      <c r="Q48" s="112"/>
      <c r="R48" s="112"/>
      <c r="S48" s="112"/>
      <c r="T48" s="112"/>
      <c r="U48" s="112"/>
      <c r="V48" s="112"/>
      <c r="W48" s="114"/>
      <c r="X48" s="114"/>
      <c r="Y48" s="114"/>
      <c r="Z48" s="115"/>
    </row>
    <row r="49" spans="1:26" s="80" customFormat="1">
      <c r="A49" s="310"/>
      <c r="B49" s="317"/>
      <c r="C49" s="317"/>
      <c r="D49" s="317"/>
      <c r="E49" s="112">
        <v>57052</v>
      </c>
      <c r="F49" s="112"/>
      <c r="G49" s="112"/>
      <c r="H49" s="112"/>
      <c r="I49" s="112"/>
      <c r="J49" s="112"/>
      <c r="K49" s="112"/>
      <c r="L49" s="112"/>
      <c r="M49" s="112"/>
      <c r="N49" s="113"/>
      <c r="O49" s="113"/>
      <c r="P49" s="112"/>
      <c r="Q49" s="112"/>
      <c r="R49" s="112"/>
      <c r="S49" s="112"/>
      <c r="T49" s="112"/>
      <c r="U49" s="112"/>
      <c r="V49" s="112"/>
      <c r="W49" s="114"/>
      <c r="X49" s="114"/>
      <c r="Y49" s="114"/>
      <c r="Z49" s="115"/>
    </row>
    <row r="50" spans="1:26">
      <c r="B50" s="318"/>
      <c r="C50" s="318"/>
      <c r="D50" s="318"/>
      <c r="E50" s="112">
        <f>SUM(E49-E45)</f>
        <v>25177</v>
      </c>
    </row>
    <row r="65531" spans="22:22">
      <c r="V65531" s="81">
        <f>SUM(V1:V65530)</f>
        <v>8076</v>
      </c>
    </row>
  </sheetData>
  <mergeCells count="4">
    <mergeCell ref="C48:D48"/>
    <mergeCell ref="B49:D49"/>
    <mergeCell ref="B50:D50"/>
    <mergeCell ref="D46:E46"/>
  </mergeCells>
  <phoneticPr fontId="0" type="noConversion"/>
  <pageMargins left="0.25" right="0.5" top="0.42" bottom="0.2" header="0.17" footer="0.3"/>
  <pageSetup scale="58" orientation="landscape" horizontalDpi="4294967292" r:id="rId1"/>
  <headerFooter alignWithMargins="0">
    <oddHeader>&amp;R&amp;S&amp;D</oddHead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707"/>
  <sheetViews>
    <sheetView view="pageBreakPreview" topLeftCell="A3" zoomScaleNormal="75" zoomScaleSheetLayoutView="75" workbookViewId="0" xr3:uid="{7BE570AB-09E9-518F-B8F7-3F91B7162CA9}">
      <pane ySplit="1" topLeftCell="A563" activePane="bottomLeft" state="frozen"/>
      <selection activeCell="I3" sqref="I3"/>
      <selection pane="bottomLeft" activeCell="B576" sqref="B576"/>
    </sheetView>
  </sheetViews>
  <sheetFormatPr defaultRowHeight="12.75"/>
  <cols>
    <col min="1" max="1" width="29" style="13" customWidth="1"/>
    <col min="2" max="2" width="36.85546875" style="13" customWidth="1"/>
    <col min="3" max="3" width="22.42578125" style="13" customWidth="1"/>
    <col min="4" max="4" width="12.140625" style="13" bestFit="1" customWidth="1"/>
    <col min="5" max="5" width="8.85546875" style="13" customWidth="1"/>
    <col min="6" max="6" width="17.5703125" style="55" customWidth="1"/>
    <col min="7" max="7" width="4" style="13" customWidth="1"/>
    <col min="8" max="8" width="34.42578125" style="13" customWidth="1"/>
    <col min="9" max="9" width="2.7109375" style="13" customWidth="1"/>
    <col min="10" max="10" width="14.42578125" style="13" customWidth="1"/>
    <col min="11" max="11" width="12.85546875" style="13" customWidth="1"/>
    <col min="12" max="12" width="2.7109375" style="13" customWidth="1"/>
    <col min="13" max="13" width="14.5703125" style="13" customWidth="1"/>
    <col min="14" max="14" width="12.140625" style="13" bestFit="1" customWidth="1"/>
    <col min="15" max="15" width="2.7109375" style="13" customWidth="1"/>
    <col min="16" max="16" width="14.7109375" style="13" customWidth="1"/>
    <col min="17" max="17" width="13.5703125" style="13" customWidth="1"/>
    <col min="18" max="18" width="2.7109375" style="13" customWidth="1"/>
    <col min="19" max="19" width="14.7109375" style="13" bestFit="1" customWidth="1"/>
    <col min="20" max="20" width="17.85546875" style="13" bestFit="1" customWidth="1"/>
    <col min="21" max="21" width="11.5703125" style="13" customWidth="1"/>
    <col min="22" max="22" width="9" style="13" bestFit="1" customWidth="1"/>
    <col min="23" max="23" width="9.140625" style="13"/>
    <col min="24" max="24" width="48.85546875" style="13" customWidth="1"/>
    <col min="25" max="16384" width="9.140625" style="13"/>
  </cols>
  <sheetData>
    <row r="1" spans="1:24">
      <c r="A1" s="52" t="s">
        <v>1008</v>
      </c>
      <c r="B1" s="52"/>
      <c r="C1" s="52"/>
      <c r="D1" s="52"/>
      <c r="J1" s="52"/>
      <c r="M1" s="17"/>
      <c r="O1" s="52"/>
      <c r="P1" s="52"/>
    </row>
    <row r="2" spans="1:24">
      <c r="A2" s="52"/>
      <c r="B2" s="52"/>
      <c r="C2" s="52"/>
      <c r="D2" s="52"/>
      <c r="H2" s="52"/>
      <c r="J2" s="73" t="s">
        <v>1009</v>
      </c>
      <c r="M2" s="17"/>
      <c r="O2" s="52"/>
      <c r="P2" s="52"/>
    </row>
    <row r="3" spans="1:24" ht="52.5" customHeight="1">
      <c r="A3" s="2" t="s">
        <v>1010</v>
      </c>
      <c r="B3" s="2" t="s">
        <v>72</v>
      </c>
      <c r="C3" s="2" t="s">
        <v>73</v>
      </c>
      <c r="D3" s="132" t="s">
        <v>74</v>
      </c>
      <c r="E3" s="2" t="s">
        <v>75</v>
      </c>
      <c r="F3" s="2" t="s">
        <v>76</v>
      </c>
      <c r="G3" s="2" t="s">
        <v>77</v>
      </c>
      <c r="H3" s="132" t="s">
        <v>78</v>
      </c>
      <c r="I3" s="153"/>
      <c r="J3" s="132" t="s">
        <v>79</v>
      </c>
      <c r="K3" s="133" t="s">
        <v>80</v>
      </c>
      <c r="L3" s="135"/>
      <c r="M3" s="134" t="s">
        <v>6</v>
      </c>
      <c r="N3" s="133" t="s">
        <v>82</v>
      </c>
      <c r="O3" s="135"/>
      <c r="P3" s="134" t="s">
        <v>8</v>
      </c>
      <c r="Q3" s="133" t="s">
        <v>83</v>
      </c>
      <c r="R3" s="135"/>
      <c r="S3" s="132" t="s">
        <v>10</v>
      </c>
      <c r="T3" s="132" t="s">
        <v>14</v>
      </c>
      <c r="U3" s="194" t="s">
        <v>1011</v>
      </c>
      <c r="V3" s="194" t="s">
        <v>1012</v>
      </c>
      <c r="W3" s="194" t="s">
        <v>1013</v>
      </c>
      <c r="X3" s="2" t="s">
        <v>26</v>
      </c>
    </row>
    <row r="4" spans="1:24">
      <c r="A4" s="136" t="s">
        <v>1014</v>
      </c>
      <c r="B4" s="4" t="s">
        <v>1015</v>
      </c>
      <c r="C4" s="4" t="s">
        <v>1016</v>
      </c>
      <c r="D4" s="4" t="s">
        <v>1017</v>
      </c>
      <c r="E4" s="4"/>
      <c r="F4" s="157"/>
      <c r="G4" s="4"/>
      <c r="H4" s="136"/>
      <c r="I4" s="4"/>
      <c r="J4" s="136">
        <v>2</v>
      </c>
      <c r="K4" s="4">
        <v>2</v>
      </c>
      <c r="L4" s="4"/>
      <c r="M4" s="175"/>
      <c r="N4" s="4"/>
      <c r="O4" s="136"/>
      <c r="P4" s="4"/>
      <c r="Q4" s="4"/>
      <c r="R4" s="4"/>
      <c r="S4" s="175">
        <f t="shared" ref="S4:S67" si="0">SUM(J4+M4+P4)</f>
        <v>2</v>
      </c>
      <c r="T4" s="141">
        <v>30</v>
      </c>
      <c r="U4" s="136" t="s">
        <v>1018</v>
      </c>
      <c r="V4" s="136"/>
      <c r="W4" s="136" t="s">
        <v>1019</v>
      </c>
      <c r="X4" s="4"/>
    </row>
    <row r="5" spans="1:24">
      <c r="A5" s="136" t="s">
        <v>1020</v>
      </c>
      <c r="B5" s="4" t="s">
        <v>1021</v>
      </c>
      <c r="C5" s="4" t="s">
        <v>1022</v>
      </c>
      <c r="D5" s="4" t="s">
        <v>1023</v>
      </c>
      <c r="E5" s="4"/>
      <c r="F5" s="157"/>
      <c r="G5" s="4"/>
      <c r="H5" s="136"/>
      <c r="I5" s="4"/>
      <c r="J5" s="136">
        <v>3</v>
      </c>
      <c r="K5" s="4">
        <v>3</v>
      </c>
      <c r="L5" s="4"/>
      <c r="M5" s="175"/>
      <c r="N5" s="4"/>
      <c r="O5" s="136"/>
      <c r="P5" s="136"/>
      <c r="Q5" s="4"/>
      <c r="R5" s="4"/>
      <c r="S5" s="175">
        <f t="shared" si="0"/>
        <v>3</v>
      </c>
      <c r="T5" s="141">
        <v>55</v>
      </c>
      <c r="U5" s="136" t="s">
        <v>1018</v>
      </c>
      <c r="V5" s="136"/>
      <c r="W5" s="136" t="s">
        <v>1019</v>
      </c>
      <c r="X5" s="4"/>
    </row>
    <row r="6" spans="1:24">
      <c r="A6" s="136" t="s">
        <v>1024</v>
      </c>
      <c r="B6" s="4" t="s">
        <v>1025</v>
      </c>
      <c r="C6" s="4" t="s">
        <v>168</v>
      </c>
      <c r="D6" s="4" t="s">
        <v>1026</v>
      </c>
      <c r="E6" s="4"/>
      <c r="F6" s="157"/>
      <c r="G6" s="4"/>
      <c r="H6" s="136"/>
      <c r="I6" s="4"/>
      <c r="J6" s="175">
        <v>1</v>
      </c>
      <c r="K6" s="4">
        <v>1</v>
      </c>
      <c r="L6" s="4"/>
      <c r="M6" s="4"/>
      <c r="N6" s="4"/>
      <c r="O6" s="136"/>
      <c r="P6" s="136"/>
      <c r="Q6" s="4"/>
      <c r="R6" s="4"/>
      <c r="S6" s="175">
        <f t="shared" si="0"/>
        <v>1</v>
      </c>
      <c r="T6" s="141">
        <v>20</v>
      </c>
      <c r="U6" s="136" t="s">
        <v>1027</v>
      </c>
      <c r="V6" s="136"/>
      <c r="W6" s="136" t="s">
        <v>1019</v>
      </c>
      <c r="X6" s="4"/>
    </row>
    <row r="7" spans="1:24">
      <c r="A7" s="136" t="s">
        <v>1028</v>
      </c>
      <c r="B7" s="4" t="s">
        <v>1029</v>
      </c>
      <c r="C7" s="4" t="s">
        <v>1030</v>
      </c>
      <c r="D7" s="4" t="s">
        <v>1031</v>
      </c>
      <c r="E7" s="4"/>
      <c r="F7" s="157"/>
      <c r="G7" s="4"/>
      <c r="H7" s="4"/>
      <c r="I7" s="4"/>
      <c r="J7" s="4">
        <v>8</v>
      </c>
      <c r="K7" s="4">
        <v>8</v>
      </c>
      <c r="L7" s="4"/>
      <c r="M7" s="175"/>
      <c r="N7" s="4"/>
      <c r="O7" s="136"/>
      <c r="P7" s="4"/>
      <c r="Q7" s="4"/>
      <c r="R7" s="4"/>
      <c r="S7" s="175">
        <f t="shared" si="0"/>
        <v>8</v>
      </c>
      <c r="T7" s="141">
        <v>90</v>
      </c>
      <c r="U7" s="136" t="s">
        <v>1018</v>
      </c>
      <c r="V7" s="136"/>
      <c r="W7" s="136" t="s">
        <v>1019</v>
      </c>
      <c r="X7" s="4"/>
    </row>
    <row r="8" spans="1:24">
      <c r="A8" s="136" t="s">
        <v>1032</v>
      </c>
      <c r="B8" s="4" t="s">
        <v>1033</v>
      </c>
      <c r="C8" s="4" t="s">
        <v>800</v>
      </c>
      <c r="D8" s="4" t="s">
        <v>1034</v>
      </c>
      <c r="E8" s="4"/>
      <c r="F8" s="157"/>
      <c r="G8" s="4"/>
      <c r="H8" s="136"/>
      <c r="I8" s="4"/>
      <c r="J8" s="136">
        <v>2</v>
      </c>
      <c r="K8" s="4">
        <v>2</v>
      </c>
      <c r="L8" s="4"/>
      <c r="M8" s="175"/>
      <c r="N8" s="4"/>
      <c r="O8" s="136"/>
      <c r="P8" s="136"/>
      <c r="Q8" s="4"/>
      <c r="R8" s="4"/>
      <c r="S8" s="175">
        <f t="shared" si="0"/>
        <v>2</v>
      </c>
      <c r="T8" s="141">
        <v>45</v>
      </c>
      <c r="U8" s="136" t="s">
        <v>1018</v>
      </c>
      <c r="V8" s="136"/>
      <c r="W8" s="136" t="s">
        <v>1019</v>
      </c>
      <c r="X8" s="4"/>
    </row>
    <row r="9" spans="1:24">
      <c r="A9" s="136" t="s">
        <v>1035</v>
      </c>
      <c r="B9" s="4" t="s">
        <v>1036</v>
      </c>
      <c r="C9" s="4" t="s">
        <v>168</v>
      </c>
      <c r="D9" s="4" t="s">
        <v>1037</v>
      </c>
      <c r="E9" s="4"/>
      <c r="F9" s="157"/>
      <c r="G9" s="4"/>
      <c r="H9" s="136"/>
      <c r="I9" s="4"/>
      <c r="J9" s="4">
        <v>1</v>
      </c>
      <c r="K9" s="4">
        <v>1</v>
      </c>
      <c r="L9" s="4"/>
      <c r="M9" s="175"/>
      <c r="N9" s="4"/>
      <c r="O9" s="136"/>
      <c r="P9" s="136"/>
      <c r="Q9" s="4"/>
      <c r="R9" s="4"/>
      <c r="S9" s="175">
        <f t="shared" si="0"/>
        <v>1</v>
      </c>
      <c r="T9" s="141">
        <v>10</v>
      </c>
      <c r="U9" s="4" t="s">
        <v>1038</v>
      </c>
      <c r="V9" s="4"/>
      <c r="W9" s="4" t="s">
        <v>76</v>
      </c>
      <c r="X9" s="4"/>
    </row>
    <row r="10" spans="1:24">
      <c r="A10" s="136" t="s">
        <v>1039</v>
      </c>
      <c r="B10" s="136" t="s">
        <v>1040</v>
      </c>
      <c r="C10" s="136" t="s">
        <v>1041</v>
      </c>
      <c r="D10" s="136" t="s">
        <v>1042</v>
      </c>
      <c r="E10" s="4"/>
      <c r="F10" s="157"/>
      <c r="G10" s="4"/>
      <c r="H10" s="136"/>
      <c r="I10" s="4"/>
      <c r="J10" s="136">
        <v>2</v>
      </c>
      <c r="K10" s="4">
        <v>2</v>
      </c>
      <c r="L10" s="4"/>
      <c r="M10" s="175"/>
      <c r="N10" s="4"/>
      <c r="O10" s="136"/>
      <c r="P10" s="136"/>
      <c r="Q10" s="4"/>
      <c r="R10" s="4"/>
      <c r="S10" s="175">
        <f t="shared" si="0"/>
        <v>2</v>
      </c>
      <c r="T10" s="141">
        <v>20</v>
      </c>
      <c r="U10" s="4" t="s">
        <v>1018</v>
      </c>
      <c r="V10" s="4"/>
      <c r="W10" s="4" t="s">
        <v>76</v>
      </c>
      <c r="X10" s="4"/>
    </row>
    <row r="11" spans="1:24">
      <c r="A11" s="136" t="s">
        <v>1043</v>
      </c>
      <c r="B11" s="4" t="s">
        <v>1044</v>
      </c>
      <c r="C11" s="4" t="s">
        <v>168</v>
      </c>
      <c r="D11" s="4" t="s">
        <v>1045</v>
      </c>
      <c r="E11" s="4"/>
      <c r="F11" s="157"/>
      <c r="G11" s="4"/>
      <c r="H11" s="4"/>
      <c r="I11" s="4"/>
      <c r="J11" s="4"/>
      <c r="K11" s="4"/>
      <c r="L11" s="4"/>
      <c r="M11" s="175">
        <v>1</v>
      </c>
      <c r="N11" s="4">
        <v>1</v>
      </c>
      <c r="O11" s="4"/>
      <c r="P11" s="4"/>
      <c r="Q11" s="4"/>
      <c r="R11" s="4"/>
      <c r="S11" s="175">
        <f t="shared" si="0"/>
        <v>1</v>
      </c>
      <c r="T11" s="141">
        <v>13</v>
      </c>
      <c r="U11" s="4" t="s">
        <v>1018</v>
      </c>
      <c r="V11" s="4"/>
      <c r="W11" s="4" t="s">
        <v>1019</v>
      </c>
      <c r="X11" s="4"/>
    </row>
    <row r="12" spans="1:24">
      <c r="A12" s="136" t="s">
        <v>1046</v>
      </c>
      <c r="B12" s="4" t="s">
        <v>1047</v>
      </c>
      <c r="C12" s="4" t="s">
        <v>1048</v>
      </c>
      <c r="D12" s="4" t="s">
        <v>1049</v>
      </c>
      <c r="E12" s="4"/>
      <c r="F12" s="157"/>
      <c r="G12" s="4"/>
      <c r="H12" s="4"/>
      <c r="I12" s="4"/>
      <c r="J12" s="4">
        <v>2</v>
      </c>
      <c r="K12" s="4">
        <v>2</v>
      </c>
      <c r="L12" s="4"/>
      <c r="M12" s="175"/>
      <c r="N12" s="4"/>
      <c r="O12" s="4"/>
      <c r="P12" s="4"/>
      <c r="Q12" s="4"/>
      <c r="R12" s="4"/>
      <c r="S12" s="175">
        <f t="shared" si="0"/>
        <v>2</v>
      </c>
      <c r="T12" s="141">
        <v>44</v>
      </c>
      <c r="U12" s="4" t="s">
        <v>1018</v>
      </c>
      <c r="V12" s="4"/>
      <c r="W12" s="4" t="s">
        <v>1019</v>
      </c>
      <c r="X12" s="4"/>
    </row>
    <row r="13" spans="1:24">
      <c r="A13" s="136" t="s">
        <v>1050</v>
      </c>
      <c r="B13" s="4" t="s">
        <v>1051</v>
      </c>
      <c r="C13" s="4" t="s">
        <v>168</v>
      </c>
      <c r="D13" s="4" t="s">
        <v>1052</v>
      </c>
      <c r="E13" s="4"/>
      <c r="F13" s="15" t="s">
        <v>1053</v>
      </c>
      <c r="G13" s="4"/>
      <c r="H13" s="144" t="s">
        <v>1054</v>
      </c>
      <c r="I13" s="4"/>
      <c r="J13" s="136">
        <v>3</v>
      </c>
      <c r="K13" s="4">
        <v>3</v>
      </c>
      <c r="L13" s="4"/>
      <c r="M13" s="175"/>
      <c r="N13" s="4"/>
      <c r="O13" s="136"/>
      <c r="P13" s="136"/>
      <c r="Q13" s="4"/>
      <c r="R13" s="4"/>
      <c r="S13" s="175">
        <f t="shared" si="0"/>
        <v>3</v>
      </c>
      <c r="T13" s="141">
        <v>35</v>
      </c>
      <c r="U13" s="4" t="s">
        <v>1018</v>
      </c>
      <c r="V13" s="4"/>
      <c r="W13" s="4" t="s">
        <v>1019</v>
      </c>
      <c r="X13" s="4"/>
    </row>
    <row r="14" spans="1:24">
      <c r="A14" s="136" t="s">
        <v>1055</v>
      </c>
      <c r="B14" s="136" t="s">
        <v>1056</v>
      </c>
      <c r="C14" s="136" t="s">
        <v>334</v>
      </c>
      <c r="D14" s="136" t="s">
        <v>1057</v>
      </c>
      <c r="E14" s="4"/>
      <c r="F14" s="15" t="s">
        <v>1058</v>
      </c>
      <c r="G14" s="4"/>
      <c r="H14" s="148"/>
      <c r="I14" s="148"/>
      <c r="J14" s="136">
        <v>2</v>
      </c>
      <c r="K14" s="136">
        <v>2</v>
      </c>
      <c r="L14" s="136"/>
      <c r="M14" s="161"/>
      <c r="N14" s="181"/>
      <c r="O14" s="136"/>
      <c r="P14" s="136"/>
      <c r="Q14" s="4"/>
      <c r="R14" s="4"/>
      <c r="S14" s="175">
        <f t="shared" si="0"/>
        <v>2</v>
      </c>
      <c r="T14" s="141">
        <v>20</v>
      </c>
      <c r="U14" s="4" t="s">
        <v>1018</v>
      </c>
      <c r="V14" s="4"/>
      <c r="W14" s="4" t="s">
        <v>76</v>
      </c>
      <c r="X14" s="4"/>
    </row>
    <row r="15" spans="1:24">
      <c r="A15" s="136" t="s">
        <v>1059</v>
      </c>
      <c r="B15" s="136" t="s">
        <v>1060</v>
      </c>
      <c r="C15" s="136" t="s">
        <v>168</v>
      </c>
      <c r="D15" s="4" t="s">
        <v>1061</v>
      </c>
      <c r="E15" s="4"/>
      <c r="F15" s="15" t="s">
        <v>1062</v>
      </c>
      <c r="G15" s="4"/>
      <c r="H15" s="140" t="s">
        <v>1063</v>
      </c>
      <c r="I15" s="4"/>
      <c r="J15" s="136">
        <v>2</v>
      </c>
      <c r="K15" s="4">
        <v>2</v>
      </c>
      <c r="L15" s="4"/>
      <c r="M15" s="175"/>
      <c r="N15" s="4"/>
      <c r="O15" s="136"/>
      <c r="P15" s="136"/>
      <c r="Q15" s="4"/>
      <c r="R15" s="4"/>
      <c r="S15" s="175">
        <f t="shared" si="0"/>
        <v>2</v>
      </c>
      <c r="T15" s="141">
        <v>35</v>
      </c>
      <c r="U15" s="4" t="s">
        <v>1027</v>
      </c>
      <c r="V15" s="4"/>
      <c r="W15" s="4" t="s">
        <v>1019</v>
      </c>
      <c r="X15" s="4"/>
    </row>
    <row r="16" spans="1:24">
      <c r="A16" s="136" t="s">
        <v>1064</v>
      </c>
      <c r="B16" s="136" t="s">
        <v>1065</v>
      </c>
      <c r="C16" s="136" t="s">
        <v>1066</v>
      </c>
      <c r="D16" s="136" t="s">
        <v>1067</v>
      </c>
      <c r="E16" s="4"/>
      <c r="F16" s="15" t="s">
        <v>1068</v>
      </c>
      <c r="G16" s="4"/>
      <c r="H16" s="140" t="s">
        <v>1069</v>
      </c>
      <c r="I16" s="4"/>
      <c r="J16" s="136">
        <v>1</v>
      </c>
      <c r="K16" s="4">
        <v>1</v>
      </c>
      <c r="L16" s="4"/>
      <c r="M16" s="175"/>
      <c r="N16" s="4"/>
      <c r="O16" s="136"/>
      <c r="P16" s="136"/>
      <c r="Q16" s="4"/>
      <c r="R16" s="4"/>
      <c r="S16" s="175">
        <f t="shared" si="0"/>
        <v>1</v>
      </c>
      <c r="T16" s="141">
        <v>13</v>
      </c>
      <c r="U16" s="4" t="s">
        <v>1018</v>
      </c>
      <c r="V16" s="4"/>
      <c r="W16" s="4" t="s">
        <v>1019</v>
      </c>
      <c r="X16" s="45" t="s">
        <v>1070</v>
      </c>
    </row>
    <row r="17" spans="1:24">
      <c r="A17" s="136" t="s">
        <v>1071</v>
      </c>
      <c r="B17" s="136" t="s">
        <v>1072</v>
      </c>
      <c r="C17" s="136" t="s">
        <v>168</v>
      </c>
      <c r="D17" s="136" t="s">
        <v>1073</v>
      </c>
      <c r="E17" s="4"/>
      <c r="F17" s="15" t="s">
        <v>1074</v>
      </c>
      <c r="G17" s="4"/>
      <c r="H17" s="140" t="s">
        <v>1075</v>
      </c>
      <c r="I17" s="4"/>
      <c r="J17" s="136">
        <v>1</v>
      </c>
      <c r="K17" s="4">
        <v>1</v>
      </c>
      <c r="L17" s="4"/>
      <c r="M17" s="175"/>
      <c r="N17" s="4"/>
      <c r="O17" s="136"/>
      <c r="P17" s="136"/>
      <c r="Q17" s="4"/>
      <c r="R17" s="4"/>
      <c r="S17" s="175">
        <f t="shared" si="0"/>
        <v>1</v>
      </c>
      <c r="T17" s="141">
        <v>30</v>
      </c>
      <c r="U17" s="4" t="s">
        <v>1027</v>
      </c>
      <c r="V17" s="4"/>
      <c r="W17" s="4" t="s">
        <v>1019</v>
      </c>
      <c r="X17" s="195" t="s">
        <v>1076</v>
      </c>
    </row>
    <row r="18" spans="1:24">
      <c r="A18" s="136" t="s">
        <v>1077</v>
      </c>
      <c r="B18" s="136" t="s">
        <v>1078</v>
      </c>
      <c r="C18" s="136" t="s">
        <v>168</v>
      </c>
      <c r="D18" s="136" t="s">
        <v>1079</v>
      </c>
      <c r="E18" s="4"/>
      <c r="F18" s="15" t="s">
        <v>1080</v>
      </c>
      <c r="G18" s="4"/>
      <c r="H18" s="140" t="s">
        <v>1081</v>
      </c>
      <c r="I18" s="4"/>
      <c r="J18" s="136">
        <v>1</v>
      </c>
      <c r="K18" s="4">
        <v>1</v>
      </c>
      <c r="L18" s="4"/>
      <c r="M18" s="175"/>
      <c r="N18" s="4"/>
      <c r="O18" s="136"/>
      <c r="P18" s="136"/>
      <c r="Q18" s="4"/>
      <c r="R18" s="4"/>
      <c r="S18" s="175">
        <f t="shared" si="0"/>
        <v>1</v>
      </c>
      <c r="T18" s="141">
        <v>53</v>
      </c>
      <c r="U18" s="4" t="s">
        <v>1018</v>
      </c>
      <c r="V18" s="4"/>
      <c r="W18" s="4" t="s">
        <v>1019</v>
      </c>
      <c r="X18" s="195" t="s">
        <v>1082</v>
      </c>
    </row>
    <row r="19" spans="1:24">
      <c r="A19" s="136" t="s">
        <v>1083</v>
      </c>
      <c r="B19" s="136" t="s">
        <v>1084</v>
      </c>
      <c r="C19" s="136" t="s">
        <v>1085</v>
      </c>
      <c r="D19" s="158">
        <v>10956</v>
      </c>
      <c r="E19" s="4"/>
      <c r="F19" s="15" t="s">
        <v>1086</v>
      </c>
      <c r="G19" s="4"/>
      <c r="H19" s="140" t="s">
        <v>1087</v>
      </c>
      <c r="I19" s="4"/>
      <c r="J19" s="136">
        <v>1</v>
      </c>
      <c r="K19" s="4">
        <v>1</v>
      </c>
      <c r="L19" s="4"/>
      <c r="M19" s="175"/>
      <c r="N19" s="4"/>
      <c r="O19" s="136"/>
      <c r="P19" s="136"/>
      <c r="Q19" s="4"/>
      <c r="R19" s="4"/>
      <c r="S19" s="175">
        <f t="shared" si="0"/>
        <v>1</v>
      </c>
      <c r="T19" s="141">
        <v>20</v>
      </c>
      <c r="U19" s="4" t="s">
        <v>1018</v>
      </c>
      <c r="V19" s="4"/>
      <c r="W19" s="4" t="s">
        <v>1019</v>
      </c>
      <c r="X19" s="4" t="s">
        <v>1082</v>
      </c>
    </row>
    <row r="20" spans="1:24">
      <c r="A20" s="136" t="s">
        <v>1088</v>
      </c>
      <c r="B20" s="136" t="s">
        <v>1089</v>
      </c>
      <c r="C20" s="136" t="s">
        <v>800</v>
      </c>
      <c r="D20" s="136" t="s">
        <v>1090</v>
      </c>
      <c r="E20" s="4"/>
      <c r="F20" s="15" t="s">
        <v>1091</v>
      </c>
      <c r="G20" s="4"/>
      <c r="H20" s="140" t="s">
        <v>1092</v>
      </c>
      <c r="I20" s="4"/>
      <c r="J20" s="136">
        <v>3</v>
      </c>
      <c r="K20" s="4">
        <v>3</v>
      </c>
      <c r="L20" s="4"/>
      <c r="M20" s="175"/>
      <c r="N20" s="4"/>
      <c r="O20" s="136"/>
      <c r="P20" s="136"/>
      <c r="Q20" s="4"/>
      <c r="R20" s="4"/>
      <c r="S20" s="175">
        <f t="shared" si="0"/>
        <v>3</v>
      </c>
      <c r="T20" s="141">
        <v>55</v>
      </c>
      <c r="U20" s="4" t="s">
        <v>1027</v>
      </c>
      <c r="V20" s="4"/>
      <c r="W20" s="4" t="s">
        <v>1093</v>
      </c>
      <c r="X20" s="4" t="s">
        <v>1082</v>
      </c>
    </row>
    <row r="21" spans="1:24">
      <c r="A21" s="136" t="s">
        <v>1094</v>
      </c>
      <c r="B21" s="136" t="s">
        <v>1095</v>
      </c>
      <c r="C21" s="136" t="s">
        <v>118</v>
      </c>
      <c r="D21" s="136" t="s">
        <v>1096</v>
      </c>
      <c r="E21" s="4"/>
      <c r="F21" s="157" t="s">
        <v>1097</v>
      </c>
      <c r="G21" s="4"/>
      <c r="H21" s="140" t="s">
        <v>1098</v>
      </c>
      <c r="I21" s="4"/>
      <c r="J21" s="136">
        <v>4</v>
      </c>
      <c r="K21" s="4">
        <v>4</v>
      </c>
      <c r="L21" s="4"/>
      <c r="M21" s="175"/>
      <c r="N21" s="4"/>
      <c r="O21" s="136"/>
      <c r="P21" s="136"/>
      <c r="Q21" s="4"/>
      <c r="R21" s="4"/>
      <c r="S21" s="175">
        <f t="shared" si="0"/>
        <v>4</v>
      </c>
      <c r="T21" s="141">
        <v>50</v>
      </c>
      <c r="U21" s="4" t="s">
        <v>1018</v>
      </c>
      <c r="V21" s="4"/>
      <c r="W21" s="4" t="s">
        <v>1019</v>
      </c>
      <c r="X21" s="4" t="s">
        <v>1082</v>
      </c>
    </row>
    <row r="22" spans="1:24">
      <c r="A22" s="136" t="s">
        <v>1099</v>
      </c>
      <c r="B22" s="136" t="s">
        <v>1100</v>
      </c>
      <c r="C22" s="136" t="s">
        <v>389</v>
      </c>
      <c r="D22" s="136" t="s">
        <v>1101</v>
      </c>
      <c r="E22" s="4"/>
      <c r="F22" s="157" t="s">
        <v>1102</v>
      </c>
      <c r="G22" s="4"/>
      <c r="H22" s="140" t="s">
        <v>1103</v>
      </c>
      <c r="I22" s="4"/>
      <c r="J22" s="136">
        <v>1</v>
      </c>
      <c r="K22" s="4">
        <v>1</v>
      </c>
      <c r="L22" s="4"/>
      <c r="M22" s="175"/>
      <c r="N22" s="4"/>
      <c r="O22" s="136"/>
      <c r="P22" s="136"/>
      <c r="Q22" s="4"/>
      <c r="R22" s="4"/>
      <c r="S22" s="175">
        <f t="shared" si="0"/>
        <v>1</v>
      </c>
      <c r="T22" s="141">
        <v>15</v>
      </c>
      <c r="U22" s="4" t="s">
        <v>1027</v>
      </c>
      <c r="V22" s="4"/>
      <c r="W22" s="4" t="s">
        <v>1019</v>
      </c>
      <c r="X22" s="4" t="s">
        <v>1082</v>
      </c>
    </row>
    <row r="23" spans="1:24">
      <c r="A23" s="136" t="s">
        <v>1104</v>
      </c>
      <c r="B23" s="136" t="s">
        <v>1105</v>
      </c>
      <c r="C23" s="136" t="s">
        <v>168</v>
      </c>
      <c r="D23" s="136" t="s">
        <v>1106</v>
      </c>
      <c r="E23" s="4"/>
      <c r="F23" s="157" t="s">
        <v>1107</v>
      </c>
      <c r="G23" s="4"/>
      <c r="H23" s="140" t="s">
        <v>1108</v>
      </c>
      <c r="I23" s="4"/>
      <c r="J23" s="136">
        <v>1</v>
      </c>
      <c r="K23" s="4">
        <v>1</v>
      </c>
      <c r="L23" s="4"/>
      <c r="M23" s="175"/>
      <c r="N23" s="4"/>
      <c r="O23" s="136"/>
      <c r="P23" s="136"/>
      <c r="Q23" s="4"/>
      <c r="R23" s="4"/>
      <c r="S23" s="175">
        <f t="shared" si="0"/>
        <v>1</v>
      </c>
      <c r="T23" s="141">
        <v>33</v>
      </c>
      <c r="U23" s="4" t="s">
        <v>1018</v>
      </c>
      <c r="V23" s="4"/>
      <c r="W23" s="4" t="s">
        <v>1019</v>
      </c>
      <c r="X23" s="4" t="s">
        <v>1082</v>
      </c>
    </row>
    <row r="24" spans="1:24">
      <c r="A24" s="136" t="s">
        <v>1109</v>
      </c>
      <c r="B24" s="136" t="s">
        <v>1110</v>
      </c>
      <c r="C24" s="136" t="s">
        <v>168</v>
      </c>
      <c r="D24" s="136" t="s">
        <v>1111</v>
      </c>
      <c r="E24" s="4"/>
      <c r="F24" s="157" t="s">
        <v>1112</v>
      </c>
      <c r="G24" s="4"/>
      <c r="H24" s="140" t="s">
        <v>1113</v>
      </c>
      <c r="I24" s="4"/>
      <c r="J24" s="136">
        <v>1</v>
      </c>
      <c r="K24" s="4">
        <v>1</v>
      </c>
      <c r="L24" s="4"/>
      <c r="M24" s="175"/>
      <c r="N24" s="4"/>
      <c r="O24" s="136"/>
      <c r="P24" s="136"/>
      <c r="Q24" s="4"/>
      <c r="R24" s="4"/>
      <c r="S24" s="175">
        <f t="shared" si="0"/>
        <v>1</v>
      </c>
      <c r="T24" s="141">
        <v>50</v>
      </c>
      <c r="U24" s="4" t="s">
        <v>1018</v>
      </c>
      <c r="V24" s="4"/>
      <c r="W24" s="4" t="s">
        <v>1019</v>
      </c>
      <c r="X24" s="4" t="s">
        <v>1082</v>
      </c>
    </row>
    <row r="25" spans="1:24">
      <c r="A25" s="136" t="s">
        <v>1114</v>
      </c>
      <c r="B25" s="136" t="s">
        <v>1115</v>
      </c>
      <c r="C25" s="136" t="s">
        <v>1116</v>
      </c>
      <c r="D25" s="136" t="s">
        <v>1117</v>
      </c>
      <c r="E25" s="4"/>
      <c r="F25" s="157" t="s">
        <v>1118</v>
      </c>
      <c r="G25" s="4"/>
      <c r="H25" s="140" t="s">
        <v>1119</v>
      </c>
      <c r="I25" s="4"/>
      <c r="J25" s="136">
        <v>2</v>
      </c>
      <c r="K25" s="4">
        <v>2</v>
      </c>
      <c r="L25" s="4"/>
      <c r="M25" s="175"/>
      <c r="N25" s="4"/>
      <c r="O25" s="136"/>
      <c r="P25" s="136"/>
      <c r="Q25" s="4"/>
      <c r="R25" s="4"/>
      <c r="S25" s="175">
        <f t="shared" si="0"/>
        <v>2</v>
      </c>
      <c r="T25" s="141">
        <v>25</v>
      </c>
      <c r="U25" s="4" t="s">
        <v>1018</v>
      </c>
      <c r="V25" s="4"/>
      <c r="W25" s="4" t="s">
        <v>1019</v>
      </c>
      <c r="X25" s="4" t="s">
        <v>1120</v>
      </c>
    </row>
    <row r="26" spans="1:24">
      <c r="A26" s="136" t="s">
        <v>1121</v>
      </c>
      <c r="B26" s="136" t="s">
        <v>1122</v>
      </c>
      <c r="C26" s="136" t="s">
        <v>1123</v>
      </c>
      <c r="D26" s="136" t="s">
        <v>1124</v>
      </c>
      <c r="E26" s="4"/>
      <c r="F26" s="157" t="s">
        <v>1125</v>
      </c>
      <c r="G26" s="4"/>
      <c r="H26" s="140" t="s">
        <v>1126</v>
      </c>
      <c r="I26" s="4"/>
      <c r="J26" s="136">
        <v>2</v>
      </c>
      <c r="K26" s="4">
        <v>2</v>
      </c>
      <c r="L26" s="4"/>
      <c r="M26" s="175"/>
      <c r="N26" s="4"/>
      <c r="O26" s="136"/>
      <c r="P26" s="136"/>
      <c r="Q26" s="4"/>
      <c r="R26" s="4"/>
      <c r="S26" s="175">
        <f t="shared" si="0"/>
        <v>2</v>
      </c>
      <c r="T26" s="141">
        <v>25</v>
      </c>
      <c r="U26" s="4" t="s">
        <v>1018</v>
      </c>
      <c r="V26" s="4"/>
      <c r="W26" s="4" t="s">
        <v>1019</v>
      </c>
      <c r="X26" s="4" t="s">
        <v>1120</v>
      </c>
    </row>
    <row r="27" spans="1:24">
      <c r="A27" s="136" t="s">
        <v>1127</v>
      </c>
      <c r="B27" s="136" t="s">
        <v>1128</v>
      </c>
      <c r="C27" s="136" t="s">
        <v>1129</v>
      </c>
      <c r="D27" s="136" t="s">
        <v>1130</v>
      </c>
      <c r="E27" s="4"/>
      <c r="F27" s="157" t="s">
        <v>1131</v>
      </c>
      <c r="G27" s="4"/>
      <c r="H27" s="140" t="s">
        <v>1132</v>
      </c>
      <c r="I27" s="4"/>
      <c r="J27" s="136">
        <v>1</v>
      </c>
      <c r="K27" s="4">
        <v>1</v>
      </c>
      <c r="L27" s="4"/>
      <c r="M27" s="175"/>
      <c r="N27" s="4"/>
      <c r="O27" s="136"/>
      <c r="P27" s="136"/>
      <c r="Q27" s="4"/>
      <c r="R27" s="4"/>
      <c r="S27" s="175">
        <f t="shared" si="0"/>
        <v>1</v>
      </c>
      <c r="T27" s="141">
        <v>13</v>
      </c>
      <c r="U27" s="4" t="s">
        <v>1027</v>
      </c>
      <c r="V27" s="4"/>
      <c r="W27" s="4" t="s">
        <v>1019</v>
      </c>
      <c r="X27" s="4" t="s">
        <v>1120</v>
      </c>
    </row>
    <row r="28" spans="1:24">
      <c r="A28" s="136" t="s">
        <v>1133</v>
      </c>
      <c r="B28" s="136" t="s">
        <v>1134</v>
      </c>
      <c r="C28" s="136" t="s">
        <v>168</v>
      </c>
      <c r="D28" s="136" t="s">
        <v>1135</v>
      </c>
      <c r="E28" s="4"/>
      <c r="F28" s="157" t="s">
        <v>1136</v>
      </c>
      <c r="G28" s="4"/>
      <c r="H28" s="140" t="s">
        <v>1137</v>
      </c>
      <c r="I28" s="4"/>
      <c r="J28" s="136">
        <v>2</v>
      </c>
      <c r="K28" s="4">
        <v>2</v>
      </c>
      <c r="L28" s="4"/>
      <c r="M28" s="175"/>
      <c r="N28" s="4"/>
      <c r="O28" s="136"/>
      <c r="P28" s="136"/>
      <c r="Q28" s="4"/>
      <c r="R28" s="4"/>
      <c r="S28" s="175">
        <f t="shared" si="0"/>
        <v>2</v>
      </c>
      <c r="T28" s="141">
        <v>25</v>
      </c>
      <c r="U28" s="4" t="s">
        <v>1018</v>
      </c>
      <c r="V28" s="4"/>
      <c r="W28" s="4" t="s">
        <v>1019</v>
      </c>
      <c r="X28" s="4" t="s">
        <v>1120</v>
      </c>
    </row>
    <row r="29" spans="1:24">
      <c r="A29" s="136" t="s">
        <v>1138</v>
      </c>
      <c r="B29" s="136" t="s">
        <v>1139</v>
      </c>
      <c r="C29" s="136" t="s">
        <v>1140</v>
      </c>
      <c r="D29" s="136" t="s">
        <v>1141</v>
      </c>
      <c r="E29" s="4"/>
      <c r="F29" s="157" t="s">
        <v>1142</v>
      </c>
      <c r="G29" s="4"/>
      <c r="H29" s="140" t="s">
        <v>1143</v>
      </c>
      <c r="I29" s="4"/>
      <c r="J29" s="136">
        <v>2</v>
      </c>
      <c r="K29" s="4">
        <v>2</v>
      </c>
      <c r="L29" s="4"/>
      <c r="M29" s="175"/>
      <c r="N29" s="4"/>
      <c r="O29" s="136"/>
      <c r="P29" s="136"/>
      <c r="Q29" s="4"/>
      <c r="R29" s="4"/>
      <c r="S29" s="175">
        <f t="shared" si="0"/>
        <v>2</v>
      </c>
      <c r="T29" s="141">
        <v>25</v>
      </c>
      <c r="U29" s="4" t="s">
        <v>1018</v>
      </c>
      <c r="V29" s="4"/>
      <c r="W29" s="4" t="s">
        <v>1093</v>
      </c>
      <c r="X29" s="4" t="s">
        <v>1120</v>
      </c>
    </row>
    <row r="30" spans="1:24">
      <c r="A30" s="136" t="s">
        <v>1144</v>
      </c>
      <c r="B30" s="136" t="s">
        <v>1145</v>
      </c>
      <c r="C30" s="136" t="s">
        <v>800</v>
      </c>
      <c r="D30" s="136" t="s">
        <v>1146</v>
      </c>
      <c r="E30" s="4"/>
      <c r="F30" s="157" t="s">
        <v>1147</v>
      </c>
      <c r="G30" s="4"/>
      <c r="H30" s="140" t="s">
        <v>1148</v>
      </c>
      <c r="I30" s="4"/>
      <c r="J30" s="136">
        <v>2</v>
      </c>
      <c r="K30" s="4">
        <v>2</v>
      </c>
      <c r="L30" s="4"/>
      <c r="M30" s="175"/>
      <c r="N30" s="4"/>
      <c r="O30" s="136"/>
      <c r="P30" s="136"/>
      <c r="Q30" s="4"/>
      <c r="R30" s="4"/>
      <c r="S30" s="175">
        <f t="shared" si="0"/>
        <v>2</v>
      </c>
      <c r="T30" s="141">
        <v>25</v>
      </c>
      <c r="U30" s="4" t="s">
        <v>1027</v>
      </c>
      <c r="V30" s="4"/>
      <c r="W30" s="4" t="s">
        <v>1019</v>
      </c>
      <c r="X30" s="4" t="s">
        <v>1149</v>
      </c>
    </row>
    <row r="31" spans="1:24">
      <c r="A31" s="136" t="s">
        <v>1150</v>
      </c>
      <c r="B31" s="136" t="s">
        <v>1151</v>
      </c>
      <c r="C31" s="136" t="s">
        <v>1152</v>
      </c>
      <c r="D31" s="136" t="s">
        <v>1153</v>
      </c>
      <c r="E31" s="4"/>
      <c r="F31" s="157" t="s">
        <v>1154</v>
      </c>
      <c r="G31" s="4"/>
      <c r="H31" s="140" t="s">
        <v>1155</v>
      </c>
      <c r="I31" s="4"/>
      <c r="J31" s="136">
        <v>1</v>
      </c>
      <c r="K31" s="4">
        <v>1</v>
      </c>
      <c r="L31" s="4"/>
      <c r="M31" s="175"/>
      <c r="N31" s="4"/>
      <c r="O31" s="136"/>
      <c r="P31" s="136"/>
      <c r="Q31" s="4"/>
      <c r="R31" s="4"/>
      <c r="S31" s="175">
        <f t="shared" si="0"/>
        <v>1</v>
      </c>
      <c r="T31" s="141">
        <v>13</v>
      </c>
      <c r="U31" s="4" t="s">
        <v>1018</v>
      </c>
      <c r="V31" s="4"/>
      <c r="W31" s="4" t="s">
        <v>1019</v>
      </c>
      <c r="X31" s="4" t="s">
        <v>1120</v>
      </c>
    </row>
    <row r="32" spans="1:24">
      <c r="A32" s="136" t="s">
        <v>1156</v>
      </c>
      <c r="B32" s="136" t="s">
        <v>1157</v>
      </c>
      <c r="C32" s="136" t="s">
        <v>1158</v>
      </c>
      <c r="D32" s="136" t="s">
        <v>1159</v>
      </c>
      <c r="E32" s="4"/>
      <c r="F32" s="136" t="s">
        <v>1160</v>
      </c>
      <c r="G32" s="4"/>
      <c r="H32" s="140" t="s">
        <v>1161</v>
      </c>
      <c r="I32" s="4"/>
      <c r="J32" s="136">
        <v>1</v>
      </c>
      <c r="K32" s="4">
        <v>1</v>
      </c>
      <c r="L32" s="4"/>
      <c r="M32" s="175"/>
      <c r="N32" s="4"/>
      <c r="O32" s="136"/>
      <c r="P32" s="136"/>
      <c r="Q32" s="4"/>
      <c r="R32" s="4"/>
      <c r="S32" s="175">
        <f t="shared" si="0"/>
        <v>1</v>
      </c>
      <c r="T32" s="141">
        <v>50</v>
      </c>
      <c r="U32" s="4" t="s">
        <v>1027</v>
      </c>
      <c r="V32" s="4"/>
      <c r="W32" s="4" t="s">
        <v>1019</v>
      </c>
      <c r="X32" s="4" t="s">
        <v>1082</v>
      </c>
    </row>
    <row r="33" spans="1:24">
      <c r="A33" s="136" t="s">
        <v>1162</v>
      </c>
      <c r="B33" s="136" t="s">
        <v>1163</v>
      </c>
      <c r="C33" s="136" t="s">
        <v>1152</v>
      </c>
      <c r="D33" s="136" t="s">
        <v>1164</v>
      </c>
      <c r="E33" s="4"/>
      <c r="F33" s="157" t="s">
        <v>1165</v>
      </c>
      <c r="G33" s="4"/>
      <c r="H33" s="140"/>
      <c r="I33" s="4"/>
      <c r="J33" s="136">
        <v>1</v>
      </c>
      <c r="K33" s="4">
        <v>1</v>
      </c>
      <c r="L33" s="4"/>
      <c r="M33" s="175">
        <v>1</v>
      </c>
      <c r="N33" s="4">
        <v>1</v>
      </c>
      <c r="O33" s="136"/>
      <c r="P33" s="136"/>
      <c r="Q33" s="4"/>
      <c r="R33" s="4"/>
      <c r="S33" s="175">
        <f t="shared" si="0"/>
        <v>2</v>
      </c>
      <c r="T33" s="141">
        <v>30</v>
      </c>
      <c r="U33" s="4" t="s">
        <v>1027</v>
      </c>
      <c r="V33" s="4"/>
      <c r="W33" s="4" t="s">
        <v>76</v>
      </c>
      <c r="X33" s="4" t="s">
        <v>1120</v>
      </c>
    </row>
    <row r="34" spans="1:24">
      <c r="A34" s="136" t="s">
        <v>1166</v>
      </c>
      <c r="B34" s="136" t="s">
        <v>1167</v>
      </c>
      <c r="C34" s="136" t="s">
        <v>168</v>
      </c>
      <c r="D34" s="136" t="s">
        <v>1168</v>
      </c>
      <c r="E34" s="4"/>
      <c r="F34" s="157" t="s">
        <v>1169</v>
      </c>
      <c r="G34" s="4"/>
      <c r="H34" s="140" t="s">
        <v>1170</v>
      </c>
      <c r="I34" s="4"/>
      <c r="J34" s="136">
        <v>1</v>
      </c>
      <c r="K34" s="4">
        <v>1</v>
      </c>
      <c r="L34" s="4"/>
      <c r="M34" s="175"/>
      <c r="N34" s="4"/>
      <c r="O34" s="136"/>
      <c r="P34" s="136"/>
      <c r="Q34" s="4"/>
      <c r="R34" s="4"/>
      <c r="S34" s="175">
        <f t="shared" si="0"/>
        <v>1</v>
      </c>
      <c r="T34" s="141">
        <v>13</v>
      </c>
      <c r="U34" s="4" t="s">
        <v>1027</v>
      </c>
      <c r="V34" s="4"/>
      <c r="W34" s="4" t="s">
        <v>1019</v>
      </c>
      <c r="X34" s="4" t="s">
        <v>1120</v>
      </c>
    </row>
    <row r="35" spans="1:24">
      <c r="A35" s="136" t="s">
        <v>1171</v>
      </c>
      <c r="B35" s="136" t="s">
        <v>1172</v>
      </c>
      <c r="C35" s="136" t="s">
        <v>334</v>
      </c>
      <c r="D35" s="136" t="s">
        <v>1173</v>
      </c>
      <c r="E35" s="4"/>
      <c r="F35" s="157" t="s">
        <v>1174</v>
      </c>
      <c r="G35" s="4"/>
      <c r="H35" s="140" t="s">
        <v>1175</v>
      </c>
      <c r="I35" s="4"/>
      <c r="J35" s="136">
        <v>2</v>
      </c>
      <c r="K35" s="4">
        <v>2</v>
      </c>
      <c r="L35" s="4"/>
      <c r="M35" s="175"/>
      <c r="N35" s="4"/>
      <c r="O35" s="136"/>
      <c r="P35" s="136"/>
      <c r="Q35" s="4"/>
      <c r="R35" s="4"/>
      <c r="S35" s="175">
        <f t="shared" si="0"/>
        <v>2</v>
      </c>
      <c r="T35" s="141">
        <v>25</v>
      </c>
      <c r="U35" s="4" t="s">
        <v>1018</v>
      </c>
      <c r="V35" s="4"/>
      <c r="W35" s="4" t="s">
        <v>1019</v>
      </c>
      <c r="X35" s="4" t="s">
        <v>1120</v>
      </c>
    </row>
    <row r="36" spans="1:24">
      <c r="A36" s="136" t="s">
        <v>1176</v>
      </c>
      <c r="B36" s="136" t="s">
        <v>1177</v>
      </c>
      <c r="C36" s="136" t="s">
        <v>1178</v>
      </c>
      <c r="D36" s="136" t="s">
        <v>1179</v>
      </c>
      <c r="E36" s="4"/>
      <c r="F36" s="157" t="s">
        <v>1180</v>
      </c>
      <c r="G36" s="4"/>
      <c r="H36" s="140" t="s">
        <v>1181</v>
      </c>
      <c r="I36" s="4"/>
      <c r="J36" s="136">
        <v>1</v>
      </c>
      <c r="K36" s="4">
        <v>1</v>
      </c>
      <c r="L36" s="4"/>
      <c r="M36" s="175"/>
      <c r="N36" s="4"/>
      <c r="O36" s="136"/>
      <c r="P36" s="136"/>
      <c r="Q36" s="4"/>
      <c r="R36" s="4"/>
      <c r="S36" s="175">
        <f t="shared" si="0"/>
        <v>1</v>
      </c>
      <c r="T36" s="141">
        <v>13</v>
      </c>
      <c r="U36" s="4" t="s">
        <v>1018</v>
      </c>
      <c r="V36" s="4"/>
      <c r="W36" s="4" t="s">
        <v>1019</v>
      </c>
      <c r="X36" s="4" t="s">
        <v>1120</v>
      </c>
    </row>
    <row r="37" spans="1:24">
      <c r="A37" s="136" t="s">
        <v>1182</v>
      </c>
      <c r="B37" s="136" t="s">
        <v>1183</v>
      </c>
      <c r="C37" s="136" t="s">
        <v>1184</v>
      </c>
      <c r="D37" s="136" t="s">
        <v>1185</v>
      </c>
      <c r="E37" s="4"/>
      <c r="F37" s="157" t="s">
        <v>1186</v>
      </c>
      <c r="G37" s="4"/>
      <c r="H37" s="140" t="s">
        <v>1187</v>
      </c>
      <c r="I37" s="4"/>
      <c r="J37" s="136">
        <v>1</v>
      </c>
      <c r="K37" s="4">
        <v>1</v>
      </c>
      <c r="L37" s="4"/>
      <c r="M37" s="175"/>
      <c r="N37" s="4"/>
      <c r="O37" s="136"/>
      <c r="P37" s="136"/>
      <c r="Q37" s="4"/>
      <c r="R37" s="4"/>
      <c r="S37" s="175">
        <f t="shared" si="0"/>
        <v>1</v>
      </c>
      <c r="T37" s="141">
        <v>13</v>
      </c>
      <c r="U37" s="4" t="s">
        <v>1018</v>
      </c>
      <c r="V37" s="4"/>
      <c r="W37" s="4" t="s">
        <v>1019</v>
      </c>
      <c r="X37" s="4" t="s">
        <v>1120</v>
      </c>
    </row>
    <row r="38" spans="1:24">
      <c r="A38" s="136" t="s">
        <v>1188</v>
      </c>
      <c r="B38" s="136" t="s">
        <v>1189</v>
      </c>
      <c r="C38" s="136" t="s">
        <v>147</v>
      </c>
      <c r="D38" s="136" t="s">
        <v>1190</v>
      </c>
      <c r="E38" s="4"/>
      <c r="F38" s="157" t="s">
        <v>1191</v>
      </c>
      <c r="G38" s="4"/>
      <c r="H38" s="140" t="s">
        <v>1192</v>
      </c>
      <c r="I38" s="4"/>
      <c r="J38" s="136">
        <v>2</v>
      </c>
      <c r="K38" s="4">
        <v>2</v>
      </c>
      <c r="L38" s="4"/>
      <c r="M38" s="175"/>
      <c r="N38" s="4"/>
      <c r="O38" s="136"/>
      <c r="P38" s="136"/>
      <c r="Q38" s="4"/>
      <c r="R38" s="4"/>
      <c r="S38" s="175">
        <f t="shared" si="0"/>
        <v>2</v>
      </c>
      <c r="T38" s="141">
        <v>25</v>
      </c>
      <c r="U38" s="4" t="s">
        <v>1018</v>
      </c>
      <c r="V38" s="4"/>
      <c r="W38" s="4" t="s">
        <v>1019</v>
      </c>
      <c r="X38" s="4" t="s">
        <v>1120</v>
      </c>
    </row>
    <row r="39" spans="1:24">
      <c r="A39" s="136" t="s">
        <v>1193</v>
      </c>
      <c r="B39" s="136" t="s">
        <v>1194</v>
      </c>
      <c r="C39" s="136" t="s">
        <v>1195</v>
      </c>
      <c r="D39" s="136" t="s">
        <v>1196</v>
      </c>
      <c r="E39" s="4"/>
      <c r="F39" s="157" t="s">
        <v>1197</v>
      </c>
      <c r="G39" s="4"/>
      <c r="H39" s="4"/>
      <c r="I39" s="4"/>
      <c r="J39" s="136">
        <v>2</v>
      </c>
      <c r="K39" s="4">
        <v>2</v>
      </c>
      <c r="L39" s="4"/>
      <c r="M39" s="175"/>
      <c r="N39" s="4"/>
      <c r="O39" s="136"/>
      <c r="P39" s="136">
        <v>2</v>
      </c>
      <c r="Q39" s="4">
        <v>2</v>
      </c>
      <c r="R39" s="4"/>
      <c r="S39" s="175">
        <f t="shared" si="0"/>
        <v>4</v>
      </c>
      <c r="T39" s="141">
        <v>43</v>
      </c>
      <c r="U39" s="4" t="s">
        <v>1018</v>
      </c>
      <c r="V39" s="4"/>
      <c r="W39" s="4" t="s">
        <v>76</v>
      </c>
      <c r="X39" s="4" t="s">
        <v>1198</v>
      </c>
    </row>
    <row r="40" spans="1:24">
      <c r="A40" s="136" t="s">
        <v>1199</v>
      </c>
      <c r="B40" s="136" t="s">
        <v>1200</v>
      </c>
      <c r="C40" s="136" t="s">
        <v>1201</v>
      </c>
      <c r="D40" s="136" t="s">
        <v>1202</v>
      </c>
      <c r="E40" s="4"/>
      <c r="F40" s="157" t="s">
        <v>1203</v>
      </c>
      <c r="G40" s="4"/>
      <c r="H40" s="4"/>
      <c r="I40" s="4"/>
      <c r="J40" s="136">
        <v>1</v>
      </c>
      <c r="K40" s="4">
        <v>1</v>
      </c>
      <c r="L40" s="4"/>
      <c r="M40" s="175"/>
      <c r="N40" s="4"/>
      <c r="O40" s="136"/>
      <c r="P40" s="136"/>
      <c r="Q40" s="4"/>
      <c r="R40" s="4"/>
      <c r="S40" s="175">
        <f t="shared" si="0"/>
        <v>1</v>
      </c>
      <c r="T40" s="141">
        <v>13</v>
      </c>
      <c r="U40" s="4" t="s">
        <v>1018</v>
      </c>
      <c r="V40" s="4"/>
      <c r="W40" s="4" t="s">
        <v>76</v>
      </c>
      <c r="X40" s="4" t="s">
        <v>1198</v>
      </c>
    </row>
    <row r="41" spans="1:24">
      <c r="A41" s="136" t="s">
        <v>1204</v>
      </c>
      <c r="B41" s="136" t="s">
        <v>1205</v>
      </c>
      <c r="C41" s="136" t="s">
        <v>455</v>
      </c>
      <c r="D41" s="136" t="s">
        <v>1206</v>
      </c>
      <c r="E41" s="4"/>
      <c r="F41" s="157" t="s">
        <v>1207</v>
      </c>
      <c r="G41" s="4"/>
      <c r="H41" s="4"/>
      <c r="I41" s="4"/>
      <c r="J41" s="136">
        <v>2</v>
      </c>
      <c r="K41" s="4">
        <v>2</v>
      </c>
      <c r="L41" s="4"/>
      <c r="M41" s="175">
        <v>1</v>
      </c>
      <c r="N41" s="4">
        <v>1</v>
      </c>
      <c r="O41" s="136"/>
      <c r="P41" s="136">
        <v>1</v>
      </c>
      <c r="Q41" s="4">
        <v>1</v>
      </c>
      <c r="R41" s="4"/>
      <c r="S41" s="175">
        <f t="shared" si="0"/>
        <v>4</v>
      </c>
      <c r="T41" s="141">
        <v>45</v>
      </c>
      <c r="U41" s="4" t="s">
        <v>1018</v>
      </c>
      <c r="V41" s="4"/>
      <c r="W41" s="4" t="s">
        <v>76</v>
      </c>
      <c r="X41" s="4" t="s">
        <v>1198</v>
      </c>
    </row>
    <row r="42" spans="1:24">
      <c r="A42" s="136" t="s">
        <v>1208</v>
      </c>
      <c r="B42" s="136" t="s">
        <v>1209</v>
      </c>
      <c r="C42" s="136" t="s">
        <v>1210</v>
      </c>
      <c r="D42" s="136" t="s">
        <v>1211</v>
      </c>
      <c r="E42" s="4"/>
      <c r="F42" s="157" t="s">
        <v>1212</v>
      </c>
      <c r="G42" s="4"/>
      <c r="H42" s="144" t="s">
        <v>1213</v>
      </c>
      <c r="I42" s="4"/>
      <c r="J42" s="136">
        <v>4</v>
      </c>
      <c r="K42" s="4">
        <v>4</v>
      </c>
      <c r="L42" s="4"/>
      <c r="M42" s="175"/>
      <c r="N42" s="4"/>
      <c r="O42" s="136"/>
      <c r="P42" s="136"/>
      <c r="Q42" s="4"/>
      <c r="R42" s="4"/>
      <c r="S42" s="175">
        <f t="shared" si="0"/>
        <v>4</v>
      </c>
      <c r="T42" s="141">
        <v>45</v>
      </c>
      <c r="U42" s="4" t="s">
        <v>1027</v>
      </c>
      <c r="V42" s="4"/>
      <c r="W42" s="4" t="s">
        <v>1019</v>
      </c>
      <c r="X42" s="4" t="s">
        <v>1214</v>
      </c>
    </row>
    <row r="43" spans="1:24">
      <c r="A43" s="136" t="s">
        <v>1215</v>
      </c>
      <c r="B43" s="136" t="s">
        <v>1216</v>
      </c>
      <c r="C43" s="136" t="s">
        <v>1217</v>
      </c>
      <c r="D43" s="136" t="s">
        <v>1218</v>
      </c>
      <c r="E43" s="4"/>
      <c r="F43" s="157" t="s">
        <v>1219</v>
      </c>
      <c r="G43" s="4"/>
      <c r="H43" s="144" t="s">
        <v>1220</v>
      </c>
      <c r="I43" s="4"/>
      <c r="J43" s="136">
        <v>3</v>
      </c>
      <c r="K43" s="4">
        <v>3</v>
      </c>
      <c r="L43" s="4"/>
      <c r="M43" s="175"/>
      <c r="N43" s="4"/>
      <c r="O43" s="136"/>
      <c r="P43" s="136"/>
      <c r="Q43" s="4"/>
      <c r="R43" s="4"/>
      <c r="S43" s="175">
        <f t="shared" si="0"/>
        <v>3</v>
      </c>
      <c r="T43" s="141">
        <v>50</v>
      </c>
      <c r="U43" s="4" t="s">
        <v>1018</v>
      </c>
      <c r="V43" s="4"/>
      <c r="W43" s="4" t="s">
        <v>1019</v>
      </c>
      <c r="X43" s="4" t="s">
        <v>1221</v>
      </c>
    </row>
    <row r="44" spans="1:24">
      <c r="A44" s="136" t="s">
        <v>1222</v>
      </c>
      <c r="B44" s="136" t="s">
        <v>1223</v>
      </c>
      <c r="C44" s="136" t="s">
        <v>1224</v>
      </c>
      <c r="D44" s="136" t="s">
        <v>1225</v>
      </c>
      <c r="E44" s="4"/>
      <c r="F44" s="157" t="s">
        <v>1226</v>
      </c>
      <c r="G44" s="4"/>
      <c r="H44" s="144" t="s">
        <v>1227</v>
      </c>
      <c r="I44" s="4"/>
      <c r="J44" s="136">
        <v>2</v>
      </c>
      <c r="K44" s="4">
        <v>2</v>
      </c>
      <c r="L44" s="4"/>
      <c r="M44" s="175"/>
      <c r="N44" s="4"/>
      <c r="O44" s="136"/>
      <c r="P44" s="136"/>
      <c r="Q44" s="4"/>
      <c r="R44" s="4"/>
      <c r="S44" s="175">
        <f t="shared" si="0"/>
        <v>2</v>
      </c>
      <c r="T44" s="141">
        <v>25</v>
      </c>
      <c r="U44" s="4" t="s">
        <v>1027</v>
      </c>
      <c r="V44" s="4"/>
      <c r="W44" s="4" t="s">
        <v>1019</v>
      </c>
      <c r="X44" s="4" t="s">
        <v>1214</v>
      </c>
    </row>
    <row r="45" spans="1:24">
      <c r="A45" s="136" t="s">
        <v>1228</v>
      </c>
      <c r="B45" s="136" t="s">
        <v>1229</v>
      </c>
      <c r="C45" s="136" t="s">
        <v>1230</v>
      </c>
      <c r="D45" s="136" t="s">
        <v>1231</v>
      </c>
      <c r="E45" s="4"/>
      <c r="F45" s="157" t="s">
        <v>1232</v>
      </c>
      <c r="G45" s="4"/>
      <c r="H45" s="144" t="s">
        <v>1233</v>
      </c>
      <c r="I45" s="4"/>
      <c r="J45" s="136">
        <v>1</v>
      </c>
      <c r="K45" s="4">
        <v>1</v>
      </c>
      <c r="L45" s="4"/>
      <c r="M45" s="175"/>
      <c r="N45" s="4"/>
      <c r="O45" s="136"/>
      <c r="P45" s="136"/>
      <c r="Q45" s="4"/>
      <c r="R45" s="4"/>
      <c r="S45" s="175">
        <f t="shared" si="0"/>
        <v>1</v>
      </c>
      <c r="T45" s="141">
        <v>13</v>
      </c>
      <c r="U45" s="4" t="s">
        <v>1027</v>
      </c>
      <c r="V45" s="4"/>
      <c r="W45" s="4" t="s">
        <v>1019</v>
      </c>
      <c r="X45" s="4" t="s">
        <v>1214</v>
      </c>
    </row>
    <row r="46" spans="1:24">
      <c r="A46" s="136" t="s">
        <v>1234</v>
      </c>
      <c r="B46" s="136" t="s">
        <v>1235</v>
      </c>
      <c r="C46" s="136" t="s">
        <v>1236</v>
      </c>
      <c r="D46" s="136" t="s">
        <v>1237</v>
      </c>
      <c r="E46" s="4"/>
      <c r="F46" s="157" t="s">
        <v>1238</v>
      </c>
      <c r="G46" s="4"/>
      <c r="H46" s="144" t="s">
        <v>1239</v>
      </c>
      <c r="I46" s="4"/>
      <c r="J46" s="136">
        <v>2</v>
      </c>
      <c r="K46" s="4">
        <v>2</v>
      </c>
      <c r="L46" s="4"/>
      <c r="M46" s="175"/>
      <c r="N46" s="4"/>
      <c r="O46" s="136"/>
      <c r="P46" s="136"/>
      <c r="Q46" s="4"/>
      <c r="R46" s="4"/>
      <c r="S46" s="175">
        <f t="shared" si="0"/>
        <v>2</v>
      </c>
      <c r="T46" s="141">
        <v>25</v>
      </c>
      <c r="U46" s="4" t="s">
        <v>1027</v>
      </c>
      <c r="V46" s="4"/>
      <c r="W46" s="4" t="s">
        <v>1019</v>
      </c>
      <c r="X46" s="4" t="s">
        <v>1240</v>
      </c>
    </row>
    <row r="47" spans="1:24">
      <c r="A47" s="136" t="s">
        <v>1241</v>
      </c>
      <c r="B47" s="136" t="s">
        <v>1242</v>
      </c>
      <c r="C47" s="136" t="s">
        <v>1243</v>
      </c>
      <c r="D47" s="136" t="s">
        <v>1244</v>
      </c>
      <c r="E47" s="4"/>
      <c r="F47" s="157" t="s">
        <v>1245</v>
      </c>
      <c r="G47" s="4"/>
      <c r="H47" s="144" t="s">
        <v>1246</v>
      </c>
      <c r="I47" s="4"/>
      <c r="J47" s="136">
        <v>1</v>
      </c>
      <c r="K47" s="4">
        <v>1</v>
      </c>
      <c r="L47" s="4"/>
      <c r="M47" s="175"/>
      <c r="N47" s="4"/>
      <c r="O47" s="136"/>
      <c r="P47" s="136"/>
      <c r="Q47" s="4"/>
      <c r="R47" s="4"/>
      <c r="S47" s="175">
        <f t="shared" si="0"/>
        <v>1</v>
      </c>
      <c r="T47" s="141">
        <v>33</v>
      </c>
      <c r="U47" s="4" t="s">
        <v>1018</v>
      </c>
      <c r="V47" s="4"/>
      <c r="W47" s="4" t="s">
        <v>1019</v>
      </c>
      <c r="X47" s="4" t="s">
        <v>1221</v>
      </c>
    </row>
    <row r="48" spans="1:24">
      <c r="A48" s="136" t="s">
        <v>1247</v>
      </c>
      <c r="B48" s="136" t="s">
        <v>1248</v>
      </c>
      <c r="C48" s="136" t="s">
        <v>168</v>
      </c>
      <c r="D48" s="136" t="s">
        <v>1249</v>
      </c>
      <c r="E48" s="4"/>
      <c r="F48" s="157" t="s">
        <v>1250</v>
      </c>
      <c r="G48" s="4"/>
      <c r="H48" s="144" t="s">
        <v>1251</v>
      </c>
      <c r="I48" s="4"/>
      <c r="J48" s="136">
        <v>1</v>
      </c>
      <c r="K48" s="4">
        <v>1</v>
      </c>
      <c r="L48" s="4"/>
      <c r="M48" s="175"/>
      <c r="N48" s="4"/>
      <c r="O48" s="136"/>
      <c r="P48" s="136"/>
      <c r="Q48" s="4"/>
      <c r="R48" s="4"/>
      <c r="S48" s="175">
        <f t="shared" si="0"/>
        <v>1</v>
      </c>
      <c r="T48" s="141">
        <v>13</v>
      </c>
      <c r="U48" s="4" t="s">
        <v>1027</v>
      </c>
      <c r="V48" s="4"/>
      <c r="W48" s="4" t="s">
        <v>1019</v>
      </c>
      <c r="X48" s="4" t="s">
        <v>1214</v>
      </c>
    </row>
    <row r="49" spans="1:24">
      <c r="A49" s="136" t="s">
        <v>1252</v>
      </c>
      <c r="B49" s="136" t="s">
        <v>1253</v>
      </c>
      <c r="C49" s="136" t="s">
        <v>854</v>
      </c>
      <c r="D49" s="136" t="s">
        <v>1254</v>
      </c>
      <c r="E49" s="4"/>
      <c r="F49" s="157" t="s">
        <v>1255</v>
      </c>
      <c r="G49" s="4"/>
      <c r="H49" s="144" t="s">
        <v>1256</v>
      </c>
      <c r="I49" s="4"/>
      <c r="J49" s="136">
        <v>3</v>
      </c>
      <c r="K49" s="4">
        <v>3</v>
      </c>
      <c r="L49" s="4"/>
      <c r="M49" s="175"/>
      <c r="N49" s="4"/>
      <c r="O49" s="136"/>
      <c r="P49" s="136"/>
      <c r="Q49" s="4"/>
      <c r="R49" s="4"/>
      <c r="S49" s="175">
        <f t="shared" si="0"/>
        <v>3</v>
      </c>
      <c r="T49" s="141">
        <v>35</v>
      </c>
      <c r="U49" s="4" t="s">
        <v>1027</v>
      </c>
      <c r="V49" s="4"/>
      <c r="W49" s="4" t="s">
        <v>1019</v>
      </c>
      <c r="X49" s="4" t="s">
        <v>1214</v>
      </c>
    </row>
    <row r="50" spans="1:24">
      <c r="A50" s="136" t="s">
        <v>1257</v>
      </c>
      <c r="B50" s="136" t="s">
        <v>1258</v>
      </c>
      <c r="C50" s="136" t="s">
        <v>168</v>
      </c>
      <c r="D50" s="136" t="s">
        <v>1259</v>
      </c>
      <c r="E50" s="4"/>
      <c r="F50" s="157" t="s">
        <v>1260</v>
      </c>
      <c r="G50" s="4"/>
      <c r="H50" s="144" t="s">
        <v>1261</v>
      </c>
      <c r="I50" s="4"/>
      <c r="J50" s="136">
        <v>1</v>
      </c>
      <c r="K50" s="4">
        <v>1</v>
      </c>
      <c r="L50" s="4"/>
      <c r="M50" s="175"/>
      <c r="N50" s="4"/>
      <c r="O50" s="136"/>
      <c r="P50" s="136"/>
      <c r="Q50" s="4"/>
      <c r="R50" s="4"/>
      <c r="S50" s="175">
        <f t="shared" si="0"/>
        <v>1</v>
      </c>
      <c r="T50" s="141">
        <v>33</v>
      </c>
      <c r="U50" s="4" t="s">
        <v>1018</v>
      </c>
      <c r="V50" s="4"/>
      <c r="W50" s="4" t="s">
        <v>1019</v>
      </c>
      <c r="X50" s="4" t="s">
        <v>1221</v>
      </c>
    </row>
    <row r="51" spans="1:24">
      <c r="A51" s="136" t="s">
        <v>1262</v>
      </c>
      <c r="B51" s="136" t="s">
        <v>1263</v>
      </c>
      <c r="C51" s="136" t="s">
        <v>1264</v>
      </c>
      <c r="D51" s="136" t="s">
        <v>1265</v>
      </c>
      <c r="E51" s="4"/>
      <c r="F51" s="157" t="s">
        <v>1266</v>
      </c>
      <c r="G51" s="4"/>
      <c r="H51" s="144" t="s">
        <v>1267</v>
      </c>
      <c r="I51" s="4"/>
      <c r="J51" s="136">
        <v>2</v>
      </c>
      <c r="K51" s="4">
        <v>2</v>
      </c>
      <c r="L51" s="4"/>
      <c r="M51" s="175"/>
      <c r="N51" s="4"/>
      <c r="O51" s="136"/>
      <c r="P51" s="136"/>
      <c r="Q51" s="4"/>
      <c r="R51" s="4"/>
      <c r="S51" s="175">
        <f t="shared" si="0"/>
        <v>2</v>
      </c>
      <c r="T51" s="141">
        <v>25</v>
      </c>
      <c r="U51" s="4" t="s">
        <v>1018</v>
      </c>
      <c r="V51" s="4"/>
      <c r="W51" s="4" t="s">
        <v>1019</v>
      </c>
      <c r="X51" s="4" t="s">
        <v>1214</v>
      </c>
    </row>
    <row r="52" spans="1:24">
      <c r="A52" s="136" t="s">
        <v>1268</v>
      </c>
      <c r="B52" s="136" t="s">
        <v>1269</v>
      </c>
      <c r="C52" s="136" t="s">
        <v>1270</v>
      </c>
      <c r="D52" s="158">
        <v>15701</v>
      </c>
      <c r="E52" s="4"/>
      <c r="F52" s="157" t="s">
        <v>1271</v>
      </c>
      <c r="G52" s="4"/>
      <c r="H52" s="144" t="s">
        <v>1272</v>
      </c>
      <c r="I52" s="4"/>
      <c r="J52" s="136">
        <v>3</v>
      </c>
      <c r="K52" s="4">
        <v>3</v>
      </c>
      <c r="L52" s="4"/>
      <c r="M52" s="175"/>
      <c r="N52" s="4"/>
      <c r="O52" s="136"/>
      <c r="P52" s="136"/>
      <c r="Q52" s="4"/>
      <c r="R52" s="4"/>
      <c r="S52" s="175">
        <f t="shared" si="0"/>
        <v>3</v>
      </c>
      <c r="T52" s="141">
        <v>35</v>
      </c>
      <c r="U52" s="4" t="s">
        <v>1018</v>
      </c>
      <c r="V52" s="4"/>
      <c r="W52" s="4" t="s">
        <v>1019</v>
      </c>
      <c r="X52" s="4" t="s">
        <v>1214</v>
      </c>
    </row>
    <row r="53" spans="1:24">
      <c r="A53" s="136" t="s">
        <v>1273</v>
      </c>
      <c r="B53" s="136" t="s">
        <v>1274</v>
      </c>
      <c r="C53" s="136" t="s">
        <v>840</v>
      </c>
      <c r="D53" s="136" t="s">
        <v>1275</v>
      </c>
      <c r="E53" s="4"/>
      <c r="F53" s="157" t="s">
        <v>1276</v>
      </c>
      <c r="G53" s="4"/>
      <c r="H53" s="144" t="s">
        <v>1277</v>
      </c>
      <c r="I53" s="4"/>
      <c r="J53" s="136">
        <v>3</v>
      </c>
      <c r="K53" s="4">
        <v>3</v>
      </c>
      <c r="L53" s="4"/>
      <c r="M53" s="175"/>
      <c r="N53" s="4"/>
      <c r="O53" s="136"/>
      <c r="P53" s="136"/>
      <c r="Q53" s="4"/>
      <c r="R53" s="4"/>
      <c r="S53" s="175">
        <f t="shared" si="0"/>
        <v>3</v>
      </c>
      <c r="T53" s="141">
        <v>55</v>
      </c>
      <c r="U53" s="4" t="s">
        <v>1027</v>
      </c>
      <c r="V53" s="4"/>
      <c r="W53" s="4" t="s">
        <v>1019</v>
      </c>
      <c r="X53" s="4" t="s">
        <v>1214</v>
      </c>
    </row>
    <row r="54" spans="1:24">
      <c r="A54" s="136" t="s">
        <v>1278</v>
      </c>
      <c r="B54" s="136" t="s">
        <v>1279</v>
      </c>
      <c r="C54" s="136" t="s">
        <v>1280</v>
      </c>
      <c r="D54" s="136" t="s">
        <v>1281</v>
      </c>
      <c r="E54" s="4"/>
      <c r="F54" s="157" t="s">
        <v>1282</v>
      </c>
      <c r="G54" s="4"/>
      <c r="H54" s="144" t="s">
        <v>1283</v>
      </c>
      <c r="I54" s="4"/>
      <c r="J54" s="136">
        <v>2</v>
      </c>
      <c r="K54" s="4">
        <v>2</v>
      </c>
      <c r="L54" s="4"/>
      <c r="M54" s="175"/>
      <c r="N54" s="4"/>
      <c r="O54" s="136"/>
      <c r="P54" s="136"/>
      <c r="Q54" s="4"/>
      <c r="R54" s="4"/>
      <c r="S54" s="175">
        <f t="shared" si="0"/>
        <v>2</v>
      </c>
      <c r="T54" s="141">
        <v>30</v>
      </c>
      <c r="U54" s="4" t="s">
        <v>1018</v>
      </c>
      <c r="V54" s="4"/>
      <c r="W54" s="4" t="s">
        <v>1019</v>
      </c>
      <c r="X54" s="4" t="s">
        <v>1214</v>
      </c>
    </row>
    <row r="55" spans="1:24">
      <c r="A55" s="136" t="s">
        <v>1284</v>
      </c>
      <c r="B55" s="136" t="s">
        <v>1285</v>
      </c>
      <c r="C55" s="136" t="s">
        <v>446</v>
      </c>
      <c r="D55" s="136" t="s">
        <v>1286</v>
      </c>
      <c r="E55" s="4"/>
      <c r="F55" s="157" t="s">
        <v>1287</v>
      </c>
      <c r="G55" s="4"/>
      <c r="H55" s="144" t="s">
        <v>1288</v>
      </c>
      <c r="I55" s="4"/>
      <c r="J55" s="136">
        <v>1</v>
      </c>
      <c r="K55" s="4">
        <v>1</v>
      </c>
      <c r="L55" s="4"/>
      <c r="M55" s="175"/>
      <c r="N55" s="4"/>
      <c r="O55" s="136"/>
      <c r="P55" s="136"/>
      <c r="Q55" s="4"/>
      <c r="R55" s="4"/>
      <c r="S55" s="175">
        <f t="shared" si="0"/>
        <v>1</v>
      </c>
      <c r="T55" s="141">
        <v>13</v>
      </c>
      <c r="U55" s="4" t="s">
        <v>1018</v>
      </c>
      <c r="V55" s="4"/>
      <c r="W55" s="4" t="s">
        <v>1019</v>
      </c>
      <c r="X55" s="4" t="s">
        <v>1214</v>
      </c>
    </row>
    <row r="56" spans="1:24">
      <c r="A56" s="136" t="s">
        <v>1289</v>
      </c>
      <c r="B56" s="136" t="s">
        <v>1290</v>
      </c>
      <c r="C56" s="136" t="s">
        <v>334</v>
      </c>
      <c r="D56" s="136" t="s">
        <v>1291</v>
      </c>
      <c r="E56" s="4"/>
      <c r="F56" s="157" t="s">
        <v>1292</v>
      </c>
      <c r="G56" s="4"/>
      <c r="H56" s="144" t="s">
        <v>1293</v>
      </c>
      <c r="I56" s="4"/>
      <c r="J56" s="136">
        <v>2</v>
      </c>
      <c r="K56" s="4">
        <v>2</v>
      </c>
      <c r="L56" s="4"/>
      <c r="M56" s="175"/>
      <c r="N56" s="4"/>
      <c r="O56" s="136"/>
      <c r="P56" s="136"/>
      <c r="Q56" s="4"/>
      <c r="R56" s="4"/>
      <c r="S56" s="175">
        <f t="shared" si="0"/>
        <v>2</v>
      </c>
      <c r="T56" s="141">
        <v>40</v>
      </c>
      <c r="U56" s="4" t="s">
        <v>1027</v>
      </c>
      <c r="V56" s="4"/>
      <c r="W56" s="4" t="s">
        <v>1019</v>
      </c>
      <c r="X56" s="4" t="s">
        <v>1221</v>
      </c>
    </row>
    <row r="57" spans="1:24">
      <c r="A57" s="136" t="s">
        <v>1294</v>
      </c>
      <c r="B57" s="136" t="s">
        <v>1295</v>
      </c>
      <c r="C57" s="136" t="s">
        <v>1296</v>
      </c>
      <c r="D57" s="136" t="s">
        <v>1297</v>
      </c>
      <c r="E57" s="4"/>
      <c r="F57" s="157" t="s">
        <v>1298</v>
      </c>
      <c r="G57" s="4"/>
      <c r="H57" s="144" t="s">
        <v>1299</v>
      </c>
      <c r="I57" s="4"/>
      <c r="J57" s="136">
        <v>2</v>
      </c>
      <c r="K57" s="4">
        <v>2</v>
      </c>
      <c r="L57" s="4"/>
      <c r="M57" s="175"/>
      <c r="N57" s="4"/>
      <c r="O57" s="136"/>
      <c r="P57" s="136"/>
      <c r="Q57" s="4"/>
      <c r="R57" s="4"/>
      <c r="S57" s="175">
        <f t="shared" si="0"/>
        <v>2</v>
      </c>
      <c r="T57" s="141">
        <v>25</v>
      </c>
      <c r="U57" s="4" t="s">
        <v>1018</v>
      </c>
      <c r="V57" s="4"/>
      <c r="W57" s="4" t="s">
        <v>1019</v>
      </c>
      <c r="X57" s="4" t="s">
        <v>1214</v>
      </c>
    </row>
    <row r="58" spans="1:24">
      <c r="A58" s="136" t="s">
        <v>1300</v>
      </c>
      <c r="B58" s="136" t="s">
        <v>1301</v>
      </c>
      <c r="C58" s="136" t="s">
        <v>168</v>
      </c>
      <c r="D58" s="136" t="s">
        <v>1302</v>
      </c>
      <c r="E58" s="4"/>
      <c r="F58" s="157" t="s">
        <v>1303</v>
      </c>
      <c r="G58" s="4"/>
      <c r="H58" s="144" t="s">
        <v>1304</v>
      </c>
      <c r="I58" s="4"/>
      <c r="J58" s="136">
        <v>1</v>
      </c>
      <c r="K58" s="4">
        <v>1</v>
      </c>
      <c r="L58" s="4"/>
      <c r="M58" s="175"/>
      <c r="N58" s="4"/>
      <c r="O58" s="136"/>
      <c r="P58" s="136"/>
      <c r="Q58" s="4"/>
      <c r="R58" s="4"/>
      <c r="S58" s="175">
        <f t="shared" si="0"/>
        <v>1</v>
      </c>
      <c r="T58" s="141">
        <v>20</v>
      </c>
      <c r="U58" s="4" t="s">
        <v>1018</v>
      </c>
      <c r="V58" s="4"/>
      <c r="W58" s="4" t="s">
        <v>1019</v>
      </c>
      <c r="X58" s="4" t="s">
        <v>1221</v>
      </c>
    </row>
    <row r="59" spans="1:24">
      <c r="A59" s="136" t="s">
        <v>1305</v>
      </c>
      <c r="B59" s="136" t="s">
        <v>1306</v>
      </c>
      <c r="C59" s="136" t="s">
        <v>1307</v>
      </c>
      <c r="D59" s="136" t="s">
        <v>1308</v>
      </c>
      <c r="E59" s="4"/>
      <c r="F59" s="157" t="s">
        <v>1309</v>
      </c>
      <c r="G59" s="4"/>
      <c r="H59" s="144" t="s">
        <v>1310</v>
      </c>
      <c r="I59" s="4"/>
      <c r="J59" s="136">
        <v>5</v>
      </c>
      <c r="K59" s="4">
        <v>5</v>
      </c>
      <c r="L59" s="4"/>
      <c r="M59" s="175"/>
      <c r="N59" s="4"/>
      <c r="O59" s="136"/>
      <c r="P59" s="136"/>
      <c r="Q59" s="4"/>
      <c r="R59" s="4"/>
      <c r="S59" s="175">
        <f t="shared" si="0"/>
        <v>5</v>
      </c>
      <c r="T59" s="141">
        <v>55</v>
      </c>
      <c r="U59" s="4" t="s">
        <v>1018</v>
      </c>
      <c r="V59" s="4"/>
      <c r="W59" s="4" t="s">
        <v>1019</v>
      </c>
      <c r="X59" s="4" t="s">
        <v>1214</v>
      </c>
    </row>
    <row r="60" spans="1:24">
      <c r="A60" s="136" t="s">
        <v>1311</v>
      </c>
      <c r="B60" s="136" t="s">
        <v>1312</v>
      </c>
      <c r="C60" s="136" t="s">
        <v>168</v>
      </c>
      <c r="D60" s="136" t="s">
        <v>1313</v>
      </c>
      <c r="E60" s="4"/>
      <c r="F60" s="157" t="s">
        <v>1314</v>
      </c>
      <c r="G60" s="4"/>
      <c r="H60" s="144" t="s">
        <v>1315</v>
      </c>
      <c r="I60" s="4"/>
      <c r="J60" s="136">
        <v>1</v>
      </c>
      <c r="K60" s="4">
        <v>1</v>
      </c>
      <c r="L60" s="4"/>
      <c r="M60" s="175"/>
      <c r="N60" s="4"/>
      <c r="O60" s="136"/>
      <c r="P60" s="136"/>
      <c r="Q60" s="4"/>
      <c r="R60" s="4"/>
      <c r="S60" s="175">
        <f t="shared" si="0"/>
        <v>1</v>
      </c>
      <c r="T60" s="141">
        <v>13</v>
      </c>
      <c r="U60" s="4" t="s">
        <v>1027</v>
      </c>
      <c r="V60" s="4"/>
      <c r="W60" s="4" t="s">
        <v>1019</v>
      </c>
      <c r="X60" s="4" t="s">
        <v>1214</v>
      </c>
    </row>
    <row r="61" spans="1:24">
      <c r="A61" s="136" t="s">
        <v>1316</v>
      </c>
      <c r="B61" s="136" t="s">
        <v>1317</v>
      </c>
      <c r="C61" s="136" t="s">
        <v>1318</v>
      </c>
      <c r="D61" s="136" t="s">
        <v>1319</v>
      </c>
      <c r="E61" s="4"/>
      <c r="F61" s="157" t="s">
        <v>1320</v>
      </c>
      <c r="G61" s="4"/>
      <c r="H61" s="144" t="s">
        <v>1321</v>
      </c>
      <c r="I61" s="4"/>
      <c r="J61" s="136">
        <v>1</v>
      </c>
      <c r="K61" s="4">
        <v>1</v>
      </c>
      <c r="L61" s="4"/>
      <c r="M61" s="175"/>
      <c r="N61" s="4"/>
      <c r="O61" s="136"/>
      <c r="P61" s="136"/>
      <c r="Q61" s="4"/>
      <c r="R61" s="4"/>
      <c r="S61" s="175">
        <f t="shared" si="0"/>
        <v>1</v>
      </c>
      <c r="T61" s="141">
        <v>13</v>
      </c>
      <c r="U61" s="4" t="s">
        <v>1027</v>
      </c>
      <c r="V61" s="4"/>
      <c r="W61" s="4" t="s">
        <v>1019</v>
      </c>
      <c r="X61" s="4" t="s">
        <v>1214</v>
      </c>
    </row>
    <row r="62" spans="1:24">
      <c r="A62" s="136" t="s">
        <v>1322</v>
      </c>
      <c r="B62" s="136" t="s">
        <v>1323</v>
      </c>
      <c r="C62" s="136" t="s">
        <v>334</v>
      </c>
      <c r="D62" s="136" t="s">
        <v>1324</v>
      </c>
      <c r="E62" s="4"/>
      <c r="F62" s="157" t="s">
        <v>1325</v>
      </c>
      <c r="G62" s="4"/>
      <c r="H62" s="144" t="s">
        <v>1326</v>
      </c>
      <c r="I62" s="4"/>
      <c r="J62" s="136">
        <v>1</v>
      </c>
      <c r="K62" s="4">
        <v>1</v>
      </c>
      <c r="L62" s="4"/>
      <c r="M62" s="175"/>
      <c r="N62" s="4"/>
      <c r="O62" s="136"/>
      <c r="P62" s="136"/>
      <c r="Q62" s="4"/>
      <c r="R62" s="4"/>
      <c r="S62" s="175">
        <f t="shared" si="0"/>
        <v>1</v>
      </c>
      <c r="T62" s="141">
        <v>13</v>
      </c>
      <c r="U62" s="4" t="s">
        <v>1027</v>
      </c>
      <c r="V62" s="4"/>
      <c r="W62" s="4" t="s">
        <v>1019</v>
      </c>
      <c r="X62" s="4" t="s">
        <v>1214</v>
      </c>
    </row>
    <row r="63" spans="1:24">
      <c r="A63" s="136" t="s">
        <v>1327</v>
      </c>
      <c r="B63" s="136" t="s">
        <v>1328</v>
      </c>
      <c r="C63" s="136" t="s">
        <v>1329</v>
      </c>
      <c r="D63" s="136" t="s">
        <v>1330</v>
      </c>
      <c r="E63" s="4"/>
      <c r="F63" s="157" t="s">
        <v>1331</v>
      </c>
      <c r="G63" s="4"/>
      <c r="H63" s="144" t="s">
        <v>1332</v>
      </c>
      <c r="I63" s="4"/>
      <c r="J63" s="136">
        <v>3</v>
      </c>
      <c r="K63" s="4">
        <v>3</v>
      </c>
      <c r="L63" s="4"/>
      <c r="M63" s="175"/>
      <c r="N63" s="4"/>
      <c r="O63" s="136"/>
      <c r="P63" s="136"/>
      <c r="Q63" s="4"/>
      <c r="R63" s="4"/>
      <c r="S63" s="175">
        <f t="shared" si="0"/>
        <v>3</v>
      </c>
      <c r="T63" s="141">
        <v>35</v>
      </c>
      <c r="U63" s="4" t="s">
        <v>1018</v>
      </c>
      <c r="V63" s="4"/>
      <c r="W63" s="4" t="s">
        <v>1019</v>
      </c>
      <c r="X63" s="4" t="s">
        <v>1214</v>
      </c>
    </row>
    <row r="64" spans="1:24">
      <c r="A64" s="136" t="s">
        <v>1333</v>
      </c>
      <c r="B64" s="136" t="s">
        <v>1334</v>
      </c>
      <c r="C64" s="136" t="s">
        <v>1335</v>
      </c>
      <c r="D64" s="136" t="s">
        <v>1336</v>
      </c>
      <c r="E64" s="4"/>
      <c r="F64" s="157" t="s">
        <v>1337</v>
      </c>
      <c r="G64" s="4"/>
      <c r="H64" s="144" t="s">
        <v>1338</v>
      </c>
      <c r="I64" s="4"/>
      <c r="J64" s="136">
        <v>1</v>
      </c>
      <c r="K64" s="4">
        <v>1</v>
      </c>
      <c r="L64" s="4"/>
      <c r="M64" s="175"/>
      <c r="N64" s="4"/>
      <c r="O64" s="136"/>
      <c r="P64" s="136"/>
      <c r="Q64" s="4"/>
      <c r="R64" s="4"/>
      <c r="S64" s="175">
        <f t="shared" si="0"/>
        <v>1</v>
      </c>
      <c r="T64" s="141">
        <v>13</v>
      </c>
      <c r="U64" s="4" t="s">
        <v>1018</v>
      </c>
      <c r="V64" s="4"/>
      <c r="W64" s="4" t="s">
        <v>1019</v>
      </c>
      <c r="X64" s="4" t="s">
        <v>1339</v>
      </c>
    </row>
    <row r="65" spans="1:24">
      <c r="A65" s="136" t="s">
        <v>1340</v>
      </c>
      <c r="B65" s="136" t="s">
        <v>1341</v>
      </c>
      <c r="C65" s="136" t="s">
        <v>1230</v>
      </c>
      <c r="D65" s="136" t="s">
        <v>1342</v>
      </c>
      <c r="E65" s="4"/>
      <c r="F65" s="157" t="s">
        <v>1343</v>
      </c>
      <c r="G65" s="4"/>
      <c r="H65" s="144" t="s">
        <v>1344</v>
      </c>
      <c r="I65" s="4"/>
      <c r="J65" s="136">
        <v>2</v>
      </c>
      <c r="K65" s="4">
        <v>2</v>
      </c>
      <c r="L65" s="4"/>
      <c r="M65" s="175"/>
      <c r="N65" s="4"/>
      <c r="O65" s="136"/>
      <c r="P65" s="136"/>
      <c r="Q65" s="4"/>
      <c r="R65" s="4"/>
      <c r="S65" s="175">
        <f t="shared" si="0"/>
        <v>2</v>
      </c>
      <c r="T65" s="141">
        <v>100</v>
      </c>
      <c r="U65" s="4" t="s">
        <v>1018</v>
      </c>
      <c r="V65" s="4"/>
      <c r="W65" s="4" t="s">
        <v>1019</v>
      </c>
      <c r="X65" s="4" t="s">
        <v>1345</v>
      </c>
    </row>
    <row r="66" spans="1:24">
      <c r="A66" s="136" t="s">
        <v>1346</v>
      </c>
      <c r="B66" s="136" t="s">
        <v>1347</v>
      </c>
      <c r="C66" s="136" t="s">
        <v>168</v>
      </c>
      <c r="D66" s="136" t="s">
        <v>1348</v>
      </c>
      <c r="E66" s="4"/>
      <c r="F66" s="157" t="s">
        <v>1349</v>
      </c>
      <c r="G66" s="4"/>
      <c r="H66" s="144" t="s">
        <v>1350</v>
      </c>
      <c r="I66" s="4"/>
      <c r="J66" s="136">
        <v>4</v>
      </c>
      <c r="K66" s="4">
        <v>4</v>
      </c>
      <c r="L66" s="4"/>
      <c r="M66" s="175"/>
      <c r="N66" s="4"/>
      <c r="O66" s="136"/>
      <c r="P66" s="136"/>
      <c r="Q66" s="4"/>
      <c r="R66" s="4"/>
      <c r="S66" s="175">
        <f t="shared" si="0"/>
        <v>4</v>
      </c>
      <c r="T66" s="141">
        <v>45</v>
      </c>
      <c r="U66" s="4" t="s">
        <v>1027</v>
      </c>
      <c r="V66" s="4"/>
      <c r="W66" s="4" t="s">
        <v>1019</v>
      </c>
      <c r="X66" s="4" t="s">
        <v>1339</v>
      </c>
    </row>
    <row r="67" spans="1:24">
      <c r="A67" s="136" t="s">
        <v>1351</v>
      </c>
      <c r="B67" s="136" t="s">
        <v>1352</v>
      </c>
      <c r="C67" s="136" t="s">
        <v>168</v>
      </c>
      <c r="D67" s="136" t="s">
        <v>1353</v>
      </c>
      <c r="E67" s="4"/>
      <c r="F67" s="157" t="s">
        <v>1354</v>
      </c>
      <c r="G67" s="4"/>
      <c r="H67" s="144" t="s">
        <v>1355</v>
      </c>
      <c r="I67" s="4"/>
      <c r="J67" s="136">
        <v>1</v>
      </c>
      <c r="K67" s="4">
        <v>1</v>
      </c>
      <c r="L67" s="4"/>
      <c r="M67" s="175"/>
      <c r="N67" s="4"/>
      <c r="O67" s="136"/>
      <c r="P67" s="136"/>
      <c r="Q67" s="4"/>
      <c r="R67" s="4"/>
      <c r="S67" s="175">
        <f t="shared" si="0"/>
        <v>1</v>
      </c>
      <c r="T67" s="141">
        <v>33</v>
      </c>
      <c r="U67" s="4" t="s">
        <v>1027</v>
      </c>
      <c r="V67" s="4"/>
      <c r="W67" s="4" t="s">
        <v>1019</v>
      </c>
      <c r="X67" s="4" t="s">
        <v>1345</v>
      </c>
    </row>
    <row r="68" spans="1:24">
      <c r="A68" s="136" t="s">
        <v>1356</v>
      </c>
      <c r="B68" s="136" t="s">
        <v>1357</v>
      </c>
      <c r="C68" s="136" t="s">
        <v>1129</v>
      </c>
      <c r="D68" s="136" t="s">
        <v>1358</v>
      </c>
      <c r="E68" s="4"/>
      <c r="F68" s="157" t="s">
        <v>1359</v>
      </c>
      <c r="G68" s="4"/>
      <c r="H68" s="144" t="s">
        <v>1360</v>
      </c>
      <c r="I68" s="4"/>
      <c r="J68" s="136">
        <v>2</v>
      </c>
      <c r="K68" s="4">
        <v>2</v>
      </c>
      <c r="L68" s="4"/>
      <c r="M68" s="175"/>
      <c r="N68" s="4"/>
      <c r="O68" s="136"/>
      <c r="P68" s="136"/>
      <c r="Q68" s="4"/>
      <c r="R68" s="4"/>
      <c r="S68" s="175">
        <f t="shared" ref="S68:S131" si="1">SUM(J68+M68+P68)</f>
        <v>2</v>
      </c>
      <c r="T68" s="141">
        <v>25</v>
      </c>
      <c r="U68" s="4" t="s">
        <v>1018</v>
      </c>
      <c r="V68" s="4"/>
      <c r="W68" s="4" t="s">
        <v>1019</v>
      </c>
      <c r="X68" s="4" t="s">
        <v>1339</v>
      </c>
    </row>
    <row r="69" spans="1:24">
      <c r="A69" s="136" t="s">
        <v>1361</v>
      </c>
      <c r="B69" s="136" t="s">
        <v>1362</v>
      </c>
      <c r="C69" s="136" t="s">
        <v>334</v>
      </c>
      <c r="D69" s="136" t="s">
        <v>1363</v>
      </c>
      <c r="E69" s="4"/>
      <c r="F69" s="157" t="s">
        <v>1364</v>
      </c>
      <c r="G69" s="4"/>
      <c r="H69" s="144" t="s">
        <v>1365</v>
      </c>
      <c r="I69" s="4"/>
      <c r="J69" s="136">
        <v>2</v>
      </c>
      <c r="K69" s="4">
        <v>2</v>
      </c>
      <c r="L69" s="4"/>
      <c r="M69" s="175"/>
      <c r="N69" s="4"/>
      <c r="O69" s="136"/>
      <c r="P69" s="136"/>
      <c r="Q69" s="4"/>
      <c r="R69" s="4"/>
      <c r="S69" s="175">
        <f t="shared" si="1"/>
        <v>2</v>
      </c>
      <c r="T69" s="141">
        <v>25</v>
      </c>
      <c r="U69" s="4" t="s">
        <v>1027</v>
      </c>
      <c r="V69" s="4"/>
      <c r="W69" s="4" t="s">
        <v>1019</v>
      </c>
      <c r="X69" s="4" t="s">
        <v>1339</v>
      </c>
    </row>
    <row r="70" spans="1:24">
      <c r="A70" s="136" t="s">
        <v>1366</v>
      </c>
      <c r="B70" s="136" t="s">
        <v>1367</v>
      </c>
      <c r="C70" s="136" t="s">
        <v>840</v>
      </c>
      <c r="D70" s="136" t="s">
        <v>1368</v>
      </c>
      <c r="E70" s="4"/>
      <c r="F70" s="157" t="s">
        <v>1369</v>
      </c>
      <c r="G70" s="4"/>
      <c r="H70" s="144" t="s">
        <v>1370</v>
      </c>
      <c r="I70" s="4"/>
      <c r="J70" s="136">
        <v>1</v>
      </c>
      <c r="K70" s="4">
        <v>1</v>
      </c>
      <c r="L70" s="4"/>
      <c r="M70" s="175"/>
      <c r="N70" s="4"/>
      <c r="O70" s="136"/>
      <c r="P70" s="136"/>
      <c r="Q70" s="4"/>
      <c r="R70" s="4"/>
      <c r="S70" s="175">
        <f t="shared" si="1"/>
        <v>1</v>
      </c>
      <c r="T70" s="141">
        <v>13</v>
      </c>
      <c r="U70" s="4" t="s">
        <v>1018</v>
      </c>
      <c r="V70" s="4"/>
      <c r="W70" s="4" t="s">
        <v>1019</v>
      </c>
      <c r="X70" s="4" t="s">
        <v>1339</v>
      </c>
    </row>
    <row r="71" spans="1:24">
      <c r="A71" s="136" t="s">
        <v>1371</v>
      </c>
      <c r="B71" s="136" t="s">
        <v>1372</v>
      </c>
      <c r="C71" s="136" t="s">
        <v>945</v>
      </c>
      <c r="D71" s="136" t="s">
        <v>1373</v>
      </c>
      <c r="E71" s="4"/>
      <c r="F71" s="157" t="s">
        <v>1374</v>
      </c>
      <c r="G71" s="4"/>
      <c r="H71" s="144" t="s">
        <v>1375</v>
      </c>
      <c r="I71" s="4"/>
      <c r="J71" s="136">
        <v>1</v>
      </c>
      <c r="K71" s="4">
        <v>1</v>
      </c>
      <c r="L71" s="4"/>
      <c r="M71" s="175"/>
      <c r="N71" s="4"/>
      <c r="O71" s="136"/>
      <c r="P71" s="136"/>
      <c r="Q71" s="4"/>
      <c r="R71" s="4"/>
      <c r="S71" s="175">
        <f t="shared" si="1"/>
        <v>1</v>
      </c>
      <c r="T71" s="141">
        <v>33</v>
      </c>
      <c r="U71" s="4" t="s">
        <v>1018</v>
      </c>
      <c r="V71" s="4"/>
      <c r="W71" s="4" t="s">
        <v>1019</v>
      </c>
      <c r="X71" s="4" t="s">
        <v>1345</v>
      </c>
    </row>
    <row r="72" spans="1:24">
      <c r="A72" s="136" t="s">
        <v>1376</v>
      </c>
      <c r="B72" s="136" t="s">
        <v>1377</v>
      </c>
      <c r="C72" s="136" t="s">
        <v>168</v>
      </c>
      <c r="D72" s="136" t="s">
        <v>1378</v>
      </c>
      <c r="E72" s="4"/>
      <c r="F72" s="157" t="s">
        <v>1379</v>
      </c>
      <c r="G72" s="4"/>
      <c r="H72" s="144" t="s">
        <v>1380</v>
      </c>
      <c r="I72" s="4"/>
      <c r="J72" s="136">
        <v>5</v>
      </c>
      <c r="K72" s="4">
        <v>5</v>
      </c>
      <c r="L72" s="4"/>
      <c r="M72" s="175"/>
      <c r="N72" s="4"/>
      <c r="O72" s="136"/>
      <c r="P72" s="136"/>
      <c r="Q72" s="4"/>
      <c r="R72" s="4"/>
      <c r="S72" s="175">
        <f t="shared" si="1"/>
        <v>5</v>
      </c>
      <c r="T72" s="141">
        <v>55</v>
      </c>
      <c r="U72" s="4" t="s">
        <v>1018</v>
      </c>
      <c r="V72" s="4"/>
      <c r="W72" s="4" t="s">
        <v>1019</v>
      </c>
      <c r="X72" s="4" t="s">
        <v>1339</v>
      </c>
    </row>
    <row r="73" spans="1:24">
      <c r="A73" s="136" t="s">
        <v>1381</v>
      </c>
      <c r="B73" s="136" t="s">
        <v>1382</v>
      </c>
      <c r="C73" s="136" t="s">
        <v>168</v>
      </c>
      <c r="D73" s="136" t="s">
        <v>1383</v>
      </c>
      <c r="E73" s="4"/>
      <c r="F73" s="157" t="s">
        <v>1384</v>
      </c>
      <c r="G73" s="4"/>
      <c r="H73" s="144" t="s">
        <v>1385</v>
      </c>
      <c r="I73" s="4"/>
      <c r="J73" s="136">
        <v>1</v>
      </c>
      <c r="K73" s="4">
        <v>1</v>
      </c>
      <c r="L73" s="4"/>
      <c r="M73" s="175"/>
      <c r="N73" s="4"/>
      <c r="O73" s="136"/>
      <c r="P73" s="136"/>
      <c r="Q73" s="4"/>
      <c r="R73" s="4"/>
      <c r="S73" s="175">
        <f t="shared" si="1"/>
        <v>1</v>
      </c>
      <c r="T73" s="141">
        <v>20</v>
      </c>
      <c r="U73" s="4" t="s">
        <v>1018</v>
      </c>
      <c r="V73" s="4"/>
      <c r="W73" s="4" t="s">
        <v>1019</v>
      </c>
      <c r="X73" s="4" t="s">
        <v>1345</v>
      </c>
    </row>
    <row r="74" spans="1:24">
      <c r="A74" s="136" t="s">
        <v>1386</v>
      </c>
      <c r="B74" s="136" t="s">
        <v>1387</v>
      </c>
      <c r="C74" s="136" t="s">
        <v>1388</v>
      </c>
      <c r="D74" s="136" t="s">
        <v>1389</v>
      </c>
      <c r="E74" s="4"/>
      <c r="F74" s="157" t="s">
        <v>1390</v>
      </c>
      <c r="G74" s="4"/>
      <c r="H74" s="144" t="s">
        <v>1391</v>
      </c>
      <c r="I74" s="4"/>
      <c r="J74" s="136">
        <v>4</v>
      </c>
      <c r="K74" s="4">
        <v>4</v>
      </c>
      <c r="L74" s="4"/>
      <c r="M74" s="175"/>
      <c r="N74" s="4"/>
      <c r="O74" s="136"/>
      <c r="P74" s="136"/>
      <c r="Q74" s="4"/>
      <c r="R74" s="4"/>
      <c r="S74" s="175">
        <f t="shared" si="1"/>
        <v>4</v>
      </c>
      <c r="T74" s="141">
        <v>45</v>
      </c>
      <c r="U74" s="4" t="s">
        <v>1018</v>
      </c>
      <c r="V74" s="4"/>
      <c r="W74" s="4" t="s">
        <v>1019</v>
      </c>
      <c r="X74" s="4" t="s">
        <v>1339</v>
      </c>
    </row>
    <row r="75" spans="1:24">
      <c r="A75" s="136" t="s">
        <v>1392</v>
      </c>
      <c r="B75" s="136" t="s">
        <v>1393</v>
      </c>
      <c r="C75" s="136" t="s">
        <v>168</v>
      </c>
      <c r="D75" s="136" t="s">
        <v>1394</v>
      </c>
      <c r="E75" s="4"/>
      <c r="F75" s="157" t="s">
        <v>1395</v>
      </c>
      <c r="G75" s="4"/>
      <c r="H75" s="144" t="s">
        <v>1396</v>
      </c>
      <c r="I75" s="4"/>
      <c r="J75" s="136">
        <v>4</v>
      </c>
      <c r="K75" s="4">
        <v>4</v>
      </c>
      <c r="L75" s="4"/>
      <c r="M75" s="175"/>
      <c r="N75" s="4"/>
      <c r="O75" s="136"/>
      <c r="P75" s="136"/>
      <c r="Q75" s="4"/>
      <c r="R75" s="4"/>
      <c r="S75" s="175">
        <f t="shared" si="1"/>
        <v>4</v>
      </c>
      <c r="T75" s="141">
        <v>52</v>
      </c>
      <c r="U75" s="4" t="s">
        <v>1018</v>
      </c>
      <c r="V75" s="4"/>
      <c r="W75" s="4" t="s">
        <v>1019</v>
      </c>
      <c r="X75" s="4" t="s">
        <v>1345</v>
      </c>
    </row>
    <row r="76" spans="1:24">
      <c r="A76" s="136" t="s">
        <v>1397</v>
      </c>
      <c r="B76" s="136" t="s">
        <v>1398</v>
      </c>
      <c r="C76" s="136" t="s">
        <v>1399</v>
      </c>
      <c r="D76" s="136" t="s">
        <v>1400</v>
      </c>
      <c r="E76" s="4"/>
      <c r="F76" s="157" t="s">
        <v>1401</v>
      </c>
      <c r="G76" s="4"/>
      <c r="H76" s="144" t="s">
        <v>1402</v>
      </c>
      <c r="I76" s="4"/>
      <c r="J76" s="136">
        <v>1</v>
      </c>
      <c r="K76" s="4">
        <v>1</v>
      </c>
      <c r="L76" s="4"/>
      <c r="M76" s="175"/>
      <c r="N76" s="4"/>
      <c r="O76" s="136"/>
      <c r="P76" s="136"/>
      <c r="Q76" s="4"/>
      <c r="R76" s="4"/>
      <c r="S76" s="175">
        <f t="shared" si="1"/>
        <v>1</v>
      </c>
      <c r="T76" s="141">
        <v>13</v>
      </c>
      <c r="U76" s="4" t="s">
        <v>1027</v>
      </c>
      <c r="V76" s="4"/>
      <c r="W76" s="4" t="s">
        <v>1019</v>
      </c>
      <c r="X76" s="4" t="s">
        <v>1339</v>
      </c>
    </row>
    <row r="77" spans="1:24">
      <c r="A77" s="136" t="s">
        <v>1403</v>
      </c>
      <c r="B77" s="136" t="s">
        <v>1404</v>
      </c>
      <c r="C77" s="136" t="s">
        <v>1405</v>
      </c>
      <c r="D77" s="136" t="s">
        <v>1406</v>
      </c>
      <c r="E77" s="4"/>
      <c r="F77" s="157" t="s">
        <v>1407</v>
      </c>
      <c r="G77" s="4"/>
      <c r="H77" s="144" t="s">
        <v>1408</v>
      </c>
      <c r="I77" s="4"/>
      <c r="J77" s="136">
        <v>1</v>
      </c>
      <c r="K77" s="4">
        <v>1</v>
      </c>
      <c r="L77" s="4"/>
      <c r="M77" s="175"/>
      <c r="N77" s="4"/>
      <c r="O77" s="136"/>
      <c r="P77" s="136"/>
      <c r="Q77" s="4"/>
      <c r="R77" s="4"/>
      <c r="S77" s="175">
        <f t="shared" si="1"/>
        <v>1</v>
      </c>
      <c r="T77" s="141">
        <v>13</v>
      </c>
      <c r="U77" s="4" t="s">
        <v>1018</v>
      </c>
      <c r="V77" s="4"/>
      <c r="W77" s="4" t="s">
        <v>1019</v>
      </c>
      <c r="X77" s="4" t="s">
        <v>1409</v>
      </c>
    </row>
    <row r="78" spans="1:24">
      <c r="A78" s="136" t="s">
        <v>1410</v>
      </c>
      <c r="B78" s="136" t="s">
        <v>1411</v>
      </c>
      <c r="C78" s="136" t="s">
        <v>1307</v>
      </c>
      <c r="D78" s="136" t="s">
        <v>1412</v>
      </c>
      <c r="E78" s="4"/>
      <c r="F78" s="157" t="s">
        <v>1413</v>
      </c>
      <c r="G78" s="4"/>
      <c r="H78" s="144" t="s">
        <v>1414</v>
      </c>
      <c r="I78" s="4"/>
      <c r="J78" s="136">
        <v>1</v>
      </c>
      <c r="K78" s="4">
        <v>1</v>
      </c>
      <c r="L78" s="4"/>
      <c r="M78" s="175"/>
      <c r="N78" s="4"/>
      <c r="O78" s="136"/>
      <c r="P78" s="136"/>
      <c r="Q78" s="4"/>
      <c r="R78" s="4"/>
      <c r="S78" s="175">
        <f t="shared" si="1"/>
        <v>1</v>
      </c>
      <c r="T78" s="141">
        <v>13</v>
      </c>
      <c r="U78" s="4" t="s">
        <v>1027</v>
      </c>
      <c r="V78" s="4"/>
      <c r="W78" s="4" t="s">
        <v>1019</v>
      </c>
      <c r="X78" s="4" t="s">
        <v>1415</v>
      </c>
    </row>
    <row r="79" spans="1:24">
      <c r="A79" s="136" t="s">
        <v>1416</v>
      </c>
      <c r="B79" s="136" t="s">
        <v>1417</v>
      </c>
      <c r="C79" s="136" t="s">
        <v>1418</v>
      </c>
      <c r="D79" s="136" t="s">
        <v>1419</v>
      </c>
      <c r="E79" s="4"/>
      <c r="F79" s="157" t="s">
        <v>1420</v>
      </c>
      <c r="G79" s="4"/>
      <c r="H79" s="144" t="s">
        <v>1421</v>
      </c>
      <c r="I79" s="4"/>
      <c r="J79" s="136">
        <v>1</v>
      </c>
      <c r="K79" s="4">
        <v>1</v>
      </c>
      <c r="L79" s="4"/>
      <c r="M79" s="175"/>
      <c r="N79" s="4"/>
      <c r="O79" s="136"/>
      <c r="P79" s="136"/>
      <c r="Q79" s="4"/>
      <c r="R79" s="4"/>
      <c r="S79" s="175">
        <f t="shared" si="1"/>
        <v>1</v>
      </c>
      <c r="T79" s="141">
        <v>13</v>
      </c>
      <c r="U79" s="4" t="s">
        <v>1018</v>
      </c>
      <c r="V79" s="4"/>
      <c r="W79" s="4" t="s">
        <v>1019</v>
      </c>
      <c r="X79" s="4" t="s">
        <v>1415</v>
      </c>
    </row>
    <row r="80" spans="1:24">
      <c r="A80" s="136" t="s">
        <v>1422</v>
      </c>
      <c r="B80" s="136" t="s">
        <v>1423</v>
      </c>
      <c r="C80" s="136" t="s">
        <v>1424</v>
      </c>
      <c r="D80" s="136" t="s">
        <v>1425</v>
      </c>
      <c r="E80" s="4"/>
      <c r="F80" s="157" t="s">
        <v>1426</v>
      </c>
      <c r="G80" s="4"/>
      <c r="H80" s="144" t="s">
        <v>1427</v>
      </c>
      <c r="I80" s="4"/>
      <c r="J80" s="136">
        <v>1</v>
      </c>
      <c r="K80" s="4">
        <v>1</v>
      </c>
      <c r="L80" s="4"/>
      <c r="M80" s="175"/>
      <c r="N80" s="4"/>
      <c r="O80" s="136"/>
      <c r="P80" s="136"/>
      <c r="Q80" s="4"/>
      <c r="R80" s="4"/>
      <c r="S80" s="175">
        <f t="shared" si="1"/>
        <v>1</v>
      </c>
      <c r="T80" s="141">
        <v>15</v>
      </c>
      <c r="U80" s="4" t="s">
        <v>1018</v>
      </c>
      <c r="V80" s="4"/>
      <c r="W80" s="4" t="s">
        <v>1019</v>
      </c>
      <c r="X80" s="4" t="s">
        <v>1428</v>
      </c>
    </row>
    <row r="81" spans="1:24">
      <c r="A81" s="136" t="s">
        <v>1429</v>
      </c>
      <c r="B81" s="136" t="s">
        <v>1430</v>
      </c>
      <c r="C81" s="136" t="s">
        <v>875</v>
      </c>
      <c r="D81" s="136" t="s">
        <v>1431</v>
      </c>
      <c r="E81" s="4"/>
      <c r="F81" s="157" t="s">
        <v>1432</v>
      </c>
      <c r="G81" s="4"/>
      <c r="H81" s="144" t="s">
        <v>1433</v>
      </c>
      <c r="I81" s="4"/>
      <c r="J81" s="136">
        <v>3</v>
      </c>
      <c r="K81" s="4">
        <v>3</v>
      </c>
      <c r="L81" s="4"/>
      <c r="M81" s="175"/>
      <c r="N81" s="4"/>
      <c r="O81" s="136"/>
      <c r="P81" s="136"/>
      <c r="Q81" s="4"/>
      <c r="R81" s="4"/>
      <c r="S81" s="175">
        <f t="shared" si="1"/>
        <v>3</v>
      </c>
      <c r="T81" s="141">
        <v>35</v>
      </c>
      <c r="U81" s="4" t="s">
        <v>1018</v>
      </c>
      <c r="V81" s="4"/>
      <c r="W81" s="4" t="s">
        <v>1019</v>
      </c>
      <c r="X81" s="4" t="s">
        <v>1428</v>
      </c>
    </row>
    <row r="82" spans="1:24">
      <c r="A82" s="136" t="s">
        <v>1434</v>
      </c>
      <c r="B82" s="136" t="s">
        <v>1435</v>
      </c>
      <c r="C82" s="136" t="s">
        <v>1436</v>
      </c>
      <c r="D82" s="136" t="s">
        <v>1437</v>
      </c>
      <c r="E82" s="4"/>
      <c r="F82" s="157" t="s">
        <v>1438</v>
      </c>
      <c r="G82" s="4"/>
      <c r="H82" s="144" t="s">
        <v>1439</v>
      </c>
      <c r="I82" s="4"/>
      <c r="J82" s="136">
        <v>18</v>
      </c>
      <c r="K82" s="4">
        <v>18</v>
      </c>
      <c r="L82" s="4"/>
      <c r="M82" s="175"/>
      <c r="N82" s="4"/>
      <c r="O82" s="136"/>
      <c r="P82" s="136"/>
      <c r="Q82" s="4"/>
      <c r="R82" s="4"/>
      <c r="S82" s="175">
        <f t="shared" si="1"/>
        <v>18</v>
      </c>
      <c r="T82" s="141">
        <v>190</v>
      </c>
      <c r="U82" s="4" t="s">
        <v>1018</v>
      </c>
      <c r="V82" s="4"/>
      <c r="W82" s="4" t="s">
        <v>1019</v>
      </c>
      <c r="X82" s="4" t="s">
        <v>1428</v>
      </c>
    </row>
    <row r="83" spans="1:24">
      <c r="A83" s="136" t="s">
        <v>1440</v>
      </c>
      <c r="B83" s="136" t="s">
        <v>1441</v>
      </c>
      <c r="C83" s="136" t="s">
        <v>1442</v>
      </c>
      <c r="D83" s="136" t="s">
        <v>1443</v>
      </c>
      <c r="E83" s="4"/>
      <c r="F83" s="157" t="s">
        <v>1444</v>
      </c>
      <c r="G83" s="4"/>
      <c r="H83" s="144"/>
      <c r="I83" s="4"/>
      <c r="J83" s="136">
        <v>1</v>
      </c>
      <c r="K83" s="4">
        <v>1</v>
      </c>
      <c r="L83" s="4"/>
      <c r="M83" s="175"/>
      <c r="N83" s="4"/>
      <c r="O83" s="136"/>
      <c r="P83" s="136"/>
      <c r="Q83" s="4"/>
      <c r="R83" s="4"/>
      <c r="S83" s="175">
        <f t="shared" si="1"/>
        <v>1</v>
      </c>
      <c r="T83" s="141"/>
      <c r="U83" s="4"/>
      <c r="V83" s="4"/>
      <c r="W83" s="4" t="s">
        <v>76</v>
      </c>
      <c r="X83" s="4" t="s">
        <v>1428</v>
      </c>
    </row>
    <row r="84" spans="1:24">
      <c r="A84" s="136" t="s">
        <v>1445</v>
      </c>
      <c r="B84" s="136" t="s">
        <v>1446</v>
      </c>
      <c r="C84" s="136" t="s">
        <v>1447</v>
      </c>
      <c r="D84" s="136" t="s">
        <v>1448</v>
      </c>
      <c r="E84" s="4"/>
      <c r="F84" s="157" t="s">
        <v>1449</v>
      </c>
      <c r="G84" s="4"/>
      <c r="H84" s="144" t="s">
        <v>1450</v>
      </c>
      <c r="I84" s="4"/>
      <c r="J84" s="136">
        <v>1</v>
      </c>
      <c r="K84" s="4">
        <v>1</v>
      </c>
      <c r="L84" s="4"/>
      <c r="M84" s="175"/>
      <c r="N84" s="4"/>
      <c r="O84" s="136"/>
      <c r="P84" s="136"/>
      <c r="Q84" s="4"/>
      <c r="R84" s="4"/>
      <c r="S84" s="175">
        <f t="shared" si="1"/>
        <v>1</v>
      </c>
      <c r="T84" s="141">
        <v>13</v>
      </c>
      <c r="U84" s="4" t="s">
        <v>1027</v>
      </c>
      <c r="V84" s="4"/>
      <c r="W84" s="4" t="s">
        <v>1019</v>
      </c>
      <c r="X84" s="4" t="s">
        <v>1428</v>
      </c>
    </row>
    <row r="85" spans="1:24">
      <c r="A85" s="136" t="s">
        <v>1451</v>
      </c>
      <c r="B85" s="136" t="s">
        <v>1452</v>
      </c>
      <c r="C85" s="136" t="s">
        <v>1453</v>
      </c>
      <c r="D85" s="136" t="s">
        <v>1454</v>
      </c>
      <c r="E85" s="4"/>
      <c r="F85" s="157" t="s">
        <v>1455</v>
      </c>
      <c r="G85" s="4"/>
      <c r="H85" s="144" t="s">
        <v>1456</v>
      </c>
      <c r="I85" s="4"/>
      <c r="J85" s="136">
        <v>6</v>
      </c>
      <c r="K85" s="4">
        <v>6</v>
      </c>
      <c r="L85" s="4"/>
      <c r="M85" s="175"/>
      <c r="N85" s="4"/>
      <c r="O85" s="136"/>
      <c r="P85" s="136"/>
      <c r="Q85" s="4"/>
      <c r="R85" s="4"/>
      <c r="S85" s="175">
        <f t="shared" si="1"/>
        <v>6</v>
      </c>
      <c r="T85" s="141">
        <v>90</v>
      </c>
      <c r="U85" s="4" t="s">
        <v>1018</v>
      </c>
      <c r="V85" s="4"/>
      <c r="W85" s="4" t="s">
        <v>1019</v>
      </c>
      <c r="X85" s="4" t="s">
        <v>1457</v>
      </c>
    </row>
    <row r="86" spans="1:24">
      <c r="A86" s="136" t="s">
        <v>1458</v>
      </c>
      <c r="B86" s="136" t="s">
        <v>1459</v>
      </c>
      <c r="C86" s="136" t="s">
        <v>125</v>
      </c>
      <c r="D86" s="136" t="s">
        <v>1460</v>
      </c>
      <c r="E86" s="4"/>
      <c r="F86" s="157" t="s">
        <v>1461</v>
      </c>
      <c r="G86" s="4"/>
      <c r="H86" s="144" t="s">
        <v>1462</v>
      </c>
      <c r="I86" s="4"/>
      <c r="J86" s="136">
        <v>1</v>
      </c>
      <c r="K86" s="4">
        <v>1</v>
      </c>
      <c r="L86" s="4"/>
      <c r="M86" s="175"/>
      <c r="N86" s="4"/>
      <c r="O86" s="136"/>
      <c r="P86" s="136"/>
      <c r="Q86" s="4"/>
      <c r="R86" s="4"/>
      <c r="S86" s="175">
        <f t="shared" si="1"/>
        <v>1</v>
      </c>
      <c r="T86" s="141">
        <v>33</v>
      </c>
      <c r="U86" s="4" t="s">
        <v>1018</v>
      </c>
      <c r="V86" s="4"/>
      <c r="W86" s="4" t="s">
        <v>1019</v>
      </c>
      <c r="X86" s="4" t="s">
        <v>1463</v>
      </c>
    </row>
    <row r="87" spans="1:24">
      <c r="A87" s="136" t="s">
        <v>1464</v>
      </c>
      <c r="B87" s="136" t="s">
        <v>1465</v>
      </c>
      <c r="C87" s="136" t="s">
        <v>111</v>
      </c>
      <c r="D87" s="136" t="s">
        <v>1466</v>
      </c>
      <c r="E87" s="4"/>
      <c r="F87" s="157" t="s">
        <v>1467</v>
      </c>
      <c r="G87" s="4"/>
      <c r="H87" s="144" t="s">
        <v>1468</v>
      </c>
      <c r="I87" s="4"/>
      <c r="J87" s="136">
        <v>4</v>
      </c>
      <c r="K87" s="4">
        <v>4</v>
      </c>
      <c r="L87" s="4"/>
      <c r="M87" s="175"/>
      <c r="N87" s="4"/>
      <c r="O87" s="136"/>
      <c r="P87" s="136"/>
      <c r="Q87" s="4"/>
      <c r="R87" s="4"/>
      <c r="S87" s="175">
        <f t="shared" si="1"/>
        <v>4</v>
      </c>
      <c r="T87" s="141">
        <v>50</v>
      </c>
      <c r="U87" s="4" t="s">
        <v>1018</v>
      </c>
      <c r="V87" s="4"/>
      <c r="W87" s="4" t="s">
        <v>1019</v>
      </c>
      <c r="X87" s="4" t="s">
        <v>1463</v>
      </c>
    </row>
    <row r="88" spans="1:24">
      <c r="A88" s="136" t="s">
        <v>1469</v>
      </c>
      <c r="B88" s="136" t="s">
        <v>1470</v>
      </c>
      <c r="C88" s="136" t="s">
        <v>221</v>
      </c>
      <c r="D88" s="136" t="s">
        <v>1471</v>
      </c>
      <c r="E88" s="4"/>
      <c r="F88" s="157" t="s">
        <v>1472</v>
      </c>
      <c r="G88" s="4"/>
      <c r="H88" s="144" t="s">
        <v>1473</v>
      </c>
      <c r="I88" s="4"/>
      <c r="J88" s="136">
        <v>5</v>
      </c>
      <c r="K88" s="4">
        <v>5</v>
      </c>
      <c r="L88" s="4"/>
      <c r="M88" s="175"/>
      <c r="N88" s="4"/>
      <c r="O88" s="136"/>
      <c r="P88" s="136"/>
      <c r="Q88" s="4"/>
      <c r="R88" s="4"/>
      <c r="S88" s="175">
        <f t="shared" si="1"/>
        <v>5</v>
      </c>
      <c r="T88" s="141">
        <v>55</v>
      </c>
      <c r="U88" s="4" t="s">
        <v>1018</v>
      </c>
      <c r="V88" s="4"/>
      <c r="W88" s="4" t="s">
        <v>1019</v>
      </c>
      <c r="X88" s="4" t="s">
        <v>1463</v>
      </c>
    </row>
    <row r="89" spans="1:24">
      <c r="A89" s="136" t="s">
        <v>1474</v>
      </c>
      <c r="B89" s="136" t="s">
        <v>1475</v>
      </c>
      <c r="C89" s="136" t="s">
        <v>147</v>
      </c>
      <c r="D89" s="136" t="s">
        <v>1476</v>
      </c>
      <c r="E89" s="4"/>
      <c r="F89" s="157" t="s">
        <v>1477</v>
      </c>
      <c r="G89" s="4"/>
      <c r="H89" s="144" t="s">
        <v>1478</v>
      </c>
      <c r="I89" s="4"/>
      <c r="J89" s="136">
        <v>1</v>
      </c>
      <c r="K89" s="4">
        <v>1</v>
      </c>
      <c r="L89" s="4"/>
      <c r="M89" s="175"/>
      <c r="N89" s="4"/>
      <c r="O89" s="136"/>
      <c r="P89" s="136"/>
      <c r="Q89" s="4"/>
      <c r="R89" s="4"/>
      <c r="S89" s="175">
        <f t="shared" si="1"/>
        <v>1</v>
      </c>
      <c r="T89" s="141">
        <v>13</v>
      </c>
      <c r="U89" s="4" t="s">
        <v>1018</v>
      </c>
      <c r="V89" s="4"/>
      <c r="W89" s="4" t="s">
        <v>1019</v>
      </c>
      <c r="X89" s="4" t="s">
        <v>1463</v>
      </c>
    </row>
    <row r="90" spans="1:24">
      <c r="A90" s="136" t="s">
        <v>1479</v>
      </c>
      <c r="B90" s="136" t="s">
        <v>1480</v>
      </c>
      <c r="C90" s="136" t="s">
        <v>1184</v>
      </c>
      <c r="D90" s="136" t="s">
        <v>1481</v>
      </c>
      <c r="E90" s="4"/>
      <c r="F90" s="157" t="s">
        <v>1482</v>
      </c>
      <c r="G90" s="4"/>
      <c r="H90" s="196" t="s">
        <v>1483</v>
      </c>
      <c r="I90" s="4"/>
      <c r="J90" s="136">
        <v>2</v>
      </c>
      <c r="K90" s="4">
        <v>2</v>
      </c>
      <c r="L90" s="4"/>
      <c r="M90" s="175"/>
      <c r="N90" s="4"/>
      <c r="O90" s="136"/>
      <c r="P90" s="136"/>
      <c r="Q90" s="4"/>
      <c r="R90" s="4"/>
      <c r="S90" s="175">
        <f t="shared" si="1"/>
        <v>2</v>
      </c>
      <c r="T90" s="141">
        <v>25</v>
      </c>
      <c r="U90" s="4" t="s">
        <v>1027</v>
      </c>
      <c r="V90" s="4"/>
      <c r="W90" s="4" t="s">
        <v>1019</v>
      </c>
      <c r="X90" s="4" t="s">
        <v>1463</v>
      </c>
    </row>
    <row r="91" spans="1:24">
      <c r="A91" s="136" t="s">
        <v>1484</v>
      </c>
      <c r="B91" s="136" t="s">
        <v>1485</v>
      </c>
      <c r="C91" s="136" t="s">
        <v>1424</v>
      </c>
      <c r="D91" s="136" t="s">
        <v>1486</v>
      </c>
      <c r="E91" s="4"/>
      <c r="F91" s="157" t="s">
        <v>1487</v>
      </c>
      <c r="G91" s="4"/>
      <c r="H91" s="144" t="s">
        <v>1488</v>
      </c>
      <c r="I91" s="4"/>
      <c r="J91" s="136">
        <v>2</v>
      </c>
      <c r="K91" s="4">
        <v>2</v>
      </c>
      <c r="L91" s="4"/>
      <c r="M91" s="175"/>
      <c r="N91" s="4"/>
      <c r="O91" s="136"/>
      <c r="P91" s="136"/>
      <c r="Q91" s="4"/>
      <c r="R91" s="4"/>
      <c r="S91" s="175">
        <f t="shared" si="1"/>
        <v>2</v>
      </c>
      <c r="T91" s="141">
        <v>40</v>
      </c>
      <c r="U91" s="4" t="s">
        <v>1018</v>
      </c>
      <c r="V91" s="4"/>
      <c r="W91" s="4" t="s">
        <v>1019</v>
      </c>
      <c r="X91" s="4" t="s">
        <v>1463</v>
      </c>
    </row>
    <row r="92" spans="1:24">
      <c r="A92" s="136" t="s">
        <v>1489</v>
      </c>
      <c r="B92" s="136" t="s">
        <v>1490</v>
      </c>
      <c r="C92" s="136" t="s">
        <v>1491</v>
      </c>
      <c r="D92" s="136" t="s">
        <v>1492</v>
      </c>
      <c r="E92" s="4"/>
      <c r="F92" s="157" t="s">
        <v>1493</v>
      </c>
      <c r="G92" s="4"/>
      <c r="H92" s="144" t="s">
        <v>1494</v>
      </c>
      <c r="I92" s="4"/>
      <c r="J92" s="136">
        <v>4</v>
      </c>
      <c r="K92" s="4">
        <v>4</v>
      </c>
      <c r="L92" s="4"/>
      <c r="M92" s="175"/>
      <c r="N92" s="4"/>
      <c r="O92" s="136"/>
      <c r="P92" s="136"/>
      <c r="Q92" s="4"/>
      <c r="R92" s="4"/>
      <c r="S92" s="175">
        <f t="shared" si="1"/>
        <v>4</v>
      </c>
      <c r="T92" s="141">
        <v>45</v>
      </c>
      <c r="U92" s="4" t="s">
        <v>1018</v>
      </c>
      <c r="V92" s="4"/>
      <c r="W92" s="4" t="s">
        <v>1019</v>
      </c>
      <c r="X92" s="4" t="s">
        <v>1463</v>
      </c>
    </row>
    <row r="93" spans="1:24">
      <c r="A93" s="136" t="s">
        <v>1495</v>
      </c>
      <c r="B93" s="136" t="s">
        <v>1496</v>
      </c>
      <c r="C93" s="136" t="s">
        <v>168</v>
      </c>
      <c r="D93" s="136" t="s">
        <v>1497</v>
      </c>
      <c r="E93" s="4"/>
      <c r="F93" s="157" t="s">
        <v>1498</v>
      </c>
      <c r="G93" s="4"/>
      <c r="H93" s="144" t="s">
        <v>1499</v>
      </c>
      <c r="I93" s="4"/>
      <c r="J93" s="136">
        <v>3</v>
      </c>
      <c r="K93" s="4">
        <v>3</v>
      </c>
      <c r="L93" s="4"/>
      <c r="M93" s="175"/>
      <c r="N93" s="4"/>
      <c r="O93" s="136"/>
      <c r="P93" s="136"/>
      <c r="Q93" s="4"/>
      <c r="R93" s="4"/>
      <c r="S93" s="175">
        <f t="shared" si="1"/>
        <v>3</v>
      </c>
      <c r="T93" s="141">
        <v>60</v>
      </c>
      <c r="U93" s="4" t="s">
        <v>1027</v>
      </c>
      <c r="V93" s="4"/>
      <c r="W93" s="4" t="s">
        <v>1019</v>
      </c>
      <c r="X93" s="4" t="s">
        <v>1500</v>
      </c>
    </row>
    <row r="94" spans="1:24">
      <c r="A94" s="136" t="s">
        <v>1501</v>
      </c>
      <c r="B94" s="136" t="s">
        <v>1502</v>
      </c>
      <c r="C94" s="136" t="s">
        <v>125</v>
      </c>
      <c r="D94" s="136" t="s">
        <v>1503</v>
      </c>
      <c r="E94" s="4"/>
      <c r="F94" s="157" t="s">
        <v>1504</v>
      </c>
      <c r="G94" s="4"/>
      <c r="H94" s="144" t="s">
        <v>1505</v>
      </c>
      <c r="I94" s="4"/>
      <c r="J94" s="136">
        <v>2</v>
      </c>
      <c r="K94" s="4">
        <v>2</v>
      </c>
      <c r="L94" s="4"/>
      <c r="M94" s="175"/>
      <c r="N94" s="4"/>
      <c r="O94" s="136"/>
      <c r="P94" s="136"/>
      <c r="Q94" s="4"/>
      <c r="R94" s="4"/>
      <c r="S94" s="175">
        <f t="shared" si="1"/>
        <v>2</v>
      </c>
      <c r="T94" s="141">
        <v>35</v>
      </c>
      <c r="U94" s="4" t="s">
        <v>1018</v>
      </c>
      <c r="V94" s="4"/>
      <c r="W94" s="4" t="s">
        <v>1019</v>
      </c>
      <c r="X94" s="4" t="s">
        <v>1463</v>
      </c>
    </row>
    <row r="95" spans="1:24">
      <c r="A95" s="136" t="s">
        <v>1506</v>
      </c>
      <c r="B95" s="136" t="s">
        <v>1507</v>
      </c>
      <c r="C95" s="136" t="s">
        <v>1418</v>
      </c>
      <c r="D95" s="136" t="s">
        <v>1508</v>
      </c>
      <c r="E95" s="4"/>
      <c r="F95" s="157" t="s">
        <v>1509</v>
      </c>
      <c r="G95" s="4"/>
      <c r="H95" s="144" t="s">
        <v>1510</v>
      </c>
      <c r="I95" s="4"/>
      <c r="J95" s="136">
        <v>1</v>
      </c>
      <c r="K95" s="4">
        <v>1</v>
      </c>
      <c r="L95" s="4"/>
      <c r="M95" s="175"/>
      <c r="N95" s="4"/>
      <c r="O95" s="136"/>
      <c r="P95" s="136"/>
      <c r="Q95" s="4"/>
      <c r="R95" s="4"/>
      <c r="S95" s="175">
        <f t="shared" si="1"/>
        <v>1</v>
      </c>
      <c r="T95" s="141">
        <v>13</v>
      </c>
      <c r="U95" s="4" t="s">
        <v>1018</v>
      </c>
      <c r="V95" s="4"/>
      <c r="W95" s="4" t="s">
        <v>1019</v>
      </c>
      <c r="X95" s="4" t="s">
        <v>1463</v>
      </c>
    </row>
    <row r="96" spans="1:24">
      <c r="A96" s="136" t="s">
        <v>1511</v>
      </c>
      <c r="B96" s="136" t="s">
        <v>1512</v>
      </c>
      <c r="C96" s="136" t="s">
        <v>125</v>
      </c>
      <c r="D96" s="136" t="s">
        <v>1513</v>
      </c>
      <c r="E96" s="4"/>
      <c r="F96" s="157" t="s">
        <v>1514</v>
      </c>
      <c r="G96" s="4"/>
      <c r="H96" s="144" t="s">
        <v>1515</v>
      </c>
      <c r="I96" s="4"/>
      <c r="J96" s="136">
        <v>10</v>
      </c>
      <c r="K96" s="4">
        <v>10</v>
      </c>
      <c r="L96" s="4"/>
      <c r="M96" s="175"/>
      <c r="N96" s="4"/>
      <c r="O96" s="136"/>
      <c r="P96" s="136"/>
      <c r="Q96" s="4"/>
      <c r="R96" s="4"/>
      <c r="S96" s="175">
        <f t="shared" si="1"/>
        <v>10</v>
      </c>
      <c r="T96" s="141">
        <v>130</v>
      </c>
      <c r="U96" s="4" t="s">
        <v>1018</v>
      </c>
      <c r="V96" s="4"/>
      <c r="W96" s="4" t="s">
        <v>1019</v>
      </c>
      <c r="X96" s="4" t="s">
        <v>1463</v>
      </c>
    </row>
    <row r="97" spans="1:24">
      <c r="A97" s="136" t="s">
        <v>1516</v>
      </c>
      <c r="B97" s="136" t="s">
        <v>1517</v>
      </c>
      <c r="C97" s="136" t="s">
        <v>1518</v>
      </c>
      <c r="D97" s="136" t="s">
        <v>1519</v>
      </c>
      <c r="E97" s="4"/>
      <c r="F97" s="157" t="s">
        <v>1520</v>
      </c>
      <c r="G97" s="4"/>
      <c r="H97" s="144" t="s">
        <v>1521</v>
      </c>
      <c r="I97" s="4"/>
      <c r="J97" s="136">
        <v>2</v>
      </c>
      <c r="K97" s="4">
        <v>2</v>
      </c>
      <c r="L97" s="4"/>
      <c r="M97" s="175"/>
      <c r="N97" s="4"/>
      <c r="O97" s="136"/>
      <c r="P97" s="136"/>
      <c r="Q97" s="4"/>
      <c r="R97" s="4"/>
      <c r="S97" s="175">
        <f t="shared" si="1"/>
        <v>2</v>
      </c>
      <c r="T97" s="141">
        <v>26</v>
      </c>
      <c r="U97" s="4" t="s">
        <v>1027</v>
      </c>
      <c r="V97" s="4"/>
      <c r="W97" s="4" t="s">
        <v>1019</v>
      </c>
      <c r="X97" s="4" t="s">
        <v>1463</v>
      </c>
    </row>
    <row r="98" spans="1:24">
      <c r="A98" s="136" t="s">
        <v>1522</v>
      </c>
      <c r="B98" s="136" t="s">
        <v>1523</v>
      </c>
      <c r="C98" s="136" t="s">
        <v>125</v>
      </c>
      <c r="D98" s="136" t="s">
        <v>1524</v>
      </c>
      <c r="E98" s="4"/>
      <c r="F98" s="157" t="s">
        <v>1525</v>
      </c>
      <c r="G98" s="4"/>
      <c r="H98" s="144" t="s">
        <v>1526</v>
      </c>
      <c r="I98" s="4"/>
      <c r="J98" s="136">
        <v>2</v>
      </c>
      <c r="K98" s="4">
        <v>2</v>
      </c>
      <c r="L98" s="4"/>
      <c r="M98" s="175"/>
      <c r="N98" s="4"/>
      <c r="O98" s="136"/>
      <c r="P98" s="136"/>
      <c r="Q98" s="4"/>
      <c r="R98" s="4"/>
      <c r="S98" s="175">
        <f t="shared" si="1"/>
        <v>2</v>
      </c>
      <c r="T98" s="141">
        <v>30</v>
      </c>
      <c r="U98" s="4" t="s">
        <v>1018</v>
      </c>
      <c r="V98" s="4"/>
      <c r="W98" s="4" t="s">
        <v>1019</v>
      </c>
      <c r="X98" s="4" t="s">
        <v>1463</v>
      </c>
    </row>
    <row r="99" spans="1:24">
      <c r="A99" s="136" t="s">
        <v>1527</v>
      </c>
      <c r="B99" s="136" t="s">
        <v>1528</v>
      </c>
      <c r="C99" s="136" t="s">
        <v>1424</v>
      </c>
      <c r="D99" s="136" t="s">
        <v>1529</v>
      </c>
      <c r="E99" s="4"/>
      <c r="F99" s="157" t="s">
        <v>1530</v>
      </c>
      <c r="G99" s="4"/>
      <c r="H99" s="144" t="s">
        <v>1531</v>
      </c>
      <c r="I99" s="4"/>
      <c r="J99" s="136">
        <v>1</v>
      </c>
      <c r="K99" s="4">
        <v>1</v>
      </c>
      <c r="L99" s="4"/>
      <c r="M99" s="175"/>
      <c r="N99" s="4"/>
      <c r="O99" s="136"/>
      <c r="P99" s="136"/>
      <c r="Q99" s="4"/>
      <c r="R99" s="4"/>
      <c r="S99" s="175">
        <f t="shared" si="1"/>
        <v>1</v>
      </c>
      <c r="T99" s="141">
        <v>20</v>
      </c>
      <c r="U99" s="4" t="s">
        <v>1027</v>
      </c>
      <c r="V99" s="4"/>
      <c r="W99" s="4" t="s">
        <v>1019</v>
      </c>
      <c r="X99" s="4" t="s">
        <v>1463</v>
      </c>
    </row>
    <row r="100" spans="1:24">
      <c r="A100" s="136" t="s">
        <v>1532</v>
      </c>
      <c r="B100" s="136" t="s">
        <v>1533</v>
      </c>
      <c r="C100" s="136" t="s">
        <v>168</v>
      </c>
      <c r="D100" s="136" t="s">
        <v>1534</v>
      </c>
      <c r="E100" s="4"/>
      <c r="F100" s="157" t="s">
        <v>1535</v>
      </c>
      <c r="G100" s="4"/>
      <c r="H100" s="144" t="s">
        <v>1536</v>
      </c>
      <c r="I100" s="4"/>
      <c r="J100" s="136">
        <v>1</v>
      </c>
      <c r="K100" s="4">
        <v>1</v>
      </c>
      <c r="L100" s="4"/>
      <c r="M100" s="175"/>
      <c r="N100" s="4"/>
      <c r="O100" s="136"/>
      <c r="P100" s="136"/>
      <c r="Q100" s="4"/>
      <c r="R100" s="4"/>
      <c r="S100" s="175">
        <f t="shared" si="1"/>
        <v>1</v>
      </c>
      <c r="T100" s="141">
        <v>13</v>
      </c>
      <c r="U100" s="4" t="s">
        <v>1018</v>
      </c>
      <c r="V100" s="4"/>
      <c r="W100" s="4" t="s">
        <v>1019</v>
      </c>
      <c r="X100" s="4" t="s">
        <v>1463</v>
      </c>
    </row>
    <row r="101" spans="1:24">
      <c r="A101" s="136" t="s">
        <v>1537</v>
      </c>
      <c r="B101" s="136" t="s">
        <v>1538</v>
      </c>
      <c r="C101" s="136" t="s">
        <v>1539</v>
      </c>
      <c r="D101" s="136" t="s">
        <v>1540</v>
      </c>
      <c r="E101" s="4"/>
      <c r="F101" s="157" t="s">
        <v>1541</v>
      </c>
      <c r="G101" s="4"/>
      <c r="H101" s="144" t="s">
        <v>1542</v>
      </c>
      <c r="I101" s="4"/>
      <c r="J101" s="136">
        <v>8</v>
      </c>
      <c r="K101" s="4">
        <v>8</v>
      </c>
      <c r="L101" s="4"/>
      <c r="M101" s="175"/>
      <c r="N101" s="4"/>
      <c r="O101" s="136"/>
      <c r="P101" s="136"/>
      <c r="Q101" s="4"/>
      <c r="R101" s="4"/>
      <c r="S101" s="175">
        <f t="shared" si="1"/>
        <v>8</v>
      </c>
      <c r="T101" s="141">
        <v>90</v>
      </c>
      <c r="U101" s="4" t="s">
        <v>1018</v>
      </c>
      <c r="V101" s="4"/>
      <c r="W101" s="4" t="s">
        <v>1019</v>
      </c>
      <c r="X101" s="4" t="s">
        <v>1463</v>
      </c>
    </row>
    <row r="102" spans="1:24">
      <c r="A102" s="136" t="s">
        <v>1543</v>
      </c>
      <c r="B102" s="136" t="s">
        <v>1544</v>
      </c>
      <c r="C102" s="136" t="s">
        <v>125</v>
      </c>
      <c r="D102" s="136" t="s">
        <v>1545</v>
      </c>
      <c r="E102" s="4"/>
      <c r="F102" s="157" t="s">
        <v>1546</v>
      </c>
      <c r="G102" s="4"/>
      <c r="H102" s="144" t="s">
        <v>1547</v>
      </c>
      <c r="I102" s="4"/>
      <c r="J102" s="136">
        <v>1</v>
      </c>
      <c r="K102" s="4">
        <v>1</v>
      </c>
      <c r="L102" s="4"/>
      <c r="M102" s="175"/>
      <c r="N102" s="4"/>
      <c r="O102" s="136"/>
      <c r="P102" s="136"/>
      <c r="Q102" s="4"/>
      <c r="R102" s="4"/>
      <c r="S102" s="175">
        <f t="shared" si="1"/>
        <v>1</v>
      </c>
      <c r="T102" s="141">
        <v>50</v>
      </c>
      <c r="U102" s="4" t="s">
        <v>1018</v>
      </c>
      <c r="V102" s="4"/>
      <c r="W102" s="4" t="s">
        <v>1019</v>
      </c>
      <c r="X102" s="4" t="s">
        <v>1500</v>
      </c>
    </row>
    <row r="103" spans="1:24">
      <c r="A103" s="136" t="s">
        <v>1548</v>
      </c>
      <c r="B103" s="136" t="s">
        <v>1549</v>
      </c>
      <c r="C103" s="136" t="s">
        <v>1184</v>
      </c>
      <c r="D103" s="136" t="s">
        <v>1550</v>
      </c>
      <c r="E103" s="4"/>
      <c r="F103" s="157" t="s">
        <v>1551</v>
      </c>
      <c r="G103" s="4"/>
      <c r="H103" s="144" t="s">
        <v>1552</v>
      </c>
      <c r="I103" s="4"/>
      <c r="J103" s="136">
        <v>1</v>
      </c>
      <c r="K103" s="4">
        <v>1</v>
      </c>
      <c r="L103" s="4"/>
      <c r="M103" s="175"/>
      <c r="N103" s="4"/>
      <c r="O103" s="136"/>
      <c r="P103" s="136"/>
      <c r="Q103" s="4"/>
      <c r="R103" s="4"/>
      <c r="S103" s="175">
        <f t="shared" si="1"/>
        <v>1</v>
      </c>
      <c r="T103" s="141">
        <v>33</v>
      </c>
      <c r="U103" s="4" t="s">
        <v>1027</v>
      </c>
      <c r="V103" s="4"/>
      <c r="W103" s="4" t="s">
        <v>1019</v>
      </c>
      <c r="X103" s="4" t="s">
        <v>1500</v>
      </c>
    </row>
    <row r="104" spans="1:24">
      <c r="A104" s="136" t="s">
        <v>1553</v>
      </c>
      <c r="B104" s="136" t="s">
        <v>1554</v>
      </c>
      <c r="C104" s="136" t="s">
        <v>800</v>
      </c>
      <c r="D104" s="136" t="s">
        <v>1555</v>
      </c>
      <c r="E104" s="4"/>
      <c r="F104" s="157" t="s">
        <v>1556</v>
      </c>
      <c r="G104" s="4"/>
      <c r="H104" s="144" t="s">
        <v>1557</v>
      </c>
      <c r="I104" s="4"/>
      <c r="J104" s="136">
        <v>3</v>
      </c>
      <c r="K104" s="4">
        <v>3</v>
      </c>
      <c r="L104" s="4"/>
      <c r="M104" s="175"/>
      <c r="N104" s="4"/>
      <c r="O104" s="136"/>
      <c r="P104" s="136"/>
      <c r="Q104" s="4"/>
      <c r="R104" s="4"/>
      <c r="S104" s="175">
        <f t="shared" si="1"/>
        <v>3</v>
      </c>
      <c r="T104" s="141">
        <v>50</v>
      </c>
      <c r="U104" s="4" t="s">
        <v>1018</v>
      </c>
      <c r="V104" s="4"/>
      <c r="W104" s="4" t="s">
        <v>1019</v>
      </c>
      <c r="X104" s="4" t="s">
        <v>1500</v>
      </c>
    </row>
    <row r="105" spans="1:24">
      <c r="A105" s="136" t="s">
        <v>1558</v>
      </c>
      <c r="B105" s="136" t="s">
        <v>1559</v>
      </c>
      <c r="C105" s="136" t="s">
        <v>1560</v>
      </c>
      <c r="D105" s="136" t="s">
        <v>1561</v>
      </c>
      <c r="E105" s="4"/>
      <c r="F105" s="157" t="s">
        <v>1562</v>
      </c>
      <c r="G105" s="4"/>
      <c r="H105" s="144" t="s">
        <v>1563</v>
      </c>
      <c r="I105" s="4"/>
      <c r="J105" s="136">
        <v>1</v>
      </c>
      <c r="K105" s="4">
        <v>1</v>
      </c>
      <c r="L105" s="4"/>
      <c r="M105" s="175"/>
      <c r="N105" s="4"/>
      <c r="O105" s="136"/>
      <c r="P105" s="136"/>
      <c r="Q105" s="4"/>
      <c r="R105" s="4"/>
      <c r="S105" s="175">
        <f t="shared" si="1"/>
        <v>1</v>
      </c>
      <c r="T105" s="141">
        <v>13</v>
      </c>
      <c r="U105" s="4" t="s">
        <v>1018</v>
      </c>
      <c r="V105" s="4"/>
      <c r="W105" s="4" t="s">
        <v>1019</v>
      </c>
      <c r="X105" s="4" t="s">
        <v>1463</v>
      </c>
    </row>
    <row r="106" spans="1:24">
      <c r="A106" s="136" t="s">
        <v>1564</v>
      </c>
      <c r="B106" s="136" t="s">
        <v>1565</v>
      </c>
      <c r="C106" s="136" t="s">
        <v>147</v>
      </c>
      <c r="D106" s="136" t="s">
        <v>1566</v>
      </c>
      <c r="E106" s="4"/>
      <c r="F106" s="157" t="s">
        <v>1567</v>
      </c>
      <c r="G106" s="4"/>
      <c r="H106" s="144" t="s">
        <v>1568</v>
      </c>
      <c r="I106" s="4"/>
      <c r="J106" s="136">
        <v>1</v>
      </c>
      <c r="K106" s="4">
        <v>1</v>
      </c>
      <c r="L106" s="4"/>
      <c r="M106" s="175"/>
      <c r="N106" s="4"/>
      <c r="O106" s="136"/>
      <c r="P106" s="136"/>
      <c r="Q106" s="4"/>
      <c r="R106" s="4"/>
      <c r="S106" s="175">
        <f t="shared" si="1"/>
        <v>1</v>
      </c>
      <c r="T106" s="141">
        <v>13</v>
      </c>
      <c r="U106" s="4" t="s">
        <v>1027</v>
      </c>
      <c r="V106" s="4"/>
      <c r="W106" s="4" t="s">
        <v>1019</v>
      </c>
      <c r="X106" s="4" t="s">
        <v>1463</v>
      </c>
    </row>
    <row r="107" spans="1:24">
      <c r="A107" s="136" t="s">
        <v>1569</v>
      </c>
      <c r="B107" s="136" t="s">
        <v>1570</v>
      </c>
      <c r="C107" s="136" t="s">
        <v>1571</v>
      </c>
      <c r="D107" s="136" t="s">
        <v>1572</v>
      </c>
      <c r="E107" s="4"/>
      <c r="F107" s="157" t="s">
        <v>1573</v>
      </c>
      <c r="G107" s="4"/>
      <c r="H107" s="144" t="s">
        <v>1574</v>
      </c>
      <c r="I107" s="4"/>
      <c r="J107" s="136">
        <v>1</v>
      </c>
      <c r="K107" s="4">
        <v>1</v>
      </c>
      <c r="L107" s="4"/>
      <c r="M107" s="175"/>
      <c r="N107" s="4"/>
      <c r="O107" s="136"/>
      <c r="P107" s="136"/>
      <c r="Q107" s="4"/>
      <c r="R107" s="4"/>
      <c r="S107" s="175">
        <f t="shared" si="1"/>
        <v>1</v>
      </c>
      <c r="T107" s="141">
        <v>35</v>
      </c>
      <c r="U107" s="4" t="s">
        <v>1018</v>
      </c>
      <c r="V107" s="4"/>
      <c r="W107" s="4" t="s">
        <v>1019</v>
      </c>
      <c r="X107" s="4" t="s">
        <v>1500</v>
      </c>
    </row>
    <row r="108" spans="1:24">
      <c r="A108" s="136" t="s">
        <v>1575</v>
      </c>
      <c r="B108" s="136" t="s">
        <v>1576</v>
      </c>
      <c r="C108" s="136" t="s">
        <v>125</v>
      </c>
      <c r="D108" s="136" t="s">
        <v>1577</v>
      </c>
      <c r="E108" s="4"/>
      <c r="F108" s="157" t="s">
        <v>1578</v>
      </c>
      <c r="G108" s="4"/>
      <c r="H108" s="144" t="s">
        <v>1579</v>
      </c>
      <c r="I108" s="4"/>
      <c r="J108" s="136">
        <v>1</v>
      </c>
      <c r="K108" s="4">
        <v>1</v>
      </c>
      <c r="L108" s="4"/>
      <c r="M108" s="175"/>
      <c r="N108" s="4"/>
      <c r="O108" s="136"/>
      <c r="P108" s="136"/>
      <c r="Q108" s="4"/>
      <c r="R108" s="4"/>
      <c r="S108" s="175">
        <f t="shared" si="1"/>
        <v>1</v>
      </c>
      <c r="T108" s="141">
        <v>40</v>
      </c>
      <c r="U108" s="4" t="s">
        <v>1018</v>
      </c>
      <c r="V108" s="4"/>
      <c r="W108" s="4" t="s">
        <v>1019</v>
      </c>
      <c r="X108" s="4" t="s">
        <v>1500</v>
      </c>
    </row>
    <row r="109" spans="1:24">
      <c r="A109" s="136" t="s">
        <v>1580</v>
      </c>
      <c r="B109" s="136" t="s">
        <v>1581</v>
      </c>
      <c r="C109" s="136" t="s">
        <v>168</v>
      </c>
      <c r="D109" s="136" t="s">
        <v>1582</v>
      </c>
      <c r="E109" s="4"/>
      <c r="F109" s="157" t="s">
        <v>1583</v>
      </c>
      <c r="G109" s="4"/>
      <c r="H109" s="196" t="s">
        <v>1584</v>
      </c>
      <c r="I109" s="4"/>
      <c r="J109" s="136">
        <v>1</v>
      </c>
      <c r="K109" s="4">
        <v>1</v>
      </c>
      <c r="L109" s="4"/>
      <c r="M109" s="175"/>
      <c r="N109" s="4"/>
      <c r="O109" s="136"/>
      <c r="P109" s="136"/>
      <c r="Q109" s="4"/>
      <c r="R109" s="4"/>
      <c r="S109" s="175">
        <f t="shared" si="1"/>
        <v>1</v>
      </c>
      <c r="T109" s="141">
        <v>35</v>
      </c>
      <c r="U109" s="4" t="s">
        <v>1018</v>
      </c>
      <c r="V109" s="4"/>
      <c r="W109" s="4" t="s">
        <v>1019</v>
      </c>
      <c r="X109" s="4" t="s">
        <v>1500</v>
      </c>
    </row>
    <row r="110" spans="1:24">
      <c r="A110" s="136" t="s">
        <v>1585</v>
      </c>
      <c r="B110" s="136" t="s">
        <v>1586</v>
      </c>
      <c r="C110" s="136" t="s">
        <v>1418</v>
      </c>
      <c r="D110" s="136" t="s">
        <v>1587</v>
      </c>
      <c r="E110" s="4"/>
      <c r="F110" s="157" t="s">
        <v>1588</v>
      </c>
      <c r="G110" s="4"/>
      <c r="H110" s="144" t="s">
        <v>1589</v>
      </c>
      <c r="I110" s="4"/>
      <c r="J110" s="136">
        <v>2</v>
      </c>
      <c r="K110" s="4">
        <v>2</v>
      </c>
      <c r="L110" s="4"/>
      <c r="M110" s="175"/>
      <c r="N110" s="4"/>
      <c r="O110" s="136"/>
      <c r="P110" s="136"/>
      <c r="Q110" s="4"/>
      <c r="R110" s="4"/>
      <c r="S110" s="175">
        <f t="shared" si="1"/>
        <v>2</v>
      </c>
      <c r="T110" s="141">
        <v>25</v>
      </c>
      <c r="U110" s="4" t="s">
        <v>1018</v>
      </c>
      <c r="V110" s="4"/>
      <c r="W110" s="4" t="s">
        <v>1019</v>
      </c>
      <c r="X110" s="4" t="s">
        <v>1500</v>
      </c>
    </row>
    <row r="111" spans="1:24">
      <c r="A111" s="136" t="s">
        <v>1590</v>
      </c>
      <c r="B111" s="136" t="s">
        <v>1591</v>
      </c>
      <c r="C111" s="136" t="s">
        <v>125</v>
      </c>
      <c r="D111" s="136" t="s">
        <v>1577</v>
      </c>
      <c r="E111" s="4"/>
      <c r="F111" s="157" t="s">
        <v>1578</v>
      </c>
      <c r="G111" s="4"/>
      <c r="H111" s="144" t="s">
        <v>1592</v>
      </c>
      <c r="I111" s="4"/>
      <c r="J111" s="136">
        <v>1</v>
      </c>
      <c r="K111" s="4">
        <v>1</v>
      </c>
      <c r="L111" s="4"/>
      <c r="M111" s="175"/>
      <c r="N111" s="4"/>
      <c r="O111" s="136"/>
      <c r="P111" s="136"/>
      <c r="Q111" s="4"/>
      <c r="R111" s="4"/>
      <c r="S111" s="175">
        <f t="shared" si="1"/>
        <v>1</v>
      </c>
      <c r="T111" s="141">
        <v>63</v>
      </c>
      <c r="U111" s="4" t="s">
        <v>1018</v>
      </c>
      <c r="V111" s="4"/>
      <c r="W111" s="4" t="s">
        <v>1019</v>
      </c>
      <c r="X111" s="4" t="s">
        <v>1463</v>
      </c>
    </row>
    <row r="112" spans="1:24">
      <c r="A112" s="136" t="s">
        <v>1593</v>
      </c>
      <c r="B112" s="136" t="s">
        <v>1594</v>
      </c>
      <c r="C112" s="136" t="s">
        <v>891</v>
      </c>
      <c r="D112" s="136" t="s">
        <v>1595</v>
      </c>
      <c r="E112" s="4"/>
      <c r="F112" s="157" t="s">
        <v>1596</v>
      </c>
      <c r="G112" s="4"/>
      <c r="H112" s="144" t="s">
        <v>1597</v>
      </c>
      <c r="I112" s="4"/>
      <c r="J112" s="136">
        <v>1</v>
      </c>
      <c r="K112" s="4">
        <v>1</v>
      </c>
      <c r="L112" s="4"/>
      <c r="M112" s="175"/>
      <c r="N112" s="4"/>
      <c r="O112" s="136"/>
      <c r="P112" s="136"/>
      <c r="Q112" s="4"/>
      <c r="R112" s="4"/>
      <c r="S112" s="175">
        <f t="shared" si="1"/>
        <v>1</v>
      </c>
      <c r="T112" s="141">
        <v>20</v>
      </c>
      <c r="U112" s="4" t="s">
        <v>1027</v>
      </c>
      <c r="V112" s="4"/>
      <c r="W112" s="4" t="s">
        <v>1019</v>
      </c>
      <c r="X112" s="4" t="s">
        <v>1463</v>
      </c>
    </row>
    <row r="113" spans="1:24">
      <c r="A113" s="136" t="s">
        <v>1598</v>
      </c>
      <c r="B113" s="136" t="s">
        <v>1599</v>
      </c>
      <c r="C113" s="136" t="s">
        <v>221</v>
      </c>
      <c r="D113" s="136" t="s">
        <v>1600</v>
      </c>
      <c r="E113" s="4"/>
      <c r="F113" s="157" t="s">
        <v>1601</v>
      </c>
      <c r="G113" s="4"/>
      <c r="H113" s="144" t="s">
        <v>1602</v>
      </c>
      <c r="I113" s="4"/>
      <c r="J113" s="136">
        <v>1</v>
      </c>
      <c r="K113" s="4">
        <v>1</v>
      </c>
      <c r="L113" s="4"/>
      <c r="M113" s="175"/>
      <c r="N113" s="4"/>
      <c r="O113" s="136"/>
      <c r="P113" s="136"/>
      <c r="Q113" s="4"/>
      <c r="R113" s="4"/>
      <c r="S113" s="175">
        <f t="shared" si="1"/>
        <v>1</v>
      </c>
      <c r="T113" s="141">
        <v>13</v>
      </c>
      <c r="U113" s="4" t="s">
        <v>1018</v>
      </c>
      <c r="V113" s="4"/>
      <c r="W113" s="4" t="s">
        <v>1019</v>
      </c>
      <c r="X113" s="4" t="s">
        <v>1463</v>
      </c>
    </row>
    <row r="114" spans="1:24">
      <c r="A114" s="136" t="s">
        <v>1603</v>
      </c>
      <c r="B114" s="136" t="s">
        <v>1604</v>
      </c>
      <c r="C114" s="136" t="s">
        <v>389</v>
      </c>
      <c r="D114" s="136" t="s">
        <v>1605</v>
      </c>
      <c r="E114" s="4"/>
      <c r="F114" s="157" t="s">
        <v>1606</v>
      </c>
      <c r="G114" s="4"/>
      <c r="H114" s="144" t="s">
        <v>1607</v>
      </c>
      <c r="I114" s="4"/>
      <c r="J114" s="136">
        <v>1</v>
      </c>
      <c r="K114" s="4">
        <v>1</v>
      </c>
      <c r="L114" s="4"/>
      <c r="M114" s="175"/>
      <c r="N114" s="4"/>
      <c r="O114" s="136"/>
      <c r="P114" s="136"/>
      <c r="Q114" s="4"/>
      <c r="R114" s="4"/>
      <c r="S114" s="175">
        <f t="shared" si="1"/>
        <v>1</v>
      </c>
      <c r="T114" s="141">
        <v>13</v>
      </c>
      <c r="U114" s="4" t="s">
        <v>1027</v>
      </c>
      <c r="V114" s="4"/>
      <c r="W114" s="4" t="s">
        <v>1019</v>
      </c>
      <c r="X114" s="4" t="s">
        <v>1608</v>
      </c>
    </row>
    <row r="115" spans="1:24">
      <c r="A115" s="136" t="s">
        <v>1609</v>
      </c>
      <c r="B115" s="136" t="s">
        <v>1610</v>
      </c>
      <c r="C115" s="136" t="s">
        <v>1560</v>
      </c>
      <c r="D115" s="136" t="s">
        <v>1611</v>
      </c>
      <c r="E115" s="4"/>
      <c r="F115" s="157" t="s">
        <v>1612</v>
      </c>
      <c r="G115" s="4"/>
      <c r="H115" s="144" t="s">
        <v>1613</v>
      </c>
      <c r="I115" s="4"/>
      <c r="J115" s="136">
        <v>2</v>
      </c>
      <c r="K115" s="4">
        <v>2</v>
      </c>
      <c r="L115" s="4"/>
      <c r="M115" s="175"/>
      <c r="N115" s="4"/>
      <c r="O115" s="136"/>
      <c r="P115" s="136"/>
      <c r="Q115" s="4"/>
      <c r="R115" s="4"/>
      <c r="S115" s="175">
        <f t="shared" si="1"/>
        <v>2</v>
      </c>
      <c r="T115" s="141">
        <v>25</v>
      </c>
      <c r="U115" s="4" t="s">
        <v>1018</v>
      </c>
      <c r="V115" s="4"/>
      <c r="W115" s="4" t="s">
        <v>1019</v>
      </c>
      <c r="X115" s="4" t="s">
        <v>1614</v>
      </c>
    </row>
    <row r="116" spans="1:24">
      <c r="A116" s="136" t="s">
        <v>1615</v>
      </c>
      <c r="B116" s="136" t="s">
        <v>1616</v>
      </c>
      <c r="C116" s="136" t="s">
        <v>1617</v>
      </c>
      <c r="D116" s="136" t="s">
        <v>1618</v>
      </c>
      <c r="E116" s="4"/>
      <c r="F116" s="157" t="s">
        <v>1619</v>
      </c>
      <c r="G116" s="4"/>
      <c r="H116" s="144" t="s">
        <v>1620</v>
      </c>
      <c r="I116" s="4"/>
      <c r="J116" s="136">
        <v>1</v>
      </c>
      <c r="K116" s="4">
        <v>1</v>
      </c>
      <c r="L116" s="4"/>
      <c r="M116" s="175"/>
      <c r="N116" s="4"/>
      <c r="O116" s="136"/>
      <c r="P116" s="136"/>
      <c r="Q116" s="4"/>
      <c r="R116" s="4"/>
      <c r="S116" s="175">
        <f t="shared" si="1"/>
        <v>1</v>
      </c>
      <c r="T116" s="141">
        <v>13</v>
      </c>
      <c r="U116" s="4" t="s">
        <v>1018</v>
      </c>
      <c r="V116" s="4"/>
      <c r="W116" s="4" t="s">
        <v>1019</v>
      </c>
      <c r="X116" s="4" t="s">
        <v>1614</v>
      </c>
    </row>
    <row r="117" spans="1:24">
      <c r="A117" s="136" t="s">
        <v>1621</v>
      </c>
      <c r="B117" s="136" t="s">
        <v>1622</v>
      </c>
      <c r="C117" s="136" t="s">
        <v>1002</v>
      </c>
      <c r="D117" s="136" t="s">
        <v>1623</v>
      </c>
      <c r="E117" s="4"/>
      <c r="F117" s="157" t="s">
        <v>1624</v>
      </c>
      <c r="G117" s="4"/>
      <c r="H117" s="144" t="s">
        <v>1625</v>
      </c>
      <c r="I117" s="4"/>
      <c r="J117" s="136">
        <v>1</v>
      </c>
      <c r="K117" s="4">
        <v>1</v>
      </c>
      <c r="L117" s="4"/>
      <c r="M117" s="175"/>
      <c r="N117" s="4"/>
      <c r="O117" s="136"/>
      <c r="P117" s="136"/>
      <c r="Q117" s="4"/>
      <c r="R117" s="4"/>
      <c r="S117" s="175">
        <f t="shared" si="1"/>
        <v>1</v>
      </c>
      <c r="T117" s="141">
        <v>13</v>
      </c>
      <c r="U117" s="4" t="s">
        <v>1027</v>
      </c>
      <c r="V117" s="4"/>
      <c r="W117" s="4" t="s">
        <v>1019</v>
      </c>
      <c r="X117" s="4" t="s">
        <v>1614</v>
      </c>
    </row>
    <row r="118" spans="1:24">
      <c r="A118" s="136" t="s">
        <v>1626</v>
      </c>
      <c r="B118" s="136" t="s">
        <v>1627</v>
      </c>
      <c r="C118" s="136" t="s">
        <v>840</v>
      </c>
      <c r="D118" s="136" t="s">
        <v>1628</v>
      </c>
      <c r="E118" s="4"/>
      <c r="F118" s="157" t="s">
        <v>1629</v>
      </c>
      <c r="G118" s="4"/>
      <c r="H118" s="144" t="s">
        <v>1630</v>
      </c>
      <c r="I118" s="4"/>
      <c r="J118" s="136">
        <v>2</v>
      </c>
      <c r="K118" s="4">
        <v>2</v>
      </c>
      <c r="L118" s="4"/>
      <c r="M118" s="175"/>
      <c r="N118" s="4"/>
      <c r="O118" s="136"/>
      <c r="P118" s="136"/>
      <c r="Q118" s="4"/>
      <c r="R118" s="4"/>
      <c r="S118" s="175">
        <f t="shared" si="1"/>
        <v>2</v>
      </c>
      <c r="T118" s="141">
        <v>25</v>
      </c>
      <c r="U118" s="4" t="s">
        <v>1018</v>
      </c>
      <c r="V118" s="4"/>
      <c r="W118" s="4" t="s">
        <v>1019</v>
      </c>
      <c r="X118" s="4" t="s">
        <v>1614</v>
      </c>
    </row>
    <row r="119" spans="1:24">
      <c r="A119" s="136" t="s">
        <v>1631</v>
      </c>
      <c r="B119" s="136" t="s">
        <v>1632</v>
      </c>
      <c r="C119" s="136" t="s">
        <v>125</v>
      </c>
      <c r="D119" s="136" t="s">
        <v>1633</v>
      </c>
      <c r="E119" s="4"/>
      <c r="F119" s="157" t="s">
        <v>1634</v>
      </c>
      <c r="G119" s="4"/>
      <c r="H119" s="144" t="s">
        <v>1635</v>
      </c>
      <c r="I119" s="4"/>
      <c r="J119" s="136">
        <v>1</v>
      </c>
      <c r="K119" s="4">
        <v>1</v>
      </c>
      <c r="L119" s="4"/>
      <c r="M119" s="175"/>
      <c r="N119" s="4"/>
      <c r="O119" s="136"/>
      <c r="P119" s="136"/>
      <c r="Q119" s="4"/>
      <c r="R119" s="4"/>
      <c r="S119" s="175">
        <f t="shared" si="1"/>
        <v>1</v>
      </c>
      <c r="T119" s="141">
        <v>15</v>
      </c>
      <c r="U119" s="4" t="s">
        <v>1018</v>
      </c>
      <c r="V119" s="4"/>
      <c r="W119" s="4" t="s">
        <v>1019</v>
      </c>
      <c r="X119" s="4" t="s">
        <v>1614</v>
      </c>
    </row>
    <row r="120" spans="1:24">
      <c r="A120" s="136" t="s">
        <v>1636</v>
      </c>
      <c r="B120" s="136" t="s">
        <v>1637</v>
      </c>
      <c r="C120" s="136" t="s">
        <v>952</v>
      </c>
      <c r="D120" s="136" t="s">
        <v>1638</v>
      </c>
      <c r="E120" s="4"/>
      <c r="F120" s="157" t="s">
        <v>1639</v>
      </c>
      <c r="G120" s="4"/>
      <c r="H120" s="144" t="s">
        <v>1640</v>
      </c>
      <c r="I120" s="4"/>
      <c r="J120" s="136">
        <v>1</v>
      </c>
      <c r="K120" s="4">
        <v>1</v>
      </c>
      <c r="L120" s="4"/>
      <c r="M120" s="175"/>
      <c r="N120" s="4"/>
      <c r="O120" s="136"/>
      <c r="P120" s="136"/>
      <c r="Q120" s="4"/>
      <c r="R120" s="4"/>
      <c r="S120" s="175">
        <f t="shared" si="1"/>
        <v>1</v>
      </c>
      <c r="T120" s="141">
        <v>13</v>
      </c>
      <c r="U120" s="4" t="s">
        <v>1018</v>
      </c>
      <c r="V120" s="4"/>
      <c r="W120" s="4" t="s">
        <v>1019</v>
      </c>
      <c r="X120" s="4" t="s">
        <v>1614</v>
      </c>
    </row>
    <row r="121" spans="1:24">
      <c r="A121" s="136" t="s">
        <v>1641</v>
      </c>
      <c r="B121" s="136" t="s">
        <v>1642</v>
      </c>
      <c r="C121" s="136" t="s">
        <v>214</v>
      </c>
      <c r="D121" s="136" t="s">
        <v>1643</v>
      </c>
      <c r="E121" s="4"/>
      <c r="F121" s="157" t="s">
        <v>1644</v>
      </c>
      <c r="G121" s="4"/>
      <c r="H121" s="144" t="s">
        <v>1645</v>
      </c>
      <c r="I121" s="4"/>
      <c r="J121" s="136">
        <v>3</v>
      </c>
      <c r="K121" s="4">
        <v>3</v>
      </c>
      <c r="L121" s="4"/>
      <c r="M121" s="175"/>
      <c r="N121" s="4"/>
      <c r="O121" s="136"/>
      <c r="P121" s="136"/>
      <c r="Q121" s="4"/>
      <c r="R121" s="4"/>
      <c r="S121" s="175">
        <f t="shared" si="1"/>
        <v>3</v>
      </c>
      <c r="T121" s="141">
        <v>35</v>
      </c>
      <c r="U121" s="4" t="s">
        <v>1027</v>
      </c>
      <c r="V121" s="4"/>
      <c r="W121" s="4" t="s">
        <v>1019</v>
      </c>
      <c r="X121" s="4" t="s">
        <v>1608</v>
      </c>
    </row>
    <row r="122" spans="1:24">
      <c r="A122" s="136" t="s">
        <v>1646</v>
      </c>
      <c r="B122" s="136" t="s">
        <v>1647</v>
      </c>
      <c r="C122" s="136" t="s">
        <v>125</v>
      </c>
      <c r="D122" s="136" t="s">
        <v>1648</v>
      </c>
      <c r="E122" s="4"/>
      <c r="F122" s="157" t="s">
        <v>1649</v>
      </c>
      <c r="G122" s="4"/>
      <c r="H122" s="144" t="s">
        <v>1650</v>
      </c>
      <c r="I122" s="4"/>
      <c r="J122" s="136">
        <v>1</v>
      </c>
      <c r="K122" s="4">
        <v>1</v>
      </c>
      <c r="L122" s="4"/>
      <c r="M122" s="175"/>
      <c r="N122" s="4"/>
      <c r="O122" s="136"/>
      <c r="P122" s="136"/>
      <c r="Q122" s="4"/>
      <c r="R122" s="4"/>
      <c r="S122" s="175">
        <f t="shared" si="1"/>
        <v>1</v>
      </c>
      <c r="T122" s="141">
        <v>13</v>
      </c>
      <c r="U122" s="4" t="s">
        <v>1018</v>
      </c>
      <c r="V122" s="4"/>
      <c r="W122" s="4" t="s">
        <v>1019</v>
      </c>
      <c r="X122" s="4" t="s">
        <v>1463</v>
      </c>
    </row>
    <row r="123" spans="1:24">
      <c r="A123" s="136" t="s">
        <v>1651</v>
      </c>
      <c r="B123" s="136" t="s">
        <v>1652</v>
      </c>
      <c r="C123" s="136" t="s">
        <v>168</v>
      </c>
      <c r="D123" s="136" t="s">
        <v>1653</v>
      </c>
      <c r="E123" s="4"/>
      <c r="F123" s="157" t="s">
        <v>1654</v>
      </c>
      <c r="G123" s="4"/>
      <c r="H123" s="144" t="s">
        <v>1655</v>
      </c>
      <c r="I123" s="4"/>
      <c r="J123" s="136">
        <v>1</v>
      </c>
      <c r="K123" s="4">
        <v>1</v>
      </c>
      <c r="L123" s="4"/>
      <c r="M123" s="175"/>
      <c r="N123" s="4"/>
      <c r="O123" s="136"/>
      <c r="P123" s="136"/>
      <c r="Q123" s="4"/>
      <c r="R123" s="4"/>
      <c r="S123" s="175">
        <f t="shared" si="1"/>
        <v>1</v>
      </c>
      <c r="T123" s="141">
        <v>33</v>
      </c>
      <c r="U123" s="4" t="s">
        <v>1018</v>
      </c>
      <c r="V123" s="4"/>
      <c r="W123" s="4" t="s">
        <v>1019</v>
      </c>
      <c r="X123" s="4" t="s">
        <v>1500</v>
      </c>
    </row>
    <row r="124" spans="1:24">
      <c r="A124" s="136" t="s">
        <v>1656</v>
      </c>
      <c r="B124" s="136" t="s">
        <v>1657</v>
      </c>
      <c r="C124" s="136" t="s">
        <v>221</v>
      </c>
      <c r="D124" s="136" t="s">
        <v>1658</v>
      </c>
      <c r="E124" s="4"/>
      <c r="F124" s="157" t="s">
        <v>1659</v>
      </c>
      <c r="G124" s="4"/>
      <c r="H124" s="144" t="s">
        <v>1660</v>
      </c>
      <c r="I124" s="4"/>
      <c r="J124" s="136">
        <v>1</v>
      </c>
      <c r="K124" s="4">
        <v>1</v>
      </c>
      <c r="L124" s="4"/>
      <c r="M124" s="175"/>
      <c r="N124" s="4"/>
      <c r="O124" s="136"/>
      <c r="P124" s="136"/>
      <c r="Q124" s="4"/>
      <c r="R124" s="4"/>
      <c r="S124" s="175">
        <f t="shared" si="1"/>
        <v>1</v>
      </c>
      <c r="T124" s="141">
        <v>13</v>
      </c>
      <c r="U124" s="4" t="s">
        <v>1027</v>
      </c>
      <c r="V124" s="4"/>
      <c r="W124" s="4" t="s">
        <v>1019</v>
      </c>
      <c r="X124" s="4" t="s">
        <v>1463</v>
      </c>
    </row>
    <row r="125" spans="1:24">
      <c r="A125" s="136" t="s">
        <v>1661</v>
      </c>
      <c r="B125" s="136" t="s">
        <v>1662</v>
      </c>
      <c r="C125" s="136" t="s">
        <v>125</v>
      </c>
      <c r="D125" s="136" t="s">
        <v>1663</v>
      </c>
      <c r="E125" s="4"/>
      <c r="F125" s="157" t="s">
        <v>1664</v>
      </c>
      <c r="G125" s="4"/>
      <c r="H125" s="144" t="s">
        <v>1665</v>
      </c>
      <c r="I125" s="4"/>
      <c r="J125" s="136">
        <v>1</v>
      </c>
      <c r="K125" s="4">
        <v>1</v>
      </c>
      <c r="L125" s="4"/>
      <c r="M125" s="175"/>
      <c r="N125" s="4"/>
      <c r="O125" s="136"/>
      <c r="P125" s="136"/>
      <c r="Q125" s="4"/>
      <c r="R125" s="4"/>
      <c r="S125" s="175">
        <f t="shared" si="1"/>
        <v>1</v>
      </c>
      <c r="T125" s="141">
        <v>23</v>
      </c>
      <c r="U125" s="4" t="s">
        <v>1018</v>
      </c>
      <c r="V125" s="4"/>
      <c r="W125" s="4" t="s">
        <v>1019</v>
      </c>
      <c r="X125" s="4" t="s">
        <v>1463</v>
      </c>
    </row>
    <row r="126" spans="1:24">
      <c r="A126" s="136" t="s">
        <v>1666</v>
      </c>
      <c r="B126" s="136" t="s">
        <v>1667</v>
      </c>
      <c r="C126" s="136" t="s">
        <v>800</v>
      </c>
      <c r="D126" s="136" t="s">
        <v>1668</v>
      </c>
      <c r="E126" s="4"/>
      <c r="F126" s="157" t="s">
        <v>1669</v>
      </c>
      <c r="G126" s="4"/>
      <c r="H126" s="144" t="s">
        <v>1670</v>
      </c>
      <c r="I126" s="4"/>
      <c r="J126" s="136">
        <v>2</v>
      </c>
      <c r="K126" s="4">
        <v>2</v>
      </c>
      <c r="L126" s="4"/>
      <c r="M126" s="175"/>
      <c r="N126" s="4"/>
      <c r="O126" s="136"/>
      <c r="P126" s="136"/>
      <c r="Q126" s="4"/>
      <c r="R126" s="4"/>
      <c r="S126" s="175">
        <f t="shared" si="1"/>
        <v>2</v>
      </c>
      <c r="T126" s="141">
        <v>25</v>
      </c>
      <c r="U126" s="4" t="s">
        <v>1027</v>
      </c>
      <c r="V126" s="4"/>
      <c r="W126" s="4" t="s">
        <v>1019</v>
      </c>
      <c r="X126" s="4" t="s">
        <v>1608</v>
      </c>
    </row>
    <row r="127" spans="1:24">
      <c r="A127" s="136" t="s">
        <v>1671</v>
      </c>
      <c r="B127" s="136" t="s">
        <v>1672</v>
      </c>
      <c r="C127" s="136" t="s">
        <v>1673</v>
      </c>
      <c r="D127" s="136" t="s">
        <v>1674</v>
      </c>
      <c r="E127" s="4"/>
      <c r="F127" s="157" t="s">
        <v>1675</v>
      </c>
      <c r="G127" s="4"/>
      <c r="H127" s="144" t="s">
        <v>1676</v>
      </c>
      <c r="I127" s="4"/>
      <c r="J127" s="136">
        <v>1</v>
      </c>
      <c r="K127" s="4">
        <v>1</v>
      </c>
      <c r="L127" s="4"/>
      <c r="M127" s="175"/>
      <c r="N127" s="4"/>
      <c r="O127" s="136"/>
      <c r="P127" s="136"/>
      <c r="Q127" s="4"/>
      <c r="R127" s="4"/>
      <c r="S127" s="175">
        <f t="shared" si="1"/>
        <v>1</v>
      </c>
      <c r="T127" s="141">
        <v>13</v>
      </c>
      <c r="U127" s="4" t="s">
        <v>1018</v>
      </c>
      <c r="V127" s="4"/>
      <c r="W127" s="4" t="s">
        <v>1019</v>
      </c>
      <c r="X127" s="4" t="s">
        <v>1608</v>
      </c>
    </row>
    <row r="128" spans="1:24">
      <c r="A128" s="136" t="s">
        <v>1677</v>
      </c>
      <c r="B128" s="136" t="s">
        <v>1678</v>
      </c>
      <c r="C128" s="136" t="s">
        <v>334</v>
      </c>
      <c r="D128" s="136" t="s">
        <v>1679</v>
      </c>
      <c r="E128" s="4"/>
      <c r="F128" s="157" t="s">
        <v>1680</v>
      </c>
      <c r="G128" s="4"/>
      <c r="H128" s="144" t="s">
        <v>1681</v>
      </c>
      <c r="I128" s="4"/>
      <c r="J128" s="136">
        <v>2</v>
      </c>
      <c r="K128" s="4">
        <v>2</v>
      </c>
      <c r="L128" s="4"/>
      <c r="M128" s="175"/>
      <c r="N128" s="4"/>
      <c r="O128" s="136"/>
      <c r="P128" s="136"/>
      <c r="Q128" s="4"/>
      <c r="R128" s="4"/>
      <c r="S128" s="175">
        <f t="shared" si="1"/>
        <v>2</v>
      </c>
      <c r="T128" s="141">
        <v>25</v>
      </c>
      <c r="U128" s="4" t="s">
        <v>1018</v>
      </c>
      <c r="V128" s="4"/>
      <c r="W128" s="4" t="s">
        <v>1019</v>
      </c>
      <c r="X128" s="4" t="s">
        <v>1608</v>
      </c>
    </row>
    <row r="129" spans="1:24">
      <c r="A129" s="136" t="s">
        <v>1682</v>
      </c>
      <c r="B129" s="136" t="s">
        <v>1683</v>
      </c>
      <c r="C129" s="136" t="s">
        <v>125</v>
      </c>
      <c r="D129" s="136" t="s">
        <v>1684</v>
      </c>
      <c r="E129" s="4"/>
      <c r="F129" s="157"/>
      <c r="G129" s="4"/>
      <c r="H129" s="144"/>
      <c r="I129" s="4"/>
      <c r="J129" s="136"/>
      <c r="K129" s="4"/>
      <c r="L129" s="4"/>
      <c r="M129" s="175"/>
      <c r="N129" s="4"/>
      <c r="O129" s="136"/>
      <c r="P129" s="136">
        <v>1</v>
      </c>
      <c r="Q129" s="4">
        <v>1</v>
      </c>
      <c r="R129" s="4"/>
      <c r="S129" s="175">
        <f t="shared" si="1"/>
        <v>1</v>
      </c>
      <c r="T129" s="141">
        <v>13</v>
      </c>
      <c r="U129" s="4" t="s">
        <v>1038</v>
      </c>
      <c r="V129" s="4"/>
      <c r="W129" s="4" t="s">
        <v>76</v>
      </c>
      <c r="X129" s="4" t="s">
        <v>1614</v>
      </c>
    </row>
    <row r="130" spans="1:24">
      <c r="A130" s="136" t="s">
        <v>1685</v>
      </c>
      <c r="B130" s="136" t="s">
        <v>1686</v>
      </c>
      <c r="C130" s="136" t="s">
        <v>1217</v>
      </c>
      <c r="D130" s="136" t="s">
        <v>1687</v>
      </c>
      <c r="E130" s="4"/>
      <c r="F130" s="157" t="s">
        <v>1688</v>
      </c>
      <c r="G130" s="4"/>
      <c r="H130" s="144" t="s">
        <v>1689</v>
      </c>
      <c r="I130" s="4"/>
      <c r="J130" s="136">
        <v>2</v>
      </c>
      <c r="K130" s="4">
        <v>2</v>
      </c>
      <c r="L130" s="4"/>
      <c r="M130" s="175"/>
      <c r="N130" s="4"/>
      <c r="O130" s="136"/>
      <c r="P130" s="136"/>
      <c r="Q130" s="4"/>
      <c r="R130" s="4"/>
      <c r="S130" s="175">
        <f t="shared" si="1"/>
        <v>2</v>
      </c>
      <c r="T130" s="141">
        <v>50</v>
      </c>
      <c r="U130" s="4" t="s">
        <v>1027</v>
      </c>
      <c r="V130" s="4"/>
      <c r="W130" s="4" t="s">
        <v>1019</v>
      </c>
      <c r="X130" s="4" t="s">
        <v>1690</v>
      </c>
    </row>
    <row r="131" spans="1:24">
      <c r="A131" s="136" t="s">
        <v>1691</v>
      </c>
      <c r="B131" s="136" t="s">
        <v>1692</v>
      </c>
      <c r="C131" s="136" t="s">
        <v>125</v>
      </c>
      <c r="D131" s="136" t="s">
        <v>1693</v>
      </c>
      <c r="E131" s="4"/>
      <c r="F131" s="157" t="s">
        <v>1694</v>
      </c>
      <c r="G131" s="4"/>
      <c r="H131" s="144" t="s">
        <v>1695</v>
      </c>
      <c r="I131" s="4"/>
      <c r="J131" s="136">
        <v>1</v>
      </c>
      <c r="K131" s="4">
        <v>1</v>
      </c>
      <c r="L131" s="4"/>
      <c r="M131" s="175"/>
      <c r="N131" s="4"/>
      <c r="O131" s="136"/>
      <c r="P131" s="136"/>
      <c r="Q131" s="4"/>
      <c r="R131" s="4"/>
      <c r="S131" s="175">
        <f t="shared" si="1"/>
        <v>1</v>
      </c>
      <c r="T131" s="141">
        <v>13</v>
      </c>
      <c r="U131" s="4" t="s">
        <v>1018</v>
      </c>
      <c r="V131" s="4"/>
      <c r="W131" s="4" t="s">
        <v>1019</v>
      </c>
      <c r="X131" s="4" t="s">
        <v>1614</v>
      </c>
    </row>
    <row r="132" spans="1:24">
      <c r="A132" s="136" t="s">
        <v>1696</v>
      </c>
      <c r="B132" s="136" t="s">
        <v>1697</v>
      </c>
      <c r="C132" s="136" t="s">
        <v>125</v>
      </c>
      <c r="D132" s="136" t="s">
        <v>1698</v>
      </c>
      <c r="E132" s="4"/>
      <c r="F132" s="157" t="s">
        <v>1699</v>
      </c>
      <c r="G132" s="4"/>
      <c r="H132" s="144" t="s">
        <v>1700</v>
      </c>
      <c r="I132" s="4"/>
      <c r="J132" s="136">
        <v>1</v>
      </c>
      <c r="K132" s="4">
        <v>1</v>
      </c>
      <c r="L132" s="4"/>
      <c r="M132" s="175"/>
      <c r="N132" s="4"/>
      <c r="O132" s="136"/>
      <c r="P132" s="136"/>
      <c r="Q132" s="4"/>
      <c r="R132" s="4"/>
      <c r="S132" s="175">
        <f t="shared" ref="S132:S195" si="2">SUM(J132+M132+P132)</f>
        <v>1</v>
      </c>
      <c r="T132" s="141">
        <v>33</v>
      </c>
      <c r="U132" s="4" t="s">
        <v>1027</v>
      </c>
      <c r="V132" s="4"/>
      <c r="W132" s="4" t="s">
        <v>1019</v>
      </c>
      <c r="X132" s="4" t="s">
        <v>1690</v>
      </c>
    </row>
    <row r="133" spans="1:24">
      <c r="A133" s="136" t="s">
        <v>1701</v>
      </c>
      <c r="B133" s="136" t="s">
        <v>1702</v>
      </c>
      <c r="C133" s="136" t="s">
        <v>1201</v>
      </c>
      <c r="D133" s="136" t="s">
        <v>1703</v>
      </c>
      <c r="E133" s="4"/>
      <c r="F133" s="157" t="s">
        <v>1704</v>
      </c>
      <c r="G133" s="4"/>
      <c r="H133" s="144" t="s">
        <v>1705</v>
      </c>
      <c r="I133" s="4"/>
      <c r="J133" s="136">
        <v>1</v>
      </c>
      <c r="K133" s="4">
        <v>1</v>
      </c>
      <c r="L133" s="4"/>
      <c r="M133" s="175"/>
      <c r="N133" s="4"/>
      <c r="O133" s="136"/>
      <c r="P133" s="136"/>
      <c r="Q133" s="4"/>
      <c r="R133" s="4"/>
      <c r="S133" s="175">
        <f t="shared" si="2"/>
        <v>1</v>
      </c>
      <c r="T133" s="141">
        <v>20</v>
      </c>
      <c r="U133" s="4" t="s">
        <v>1018</v>
      </c>
      <c r="V133" s="4"/>
      <c r="W133" s="4" t="s">
        <v>1019</v>
      </c>
      <c r="X133" s="4" t="s">
        <v>1690</v>
      </c>
    </row>
    <row r="134" spans="1:24">
      <c r="A134" s="136" t="s">
        <v>1706</v>
      </c>
      <c r="B134" s="136" t="s">
        <v>1707</v>
      </c>
      <c r="C134" s="136" t="s">
        <v>125</v>
      </c>
      <c r="D134" s="136" t="s">
        <v>1708</v>
      </c>
      <c r="E134" s="4"/>
      <c r="F134" s="157" t="s">
        <v>1709</v>
      </c>
      <c r="G134" s="4"/>
      <c r="H134" s="144" t="s">
        <v>1710</v>
      </c>
      <c r="I134" s="4"/>
      <c r="J134" s="136">
        <v>5</v>
      </c>
      <c r="K134" s="4">
        <v>5</v>
      </c>
      <c r="L134" s="4"/>
      <c r="M134" s="175"/>
      <c r="N134" s="4"/>
      <c r="O134" s="136"/>
      <c r="P134" s="136"/>
      <c r="Q134" s="4"/>
      <c r="R134" s="4"/>
      <c r="S134" s="175">
        <f t="shared" si="2"/>
        <v>5</v>
      </c>
      <c r="T134" s="141">
        <v>100</v>
      </c>
      <c r="U134" s="4" t="s">
        <v>1018</v>
      </c>
      <c r="V134" s="4"/>
      <c r="W134" s="4" t="s">
        <v>1019</v>
      </c>
      <c r="X134" s="4" t="s">
        <v>1690</v>
      </c>
    </row>
    <row r="135" spans="1:24">
      <c r="A135" s="136" t="s">
        <v>1711</v>
      </c>
      <c r="B135" s="136" t="s">
        <v>1712</v>
      </c>
      <c r="C135" s="136" t="s">
        <v>1424</v>
      </c>
      <c r="D135" s="136" t="s">
        <v>1713</v>
      </c>
      <c r="E135" s="4"/>
      <c r="F135" s="157" t="s">
        <v>1714</v>
      </c>
      <c r="G135" s="4"/>
      <c r="H135" s="144" t="s">
        <v>1715</v>
      </c>
      <c r="I135" s="4"/>
      <c r="J135" s="136">
        <v>3</v>
      </c>
      <c r="K135" s="4">
        <v>3</v>
      </c>
      <c r="L135" s="4"/>
      <c r="M135" s="175"/>
      <c r="N135" s="4"/>
      <c r="O135" s="136"/>
      <c r="P135" s="136"/>
      <c r="Q135" s="4"/>
      <c r="R135" s="4"/>
      <c r="S135" s="175">
        <f t="shared" si="2"/>
        <v>3</v>
      </c>
      <c r="T135" s="141">
        <v>45</v>
      </c>
      <c r="U135" s="4" t="s">
        <v>1018</v>
      </c>
      <c r="V135" s="4"/>
      <c r="W135" s="4" t="s">
        <v>1019</v>
      </c>
      <c r="X135" s="4" t="s">
        <v>1690</v>
      </c>
    </row>
    <row r="136" spans="1:24">
      <c r="A136" s="136" t="s">
        <v>1716</v>
      </c>
      <c r="B136" s="136" t="s">
        <v>1717</v>
      </c>
      <c r="C136" s="136" t="s">
        <v>389</v>
      </c>
      <c r="D136" s="136" t="s">
        <v>1718</v>
      </c>
      <c r="E136" s="4"/>
      <c r="F136" s="157" t="s">
        <v>1719</v>
      </c>
      <c r="G136" s="4"/>
      <c r="H136" s="144" t="s">
        <v>1720</v>
      </c>
      <c r="I136" s="4"/>
      <c r="J136" s="136">
        <v>1</v>
      </c>
      <c r="K136" s="4">
        <v>1</v>
      </c>
      <c r="L136" s="4"/>
      <c r="M136" s="175"/>
      <c r="N136" s="4"/>
      <c r="O136" s="136"/>
      <c r="P136" s="136"/>
      <c r="Q136" s="4"/>
      <c r="R136" s="4"/>
      <c r="S136" s="175">
        <f t="shared" si="2"/>
        <v>1</v>
      </c>
      <c r="T136" s="141">
        <v>30</v>
      </c>
      <c r="U136" s="4" t="s">
        <v>1018</v>
      </c>
      <c r="V136" s="4"/>
      <c r="W136" s="4" t="s">
        <v>1019</v>
      </c>
      <c r="X136" s="4" t="s">
        <v>1690</v>
      </c>
    </row>
    <row r="137" spans="1:24">
      <c r="A137" s="136" t="s">
        <v>1721</v>
      </c>
      <c r="B137" s="136" t="s">
        <v>1722</v>
      </c>
      <c r="C137" s="136" t="s">
        <v>1723</v>
      </c>
      <c r="D137" s="136" t="s">
        <v>1724</v>
      </c>
      <c r="E137" s="4"/>
      <c r="F137" s="157" t="s">
        <v>1725</v>
      </c>
      <c r="G137" s="4"/>
      <c r="H137" s="144" t="s">
        <v>1726</v>
      </c>
      <c r="I137" s="4"/>
      <c r="J137" s="136">
        <v>1</v>
      </c>
      <c r="K137" s="4">
        <v>1</v>
      </c>
      <c r="L137" s="4"/>
      <c r="M137" s="175"/>
      <c r="N137" s="4"/>
      <c r="O137" s="136"/>
      <c r="P137" s="136"/>
      <c r="Q137" s="4"/>
      <c r="R137" s="4"/>
      <c r="S137" s="175">
        <f t="shared" si="2"/>
        <v>1</v>
      </c>
      <c r="T137" s="141">
        <v>13</v>
      </c>
      <c r="U137" s="4" t="s">
        <v>1018</v>
      </c>
      <c r="V137" s="4"/>
      <c r="W137" s="4" t="s">
        <v>1019</v>
      </c>
      <c r="X137" s="4" t="s">
        <v>1614</v>
      </c>
    </row>
    <row r="138" spans="1:24">
      <c r="A138" s="136" t="s">
        <v>1727</v>
      </c>
      <c r="B138" s="136" t="s">
        <v>1728</v>
      </c>
      <c r="C138" s="136" t="s">
        <v>1729</v>
      </c>
      <c r="D138" s="136" t="s">
        <v>1730</v>
      </c>
      <c r="E138" s="4"/>
      <c r="F138" s="157" t="s">
        <v>1731</v>
      </c>
      <c r="G138" s="4"/>
      <c r="H138" s="144" t="s">
        <v>1732</v>
      </c>
      <c r="I138" s="4"/>
      <c r="J138" s="136">
        <v>1</v>
      </c>
      <c r="K138" s="4">
        <v>1</v>
      </c>
      <c r="L138" s="4"/>
      <c r="M138" s="175"/>
      <c r="N138" s="4"/>
      <c r="O138" s="136"/>
      <c r="P138" s="136"/>
      <c r="Q138" s="4"/>
      <c r="R138" s="4"/>
      <c r="S138" s="175">
        <f t="shared" si="2"/>
        <v>1</v>
      </c>
      <c r="T138" s="141">
        <v>13</v>
      </c>
      <c r="U138" s="4" t="s">
        <v>1027</v>
      </c>
      <c r="V138" s="4"/>
      <c r="W138" s="4" t="s">
        <v>1019</v>
      </c>
      <c r="X138" s="4" t="s">
        <v>1690</v>
      </c>
    </row>
    <row r="139" spans="1:24">
      <c r="A139" s="136" t="s">
        <v>1733</v>
      </c>
      <c r="B139" s="136" t="s">
        <v>1734</v>
      </c>
      <c r="C139" s="136" t="s">
        <v>1735</v>
      </c>
      <c r="D139" s="136" t="s">
        <v>1736</v>
      </c>
      <c r="E139" s="4"/>
      <c r="F139" s="157" t="s">
        <v>1737</v>
      </c>
      <c r="G139" s="4"/>
      <c r="H139" s="144" t="s">
        <v>1738</v>
      </c>
      <c r="I139" s="4"/>
      <c r="J139" s="136">
        <v>3</v>
      </c>
      <c r="K139" s="4">
        <v>3</v>
      </c>
      <c r="L139" s="4"/>
      <c r="M139" s="175"/>
      <c r="N139" s="4"/>
      <c r="O139" s="136"/>
      <c r="P139" s="136"/>
      <c r="Q139" s="4"/>
      <c r="R139" s="4"/>
      <c r="S139" s="175">
        <f t="shared" si="2"/>
        <v>3</v>
      </c>
      <c r="T139" s="141">
        <v>30</v>
      </c>
      <c r="U139" s="4" t="s">
        <v>1018</v>
      </c>
      <c r="V139" s="4"/>
      <c r="W139" s="4" t="s">
        <v>1019</v>
      </c>
      <c r="X139" s="4" t="s">
        <v>1690</v>
      </c>
    </row>
    <row r="140" spans="1:24">
      <c r="A140" s="136" t="s">
        <v>1739</v>
      </c>
      <c r="B140" s="136" t="s">
        <v>1740</v>
      </c>
      <c r="C140" s="136" t="s">
        <v>1741</v>
      </c>
      <c r="D140" s="136" t="s">
        <v>1742</v>
      </c>
      <c r="E140" s="4"/>
      <c r="F140" s="157" t="s">
        <v>1743</v>
      </c>
      <c r="G140" s="4"/>
      <c r="H140" s="144" t="s">
        <v>1744</v>
      </c>
      <c r="I140" s="4"/>
      <c r="J140" s="136">
        <v>2</v>
      </c>
      <c r="K140" s="4">
        <v>2</v>
      </c>
      <c r="L140" s="4"/>
      <c r="M140" s="175"/>
      <c r="N140" s="4"/>
      <c r="O140" s="136"/>
      <c r="P140" s="136"/>
      <c r="Q140" s="4"/>
      <c r="R140" s="4"/>
      <c r="S140" s="175">
        <f t="shared" si="2"/>
        <v>2</v>
      </c>
      <c r="T140" s="141">
        <v>50</v>
      </c>
      <c r="U140" s="4" t="s">
        <v>1027</v>
      </c>
      <c r="V140" s="4"/>
      <c r="W140" s="4" t="s">
        <v>1019</v>
      </c>
      <c r="X140" s="4" t="s">
        <v>1690</v>
      </c>
    </row>
    <row r="141" spans="1:24">
      <c r="A141" s="136" t="s">
        <v>1745</v>
      </c>
      <c r="B141" s="136" t="s">
        <v>1746</v>
      </c>
      <c r="C141" s="136" t="s">
        <v>1747</v>
      </c>
      <c r="D141" s="136" t="s">
        <v>1748</v>
      </c>
      <c r="E141" s="4"/>
      <c r="F141" s="157" t="s">
        <v>1749</v>
      </c>
      <c r="G141" s="4"/>
      <c r="H141" s="144" t="s">
        <v>1750</v>
      </c>
      <c r="I141" s="4"/>
      <c r="J141" s="136">
        <v>2</v>
      </c>
      <c r="K141" s="4">
        <v>2</v>
      </c>
      <c r="L141" s="4"/>
      <c r="M141" s="175"/>
      <c r="N141" s="4"/>
      <c r="O141" s="136"/>
      <c r="P141" s="136"/>
      <c r="Q141" s="4"/>
      <c r="R141" s="4"/>
      <c r="S141" s="175">
        <f t="shared" si="2"/>
        <v>2</v>
      </c>
      <c r="T141" s="141">
        <v>25</v>
      </c>
      <c r="U141" s="4" t="s">
        <v>1027</v>
      </c>
      <c r="V141" s="4"/>
      <c r="W141" s="4" t="s">
        <v>1019</v>
      </c>
      <c r="X141" s="4" t="s">
        <v>1614</v>
      </c>
    </row>
    <row r="142" spans="1:24">
      <c r="A142" s="136" t="s">
        <v>1751</v>
      </c>
      <c r="B142" s="136" t="s">
        <v>1752</v>
      </c>
      <c r="C142" s="136" t="s">
        <v>1753</v>
      </c>
      <c r="D142" s="136" t="s">
        <v>1754</v>
      </c>
      <c r="E142" s="4"/>
      <c r="F142" s="157" t="s">
        <v>1755</v>
      </c>
      <c r="G142" s="4"/>
      <c r="H142" s="144" t="s">
        <v>1756</v>
      </c>
      <c r="I142" s="4"/>
      <c r="J142" s="136">
        <v>2</v>
      </c>
      <c r="K142" s="4">
        <v>2</v>
      </c>
      <c r="L142" s="4"/>
      <c r="M142" s="175"/>
      <c r="N142" s="4"/>
      <c r="O142" s="136"/>
      <c r="P142" s="136"/>
      <c r="Q142" s="4"/>
      <c r="R142" s="4"/>
      <c r="S142" s="175">
        <f t="shared" si="2"/>
        <v>2</v>
      </c>
      <c r="T142" s="141">
        <v>25</v>
      </c>
      <c r="U142" s="4" t="s">
        <v>1018</v>
      </c>
      <c r="V142" s="4"/>
      <c r="W142" s="4" t="s">
        <v>1019</v>
      </c>
      <c r="X142" s="4" t="s">
        <v>1614</v>
      </c>
    </row>
    <row r="143" spans="1:24">
      <c r="A143" s="136" t="s">
        <v>1757</v>
      </c>
      <c r="B143" s="136" t="s">
        <v>1758</v>
      </c>
      <c r="C143" s="136" t="s">
        <v>118</v>
      </c>
      <c r="D143" s="136" t="s">
        <v>1759</v>
      </c>
      <c r="E143" s="4"/>
      <c r="F143" s="157" t="s">
        <v>1760</v>
      </c>
      <c r="G143" s="4"/>
      <c r="H143" s="144" t="s">
        <v>1761</v>
      </c>
      <c r="I143" s="4"/>
      <c r="J143" s="136">
        <v>1</v>
      </c>
      <c r="K143" s="4">
        <v>1</v>
      </c>
      <c r="L143" s="4"/>
      <c r="M143" s="175"/>
      <c r="N143" s="4"/>
      <c r="O143" s="136"/>
      <c r="P143" s="136"/>
      <c r="Q143" s="4"/>
      <c r="R143" s="4"/>
      <c r="S143" s="175">
        <f t="shared" si="2"/>
        <v>1</v>
      </c>
      <c r="T143" s="141">
        <v>15</v>
      </c>
      <c r="U143" s="4" t="s">
        <v>1018</v>
      </c>
      <c r="V143" s="4"/>
      <c r="W143" s="4" t="s">
        <v>1019</v>
      </c>
      <c r="X143" s="4" t="s">
        <v>1690</v>
      </c>
    </row>
    <row r="144" spans="1:24">
      <c r="A144" s="136" t="s">
        <v>1762</v>
      </c>
      <c r="B144" s="136" t="s">
        <v>1763</v>
      </c>
      <c r="C144" s="136" t="s">
        <v>1201</v>
      </c>
      <c r="D144" s="136" t="s">
        <v>1764</v>
      </c>
      <c r="E144" s="4"/>
      <c r="F144" s="157" t="s">
        <v>1765</v>
      </c>
      <c r="G144" s="4"/>
      <c r="H144" s="144" t="s">
        <v>1766</v>
      </c>
      <c r="I144" s="4"/>
      <c r="J144" s="136">
        <v>1</v>
      </c>
      <c r="K144" s="4">
        <v>1</v>
      </c>
      <c r="L144" s="4"/>
      <c r="M144" s="175"/>
      <c r="N144" s="4"/>
      <c r="O144" s="136"/>
      <c r="P144" s="136"/>
      <c r="Q144" s="4"/>
      <c r="R144" s="4"/>
      <c r="S144" s="175">
        <f t="shared" si="2"/>
        <v>1</v>
      </c>
      <c r="T144" s="141">
        <v>20</v>
      </c>
      <c r="U144" s="4" t="s">
        <v>1018</v>
      </c>
      <c r="V144" s="4"/>
      <c r="W144" s="4" t="s">
        <v>1019</v>
      </c>
      <c r="X144" s="4" t="s">
        <v>1690</v>
      </c>
    </row>
    <row r="145" spans="1:24">
      <c r="A145" s="136" t="s">
        <v>1767</v>
      </c>
      <c r="B145" s="136" t="s">
        <v>1768</v>
      </c>
      <c r="C145" s="136" t="s">
        <v>1769</v>
      </c>
      <c r="D145" s="136" t="s">
        <v>1770</v>
      </c>
      <c r="E145" s="4"/>
      <c r="F145" s="157" t="s">
        <v>1771</v>
      </c>
      <c r="G145" s="4"/>
      <c r="H145" s="144" t="s">
        <v>1772</v>
      </c>
      <c r="I145" s="4"/>
      <c r="J145" s="136">
        <v>2</v>
      </c>
      <c r="K145" s="4">
        <v>2</v>
      </c>
      <c r="L145" s="4"/>
      <c r="M145" s="175"/>
      <c r="N145" s="4"/>
      <c r="O145" s="136"/>
      <c r="P145" s="136"/>
      <c r="Q145" s="4"/>
      <c r="R145" s="4"/>
      <c r="S145" s="175">
        <f t="shared" si="2"/>
        <v>2</v>
      </c>
      <c r="T145" s="141">
        <v>25</v>
      </c>
      <c r="U145" s="4" t="s">
        <v>1018</v>
      </c>
      <c r="V145" s="4"/>
      <c r="W145" s="4" t="s">
        <v>1019</v>
      </c>
      <c r="X145" s="4" t="s">
        <v>1614</v>
      </c>
    </row>
    <row r="146" spans="1:24">
      <c r="A146" s="136" t="s">
        <v>1773</v>
      </c>
      <c r="B146" s="136" t="s">
        <v>1774</v>
      </c>
      <c r="C146" s="136" t="s">
        <v>1418</v>
      </c>
      <c r="D146" s="136" t="s">
        <v>1775</v>
      </c>
      <c r="E146" s="4"/>
      <c r="F146" s="157" t="s">
        <v>1776</v>
      </c>
      <c r="G146" s="4"/>
      <c r="H146" s="144" t="s">
        <v>1777</v>
      </c>
      <c r="I146" s="4"/>
      <c r="J146" s="136">
        <v>1</v>
      </c>
      <c r="K146" s="4">
        <v>1</v>
      </c>
      <c r="L146" s="4"/>
      <c r="M146" s="175"/>
      <c r="N146" s="4"/>
      <c r="O146" s="136"/>
      <c r="P146" s="136"/>
      <c r="Q146" s="4"/>
      <c r="R146" s="4"/>
      <c r="S146" s="175">
        <f t="shared" si="2"/>
        <v>1</v>
      </c>
      <c r="T146" s="141">
        <v>13</v>
      </c>
      <c r="U146" s="4" t="s">
        <v>1018</v>
      </c>
      <c r="V146" s="4"/>
      <c r="W146" s="4" t="s">
        <v>1019</v>
      </c>
      <c r="X146" s="4" t="s">
        <v>1614</v>
      </c>
    </row>
    <row r="147" spans="1:24">
      <c r="A147" s="136" t="s">
        <v>1778</v>
      </c>
      <c r="B147" s="136" t="s">
        <v>1779</v>
      </c>
      <c r="C147" s="136" t="s">
        <v>125</v>
      </c>
      <c r="D147" s="136" t="s">
        <v>1780</v>
      </c>
      <c r="E147" s="4"/>
      <c r="F147" s="157" t="s">
        <v>1781</v>
      </c>
      <c r="G147" s="4"/>
      <c r="H147" s="144" t="s">
        <v>1782</v>
      </c>
      <c r="I147" s="4"/>
      <c r="J147" s="136">
        <v>2</v>
      </c>
      <c r="K147" s="4">
        <v>2</v>
      </c>
      <c r="L147" s="4"/>
      <c r="M147" s="175"/>
      <c r="N147" s="4"/>
      <c r="O147" s="136"/>
      <c r="P147" s="136"/>
      <c r="Q147" s="4"/>
      <c r="R147" s="4"/>
      <c r="S147" s="175">
        <f t="shared" si="2"/>
        <v>2</v>
      </c>
      <c r="T147" s="141">
        <v>25</v>
      </c>
      <c r="U147" s="4" t="s">
        <v>1027</v>
      </c>
      <c r="V147" s="4"/>
      <c r="W147" s="4" t="s">
        <v>1019</v>
      </c>
      <c r="X147" s="4" t="s">
        <v>1614</v>
      </c>
    </row>
    <row r="148" spans="1:24">
      <c r="A148" s="136" t="s">
        <v>1783</v>
      </c>
      <c r="B148" s="136" t="s">
        <v>1784</v>
      </c>
      <c r="C148" s="136" t="s">
        <v>1418</v>
      </c>
      <c r="D148" s="136" t="s">
        <v>1785</v>
      </c>
      <c r="E148" s="4"/>
      <c r="F148" s="157" t="s">
        <v>1786</v>
      </c>
      <c r="G148" s="4"/>
      <c r="H148" s="144" t="s">
        <v>1787</v>
      </c>
      <c r="I148" s="4"/>
      <c r="J148" s="136">
        <v>1</v>
      </c>
      <c r="K148" s="4">
        <v>1</v>
      </c>
      <c r="L148" s="4"/>
      <c r="M148" s="175"/>
      <c r="N148" s="4"/>
      <c r="O148" s="136"/>
      <c r="P148" s="136"/>
      <c r="Q148" s="4"/>
      <c r="R148" s="4"/>
      <c r="S148" s="175">
        <f t="shared" si="2"/>
        <v>1</v>
      </c>
      <c r="T148" s="141">
        <v>20</v>
      </c>
      <c r="U148" s="4" t="s">
        <v>1027</v>
      </c>
      <c r="V148" s="4"/>
      <c r="W148" s="4" t="s">
        <v>1019</v>
      </c>
      <c r="X148" s="4" t="s">
        <v>1690</v>
      </c>
    </row>
    <row r="149" spans="1:24">
      <c r="A149" s="136" t="s">
        <v>1788</v>
      </c>
      <c r="B149" s="136" t="s">
        <v>1789</v>
      </c>
      <c r="C149" s="136" t="s">
        <v>1790</v>
      </c>
      <c r="D149" s="136">
        <v>2882</v>
      </c>
      <c r="E149" s="4"/>
      <c r="F149" s="157" t="s">
        <v>1791</v>
      </c>
      <c r="G149" s="4"/>
      <c r="H149" s="144" t="s">
        <v>1792</v>
      </c>
      <c r="I149" s="4"/>
      <c r="J149" s="136">
        <v>1</v>
      </c>
      <c r="K149" s="4">
        <v>1</v>
      </c>
      <c r="L149" s="4"/>
      <c r="M149" s="175"/>
      <c r="N149" s="4"/>
      <c r="O149" s="136"/>
      <c r="P149" s="136"/>
      <c r="Q149" s="4"/>
      <c r="R149" s="4"/>
      <c r="S149" s="175">
        <f t="shared" si="2"/>
        <v>1</v>
      </c>
      <c r="T149" s="141">
        <v>36</v>
      </c>
      <c r="U149" s="4" t="s">
        <v>1027</v>
      </c>
      <c r="V149" s="4"/>
      <c r="W149" s="4" t="s">
        <v>1019</v>
      </c>
      <c r="X149" s="4" t="s">
        <v>1500</v>
      </c>
    </row>
    <row r="150" spans="1:24">
      <c r="A150" s="136" t="s">
        <v>1793</v>
      </c>
      <c r="B150" s="136" t="s">
        <v>1794</v>
      </c>
      <c r="C150" s="136" t="s">
        <v>1795</v>
      </c>
      <c r="D150" s="136" t="s">
        <v>1796</v>
      </c>
      <c r="E150" s="4"/>
      <c r="F150" s="157" t="s">
        <v>1797</v>
      </c>
      <c r="G150" s="4"/>
      <c r="H150" s="144" t="s">
        <v>1798</v>
      </c>
      <c r="I150" s="4"/>
      <c r="J150" s="136">
        <v>1</v>
      </c>
      <c r="K150" s="4">
        <v>1</v>
      </c>
      <c r="L150" s="4"/>
      <c r="M150" s="175"/>
      <c r="N150" s="4"/>
      <c r="O150" s="136"/>
      <c r="P150" s="136"/>
      <c r="Q150" s="4"/>
      <c r="R150" s="4"/>
      <c r="S150" s="175">
        <f t="shared" si="2"/>
        <v>1</v>
      </c>
      <c r="T150" s="141">
        <v>13</v>
      </c>
      <c r="U150" s="4" t="s">
        <v>1027</v>
      </c>
      <c r="V150" s="4"/>
      <c r="W150" s="4" t="s">
        <v>1019</v>
      </c>
      <c r="X150" s="4" t="s">
        <v>1799</v>
      </c>
    </row>
    <row r="151" spans="1:24">
      <c r="A151" s="136" t="s">
        <v>1800</v>
      </c>
      <c r="B151" s="136" t="s">
        <v>1801</v>
      </c>
      <c r="C151" s="136" t="s">
        <v>800</v>
      </c>
      <c r="D151" s="136" t="s">
        <v>1802</v>
      </c>
      <c r="E151" s="4"/>
      <c r="F151" s="157" t="s">
        <v>1803</v>
      </c>
      <c r="G151" s="4"/>
      <c r="H151" s="144" t="s">
        <v>1804</v>
      </c>
      <c r="I151" s="4"/>
      <c r="J151" s="136">
        <v>1</v>
      </c>
      <c r="K151" s="4">
        <v>1</v>
      </c>
      <c r="L151" s="4"/>
      <c r="M151" s="175"/>
      <c r="N151" s="4"/>
      <c r="O151" s="136"/>
      <c r="P151" s="136"/>
      <c r="Q151" s="4"/>
      <c r="R151" s="4"/>
      <c r="S151" s="175">
        <f t="shared" si="2"/>
        <v>1</v>
      </c>
      <c r="T151" s="141">
        <v>13</v>
      </c>
      <c r="U151" s="4" t="s">
        <v>1018</v>
      </c>
      <c r="V151" s="4"/>
      <c r="W151" s="4" t="s">
        <v>1019</v>
      </c>
      <c r="X151" s="4" t="s">
        <v>1799</v>
      </c>
    </row>
    <row r="152" spans="1:24">
      <c r="A152" s="136" t="s">
        <v>1805</v>
      </c>
      <c r="B152" s="136" t="s">
        <v>1806</v>
      </c>
      <c r="C152" s="136" t="s">
        <v>1807</v>
      </c>
      <c r="D152" s="136" t="s">
        <v>1808</v>
      </c>
      <c r="E152" s="4"/>
      <c r="F152" s="157" t="s">
        <v>1809</v>
      </c>
      <c r="G152" s="4"/>
      <c r="H152" s="144" t="s">
        <v>1810</v>
      </c>
      <c r="I152" s="4"/>
      <c r="J152" s="136">
        <v>2</v>
      </c>
      <c r="K152" s="4">
        <v>2</v>
      </c>
      <c r="L152" s="4"/>
      <c r="M152" s="175"/>
      <c r="N152" s="4"/>
      <c r="O152" s="136"/>
      <c r="P152" s="136"/>
      <c r="Q152" s="4"/>
      <c r="R152" s="4"/>
      <c r="S152" s="175">
        <f t="shared" si="2"/>
        <v>2</v>
      </c>
      <c r="T152" s="141">
        <v>25</v>
      </c>
      <c r="U152" s="4" t="s">
        <v>1027</v>
      </c>
      <c r="V152" s="4"/>
      <c r="W152" s="4" t="s">
        <v>1019</v>
      </c>
      <c r="X152" s="4" t="s">
        <v>1799</v>
      </c>
    </row>
    <row r="153" spans="1:24">
      <c r="A153" s="136" t="s">
        <v>1811</v>
      </c>
      <c r="B153" s="136" t="s">
        <v>1812</v>
      </c>
      <c r="C153" s="136" t="s">
        <v>125</v>
      </c>
      <c r="D153" s="136" t="s">
        <v>1813</v>
      </c>
      <c r="E153" s="4"/>
      <c r="F153" s="157" t="s">
        <v>1814</v>
      </c>
      <c r="G153" s="4"/>
      <c r="H153" s="144" t="s">
        <v>1815</v>
      </c>
      <c r="I153" s="4"/>
      <c r="J153" s="136">
        <v>2</v>
      </c>
      <c r="K153" s="4">
        <v>2</v>
      </c>
      <c r="L153" s="4"/>
      <c r="M153" s="175"/>
      <c r="N153" s="4"/>
      <c r="O153" s="136"/>
      <c r="P153" s="136"/>
      <c r="Q153" s="4"/>
      <c r="R153" s="4"/>
      <c r="S153" s="175">
        <f t="shared" si="2"/>
        <v>2</v>
      </c>
      <c r="T153" s="141">
        <v>30</v>
      </c>
      <c r="U153" s="4" t="s">
        <v>1018</v>
      </c>
      <c r="V153" s="4"/>
      <c r="W153" s="4" t="s">
        <v>1019</v>
      </c>
      <c r="X153" s="4" t="s">
        <v>1799</v>
      </c>
    </row>
    <row r="154" spans="1:24">
      <c r="A154" s="136" t="s">
        <v>1816</v>
      </c>
      <c r="B154" s="136" t="s">
        <v>1817</v>
      </c>
      <c r="C154" s="136" t="s">
        <v>125</v>
      </c>
      <c r="D154" s="136" t="s">
        <v>1818</v>
      </c>
      <c r="E154" s="4"/>
      <c r="F154" s="157" t="s">
        <v>1819</v>
      </c>
      <c r="G154" s="4"/>
      <c r="H154" s="144" t="s">
        <v>1820</v>
      </c>
      <c r="I154" s="4"/>
      <c r="J154" s="136">
        <v>1</v>
      </c>
      <c r="K154" s="4">
        <v>1</v>
      </c>
      <c r="L154" s="4"/>
      <c r="M154" s="175"/>
      <c r="N154" s="4"/>
      <c r="O154" s="136"/>
      <c r="P154" s="136"/>
      <c r="Q154" s="4"/>
      <c r="R154" s="4"/>
      <c r="S154" s="175">
        <f t="shared" si="2"/>
        <v>1</v>
      </c>
      <c r="T154" s="141">
        <v>35</v>
      </c>
      <c r="U154" s="4" t="s">
        <v>1027</v>
      </c>
      <c r="V154" s="4"/>
      <c r="W154" s="4" t="s">
        <v>1019</v>
      </c>
      <c r="X154" s="4" t="s">
        <v>1821</v>
      </c>
    </row>
    <row r="155" spans="1:24">
      <c r="A155" s="136" t="s">
        <v>1822</v>
      </c>
      <c r="B155" s="136" t="s">
        <v>1823</v>
      </c>
      <c r="C155" s="136" t="s">
        <v>125</v>
      </c>
      <c r="D155" s="136" t="s">
        <v>1824</v>
      </c>
      <c r="E155" s="4"/>
      <c r="F155" s="157" t="s">
        <v>1825</v>
      </c>
      <c r="G155" s="4"/>
      <c r="H155" s="144" t="s">
        <v>1826</v>
      </c>
      <c r="I155" s="4"/>
      <c r="J155" s="136">
        <v>4</v>
      </c>
      <c r="K155" s="4">
        <v>4</v>
      </c>
      <c r="L155" s="4"/>
      <c r="M155" s="175"/>
      <c r="N155" s="4"/>
      <c r="O155" s="136"/>
      <c r="P155" s="136"/>
      <c r="Q155" s="4"/>
      <c r="R155" s="4"/>
      <c r="S155" s="175">
        <f t="shared" si="2"/>
        <v>4</v>
      </c>
      <c r="T155" s="141">
        <v>45</v>
      </c>
      <c r="U155" s="4" t="s">
        <v>1018</v>
      </c>
      <c r="V155" s="4"/>
      <c r="W155" s="4" t="s">
        <v>1019</v>
      </c>
      <c r="X155" s="4" t="s">
        <v>1799</v>
      </c>
    </row>
    <row r="156" spans="1:24">
      <c r="A156" s="136" t="s">
        <v>1827</v>
      </c>
      <c r="B156" s="136" t="s">
        <v>1828</v>
      </c>
      <c r="C156" s="136" t="s">
        <v>1829</v>
      </c>
      <c r="D156" s="136" t="s">
        <v>1830</v>
      </c>
      <c r="E156" s="4"/>
      <c r="F156" s="157" t="s">
        <v>1831</v>
      </c>
      <c r="G156" s="4"/>
      <c r="H156" s="144" t="s">
        <v>1832</v>
      </c>
      <c r="I156" s="4"/>
      <c r="J156" s="136">
        <v>1</v>
      </c>
      <c r="K156" s="4">
        <v>1</v>
      </c>
      <c r="L156" s="4"/>
      <c r="M156" s="175"/>
      <c r="N156" s="4"/>
      <c r="O156" s="136"/>
      <c r="P156" s="136"/>
      <c r="Q156" s="4"/>
      <c r="R156" s="4"/>
      <c r="S156" s="175">
        <f t="shared" si="2"/>
        <v>1</v>
      </c>
      <c r="T156" s="141">
        <v>13</v>
      </c>
      <c r="U156" s="4" t="s">
        <v>1018</v>
      </c>
      <c r="V156" s="4"/>
      <c r="W156" s="4" t="s">
        <v>1019</v>
      </c>
      <c r="X156" s="4" t="s">
        <v>1799</v>
      </c>
    </row>
    <row r="157" spans="1:24">
      <c r="A157" s="136" t="s">
        <v>1833</v>
      </c>
      <c r="B157" s="136" t="s">
        <v>1834</v>
      </c>
      <c r="C157" s="136" t="s">
        <v>1835</v>
      </c>
      <c r="D157" s="136" t="s">
        <v>1836</v>
      </c>
      <c r="E157" s="4"/>
      <c r="F157" s="157" t="s">
        <v>1837</v>
      </c>
      <c r="G157" s="4"/>
      <c r="H157" s="144" t="s">
        <v>1838</v>
      </c>
      <c r="I157" s="4"/>
      <c r="J157" s="136">
        <v>2</v>
      </c>
      <c r="K157" s="4">
        <v>2</v>
      </c>
      <c r="L157" s="4"/>
      <c r="M157" s="175"/>
      <c r="N157" s="4"/>
      <c r="O157" s="136"/>
      <c r="P157" s="136"/>
      <c r="Q157" s="4"/>
      <c r="R157" s="4"/>
      <c r="S157" s="175">
        <f t="shared" si="2"/>
        <v>2</v>
      </c>
      <c r="T157" s="141">
        <v>25</v>
      </c>
      <c r="U157" s="4" t="s">
        <v>1018</v>
      </c>
      <c r="V157" s="4"/>
      <c r="W157" s="4" t="s">
        <v>1019</v>
      </c>
      <c r="X157" s="4" t="s">
        <v>1799</v>
      </c>
    </row>
    <row r="158" spans="1:24">
      <c r="A158" s="136" t="s">
        <v>1839</v>
      </c>
      <c r="B158" s="136" t="s">
        <v>1840</v>
      </c>
      <c r="C158" s="136" t="s">
        <v>1841</v>
      </c>
      <c r="D158" s="136" t="s">
        <v>1842</v>
      </c>
      <c r="E158" s="4"/>
      <c r="F158" s="157" t="s">
        <v>1843</v>
      </c>
      <c r="G158" s="4"/>
      <c r="H158" s="144" t="s">
        <v>1844</v>
      </c>
      <c r="I158" s="4"/>
      <c r="J158" s="136">
        <v>1</v>
      </c>
      <c r="K158" s="4">
        <v>1</v>
      </c>
      <c r="L158" s="4"/>
      <c r="M158" s="175"/>
      <c r="N158" s="4"/>
      <c r="O158" s="136"/>
      <c r="P158" s="136"/>
      <c r="Q158" s="4"/>
      <c r="R158" s="4"/>
      <c r="S158" s="175">
        <f t="shared" si="2"/>
        <v>1</v>
      </c>
      <c r="T158" s="141">
        <v>13</v>
      </c>
      <c r="U158" s="4" t="s">
        <v>1027</v>
      </c>
      <c r="V158" s="4"/>
      <c r="W158" s="4" t="s">
        <v>1019</v>
      </c>
      <c r="X158" s="4" t="s">
        <v>1799</v>
      </c>
    </row>
    <row r="159" spans="1:24">
      <c r="A159" s="136" t="s">
        <v>1845</v>
      </c>
      <c r="B159" s="136" t="s">
        <v>1846</v>
      </c>
      <c r="C159" s="136" t="s">
        <v>800</v>
      </c>
      <c r="D159" s="136" t="s">
        <v>1847</v>
      </c>
      <c r="E159" s="4"/>
      <c r="F159" s="157" t="s">
        <v>1848</v>
      </c>
      <c r="G159" s="4"/>
      <c r="H159" s="144" t="s">
        <v>1849</v>
      </c>
      <c r="I159" s="4"/>
      <c r="J159" s="136">
        <v>25</v>
      </c>
      <c r="K159" s="4">
        <v>25</v>
      </c>
      <c r="L159" s="4"/>
      <c r="M159" s="175"/>
      <c r="N159" s="4"/>
      <c r="O159" s="136"/>
      <c r="P159" s="136"/>
      <c r="Q159" s="4"/>
      <c r="R159" s="4"/>
      <c r="S159" s="175">
        <f t="shared" si="2"/>
        <v>25</v>
      </c>
      <c r="T159" s="141">
        <v>260</v>
      </c>
      <c r="U159" s="4" t="s">
        <v>1018</v>
      </c>
      <c r="V159" s="4"/>
      <c r="W159" s="4" t="s">
        <v>1019</v>
      </c>
      <c r="X159" s="4" t="s">
        <v>1799</v>
      </c>
    </row>
    <row r="160" spans="1:24">
      <c r="A160" s="136" t="s">
        <v>1850</v>
      </c>
      <c r="B160" s="136" t="s">
        <v>1851</v>
      </c>
      <c r="C160" s="136" t="s">
        <v>1852</v>
      </c>
      <c r="D160" s="136" t="s">
        <v>1853</v>
      </c>
      <c r="E160" s="4"/>
      <c r="F160" s="157" t="s">
        <v>1854</v>
      </c>
      <c r="G160" s="4"/>
      <c r="H160" s="144" t="s">
        <v>1855</v>
      </c>
      <c r="I160" s="4"/>
      <c r="J160" s="136">
        <v>1</v>
      </c>
      <c r="K160" s="4">
        <v>1</v>
      </c>
      <c r="L160" s="4"/>
      <c r="M160" s="175"/>
      <c r="N160" s="4"/>
      <c r="O160" s="136"/>
      <c r="P160" s="136"/>
      <c r="Q160" s="4"/>
      <c r="R160" s="4"/>
      <c r="S160" s="175">
        <f t="shared" si="2"/>
        <v>1</v>
      </c>
      <c r="T160" s="141">
        <v>20</v>
      </c>
      <c r="U160" s="4" t="s">
        <v>1027</v>
      </c>
      <c r="V160" s="4"/>
      <c r="W160" s="4" t="s">
        <v>1019</v>
      </c>
      <c r="X160" s="4" t="s">
        <v>1856</v>
      </c>
    </row>
    <row r="161" spans="1:24">
      <c r="A161" s="136" t="s">
        <v>1857</v>
      </c>
      <c r="B161" s="136" t="s">
        <v>1858</v>
      </c>
      <c r="C161" s="136" t="s">
        <v>1859</v>
      </c>
      <c r="D161" s="136" t="s">
        <v>1860</v>
      </c>
      <c r="E161" s="4"/>
      <c r="F161" s="157" t="s">
        <v>1861</v>
      </c>
      <c r="G161" s="4"/>
      <c r="H161" s="144" t="s">
        <v>1862</v>
      </c>
      <c r="I161" s="4"/>
      <c r="J161" s="136">
        <v>1</v>
      </c>
      <c r="K161" s="4">
        <v>1</v>
      </c>
      <c r="L161" s="4"/>
      <c r="M161" s="175"/>
      <c r="N161" s="4"/>
      <c r="O161" s="136"/>
      <c r="P161" s="136"/>
      <c r="Q161" s="4"/>
      <c r="R161" s="4"/>
      <c r="S161" s="175">
        <f t="shared" si="2"/>
        <v>1</v>
      </c>
      <c r="T161" s="141">
        <v>20</v>
      </c>
      <c r="U161" s="4" t="s">
        <v>1027</v>
      </c>
      <c r="V161" s="4"/>
      <c r="W161" s="4" t="s">
        <v>1019</v>
      </c>
      <c r="X161" s="4" t="s">
        <v>1821</v>
      </c>
    </row>
    <row r="162" spans="1:24" ht="12" customHeight="1">
      <c r="A162" s="136" t="s">
        <v>1863</v>
      </c>
      <c r="B162" s="136" t="s">
        <v>1864</v>
      </c>
      <c r="C162" s="136" t="s">
        <v>1184</v>
      </c>
      <c r="D162" s="136" t="s">
        <v>1865</v>
      </c>
      <c r="E162" s="4"/>
      <c r="F162" s="157" t="s">
        <v>1866</v>
      </c>
      <c r="G162" s="4"/>
      <c r="H162" s="144" t="s">
        <v>1867</v>
      </c>
      <c r="I162" s="4"/>
      <c r="J162" s="136">
        <v>1</v>
      </c>
      <c r="K162" s="4">
        <v>1</v>
      </c>
      <c r="L162" s="4"/>
      <c r="M162" s="175"/>
      <c r="N162" s="4"/>
      <c r="O162" s="136"/>
      <c r="P162" s="136"/>
      <c r="Q162" s="4"/>
      <c r="R162" s="4"/>
      <c r="S162" s="175">
        <f t="shared" si="2"/>
        <v>1</v>
      </c>
      <c r="T162" s="141">
        <v>13</v>
      </c>
      <c r="U162" s="4" t="s">
        <v>1018</v>
      </c>
      <c r="V162" s="4"/>
      <c r="W162" s="4" t="s">
        <v>1019</v>
      </c>
      <c r="X162" s="4" t="s">
        <v>1614</v>
      </c>
    </row>
    <row r="163" spans="1:24">
      <c r="A163" s="136" t="s">
        <v>1868</v>
      </c>
      <c r="B163" s="136" t="s">
        <v>1869</v>
      </c>
      <c r="C163" s="136" t="s">
        <v>1870</v>
      </c>
      <c r="D163" s="136" t="s">
        <v>1871</v>
      </c>
      <c r="E163" s="4"/>
      <c r="F163" s="157" t="s">
        <v>1872</v>
      </c>
      <c r="G163" s="4"/>
      <c r="H163" s="144"/>
      <c r="I163" s="4"/>
      <c r="J163" s="136">
        <v>1</v>
      </c>
      <c r="K163" s="4">
        <v>1</v>
      </c>
      <c r="L163" s="4"/>
      <c r="M163" s="175"/>
      <c r="N163" s="4"/>
      <c r="O163" s="136"/>
      <c r="P163" s="136"/>
      <c r="Q163" s="4"/>
      <c r="R163" s="4"/>
      <c r="S163" s="175">
        <f t="shared" si="2"/>
        <v>1</v>
      </c>
      <c r="T163" s="141">
        <v>13</v>
      </c>
      <c r="U163" s="4" t="s">
        <v>1038</v>
      </c>
      <c r="V163" s="4"/>
      <c r="W163" s="4" t="s">
        <v>76</v>
      </c>
      <c r="X163" s="4" t="s">
        <v>1608</v>
      </c>
    </row>
    <row r="164" spans="1:24">
      <c r="A164" s="136" t="s">
        <v>1873</v>
      </c>
      <c r="B164" s="136" t="s">
        <v>1874</v>
      </c>
      <c r="C164" s="136" t="s">
        <v>1418</v>
      </c>
      <c r="D164" s="136" t="s">
        <v>1875</v>
      </c>
      <c r="E164" s="4"/>
      <c r="F164" s="157" t="s">
        <v>1876</v>
      </c>
      <c r="G164" s="4"/>
      <c r="H164" s="144"/>
      <c r="I164" s="4"/>
      <c r="J164" s="136">
        <v>2</v>
      </c>
      <c r="K164" s="4">
        <v>2</v>
      </c>
      <c r="L164" s="4"/>
      <c r="M164" s="175"/>
      <c r="N164" s="4"/>
      <c r="O164" s="136"/>
      <c r="P164" s="136"/>
      <c r="Q164" s="4"/>
      <c r="R164" s="4"/>
      <c r="S164" s="175">
        <f t="shared" si="2"/>
        <v>2</v>
      </c>
      <c r="T164" s="141">
        <v>25</v>
      </c>
      <c r="U164" s="4" t="s">
        <v>1038</v>
      </c>
      <c r="V164" s="4"/>
      <c r="W164" s="4" t="s">
        <v>76</v>
      </c>
      <c r="X164" s="4" t="s">
        <v>1877</v>
      </c>
    </row>
    <row r="165" spans="1:24">
      <c r="A165" s="4" t="s">
        <v>1878</v>
      </c>
      <c r="B165" s="4" t="s">
        <v>1879</v>
      </c>
      <c r="C165" s="4" t="s">
        <v>1880</v>
      </c>
      <c r="D165" s="4" t="s">
        <v>1881</v>
      </c>
      <c r="E165" s="4"/>
      <c r="F165" s="157" t="s">
        <v>1882</v>
      </c>
      <c r="G165" s="4"/>
      <c r="H165" s="4"/>
      <c r="I165" s="4"/>
      <c r="J165" s="4">
        <v>4</v>
      </c>
      <c r="K165" s="4">
        <v>4</v>
      </c>
      <c r="L165" s="4"/>
      <c r="M165" s="175"/>
      <c r="N165" s="4"/>
      <c r="O165" s="4"/>
      <c r="P165" s="4"/>
      <c r="Q165" s="4"/>
      <c r="R165" s="4"/>
      <c r="S165" s="175">
        <f t="shared" si="2"/>
        <v>4</v>
      </c>
      <c r="T165" s="141">
        <v>45</v>
      </c>
      <c r="U165" s="4" t="s">
        <v>1027</v>
      </c>
      <c r="V165" s="4"/>
      <c r="W165" s="4" t="s">
        <v>76</v>
      </c>
      <c r="X165" s="4" t="s">
        <v>1883</v>
      </c>
    </row>
    <row r="166" spans="1:24">
      <c r="A166" s="4" t="s">
        <v>1884</v>
      </c>
      <c r="B166" s="4" t="s">
        <v>1885</v>
      </c>
      <c r="C166" s="4" t="s">
        <v>389</v>
      </c>
      <c r="D166" s="4" t="s">
        <v>1886</v>
      </c>
      <c r="E166" s="4"/>
      <c r="F166" s="157" t="s">
        <v>1887</v>
      </c>
      <c r="G166" s="4"/>
      <c r="H166" s="4"/>
      <c r="I166" s="4"/>
      <c r="J166" s="4">
        <v>2</v>
      </c>
      <c r="K166" s="4">
        <v>2</v>
      </c>
      <c r="L166" s="4"/>
      <c r="M166" s="175">
        <v>2</v>
      </c>
      <c r="N166" s="4">
        <v>2</v>
      </c>
      <c r="O166" s="4"/>
      <c r="P166" s="4"/>
      <c r="Q166" s="4"/>
      <c r="R166" s="4"/>
      <c r="S166" s="175">
        <f t="shared" si="2"/>
        <v>4</v>
      </c>
      <c r="T166" s="141">
        <v>40</v>
      </c>
      <c r="U166" s="4" t="s">
        <v>1888</v>
      </c>
      <c r="V166" s="4"/>
      <c r="W166" s="4" t="s">
        <v>76</v>
      </c>
      <c r="X166" s="4" t="s">
        <v>1889</v>
      </c>
    </row>
    <row r="167" spans="1:24">
      <c r="A167" s="4" t="s">
        <v>1890</v>
      </c>
      <c r="B167" s="4" t="s">
        <v>1891</v>
      </c>
      <c r="C167" s="4" t="s">
        <v>389</v>
      </c>
      <c r="D167" s="4" t="s">
        <v>1892</v>
      </c>
      <c r="E167" s="4"/>
      <c r="F167" s="157" t="s">
        <v>1893</v>
      </c>
      <c r="G167" s="4"/>
      <c r="H167" s="4"/>
      <c r="I167" s="4"/>
      <c r="J167" s="4">
        <v>1</v>
      </c>
      <c r="K167" s="4">
        <v>1</v>
      </c>
      <c r="L167" s="4"/>
      <c r="M167" s="175"/>
      <c r="N167" s="4"/>
      <c r="O167" s="4"/>
      <c r="P167" s="4"/>
      <c r="Q167" s="4"/>
      <c r="R167" s="4"/>
      <c r="S167" s="175">
        <f t="shared" si="2"/>
        <v>1</v>
      </c>
      <c r="T167" s="141">
        <v>13</v>
      </c>
      <c r="U167" s="4" t="s">
        <v>1038</v>
      </c>
      <c r="V167" s="4"/>
      <c r="W167" s="4" t="s">
        <v>76</v>
      </c>
      <c r="X167" s="4" t="s">
        <v>1799</v>
      </c>
    </row>
    <row r="168" spans="1:24">
      <c r="A168" s="4" t="s">
        <v>1894</v>
      </c>
      <c r="B168" s="4" t="s">
        <v>1895</v>
      </c>
      <c r="C168" s="4" t="s">
        <v>1896</v>
      </c>
      <c r="D168" s="4" t="s">
        <v>1897</v>
      </c>
      <c r="E168" s="4"/>
      <c r="F168" s="157" t="s">
        <v>1898</v>
      </c>
      <c r="G168" s="4"/>
      <c r="H168" s="4"/>
      <c r="I168" s="4"/>
      <c r="J168" s="4"/>
      <c r="K168" s="4"/>
      <c r="L168" s="4"/>
      <c r="M168" s="175"/>
      <c r="N168" s="4"/>
      <c r="O168" s="4"/>
      <c r="P168" s="4">
        <v>1</v>
      </c>
      <c r="Q168" s="4">
        <v>1</v>
      </c>
      <c r="R168" s="4"/>
      <c r="S168" s="175">
        <f t="shared" si="2"/>
        <v>1</v>
      </c>
      <c r="T168" s="141">
        <v>13</v>
      </c>
      <c r="U168" s="4" t="s">
        <v>1038</v>
      </c>
      <c r="V168" s="4"/>
      <c r="W168" s="4" t="s">
        <v>1019</v>
      </c>
      <c r="X168" s="4" t="s">
        <v>1799</v>
      </c>
    </row>
    <row r="169" spans="1:24">
      <c r="A169" s="4" t="s">
        <v>1899</v>
      </c>
      <c r="B169" s="4" t="s">
        <v>1900</v>
      </c>
      <c r="C169" s="4" t="s">
        <v>1184</v>
      </c>
      <c r="D169" s="4" t="s">
        <v>1901</v>
      </c>
      <c r="E169" s="4"/>
      <c r="F169" s="157" t="s">
        <v>1902</v>
      </c>
      <c r="G169" s="4"/>
      <c r="H169" s="4"/>
      <c r="I169" s="4"/>
      <c r="J169" s="4">
        <v>1</v>
      </c>
      <c r="K169" s="4">
        <v>1</v>
      </c>
      <c r="L169" s="4"/>
      <c r="M169" s="175"/>
      <c r="N169" s="4"/>
      <c r="O169" s="4"/>
      <c r="P169" s="4"/>
      <c r="Q169" s="4"/>
      <c r="R169" s="4"/>
      <c r="S169" s="175">
        <f t="shared" si="2"/>
        <v>1</v>
      </c>
      <c r="T169" s="141">
        <v>13</v>
      </c>
      <c r="U169" s="4" t="s">
        <v>1038</v>
      </c>
      <c r="V169" s="4"/>
      <c r="W169" s="4" t="s">
        <v>76</v>
      </c>
      <c r="X169" s="4" t="s">
        <v>1799</v>
      </c>
    </row>
    <row r="170" spans="1:24">
      <c r="A170" s="4" t="s">
        <v>1903</v>
      </c>
      <c r="B170" s="4" t="s">
        <v>1904</v>
      </c>
      <c r="C170" s="4" t="s">
        <v>1905</v>
      </c>
      <c r="D170" s="4" t="s">
        <v>1906</v>
      </c>
      <c r="E170" s="4"/>
      <c r="F170" s="157" t="s">
        <v>1907</v>
      </c>
      <c r="G170" s="4"/>
      <c r="H170" s="4"/>
      <c r="I170" s="4"/>
      <c r="J170" s="4"/>
      <c r="K170" s="4"/>
      <c r="L170" s="4"/>
      <c r="M170" s="175">
        <v>1</v>
      </c>
      <c r="N170" s="4">
        <v>1</v>
      </c>
      <c r="O170" s="4"/>
      <c r="P170" s="4"/>
      <c r="Q170" s="4"/>
      <c r="R170" s="4"/>
      <c r="S170" s="175">
        <f t="shared" si="2"/>
        <v>1</v>
      </c>
      <c r="T170" s="141">
        <v>13</v>
      </c>
      <c r="U170" s="4" t="s">
        <v>1038</v>
      </c>
      <c r="V170" s="4"/>
      <c r="W170" s="4" t="s">
        <v>76</v>
      </c>
      <c r="X170" s="4" t="s">
        <v>1799</v>
      </c>
    </row>
    <row r="171" spans="1:24">
      <c r="A171" s="4" t="s">
        <v>1908</v>
      </c>
      <c r="B171" s="4" t="s">
        <v>1909</v>
      </c>
      <c r="C171" s="4" t="s">
        <v>1910</v>
      </c>
      <c r="D171" s="4" t="s">
        <v>1911</v>
      </c>
      <c r="E171" s="4"/>
      <c r="F171" s="157"/>
      <c r="G171" s="4"/>
      <c r="H171" s="4"/>
      <c r="I171" s="4"/>
      <c r="J171" s="4">
        <v>1</v>
      </c>
      <c r="K171" s="4">
        <v>1</v>
      </c>
      <c r="L171" s="4"/>
      <c r="M171" s="175"/>
      <c r="N171" s="4"/>
      <c r="O171" s="4"/>
      <c r="P171" s="4"/>
      <c r="Q171" s="4"/>
      <c r="R171" s="4"/>
      <c r="S171" s="175">
        <f t="shared" si="2"/>
        <v>1</v>
      </c>
      <c r="T171" s="141">
        <v>13</v>
      </c>
      <c r="U171" s="4" t="s">
        <v>1038</v>
      </c>
      <c r="V171" s="4"/>
      <c r="W171" s="4" t="s">
        <v>76</v>
      </c>
      <c r="X171" s="4" t="s">
        <v>1799</v>
      </c>
    </row>
    <row r="172" spans="1:24">
      <c r="A172" s="4" t="s">
        <v>1912</v>
      </c>
      <c r="B172" s="4" t="s">
        <v>1913</v>
      </c>
      <c r="C172" s="4" t="s">
        <v>1201</v>
      </c>
      <c r="D172" s="4" t="s">
        <v>1914</v>
      </c>
      <c r="E172" s="4"/>
      <c r="F172" s="157" t="s">
        <v>1915</v>
      </c>
      <c r="G172" s="4"/>
      <c r="H172" s="4"/>
      <c r="I172" s="4"/>
      <c r="J172" s="4">
        <v>1</v>
      </c>
      <c r="K172" s="4">
        <v>1</v>
      </c>
      <c r="L172" s="4"/>
      <c r="M172" s="175"/>
      <c r="N172" s="4"/>
      <c r="O172" s="4"/>
      <c r="P172" s="4"/>
      <c r="Q172" s="4"/>
      <c r="R172" s="4"/>
      <c r="S172" s="175">
        <f t="shared" si="2"/>
        <v>1</v>
      </c>
      <c r="T172" s="141">
        <v>13</v>
      </c>
      <c r="U172" s="4" t="s">
        <v>1038</v>
      </c>
      <c r="V172" s="4"/>
      <c r="W172" s="4" t="s">
        <v>76</v>
      </c>
      <c r="X172" s="4" t="s">
        <v>1799</v>
      </c>
    </row>
    <row r="173" spans="1:24">
      <c r="A173" s="4" t="s">
        <v>1916</v>
      </c>
      <c r="B173" s="4" t="s">
        <v>1917</v>
      </c>
      <c r="C173" s="4" t="s">
        <v>840</v>
      </c>
      <c r="D173" s="4" t="s">
        <v>1918</v>
      </c>
      <c r="E173" s="4"/>
      <c r="F173" s="157" t="s">
        <v>1919</v>
      </c>
      <c r="G173" s="4"/>
      <c r="H173" s="4"/>
      <c r="I173" s="4"/>
      <c r="J173" s="4">
        <v>1</v>
      </c>
      <c r="K173" s="4">
        <v>1</v>
      </c>
      <c r="L173" s="4"/>
      <c r="M173" s="175"/>
      <c r="N173" s="4"/>
      <c r="O173" s="4"/>
      <c r="P173" s="4"/>
      <c r="Q173" s="4"/>
      <c r="R173" s="4"/>
      <c r="S173" s="175">
        <f t="shared" si="2"/>
        <v>1</v>
      </c>
      <c r="T173" s="141">
        <v>13</v>
      </c>
      <c r="U173" s="4" t="s">
        <v>1038</v>
      </c>
      <c r="V173" s="4"/>
      <c r="W173" s="4" t="s">
        <v>76</v>
      </c>
      <c r="X173" s="4" t="s">
        <v>1799</v>
      </c>
    </row>
    <row r="174" spans="1:24">
      <c r="A174" s="4" t="s">
        <v>1920</v>
      </c>
      <c r="B174" s="4" t="s">
        <v>1921</v>
      </c>
      <c r="C174" s="4" t="s">
        <v>1405</v>
      </c>
      <c r="D174" s="4" t="s">
        <v>1922</v>
      </c>
      <c r="E174" s="4"/>
      <c r="F174" s="157" t="s">
        <v>1923</v>
      </c>
      <c r="G174" s="4"/>
      <c r="H174" s="4"/>
      <c r="I174" s="4"/>
      <c r="J174" s="4">
        <v>2</v>
      </c>
      <c r="K174" s="4">
        <v>2</v>
      </c>
      <c r="L174" s="4"/>
      <c r="M174" s="175"/>
      <c r="N174" s="4"/>
      <c r="O174" s="4"/>
      <c r="P174" s="4"/>
      <c r="Q174" s="4"/>
      <c r="R174" s="4"/>
      <c r="S174" s="175">
        <f t="shared" si="2"/>
        <v>2</v>
      </c>
      <c r="T174" s="141">
        <v>40</v>
      </c>
      <c r="U174" s="4" t="s">
        <v>1038</v>
      </c>
      <c r="V174" s="4"/>
      <c r="W174" s="4" t="s">
        <v>76</v>
      </c>
      <c r="X174" s="4" t="s">
        <v>1924</v>
      </c>
    </row>
    <row r="175" spans="1:24">
      <c r="A175" s="4" t="s">
        <v>1925</v>
      </c>
      <c r="B175" s="4" t="s">
        <v>1926</v>
      </c>
      <c r="C175" s="4" t="s">
        <v>1927</v>
      </c>
      <c r="D175" s="4" t="s">
        <v>1928</v>
      </c>
      <c r="E175" s="4"/>
      <c r="F175" s="157"/>
      <c r="G175" s="4"/>
      <c r="H175" s="4"/>
      <c r="I175" s="4"/>
      <c r="J175" s="4">
        <v>1</v>
      </c>
      <c r="K175" s="4">
        <v>1</v>
      </c>
      <c r="L175" s="4"/>
      <c r="M175" s="175"/>
      <c r="N175" s="4"/>
      <c r="O175" s="4"/>
      <c r="P175" s="4"/>
      <c r="Q175" s="4"/>
      <c r="R175" s="4"/>
      <c r="S175" s="175">
        <f t="shared" si="2"/>
        <v>1</v>
      </c>
      <c r="T175" s="141">
        <v>13</v>
      </c>
      <c r="U175" s="4" t="s">
        <v>1038</v>
      </c>
      <c r="V175" s="4"/>
      <c r="W175" s="4" t="s">
        <v>76</v>
      </c>
      <c r="X175" s="4" t="s">
        <v>1799</v>
      </c>
    </row>
    <row r="176" spans="1:24">
      <c r="A176" s="4" t="s">
        <v>1929</v>
      </c>
      <c r="B176" s="4" t="s">
        <v>1930</v>
      </c>
      <c r="C176" s="4" t="s">
        <v>125</v>
      </c>
      <c r="D176" s="4" t="s">
        <v>1931</v>
      </c>
      <c r="E176" s="4"/>
      <c r="F176" s="157"/>
      <c r="G176" s="4"/>
      <c r="H176" s="4"/>
      <c r="I176" s="4"/>
      <c r="J176" s="4">
        <v>1</v>
      </c>
      <c r="K176" s="4">
        <v>1</v>
      </c>
      <c r="L176" s="4"/>
      <c r="M176" s="175"/>
      <c r="N176" s="4"/>
      <c r="O176" s="4"/>
      <c r="P176" s="4"/>
      <c r="Q176" s="4"/>
      <c r="R176" s="4"/>
      <c r="S176" s="175">
        <f t="shared" si="2"/>
        <v>1</v>
      </c>
      <c r="T176" s="141">
        <v>50</v>
      </c>
      <c r="U176" s="4" t="s">
        <v>1038</v>
      </c>
      <c r="V176" s="4"/>
      <c r="W176" s="4" t="s">
        <v>76</v>
      </c>
      <c r="X176" s="4" t="s">
        <v>1924</v>
      </c>
    </row>
    <row r="177" spans="1:24">
      <c r="A177" s="4" t="s">
        <v>1932</v>
      </c>
      <c r="B177" s="4" t="s">
        <v>1933</v>
      </c>
      <c r="C177" s="4" t="s">
        <v>800</v>
      </c>
      <c r="D177" s="4" t="s">
        <v>1934</v>
      </c>
      <c r="E177" s="4"/>
      <c r="F177" s="157" t="s">
        <v>1935</v>
      </c>
      <c r="G177" s="4"/>
      <c r="H177" s="4"/>
      <c r="I177" s="4"/>
      <c r="J177" s="4">
        <v>6</v>
      </c>
      <c r="K177" s="4">
        <v>6</v>
      </c>
      <c r="L177" s="4"/>
      <c r="M177" s="175"/>
      <c r="N177" s="4"/>
      <c r="O177" s="4"/>
      <c r="P177" s="4"/>
      <c r="Q177" s="4"/>
      <c r="R177" s="4"/>
      <c r="S177" s="175">
        <f t="shared" si="2"/>
        <v>6</v>
      </c>
      <c r="T177" s="141">
        <v>70</v>
      </c>
      <c r="U177" s="4" t="s">
        <v>1038</v>
      </c>
      <c r="V177" s="4"/>
      <c r="W177" s="4" t="s">
        <v>76</v>
      </c>
      <c r="X177" s="4" t="s">
        <v>1799</v>
      </c>
    </row>
    <row r="178" spans="1:24">
      <c r="A178" s="4" t="s">
        <v>1936</v>
      </c>
      <c r="B178" s="4" t="s">
        <v>1937</v>
      </c>
      <c r="C178" s="4" t="s">
        <v>1418</v>
      </c>
      <c r="D178" s="4" t="s">
        <v>1938</v>
      </c>
      <c r="E178" s="4"/>
      <c r="F178" s="157"/>
      <c r="G178" s="4"/>
      <c r="H178" s="4"/>
      <c r="I178" s="4"/>
      <c r="J178" s="4">
        <v>1</v>
      </c>
      <c r="K178" s="4">
        <v>1</v>
      </c>
      <c r="L178" s="4"/>
      <c r="M178" s="175"/>
      <c r="N178" s="4"/>
      <c r="O178" s="4"/>
      <c r="P178" s="4"/>
      <c r="Q178" s="4"/>
      <c r="R178" s="4"/>
      <c r="S178" s="175">
        <f t="shared" si="2"/>
        <v>1</v>
      </c>
      <c r="T178" s="141">
        <v>13</v>
      </c>
      <c r="U178" s="4" t="s">
        <v>1038</v>
      </c>
      <c r="V178" s="4"/>
      <c r="W178" s="4" t="s">
        <v>76</v>
      </c>
      <c r="X178" s="4" t="s">
        <v>1799</v>
      </c>
    </row>
    <row r="179" spans="1:24">
      <c r="A179" s="4" t="s">
        <v>1939</v>
      </c>
      <c r="B179" s="4" t="s">
        <v>1940</v>
      </c>
      <c r="C179" s="4" t="s">
        <v>1941</v>
      </c>
      <c r="D179" s="4" t="s">
        <v>1942</v>
      </c>
      <c r="E179" s="4"/>
      <c r="F179" s="157" t="s">
        <v>1943</v>
      </c>
      <c r="G179" s="4"/>
      <c r="H179" s="4"/>
      <c r="I179" s="4"/>
      <c r="J179" s="4">
        <v>1</v>
      </c>
      <c r="K179" s="4">
        <v>1</v>
      </c>
      <c r="L179" s="4"/>
      <c r="M179" s="175"/>
      <c r="N179" s="4"/>
      <c r="O179" s="4"/>
      <c r="P179" s="4"/>
      <c r="Q179" s="4"/>
      <c r="R179" s="4"/>
      <c r="S179" s="175">
        <f t="shared" si="2"/>
        <v>1</v>
      </c>
      <c r="T179" s="141">
        <v>20</v>
      </c>
      <c r="U179" s="4" t="s">
        <v>1038</v>
      </c>
      <c r="V179" s="4"/>
      <c r="W179" s="4" t="s">
        <v>76</v>
      </c>
      <c r="X179" s="4" t="s">
        <v>1799</v>
      </c>
    </row>
    <row r="180" spans="1:24">
      <c r="A180" s="4" t="s">
        <v>1944</v>
      </c>
      <c r="B180" s="4" t="s">
        <v>1945</v>
      </c>
      <c r="C180" s="4" t="s">
        <v>1243</v>
      </c>
      <c r="D180" s="4" t="s">
        <v>1946</v>
      </c>
      <c r="E180" s="4"/>
      <c r="F180" s="157" t="s">
        <v>1947</v>
      </c>
      <c r="G180" s="4"/>
      <c r="H180" s="4"/>
      <c r="I180" s="4"/>
      <c r="J180" s="4">
        <v>1</v>
      </c>
      <c r="K180" s="4">
        <v>1</v>
      </c>
      <c r="L180" s="4"/>
      <c r="M180" s="175">
        <v>1</v>
      </c>
      <c r="N180" s="4">
        <v>1</v>
      </c>
      <c r="O180" s="4"/>
      <c r="P180" s="4"/>
      <c r="Q180" s="4"/>
      <c r="R180" s="4"/>
      <c r="S180" s="175">
        <f t="shared" si="2"/>
        <v>2</v>
      </c>
      <c r="T180" s="141">
        <v>25</v>
      </c>
      <c r="U180" s="4" t="s">
        <v>1018</v>
      </c>
      <c r="V180" s="4"/>
      <c r="W180" s="4" t="s">
        <v>76</v>
      </c>
      <c r="X180" s="4" t="s">
        <v>1948</v>
      </c>
    </row>
    <row r="181" spans="1:24">
      <c r="A181" s="4" t="s">
        <v>1949</v>
      </c>
      <c r="B181" s="4" t="s">
        <v>1950</v>
      </c>
      <c r="C181" s="4" t="s">
        <v>125</v>
      </c>
      <c r="D181" s="4" t="s">
        <v>1951</v>
      </c>
      <c r="E181" s="4"/>
      <c r="F181" s="157"/>
      <c r="G181" s="4"/>
      <c r="H181" s="4"/>
      <c r="I181" s="4"/>
      <c r="J181" s="4">
        <v>1</v>
      </c>
      <c r="K181" s="4">
        <v>1</v>
      </c>
      <c r="L181" s="4"/>
      <c r="M181" s="175"/>
      <c r="N181" s="4"/>
      <c r="O181" s="4"/>
      <c r="P181" s="4"/>
      <c r="Q181" s="4"/>
      <c r="R181" s="4"/>
      <c r="S181" s="175">
        <f t="shared" si="2"/>
        <v>1</v>
      </c>
      <c r="T181" s="141">
        <v>15</v>
      </c>
      <c r="U181" s="4" t="s">
        <v>1038</v>
      </c>
      <c r="V181" s="4"/>
      <c r="W181" s="4" t="s">
        <v>76</v>
      </c>
      <c r="X181" s="4" t="s">
        <v>1952</v>
      </c>
    </row>
    <row r="182" spans="1:24">
      <c r="A182" s="4" t="s">
        <v>1953</v>
      </c>
      <c r="B182" s="4" t="s">
        <v>1954</v>
      </c>
      <c r="C182" s="4" t="s">
        <v>118</v>
      </c>
      <c r="D182" s="4" t="s">
        <v>1955</v>
      </c>
      <c r="E182" s="4"/>
      <c r="F182" s="157"/>
      <c r="G182" s="4"/>
      <c r="H182" s="4"/>
      <c r="I182" s="4"/>
      <c r="J182" s="4">
        <v>1</v>
      </c>
      <c r="K182" s="4">
        <v>1</v>
      </c>
      <c r="L182" s="4"/>
      <c r="M182" s="175"/>
      <c r="N182" s="4"/>
      <c r="O182" s="4"/>
      <c r="P182" s="4"/>
      <c r="Q182" s="4"/>
      <c r="R182" s="4"/>
      <c r="S182" s="175">
        <f t="shared" si="2"/>
        <v>1</v>
      </c>
      <c r="T182" s="141">
        <v>13</v>
      </c>
      <c r="U182" s="4" t="s">
        <v>1038</v>
      </c>
      <c r="V182" s="4"/>
      <c r="W182" s="4" t="s">
        <v>76</v>
      </c>
      <c r="X182" s="4" t="s">
        <v>1956</v>
      </c>
    </row>
    <row r="183" spans="1:24">
      <c r="A183" s="4" t="s">
        <v>1957</v>
      </c>
      <c r="B183" s="4" t="s">
        <v>1958</v>
      </c>
      <c r="C183" s="4" t="s">
        <v>221</v>
      </c>
      <c r="D183" s="4" t="s">
        <v>1959</v>
      </c>
      <c r="E183" s="4"/>
      <c r="F183" s="157"/>
      <c r="G183" s="4"/>
      <c r="H183" s="4"/>
      <c r="I183" s="4"/>
      <c r="J183" s="4"/>
      <c r="K183" s="4"/>
      <c r="L183" s="4"/>
      <c r="M183" s="175"/>
      <c r="N183" s="4"/>
      <c r="O183" s="4"/>
      <c r="P183" s="4">
        <v>3</v>
      </c>
      <c r="Q183" s="4">
        <v>3</v>
      </c>
      <c r="R183" s="4"/>
      <c r="S183" s="175">
        <f t="shared" si="2"/>
        <v>3</v>
      </c>
      <c r="T183" s="141">
        <v>35</v>
      </c>
      <c r="U183" s="4" t="s">
        <v>1038</v>
      </c>
      <c r="V183" s="4"/>
      <c r="W183" s="4" t="s">
        <v>76</v>
      </c>
      <c r="X183" s="4" t="s">
        <v>1960</v>
      </c>
    </row>
    <row r="184" spans="1:24">
      <c r="A184" s="4" t="s">
        <v>1961</v>
      </c>
      <c r="B184" s="4" t="s">
        <v>1962</v>
      </c>
      <c r="C184" s="4" t="s">
        <v>389</v>
      </c>
      <c r="D184" s="4" t="s">
        <v>1963</v>
      </c>
      <c r="E184" s="4"/>
      <c r="F184" s="157"/>
      <c r="G184" s="4"/>
      <c r="H184" s="4"/>
      <c r="I184" s="4"/>
      <c r="J184" s="4">
        <v>5</v>
      </c>
      <c r="K184" s="4">
        <v>5</v>
      </c>
      <c r="L184" s="4"/>
      <c r="M184" s="175"/>
      <c r="N184" s="4"/>
      <c r="O184" s="4"/>
      <c r="P184" s="4"/>
      <c r="Q184" s="4"/>
      <c r="R184" s="4"/>
      <c r="S184" s="175">
        <f t="shared" si="2"/>
        <v>5</v>
      </c>
      <c r="T184" s="141">
        <v>55</v>
      </c>
      <c r="U184" s="4" t="s">
        <v>1038</v>
      </c>
      <c r="V184" s="4"/>
      <c r="W184" s="4" t="s">
        <v>1019</v>
      </c>
      <c r="X184" s="4" t="s">
        <v>1956</v>
      </c>
    </row>
    <row r="185" spans="1:24">
      <c r="A185" s="4" t="s">
        <v>1964</v>
      </c>
      <c r="B185" s="4" t="s">
        <v>1965</v>
      </c>
      <c r="C185" s="4" t="s">
        <v>840</v>
      </c>
      <c r="D185" s="4" t="s">
        <v>723</v>
      </c>
      <c r="E185" s="4"/>
      <c r="F185" s="157" t="s">
        <v>1966</v>
      </c>
      <c r="G185" s="4"/>
      <c r="H185" s="4"/>
      <c r="I185" s="4"/>
      <c r="J185" s="4">
        <v>2</v>
      </c>
      <c r="K185" s="4">
        <v>2</v>
      </c>
      <c r="L185" s="4"/>
      <c r="M185" s="175"/>
      <c r="N185" s="4"/>
      <c r="O185" s="4"/>
      <c r="P185" s="4"/>
      <c r="Q185" s="4"/>
      <c r="R185" s="4"/>
      <c r="S185" s="175">
        <f t="shared" si="2"/>
        <v>2</v>
      </c>
      <c r="T185" s="141">
        <v>25</v>
      </c>
      <c r="U185" s="4" t="s">
        <v>1038</v>
      </c>
      <c r="V185" s="4"/>
      <c r="W185" s="4" t="s">
        <v>76</v>
      </c>
      <c r="X185" s="4" t="s">
        <v>1967</v>
      </c>
    </row>
    <row r="186" spans="1:24">
      <c r="A186" s="4" t="s">
        <v>1968</v>
      </c>
      <c r="B186" s="4" t="s">
        <v>1969</v>
      </c>
      <c r="C186" s="4" t="s">
        <v>1617</v>
      </c>
      <c r="D186" s="4" t="s">
        <v>1970</v>
      </c>
      <c r="E186" s="4"/>
      <c r="F186" s="157" t="s">
        <v>1971</v>
      </c>
      <c r="G186" s="4"/>
      <c r="H186" s="4"/>
      <c r="I186" s="4"/>
      <c r="J186" s="4">
        <v>3</v>
      </c>
      <c r="K186" s="4">
        <v>3</v>
      </c>
      <c r="L186" s="4"/>
      <c r="M186" s="175"/>
      <c r="N186" s="4"/>
      <c r="O186" s="4"/>
      <c r="P186" s="4"/>
      <c r="Q186" s="4"/>
      <c r="R186" s="4"/>
      <c r="S186" s="175">
        <f t="shared" si="2"/>
        <v>3</v>
      </c>
      <c r="T186" s="141">
        <v>35</v>
      </c>
      <c r="U186" s="4" t="s">
        <v>1038</v>
      </c>
      <c r="V186" s="4"/>
      <c r="W186" s="4" t="s">
        <v>76</v>
      </c>
      <c r="X186" s="4" t="s">
        <v>1972</v>
      </c>
    </row>
    <row r="187" spans="1:24">
      <c r="A187" s="4" t="s">
        <v>1973</v>
      </c>
      <c r="B187" s="4" t="s">
        <v>1974</v>
      </c>
      <c r="C187" s="4" t="s">
        <v>1975</v>
      </c>
      <c r="D187" s="4" t="s">
        <v>1976</v>
      </c>
      <c r="E187" s="4"/>
      <c r="F187" s="157"/>
      <c r="G187" s="4"/>
      <c r="H187" s="4"/>
      <c r="I187" s="4"/>
      <c r="J187" s="4">
        <v>1</v>
      </c>
      <c r="K187" s="4">
        <v>1</v>
      </c>
      <c r="L187" s="4"/>
      <c r="M187" s="175"/>
      <c r="N187" s="4"/>
      <c r="O187" s="4"/>
      <c r="P187" s="4"/>
      <c r="Q187" s="4"/>
      <c r="R187" s="4"/>
      <c r="S187" s="175">
        <f t="shared" si="2"/>
        <v>1</v>
      </c>
      <c r="T187" s="141">
        <v>35</v>
      </c>
      <c r="U187" s="4" t="s">
        <v>1038</v>
      </c>
      <c r="V187" s="4"/>
      <c r="W187" s="4" t="s">
        <v>76</v>
      </c>
      <c r="X187" s="4" t="s">
        <v>1977</v>
      </c>
    </row>
    <row r="188" spans="1:24">
      <c r="A188" s="4" t="s">
        <v>1978</v>
      </c>
      <c r="B188" s="4" t="s">
        <v>1979</v>
      </c>
      <c r="C188" s="4" t="s">
        <v>1980</v>
      </c>
      <c r="D188" s="4" t="s">
        <v>1981</v>
      </c>
      <c r="E188" s="4"/>
      <c r="F188" s="157" t="s">
        <v>1982</v>
      </c>
      <c r="G188" s="4"/>
      <c r="H188" s="4"/>
      <c r="I188" s="4"/>
      <c r="J188" s="4"/>
      <c r="K188" s="4"/>
      <c r="L188" s="4"/>
      <c r="M188" s="175">
        <v>3</v>
      </c>
      <c r="N188" s="4">
        <v>3</v>
      </c>
      <c r="O188" s="4"/>
      <c r="P188" s="4"/>
      <c r="Q188" s="4"/>
      <c r="R188" s="4"/>
      <c r="S188" s="175">
        <f t="shared" si="2"/>
        <v>3</v>
      </c>
      <c r="T188" s="141">
        <v>35</v>
      </c>
      <c r="U188" s="4" t="s">
        <v>1038</v>
      </c>
      <c r="V188" s="4"/>
      <c r="W188" s="4" t="s">
        <v>76</v>
      </c>
      <c r="X188" s="4" t="s">
        <v>1983</v>
      </c>
    </row>
    <row r="189" spans="1:24">
      <c r="A189" s="4" t="s">
        <v>1984</v>
      </c>
      <c r="B189" s="4" t="s">
        <v>1985</v>
      </c>
      <c r="C189" s="4" t="s">
        <v>389</v>
      </c>
      <c r="D189" s="4" t="s">
        <v>1986</v>
      </c>
      <c r="E189" s="4"/>
      <c r="F189" s="157"/>
      <c r="G189" s="4"/>
      <c r="H189" s="4"/>
      <c r="I189" s="4"/>
      <c r="J189" s="4"/>
      <c r="K189" s="4"/>
      <c r="L189" s="4"/>
      <c r="M189" s="175">
        <v>1</v>
      </c>
      <c r="N189" s="4">
        <v>1</v>
      </c>
      <c r="O189" s="4"/>
      <c r="P189" s="4"/>
      <c r="Q189" s="4"/>
      <c r="R189" s="4"/>
      <c r="S189" s="175">
        <f t="shared" si="2"/>
        <v>1</v>
      </c>
      <c r="T189" s="141">
        <v>20</v>
      </c>
      <c r="U189" s="4" t="s">
        <v>1038</v>
      </c>
      <c r="V189" s="4"/>
      <c r="W189" s="4" t="s">
        <v>76</v>
      </c>
      <c r="X189" s="4" t="s">
        <v>1987</v>
      </c>
    </row>
    <row r="190" spans="1:24">
      <c r="A190" s="4" t="s">
        <v>1988</v>
      </c>
      <c r="B190" s="4" t="s">
        <v>1989</v>
      </c>
      <c r="C190" s="4" t="s">
        <v>1617</v>
      </c>
      <c r="D190" s="4" t="s">
        <v>1990</v>
      </c>
      <c r="E190" s="4"/>
      <c r="F190" s="157"/>
      <c r="G190" s="4"/>
      <c r="H190" s="4"/>
      <c r="I190" s="4"/>
      <c r="J190" s="4">
        <v>1</v>
      </c>
      <c r="K190" s="4">
        <v>1</v>
      </c>
      <c r="L190" s="4"/>
      <c r="M190" s="175"/>
      <c r="N190" s="4"/>
      <c r="O190" s="4"/>
      <c r="P190" s="4"/>
      <c r="Q190" s="4"/>
      <c r="R190" s="4"/>
      <c r="S190" s="175">
        <f t="shared" si="2"/>
        <v>1</v>
      </c>
      <c r="T190" s="141">
        <v>100</v>
      </c>
      <c r="U190" s="4" t="s">
        <v>1038</v>
      </c>
      <c r="V190" s="4"/>
      <c r="W190" s="4" t="s">
        <v>76</v>
      </c>
      <c r="X190" s="4" t="s">
        <v>1991</v>
      </c>
    </row>
    <row r="191" spans="1:24">
      <c r="A191" s="139" t="s">
        <v>1992</v>
      </c>
      <c r="B191" s="139" t="s">
        <v>1993</v>
      </c>
      <c r="C191" s="139" t="s">
        <v>1994</v>
      </c>
      <c r="D191" s="139"/>
      <c r="E191" s="4"/>
      <c r="F191" s="157" t="s">
        <v>1995</v>
      </c>
      <c r="G191" s="4"/>
      <c r="H191" s="4"/>
      <c r="I191" s="4"/>
      <c r="J191" s="4"/>
      <c r="K191" s="4"/>
      <c r="L191" s="4"/>
      <c r="M191" s="175">
        <v>1</v>
      </c>
      <c r="N191" s="4">
        <v>1</v>
      </c>
      <c r="O191" s="4"/>
      <c r="P191" s="4">
        <v>1</v>
      </c>
      <c r="Q191" s="4">
        <v>1</v>
      </c>
      <c r="R191" s="4"/>
      <c r="S191" s="175">
        <f t="shared" si="2"/>
        <v>2</v>
      </c>
      <c r="T191" s="141">
        <v>25</v>
      </c>
      <c r="U191" s="4" t="s">
        <v>1038</v>
      </c>
      <c r="V191" s="4"/>
      <c r="W191" s="4" t="s">
        <v>76</v>
      </c>
      <c r="X191" s="4" t="s">
        <v>1996</v>
      </c>
    </row>
    <row r="192" spans="1:24">
      <c r="A192" s="4" t="s">
        <v>1997</v>
      </c>
      <c r="B192" s="4" t="s">
        <v>1998</v>
      </c>
      <c r="C192" s="4" t="s">
        <v>125</v>
      </c>
      <c r="D192" s="4" t="s">
        <v>1999</v>
      </c>
      <c r="E192" s="4"/>
      <c r="F192" s="157" t="s">
        <v>2000</v>
      </c>
      <c r="G192" s="4"/>
      <c r="H192" s="4"/>
      <c r="I192" s="4"/>
      <c r="J192" s="4">
        <v>2</v>
      </c>
      <c r="K192" s="4">
        <v>2</v>
      </c>
      <c r="L192" s="4"/>
      <c r="M192" s="175">
        <v>6</v>
      </c>
      <c r="N192" s="4">
        <v>6</v>
      </c>
      <c r="O192" s="4"/>
      <c r="P192" s="4">
        <v>2</v>
      </c>
      <c r="Q192" s="4">
        <v>2</v>
      </c>
      <c r="R192" s="4"/>
      <c r="S192" s="175">
        <f t="shared" si="2"/>
        <v>10</v>
      </c>
      <c r="T192" s="141">
        <v>100</v>
      </c>
      <c r="U192" s="4" t="s">
        <v>1038</v>
      </c>
      <c r="V192" s="4"/>
      <c r="W192" s="4" t="s">
        <v>76</v>
      </c>
      <c r="X192" s="4" t="s">
        <v>2001</v>
      </c>
    </row>
    <row r="193" spans="1:24">
      <c r="A193" s="4" t="s">
        <v>2002</v>
      </c>
      <c r="B193" s="4" t="s">
        <v>2003</v>
      </c>
      <c r="C193" s="4" t="s">
        <v>2004</v>
      </c>
      <c r="D193" s="4" t="s">
        <v>2005</v>
      </c>
      <c r="E193" s="4"/>
      <c r="F193" s="157" t="s">
        <v>2006</v>
      </c>
      <c r="G193" s="4"/>
      <c r="H193" s="4"/>
      <c r="I193" s="4"/>
      <c r="J193" s="4">
        <v>1</v>
      </c>
      <c r="K193" s="4">
        <v>1</v>
      </c>
      <c r="L193" s="4"/>
      <c r="M193" s="175"/>
      <c r="N193" s="4"/>
      <c r="O193" s="4"/>
      <c r="P193" s="4"/>
      <c r="Q193" s="4"/>
      <c r="R193" s="4"/>
      <c r="S193" s="175">
        <f t="shared" si="2"/>
        <v>1</v>
      </c>
      <c r="T193" s="141">
        <v>13</v>
      </c>
      <c r="U193" s="4" t="s">
        <v>2007</v>
      </c>
      <c r="V193" s="4"/>
      <c r="W193" s="4" t="s">
        <v>76</v>
      </c>
      <c r="X193" s="4" t="s">
        <v>2008</v>
      </c>
    </row>
    <row r="194" spans="1:24">
      <c r="A194" s="136" t="s">
        <v>1682</v>
      </c>
      <c r="B194" s="136" t="s">
        <v>1683</v>
      </c>
      <c r="C194" s="136" t="s">
        <v>125</v>
      </c>
      <c r="D194" s="136" t="s">
        <v>1684</v>
      </c>
      <c r="E194" s="4"/>
      <c r="F194" s="157" t="s">
        <v>2009</v>
      </c>
      <c r="G194" s="4"/>
      <c r="H194" s="4"/>
      <c r="I194" s="4"/>
      <c r="J194" s="4">
        <v>1</v>
      </c>
      <c r="K194" s="4">
        <v>1</v>
      </c>
      <c r="L194" s="4"/>
      <c r="M194" s="175"/>
      <c r="N194" s="4"/>
      <c r="O194" s="4"/>
      <c r="P194" s="4"/>
      <c r="Q194" s="4"/>
      <c r="R194" s="4"/>
      <c r="S194" s="175">
        <f t="shared" si="2"/>
        <v>1</v>
      </c>
      <c r="T194" s="141">
        <v>13</v>
      </c>
      <c r="U194" s="4" t="s">
        <v>1038</v>
      </c>
      <c r="V194" s="4"/>
      <c r="W194" s="4" t="s">
        <v>76</v>
      </c>
      <c r="X194" s="4" t="s">
        <v>2010</v>
      </c>
    </row>
    <row r="195" spans="1:24">
      <c r="A195" s="136" t="s">
        <v>2011</v>
      </c>
      <c r="B195" s="136" t="s">
        <v>2012</v>
      </c>
      <c r="C195" s="136" t="s">
        <v>389</v>
      </c>
      <c r="D195" s="136" t="s">
        <v>2013</v>
      </c>
      <c r="E195" s="4"/>
      <c r="F195" s="157" t="s">
        <v>2014</v>
      </c>
      <c r="G195" s="4"/>
      <c r="H195" s="4"/>
      <c r="I195" s="4"/>
      <c r="J195" s="4">
        <v>1</v>
      </c>
      <c r="K195" s="4">
        <v>1</v>
      </c>
      <c r="L195" s="4"/>
      <c r="M195" s="175"/>
      <c r="N195" s="4"/>
      <c r="O195" s="4"/>
      <c r="P195" s="4"/>
      <c r="Q195" s="4"/>
      <c r="R195" s="4"/>
      <c r="S195" s="175">
        <f t="shared" si="2"/>
        <v>1</v>
      </c>
      <c r="T195" s="141">
        <v>20</v>
      </c>
      <c r="U195" s="4" t="s">
        <v>1038</v>
      </c>
      <c r="V195" s="4"/>
      <c r="W195" s="4" t="s">
        <v>76</v>
      </c>
      <c r="X195" s="4" t="s">
        <v>2015</v>
      </c>
    </row>
    <row r="196" spans="1:24">
      <c r="A196" s="4" t="s">
        <v>1894</v>
      </c>
      <c r="B196" s="4" t="s">
        <v>1895</v>
      </c>
      <c r="C196" s="4" t="s">
        <v>1896</v>
      </c>
      <c r="D196" s="4" t="s">
        <v>1897</v>
      </c>
      <c r="E196" s="4"/>
      <c r="F196" s="157" t="s">
        <v>1898</v>
      </c>
      <c r="G196" s="4"/>
      <c r="H196" s="4"/>
      <c r="I196" s="4"/>
      <c r="J196" s="4">
        <v>1</v>
      </c>
      <c r="K196" s="4">
        <v>1</v>
      </c>
      <c r="L196" s="4"/>
      <c r="M196" s="175"/>
      <c r="N196" s="4"/>
      <c r="O196" s="4"/>
      <c r="P196" s="4">
        <v>1</v>
      </c>
      <c r="Q196" s="4">
        <v>1</v>
      </c>
      <c r="R196" s="4"/>
      <c r="S196" s="175">
        <f t="shared" ref="S196:S259" si="3">SUM(J196+M196+P196)</f>
        <v>2</v>
      </c>
      <c r="T196" s="141">
        <v>25</v>
      </c>
      <c r="U196" s="4" t="s">
        <v>1038</v>
      </c>
      <c r="V196" s="4"/>
      <c r="W196" s="4" t="s">
        <v>76</v>
      </c>
      <c r="X196" s="4" t="s">
        <v>2016</v>
      </c>
    </row>
    <row r="197" spans="1:24">
      <c r="A197" s="139" t="s">
        <v>2017</v>
      </c>
      <c r="B197" s="4" t="s">
        <v>2018</v>
      </c>
      <c r="C197" s="4" t="s">
        <v>125</v>
      </c>
      <c r="D197" s="4" t="s">
        <v>2019</v>
      </c>
      <c r="E197" s="4"/>
      <c r="F197" s="157" t="s">
        <v>2020</v>
      </c>
      <c r="G197" s="4"/>
      <c r="H197" s="4"/>
      <c r="I197" s="4"/>
      <c r="J197" s="4">
        <v>2</v>
      </c>
      <c r="K197" s="4">
        <v>2</v>
      </c>
      <c r="L197" s="4"/>
      <c r="M197" s="175"/>
      <c r="N197" s="4"/>
      <c r="O197" s="4"/>
      <c r="P197" s="4"/>
      <c r="Q197" s="4"/>
      <c r="R197" s="4"/>
      <c r="S197" s="175">
        <f t="shared" si="3"/>
        <v>2</v>
      </c>
      <c r="T197" s="141">
        <v>20</v>
      </c>
      <c r="U197" s="4" t="s">
        <v>1038</v>
      </c>
      <c r="V197" s="4"/>
      <c r="W197" s="4" t="s">
        <v>76</v>
      </c>
      <c r="X197" s="4" t="s">
        <v>2021</v>
      </c>
    </row>
    <row r="198" spans="1:24">
      <c r="A198" s="139" t="s">
        <v>2022</v>
      </c>
      <c r="B198" s="4" t="s">
        <v>2023</v>
      </c>
      <c r="C198" s="4" t="s">
        <v>2024</v>
      </c>
      <c r="D198" s="4" t="s">
        <v>2025</v>
      </c>
      <c r="E198" s="4"/>
      <c r="F198" s="157" t="s">
        <v>2026</v>
      </c>
      <c r="G198" s="4"/>
      <c r="H198" s="4"/>
      <c r="I198" s="4"/>
      <c r="J198" s="4">
        <v>1</v>
      </c>
      <c r="K198" s="4">
        <v>1</v>
      </c>
      <c r="L198" s="4"/>
      <c r="M198" s="175"/>
      <c r="N198" s="4"/>
      <c r="O198" s="4"/>
      <c r="P198" s="4"/>
      <c r="Q198" s="4"/>
      <c r="R198" s="4"/>
      <c r="S198" s="175">
        <f t="shared" si="3"/>
        <v>1</v>
      </c>
      <c r="T198" s="141">
        <v>13</v>
      </c>
      <c r="U198" s="4" t="s">
        <v>1038</v>
      </c>
      <c r="V198" s="4"/>
      <c r="W198" s="4" t="s">
        <v>76</v>
      </c>
      <c r="X198" s="4" t="s">
        <v>2027</v>
      </c>
    </row>
    <row r="199" spans="1:24">
      <c r="A199" s="139" t="s">
        <v>2028</v>
      </c>
      <c r="B199" s="4" t="s">
        <v>2029</v>
      </c>
      <c r="C199" s="4" t="s">
        <v>2030</v>
      </c>
      <c r="D199" s="4" t="s">
        <v>2031</v>
      </c>
      <c r="E199" s="4"/>
      <c r="F199" s="157" t="s">
        <v>2032</v>
      </c>
      <c r="G199" s="4"/>
      <c r="H199" s="4"/>
      <c r="I199" s="4"/>
      <c r="J199" s="4">
        <v>1</v>
      </c>
      <c r="K199" s="4">
        <v>1</v>
      </c>
      <c r="L199" s="4"/>
      <c r="M199" s="175"/>
      <c r="N199" s="4"/>
      <c r="O199" s="4"/>
      <c r="P199" s="4"/>
      <c r="Q199" s="4"/>
      <c r="R199" s="4"/>
      <c r="S199" s="175">
        <f t="shared" si="3"/>
        <v>1</v>
      </c>
      <c r="T199" s="141">
        <v>13</v>
      </c>
      <c r="U199" s="4" t="s">
        <v>1027</v>
      </c>
      <c r="V199" s="4"/>
      <c r="W199" s="4" t="s">
        <v>76</v>
      </c>
      <c r="X199" s="4" t="s">
        <v>2033</v>
      </c>
    </row>
    <row r="200" spans="1:24">
      <c r="A200" s="4" t="s">
        <v>2034</v>
      </c>
      <c r="B200" s="4" t="s">
        <v>2035</v>
      </c>
      <c r="C200" s="4" t="s">
        <v>1329</v>
      </c>
      <c r="D200" s="4" t="s">
        <v>2036</v>
      </c>
      <c r="E200" s="4"/>
      <c r="F200" s="157" t="s">
        <v>2037</v>
      </c>
      <c r="G200" s="4"/>
      <c r="H200" s="4"/>
      <c r="I200" s="4"/>
      <c r="J200" s="4"/>
      <c r="K200" s="4"/>
      <c r="L200" s="4"/>
      <c r="M200" s="175">
        <v>1</v>
      </c>
      <c r="N200" s="4">
        <v>1</v>
      </c>
      <c r="O200" s="4"/>
      <c r="P200" s="4"/>
      <c r="Q200" s="4"/>
      <c r="R200" s="4"/>
      <c r="S200" s="175">
        <f t="shared" si="3"/>
        <v>1</v>
      </c>
      <c r="T200" s="141">
        <v>28</v>
      </c>
      <c r="U200" s="4" t="s">
        <v>1018</v>
      </c>
      <c r="V200" s="4"/>
      <c r="W200" s="4" t="s">
        <v>76</v>
      </c>
      <c r="X200" s="4" t="s">
        <v>2038</v>
      </c>
    </row>
    <row r="201" spans="1:24">
      <c r="A201" s="4" t="s">
        <v>2039</v>
      </c>
      <c r="B201" s="4" t="s">
        <v>2040</v>
      </c>
      <c r="C201" s="4" t="s">
        <v>1729</v>
      </c>
      <c r="D201" s="4" t="s">
        <v>2041</v>
      </c>
      <c r="E201" s="4"/>
      <c r="F201" s="157"/>
      <c r="G201" s="4"/>
      <c r="H201" s="4"/>
      <c r="I201" s="4"/>
      <c r="J201" s="4">
        <v>1</v>
      </c>
      <c r="K201" s="4">
        <v>1</v>
      </c>
      <c r="L201" s="4"/>
      <c r="M201" s="175"/>
      <c r="N201" s="4"/>
      <c r="O201" s="4"/>
      <c r="P201" s="4"/>
      <c r="Q201" s="4"/>
      <c r="R201" s="4"/>
      <c r="S201" s="175">
        <f t="shared" si="3"/>
        <v>1</v>
      </c>
      <c r="T201" s="141">
        <v>40</v>
      </c>
      <c r="U201" s="4" t="s">
        <v>1018</v>
      </c>
      <c r="V201" s="4"/>
      <c r="W201" s="4" t="s">
        <v>76</v>
      </c>
      <c r="X201" s="4" t="s">
        <v>2033</v>
      </c>
    </row>
    <row r="202" spans="1:24">
      <c r="A202" s="4" t="s">
        <v>2042</v>
      </c>
      <c r="B202" s="4" t="s">
        <v>2043</v>
      </c>
      <c r="C202" s="4" t="s">
        <v>1224</v>
      </c>
      <c r="D202" s="4" t="s">
        <v>2044</v>
      </c>
      <c r="E202" s="4"/>
      <c r="F202" s="157" t="s">
        <v>2045</v>
      </c>
      <c r="G202" s="4"/>
      <c r="H202" s="144" t="s">
        <v>2046</v>
      </c>
      <c r="I202" s="4"/>
      <c r="J202" s="4">
        <v>1</v>
      </c>
      <c r="K202" s="4">
        <v>1</v>
      </c>
      <c r="L202" s="4"/>
      <c r="M202" s="175"/>
      <c r="N202" s="4"/>
      <c r="O202" s="4"/>
      <c r="P202" s="4"/>
      <c r="Q202" s="4"/>
      <c r="R202" s="4"/>
      <c r="S202" s="175">
        <f t="shared" si="3"/>
        <v>1</v>
      </c>
      <c r="T202" s="141">
        <v>13</v>
      </c>
      <c r="U202" s="4" t="s">
        <v>1018</v>
      </c>
      <c r="V202" s="4">
        <v>1647</v>
      </c>
      <c r="W202" s="4" t="s">
        <v>1019</v>
      </c>
      <c r="X202" s="4" t="s">
        <v>2047</v>
      </c>
    </row>
    <row r="203" spans="1:24">
      <c r="A203" s="4" t="s">
        <v>2048</v>
      </c>
      <c r="B203" s="4" t="s">
        <v>2049</v>
      </c>
      <c r="C203" s="4" t="s">
        <v>2050</v>
      </c>
      <c r="D203" s="4" t="s">
        <v>2051</v>
      </c>
      <c r="E203" s="4"/>
      <c r="F203" s="157" t="s">
        <v>2052</v>
      </c>
      <c r="G203" s="4"/>
      <c r="H203" s="144" t="s">
        <v>2053</v>
      </c>
      <c r="I203" s="4"/>
      <c r="J203" s="4">
        <v>2</v>
      </c>
      <c r="K203" s="4">
        <v>2</v>
      </c>
      <c r="L203" s="4"/>
      <c r="M203" s="175"/>
      <c r="N203" s="4"/>
      <c r="O203" s="4"/>
      <c r="P203" s="4"/>
      <c r="Q203" s="4"/>
      <c r="R203" s="4"/>
      <c r="S203" s="175">
        <f t="shared" si="3"/>
        <v>2</v>
      </c>
      <c r="T203" s="141">
        <v>25</v>
      </c>
      <c r="U203" s="4" t="s">
        <v>1027</v>
      </c>
      <c r="V203" s="4">
        <v>1649</v>
      </c>
      <c r="W203" s="4" t="s">
        <v>1019</v>
      </c>
      <c r="X203" s="4" t="s">
        <v>2054</v>
      </c>
    </row>
    <row r="204" spans="1:24">
      <c r="A204" s="4" t="s">
        <v>2055</v>
      </c>
      <c r="B204" s="4" t="s">
        <v>2056</v>
      </c>
      <c r="C204" s="4" t="s">
        <v>2057</v>
      </c>
      <c r="D204" s="4" t="s">
        <v>2058</v>
      </c>
      <c r="E204" s="4"/>
      <c r="F204" s="157" t="s">
        <v>2059</v>
      </c>
      <c r="G204" s="4"/>
      <c r="H204" s="144" t="s">
        <v>2060</v>
      </c>
      <c r="I204" s="4"/>
      <c r="J204" s="4">
        <v>1</v>
      </c>
      <c r="K204" s="4">
        <v>1</v>
      </c>
      <c r="L204" s="4"/>
      <c r="M204" s="175"/>
      <c r="N204" s="4"/>
      <c r="O204" s="4"/>
      <c r="P204" s="4"/>
      <c r="Q204" s="4"/>
      <c r="R204" s="4"/>
      <c r="S204" s="175">
        <f t="shared" si="3"/>
        <v>1</v>
      </c>
      <c r="T204" s="141">
        <v>13</v>
      </c>
      <c r="U204" s="4" t="s">
        <v>1018</v>
      </c>
      <c r="V204" s="4">
        <v>1650</v>
      </c>
      <c r="W204" s="4" t="s">
        <v>1019</v>
      </c>
      <c r="X204" s="4" t="s">
        <v>2047</v>
      </c>
    </row>
    <row r="205" spans="1:24">
      <c r="A205" s="4" t="s">
        <v>2061</v>
      </c>
      <c r="B205" s="4" t="s">
        <v>2062</v>
      </c>
      <c r="C205" s="4" t="s">
        <v>125</v>
      </c>
      <c r="D205" s="4" t="s">
        <v>2063</v>
      </c>
      <c r="E205" s="4"/>
      <c r="F205" s="157" t="s">
        <v>2064</v>
      </c>
      <c r="G205" s="4"/>
      <c r="H205" s="144" t="s">
        <v>2065</v>
      </c>
      <c r="I205" s="4"/>
      <c r="J205" s="4">
        <v>1</v>
      </c>
      <c r="K205" s="4">
        <v>1</v>
      </c>
      <c r="L205" s="4"/>
      <c r="M205" s="175"/>
      <c r="N205" s="4"/>
      <c r="O205" s="4"/>
      <c r="P205" s="4"/>
      <c r="Q205" s="4"/>
      <c r="R205" s="4"/>
      <c r="S205" s="175">
        <f t="shared" si="3"/>
        <v>1</v>
      </c>
      <c r="T205" s="141">
        <v>13</v>
      </c>
      <c r="U205" s="4" t="s">
        <v>1027</v>
      </c>
      <c r="V205" s="4">
        <v>1651</v>
      </c>
      <c r="W205" s="4" t="s">
        <v>1019</v>
      </c>
      <c r="X205" s="4" t="s">
        <v>2054</v>
      </c>
    </row>
    <row r="206" spans="1:24">
      <c r="A206" s="4" t="s">
        <v>2066</v>
      </c>
      <c r="B206" s="4" t="s">
        <v>2067</v>
      </c>
      <c r="C206" s="4" t="s">
        <v>891</v>
      </c>
      <c r="D206" s="4" t="s">
        <v>2068</v>
      </c>
      <c r="E206" s="4"/>
      <c r="F206" s="157" t="s">
        <v>2069</v>
      </c>
      <c r="G206" s="4"/>
      <c r="H206" s="144" t="s">
        <v>2070</v>
      </c>
      <c r="I206" s="4"/>
      <c r="J206" s="4">
        <v>1</v>
      </c>
      <c r="K206" s="4">
        <v>1</v>
      </c>
      <c r="L206" s="4"/>
      <c r="M206" s="175"/>
      <c r="N206" s="4"/>
      <c r="O206" s="4"/>
      <c r="P206" s="4"/>
      <c r="Q206" s="4"/>
      <c r="R206" s="4"/>
      <c r="S206" s="175">
        <f t="shared" si="3"/>
        <v>1</v>
      </c>
      <c r="T206" s="141">
        <v>13</v>
      </c>
      <c r="U206" s="4" t="s">
        <v>1018</v>
      </c>
      <c r="V206" s="4">
        <v>1652</v>
      </c>
      <c r="W206" s="4" t="s">
        <v>1019</v>
      </c>
      <c r="X206" s="4" t="s">
        <v>2054</v>
      </c>
    </row>
    <row r="207" spans="1:24">
      <c r="A207" s="4" t="s">
        <v>2071</v>
      </c>
      <c r="B207" s="4" t="s">
        <v>2072</v>
      </c>
      <c r="C207" s="4" t="s">
        <v>2073</v>
      </c>
      <c r="D207" s="4" t="s">
        <v>1638</v>
      </c>
      <c r="E207" s="4"/>
      <c r="F207" s="157" t="s">
        <v>2074</v>
      </c>
      <c r="G207" s="4"/>
      <c r="H207" s="144" t="s">
        <v>2075</v>
      </c>
      <c r="I207" s="4"/>
      <c r="J207" s="4">
        <v>1</v>
      </c>
      <c r="K207" s="4">
        <v>1</v>
      </c>
      <c r="L207" s="4"/>
      <c r="M207" s="175"/>
      <c r="N207" s="4"/>
      <c r="O207" s="4"/>
      <c r="P207" s="4"/>
      <c r="Q207" s="4"/>
      <c r="R207" s="4"/>
      <c r="S207" s="175">
        <f t="shared" si="3"/>
        <v>1</v>
      </c>
      <c r="T207" s="141">
        <v>13</v>
      </c>
      <c r="U207" s="4" t="s">
        <v>1018</v>
      </c>
      <c r="V207" s="4">
        <v>1653</v>
      </c>
      <c r="W207" s="4" t="s">
        <v>1019</v>
      </c>
      <c r="X207" s="4" t="s">
        <v>2054</v>
      </c>
    </row>
    <row r="208" spans="1:24">
      <c r="A208" s="4" t="s">
        <v>2076</v>
      </c>
      <c r="B208" s="4" t="s">
        <v>2077</v>
      </c>
      <c r="C208" s="4" t="s">
        <v>125</v>
      </c>
      <c r="D208" s="4" t="s">
        <v>2078</v>
      </c>
      <c r="E208" s="4"/>
      <c r="F208" s="157" t="s">
        <v>2079</v>
      </c>
      <c r="G208" s="4"/>
      <c r="H208" s="144" t="s">
        <v>2080</v>
      </c>
      <c r="I208" s="4"/>
      <c r="J208" s="4">
        <v>1</v>
      </c>
      <c r="K208" s="4">
        <v>1</v>
      </c>
      <c r="L208" s="4"/>
      <c r="M208" s="175"/>
      <c r="N208" s="4"/>
      <c r="O208" s="4"/>
      <c r="P208" s="4"/>
      <c r="Q208" s="4"/>
      <c r="R208" s="4"/>
      <c r="S208" s="175">
        <f t="shared" si="3"/>
        <v>1</v>
      </c>
      <c r="T208" s="141">
        <v>113</v>
      </c>
      <c r="U208" s="4" t="s">
        <v>1018</v>
      </c>
      <c r="V208" s="4">
        <v>1654</v>
      </c>
      <c r="W208" s="4" t="s">
        <v>1019</v>
      </c>
      <c r="X208" s="4" t="s">
        <v>2054</v>
      </c>
    </row>
    <row r="209" spans="1:24">
      <c r="A209" s="4" t="s">
        <v>2081</v>
      </c>
      <c r="B209" s="4" t="s">
        <v>2082</v>
      </c>
      <c r="C209" s="4" t="s">
        <v>875</v>
      </c>
      <c r="D209" s="4" t="s">
        <v>2083</v>
      </c>
      <c r="E209" s="4"/>
      <c r="F209" s="157" t="s">
        <v>2084</v>
      </c>
      <c r="G209" s="4"/>
      <c r="H209" s="144" t="s">
        <v>2085</v>
      </c>
      <c r="I209" s="4"/>
      <c r="J209" s="4">
        <v>1</v>
      </c>
      <c r="K209" s="4">
        <v>1</v>
      </c>
      <c r="L209" s="4"/>
      <c r="M209" s="175"/>
      <c r="N209" s="4"/>
      <c r="O209" s="4"/>
      <c r="P209" s="4"/>
      <c r="Q209" s="4"/>
      <c r="R209" s="4"/>
      <c r="S209" s="175">
        <f t="shared" si="3"/>
        <v>1</v>
      </c>
      <c r="T209" s="141">
        <v>13</v>
      </c>
      <c r="U209" s="4" t="s">
        <v>1027</v>
      </c>
      <c r="V209" s="4">
        <v>1655</v>
      </c>
      <c r="W209" s="4" t="s">
        <v>1019</v>
      </c>
      <c r="X209" s="4" t="s">
        <v>2054</v>
      </c>
    </row>
    <row r="210" spans="1:24">
      <c r="A210" s="4" t="s">
        <v>2086</v>
      </c>
      <c r="B210" s="4" t="s">
        <v>2087</v>
      </c>
      <c r="C210" s="4" t="s">
        <v>1129</v>
      </c>
      <c r="D210" s="4" t="s">
        <v>2088</v>
      </c>
      <c r="E210" s="4"/>
      <c r="F210" s="157" t="s">
        <v>2089</v>
      </c>
      <c r="G210" s="4"/>
      <c r="H210" s="144" t="s">
        <v>2090</v>
      </c>
      <c r="I210" s="4"/>
      <c r="J210" s="4">
        <v>2</v>
      </c>
      <c r="K210" s="4">
        <v>2</v>
      </c>
      <c r="L210" s="4"/>
      <c r="M210" s="175"/>
      <c r="N210" s="4"/>
      <c r="O210" s="4"/>
      <c r="P210" s="4"/>
      <c r="Q210" s="4"/>
      <c r="R210" s="4"/>
      <c r="S210" s="175">
        <f t="shared" si="3"/>
        <v>2</v>
      </c>
      <c r="T210" s="141">
        <v>25</v>
      </c>
      <c r="U210" s="4" t="s">
        <v>1018</v>
      </c>
      <c r="V210" s="4">
        <v>1656</v>
      </c>
      <c r="W210" s="4" t="s">
        <v>1019</v>
      </c>
      <c r="X210" s="4" t="s">
        <v>2054</v>
      </c>
    </row>
    <row r="211" spans="1:24">
      <c r="A211" s="4" t="s">
        <v>2091</v>
      </c>
      <c r="B211" s="4" t="s">
        <v>2092</v>
      </c>
      <c r="C211" s="4" t="s">
        <v>1723</v>
      </c>
      <c r="D211" s="4" t="s">
        <v>2093</v>
      </c>
      <c r="E211" s="4"/>
      <c r="F211" s="157" t="s">
        <v>2094</v>
      </c>
      <c r="G211" s="4"/>
      <c r="H211" s="144" t="s">
        <v>2095</v>
      </c>
      <c r="I211" s="4"/>
      <c r="J211" s="4">
        <v>1</v>
      </c>
      <c r="K211" s="4">
        <v>1</v>
      </c>
      <c r="L211" s="4"/>
      <c r="M211" s="175"/>
      <c r="N211" s="4"/>
      <c r="O211" s="4"/>
      <c r="P211" s="4"/>
      <c r="Q211" s="4"/>
      <c r="R211" s="4"/>
      <c r="S211" s="175">
        <f t="shared" si="3"/>
        <v>1</v>
      </c>
      <c r="T211" s="141">
        <v>15</v>
      </c>
      <c r="U211" s="4" t="s">
        <v>1027</v>
      </c>
      <c r="V211" s="4">
        <v>1657</v>
      </c>
      <c r="W211" s="4" t="s">
        <v>1019</v>
      </c>
      <c r="X211" s="4" t="s">
        <v>2054</v>
      </c>
    </row>
    <row r="212" spans="1:24">
      <c r="A212" s="4" t="s">
        <v>2096</v>
      </c>
      <c r="B212" s="4" t="s">
        <v>2097</v>
      </c>
      <c r="C212" s="4" t="s">
        <v>1747</v>
      </c>
      <c r="D212" s="4" t="s">
        <v>2098</v>
      </c>
      <c r="E212" s="4"/>
      <c r="F212" s="157" t="s">
        <v>2099</v>
      </c>
      <c r="G212" s="4"/>
      <c r="H212" s="144" t="s">
        <v>2100</v>
      </c>
      <c r="I212" s="4"/>
      <c r="J212" s="4">
        <v>3</v>
      </c>
      <c r="K212" s="4">
        <v>3</v>
      </c>
      <c r="L212" s="4"/>
      <c r="M212" s="175"/>
      <c r="N212" s="4"/>
      <c r="O212" s="4"/>
      <c r="P212" s="4"/>
      <c r="Q212" s="4"/>
      <c r="R212" s="4"/>
      <c r="S212" s="175">
        <f t="shared" si="3"/>
        <v>3</v>
      </c>
      <c r="T212" s="141">
        <v>35</v>
      </c>
      <c r="U212" s="4" t="s">
        <v>1027</v>
      </c>
      <c r="V212" s="4">
        <v>1658</v>
      </c>
      <c r="W212" s="4" t="s">
        <v>1019</v>
      </c>
      <c r="X212" s="4" t="s">
        <v>2054</v>
      </c>
    </row>
    <row r="213" spans="1:24">
      <c r="A213" s="4" t="s">
        <v>2101</v>
      </c>
      <c r="B213" s="4" t="s">
        <v>2102</v>
      </c>
      <c r="C213" s="4" t="s">
        <v>118</v>
      </c>
      <c r="D213" s="4" t="s">
        <v>2103</v>
      </c>
      <c r="E213" s="4"/>
      <c r="F213" s="157" t="s">
        <v>2104</v>
      </c>
      <c r="G213" s="4"/>
      <c r="H213" s="144" t="s">
        <v>2105</v>
      </c>
      <c r="I213" s="4"/>
      <c r="J213" s="4">
        <v>3</v>
      </c>
      <c r="K213" s="4">
        <v>3</v>
      </c>
      <c r="L213" s="4"/>
      <c r="M213" s="175"/>
      <c r="N213" s="4"/>
      <c r="O213" s="4"/>
      <c r="P213" s="4"/>
      <c r="Q213" s="4"/>
      <c r="R213" s="4"/>
      <c r="S213" s="175">
        <f t="shared" si="3"/>
        <v>3</v>
      </c>
      <c r="T213" s="141">
        <v>75</v>
      </c>
      <c r="U213" s="4" t="s">
        <v>1018</v>
      </c>
      <c r="V213" s="4">
        <v>1659</v>
      </c>
      <c r="W213" s="4" t="s">
        <v>1019</v>
      </c>
      <c r="X213" s="4" t="s">
        <v>2106</v>
      </c>
    </row>
    <row r="214" spans="1:24">
      <c r="A214" s="4" t="s">
        <v>2107</v>
      </c>
      <c r="B214" s="4" t="s">
        <v>2108</v>
      </c>
      <c r="C214" s="4" t="s">
        <v>214</v>
      </c>
      <c r="D214" s="4" t="s">
        <v>2109</v>
      </c>
      <c r="E214" s="4"/>
      <c r="F214" s="157" t="s">
        <v>2110</v>
      </c>
      <c r="G214" s="4"/>
      <c r="H214" s="144" t="s">
        <v>2111</v>
      </c>
      <c r="I214" s="4"/>
      <c r="J214" s="4">
        <v>3</v>
      </c>
      <c r="K214" s="4">
        <v>3</v>
      </c>
      <c r="L214" s="4"/>
      <c r="M214" s="175"/>
      <c r="N214" s="4"/>
      <c r="O214" s="4"/>
      <c r="P214" s="4"/>
      <c r="Q214" s="4"/>
      <c r="R214" s="4"/>
      <c r="S214" s="175">
        <f t="shared" si="3"/>
        <v>3</v>
      </c>
      <c r="T214" s="141">
        <v>35</v>
      </c>
      <c r="U214" s="4" t="s">
        <v>1018</v>
      </c>
      <c r="V214" s="4">
        <v>1660</v>
      </c>
      <c r="W214" s="4" t="s">
        <v>1019</v>
      </c>
      <c r="X214" s="4" t="s">
        <v>2054</v>
      </c>
    </row>
    <row r="215" spans="1:24">
      <c r="A215" s="4" t="s">
        <v>2112</v>
      </c>
      <c r="B215" s="4" t="s">
        <v>2113</v>
      </c>
      <c r="C215" s="4" t="s">
        <v>334</v>
      </c>
      <c r="D215" s="4" t="s">
        <v>2114</v>
      </c>
      <c r="E215" s="4"/>
      <c r="F215" s="157" t="s">
        <v>2115</v>
      </c>
      <c r="G215" s="4"/>
      <c r="H215" s="144" t="s">
        <v>2116</v>
      </c>
      <c r="I215" s="4"/>
      <c r="J215" s="4">
        <v>2</v>
      </c>
      <c r="K215" s="4">
        <v>2</v>
      </c>
      <c r="L215" s="4"/>
      <c r="M215" s="175"/>
      <c r="N215" s="4"/>
      <c r="O215" s="4"/>
      <c r="P215" s="4"/>
      <c r="Q215" s="4"/>
      <c r="R215" s="4"/>
      <c r="S215" s="175">
        <f t="shared" si="3"/>
        <v>2</v>
      </c>
      <c r="T215" s="141">
        <v>25</v>
      </c>
      <c r="U215" s="4" t="s">
        <v>1018</v>
      </c>
      <c r="V215" s="4">
        <v>1662</v>
      </c>
      <c r="W215" s="4" t="s">
        <v>1019</v>
      </c>
      <c r="X215" s="4" t="s">
        <v>2054</v>
      </c>
    </row>
    <row r="216" spans="1:24">
      <c r="A216" s="4" t="s">
        <v>2117</v>
      </c>
      <c r="B216" s="4" t="s">
        <v>2118</v>
      </c>
      <c r="C216" s="4" t="s">
        <v>334</v>
      </c>
      <c r="D216" s="4" t="s">
        <v>2119</v>
      </c>
      <c r="E216" s="4"/>
      <c r="F216" s="157" t="s">
        <v>2120</v>
      </c>
      <c r="G216" s="4"/>
      <c r="H216" s="144" t="s">
        <v>2121</v>
      </c>
      <c r="I216" s="4"/>
      <c r="J216" s="4">
        <v>3</v>
      </c>
      <c r="K216" s="4">
        <v>3</v>
      </c>
      <c r="L216" s="4"/>
      <c r="M216" s="175"/>
      <c r="N216" s="4"/>
      <c r="O216" s="4"/>
      <c r="P216" s="4"/>
      <c r="Q216" s="4"/>
      <c r="R216" s="4"/>
      <c r="S216" s="175">
        <f t="shared" si="3"/>
        <v>3</v>
      </c>
      <c r="T216" s="141">
        <v>35</v>
      </c>
      <c r="U216" s="4" t="s">
        <v>1018</v>
      </c>
      <c r="V216" s="4">
        <v>1663</v>
      </c>
      <c r="W216" s="4" t="s">
        <v>1019</v>
      </c>
      <c r="X216" s="4" t="s">
        <v>2054</v>
      </c>
    </row>
    <row r="217" spans="1:24">
      <c r="A217" s="4" t="s">
        <v>2122</v>
      </c>
      <c r="B217" s="4" t="s">
        <v>2123</v>
      </c>
      <c r="C217" s="4" t="s">
        <v>1835</v>
      </c>
      <c r="D217" s="4" t="s">
        <v>2124</v>
      </c>
      <c r="E217" s="4"/>
      <c r="F217" s="157" t="s">
        <v>2125</v>
      </c>
      <c r="G217" s="4"/>
      <c r="H217" s="144" t="s">
        <v>2126</v>
      </c>
      <c r="I217" s="4"/>
      <c r="J217" s="4">
        <v>2</v>
      </c>
      <c r="K217" s="4">
        <v>2</v>
      </c>
      <c r="L217" s="4"/>
      <c r="M217" s="175"/>
      <c r="N217" s="4"/>
      <c r="O217" s="4"/>
      <c r="P217" s="4"/>
      <c r="Q217" s="4"/>
      <c r="R217" s="4"/>
      <c r="S217" s="175">
        <f t="shared" si="3"/>
        <v>2</v>
      </c>
      <c r="T217" s="141">
        <v>26</v>
      </c>
      <c r="U217" s="4" t="s">
        <v>1018</v>
      </c>
      <c r="V217" s="4">
        <v>1664</v>
      </c>
      <c r="W217" s="4" t="s">
        <v>1019</v>
      </c>
      <c r="X217" s="4" t="s">
        <v>2054</v>
      </c>
    </row>
    <row r="218" spans="1:24">
      <c r="A218" s="4" t="s">
        <v>2127</v>
      </c>
      <c r="B218" s="4" t="s">
        <v>2128</v>
      </c>
      <c r="C218" s="4" t="s">
        <v>1729</v>
      </c>
      <c r="D218" s="4" t="s">
        <v>2129</v>
      </c>
      <c r="E218" s="4"/>
      <c r="F218" s="157" t="s">
        <v>2130</v>
      </c>
      <c r="G218" s="4"/>
      <c r="H218" s="144" t="s">
        <v>2131</v>
      </c>
      <c r="I218" s="4"/>
      <c r="J218" s="4">
        <v>1</v>
      </c>
      <c r="K218" s="4">
        <v>1</v>
      </c>
      <c r="L218" s="4"/>
      <c r="M218" s="175"/>
      <c r="N218" s="4"/>
      <c r="O218" s="4"/>
      <c r="P218" s="4"/>
      <c r="Q218" s="4"/>
      <c r="R218" s="4"/>
      <c r="S218" s="175">
        <f t="shared" si="3"/>
        <v>1</v>
      </c>
      <c r="T218" s="141">
        <v>13</v>
      </c>
      <c r="U218" s="4" t="s">
        <v>1018</v>
      </c>
      <c r="V218" s="4">
        <v>1665</v>
      </c>
      <c r="W218" s="4" t="s">
        <v>1019</v>
      </c>
      <c r="X218" s="4" t="s">
        <v>2054</v>
      </c>
    </row>
    <row r="219" spans="1:24">
      <c r="A219" s="4" t="s">
        <v>2132</v>
      </c>
      <c r="B219" s="4" t="s">
        <v>2133</v>
      </c>
      <c r="C219" s="4" t="s">
        <v>1424</v>
      </c>
      <c r="D219" s="4" t="s">
        <v>2134</v>
      </c>
      <c r="E219" s="4"/>
      <c r="F219" s="157" t="s">
        <v>2135</v>
      </c>
      <c r="G219" s="4"/>
      <c r="H219" s="144" t="s">
        <v>2136</v>
      </c>
      <c r="I219" s="4"/>
      <c r="J219" s="4">
        <v>3</v>
      </c>
      <c r="K219" s="4">
        <v>3</v>
      </c>
      <c r="L219" s="4"/>
      <c r="M219" s="175"/>
      <c r="N219" s="4"/>
      <c r="O219" s="4"/>
      <c r="P219" s="4"/>
      <c r="Q219" s="4"/>
      <c r="R219" s="4"/>
      <c r="S219" s="175">
        <f t="shared" si="3"/>
        <v>3</v>
      </c>
      <c r="T219" s="141">
        <v>35</v>
      </c>
      <c r="U219" s="4" t="s">
        <v>1018</v>
      </c>
      <c r="V219" s="4">
        <v>1666</v>
      </c>
      <c r="W219" s="4" t="s">
        <v>1019</v>
      </c>
      <c r="X219" s="4" t="s">
        <v>2054</v>
      </c>
    </row>
    <row r="220" spans="1:24">
      <c r="A220" s="4" t="s">
        <v>2137</v>
      </c>
      <c r="B220" s="4" t="s">
        <v>2138</v>
      </c>
      <c r="C220" s="4" t="s">
        <v>2139</v>
      </c>
      <c r="D220" s="4" t="s">
        <v>2140</v>
      </c>
      <c r="E220" s="4"/>
      <c r="F220" s="157" t="s">
        <v>2141</v>
      </c>
      <c r="G220" s="4"/>
      <c r="H220" s="144" t="s">
        <v>2142</v>
      </c>
      <c r="I220" s="4"/>
      <c r="J220" s="4">
        <v>1</v>
      </c>
      <c r="K220" s="4">
        <v>1</v>
      </c>
      <c r="L220" s="4"/>
      <c r="M220" s="175"/>
      <c r="N220" s="4"/>
      <c r="O220" s="4"/>
      <c r="P220" s="4"/>
      <c r="Q220" s="4"/>
      <c r="R220" s="4"/>
      <c r="S220" s="175">
        <f t="shared" si="3"/>
        <v>1</v>
      </c>
      <c r="T220" s="141">
        <v>20</v>
      </c>
      <c r="U220" s="4" t="s">
        <v>1027</v>
      </c>
      <c r="V220" s="4">
        <v>1667</v>
      </c>
      <c r="W220" s="4" t="s">
        <v>1019</v>
      </c>
      <c r="X220" s="4" t="s">
        <v>2054</v>
      </c>
    </row>
    <row r="221" spans="1:24">
      <c r="A221" s="4" t="s">
        <v>2143</v>
      </c>
      <c r="B221" s="4" t="s">
        <v>2144</v>
      </c>
      <c r="C221" s="4" t="s">
        <v>446</v>
      </c>
      <c r="D221" s="4" t="s">
        <v>2145</v>
      </c>
      <c r="E221" s="4"/>
      <c r="F221" s="157" t="s">
        <v>2146</v>
      </c>
      <c r="G221" s="4"/>
      <c r="H221" s="144" t="s">
        <v>2147</v>
      </c>
      <c r="I221" s="4"/>
      <c r="J221" s="4">
        <v>4</v>
      </c>
      <c r="K221" s="4">
        <v>4</v>
      </c>
      <c r="L221" s="4"/>
      <c r="M221" s="175"/>
      <c r="N221" s="4"/>
      <c r="O221" s="4"/>
      <c r="P221" s="4"/>
      <c r="Q221" s="4"/>
      <c r="R221" s="4"/>
      <c r="S221" s="175">
        <f t="shared" si="3"/>
        <v>4</v>
      </c>
      <c r="T221" s="141">
        <v>100</v>
      </c>
      <c r="U221" s="4" t="s">
        <v>1027</v>
      </c>
      <c r="V221" s="4">
        <v>1668</v>
      </c>
      <c r="W221" s="4" t="s">
        <v>1019</v>
      </c>
      <c r="X221" s="4" t="s">
        <v>2054</v>
      </c>
    </row>
    <row r="222" spans="1:24" s="108" customFormat="1">
      <c r="A222" s="143" t="s">
        <v>2148</v>
      </c>
      <c r="B222" s="143" t="s">
        <v>2149</v>
      </c>
      <c r="C222" s="143" t="s">
        <v>125</v>
      </c>
      <c r="D222" s="143" t="s">
        <v>2150</v>
      </c>
      <c r="E222" s="143"/>
      <c r="F222" s="298" t="s">
        <v>2151</v>
      </c>
      <c r="G222" s="143"/>
      <c r="H222" s="299" t="s">
        <v>2152</v>
      </c>
      <c r="I222" s="143"/>
      <c r="J222" s="143">
        <v>3</v>
      </c>
      <c r="K222" s="143">
        <v>6</v>
      </c>
      <c r="L222" s="143"/>
      <c r="M222" s="300"/>
      <c r="N222" s="143"/>
      <c r="O222" s="143"/>
      <c r="P222" s="143"/>
      <c r="Q222" s="143"/>
      <c r="R222" s="143"/>
      <c r="S222" s="300">
        <f t="shared" si="3"/>
        <v>3</v>
      </c>
      <c r="T222" s="301">
        <v>40</v>
      </c>
      <c r="U222" s="143" t="s">
        <v>1018</v>
      </c>
      <c r="V222" s="143">
        <v>1670</v>
      </c>
      <c r="W222" s="143" t="s">
        <v>1019</v>
      </c>
      <c r="X222" s="143" t="s">
        <v>2153</v>
      </c>
    </row>
    <row r="223" spans="1:24">
      <c r="A223" s="4" t="s">
        <v>2154</v>
      </c>
      <c r="B223" s="4" t="s">
        <v>2155</v>
      </c>
      <c r="C223" s="4" t="s">
        <v>168</v>
      </c>
      <c r="D223" s="4" t="s">
        <v>2156</v>
      </c>
      <c r="E223" s="4"/>
      <c r="F223" s="157" t="s">
        <v>2157</v>
      </c>
      <c r="G223" s="4"/>
      <c r="H223" s="144" t="s">
        <v>2158</v>
      </c>
      <c r="I223" s="4"/>
      <c r="J223" s="4">
        <v>3</v>
      </c>
      <c r="K223" s="4">
        <v>3</v>
      </c>
      <c r="L223" s="4"/>
      <c r="M223" s="175"/>
      <c r="N223" s="4"/>
      <c r="O223" s="4"/>
      <c r="P223" s="4"/>
      <c r="Q223" s="4"/>
      <c r="R223" s="4"/>
      <c r="S223" s="175">
        <f t="shared" si="3"/>
        <v>3</v>
      </c>
      <c r="T223" s="141">
        <v>55</v>
      </c>
      <c r="U223" s="4" t="s">
        <v>1018</v>
      </c>
      <c r="V223" s="4">
        <v>1671</v>
      </c>
      <c r="W223" s="4" t="s">
        <v>1019</v>
      </c>
      <c r="X223" s="4" t="s">
        <v>2054</v>
      </c>
    </row>
    <row r="224" spans="1:24">
      <c r="A224" s="4" t="s">
        <v>2159</v>
      </c>
      <c r="B224" s="4" t="s">
        <v>2160</v>
      </c>
      <c r="C224" s="4" t="s">
        <v>2161</v>
      </c>
      <c r="D224" s="4" t="s">
        <v>2162</v>
      </c>
      <c r="E224" s="4"/>
      <c r="F224" s="157" t="s">
        <v>2163</v>
      </c>
      <c r="G224" s="4"/>
      <c r="H224" s="144" t="s">
        <v>2164</v>
      </c>
      <c r="I224" s="4"/>
      <c r="J224" s="4">
        <v>2</v>
      </c>
      <c r="K224" s="4">
        <v>2</v>
      </c>
      <c r="L224" s="4"/>
      <c r="M224" s="175"/>
      <c r="N224" s="4"/>
      <c r="O224" s="4"/>
      <c r="P224" s="4"/>
      <c r="Q224" s="4"/>
      <c r="R224" s="4"/>
      <c r="S224" s="175">
        <f t="shared" si="3"/>
        <v>2</v>
      </c>
      <c r="T224" s="141">
        <v>25</v>
      </c>
      <c r="U224" s="4" t="s">
        <v>1027</v>
      </c>
      <c r="V224" s="4">
        <v>1672</v>
      </c>
      <c r="W224" s="4" t="s">
        <v>1019</v>
      </c>
      <c r="X224" s="4" t="s">
        <v>2054</v>
      </c>
    </row>
    <row r="225" spans="1:24">
      <c r="A225" s="4" t="s">
        <v>2165</v>
      </c>
      <c r="B225" s="4" t="s">
        <v>2166</v>
      </c>
      <c r="C225" s="4" t="s">
        <v>147</v>
      </c>
      <c r="D225" s="4" t="s">
        <v>2167</v>
      </c>
      <c r="E225" s="4"/>
      <c r="F225" s="157" t="s">
        <v>2168</v>
      </c>
      <c r="G225" s="4"/>
      <c r="H225" s="144" t="s">
        <v>2169</v>
      </c>
      <c r="I225" s="4"/>
      <c r="J225" s="4">
        <v>1</v>
      </c>
      <c r="K225" s="4">
        <v>1</v>
      </c>
      <c r="L225" s="4"/>
      <c r="M225" s="175"/>
      <c r="N225" s="4"/>
      <c r="O225" s="4"/>
      <c r="P225" s="4"/>
      <c r="Q225" s="4"/>
      <c r="R225" s="4"/>
      <c r="S225" s="175">
        <f t="shared" si="3"/>
        <v>1</v>
      </c>
      <c r="T225" s="141">
        <v>15</v>
      </c>
      <c r="U225" s="4" t="s">
        <v>1018</v>
      </c>
      <c r="V225" s="4">
        <v>1673</v>
      </c>
      <c r="W225" s="4" t="s">
        <v>1019</v>
      </c>
      <c r="X225" s="4" t="s">
        <v>2054</v>
      </c>
    </row>
    <row r="226" spans="1:24">
      <c r="A226" s="4" t="s">
        <v>2170</v>
      </c>
      <c r="B226" s="4" t="s">
        <v>2171</v>
      </c>
      <c r="C226" s="4" t="s">
        <v>214</v>
      </c>
      <c r="D226" s="4" t="s">
        <v>2172</v>
      </c>
      <c r="E226" s="4"/>
      <c r="F226" s="157" t="s">
        <v>2173</v>
      </c>
      <c r="G226" s="4"/>
      <c r="H226" s="144" t="s">
        <v>2174</v>
      </c>
      <c r="I226" s="4"/>
      <c r="J226" s="4">
        <v>1</v>
      </c>
      <c r="K226" s="4">
        <v>1</v>
      </c>
      <c r="L226" s="4"/>
      <c r="M226" s="175"/>
      <c r="N226" s="4"/>
      <c r="O226" s="4"/>
      <c r="P226" s="4"/>
      <c r="Q226" s="4"/>
      <c r="R226" s="4"/>
      <c r="S226" s="175">
        <f t="shared" si="3"/>
        <v>1</v>
      </c>
      <c r="T226" s="141">
        <v>13</v>
      </c>
      <c r="U226" s="4" t="s">
        <v>1018</v>
      </c>
      <c r="V226" s="4">
        <v>1674</v>
      </c>
      <c r="W226" s="4" t="s">
        <v>1019</v>
      </c>
      <c r="X226" s="4" t="s">
        <v>2054</v>
      </c>
    </row>
    <row r="227" spans="1:24">
      <c r="A227" s="4" t="s">
        <v>2175</v>
      </c>
      <c r="B227" s="4" t="s">
        <v>2176</v>
      </c>
      <c r="C227" s="4" t="s">
        <v>1723</v>
      </c>
      <c r="D227" s="4" t="s">
        <v>2177</v>
      </c>
      <c r="E227" s="4"/>
      <c r="F227" s="157" t="s">
        <v>2178</v>
      </c>
      <c r="G227" s="4"/>
      <c r="H227" s="144" t="s">
        <v>2179</v>
      </c>
      <c r="I227" s="4"/>
      <c r="J227" s="4">
        <v>1</v>
      </c>
      <c r="K227" s="4">
        <v>1</v>
      </c>
      <c r="L227" s="4"/>
      <c r="M227" s="175"/>
      <c r="N227" s="4"/>
      <c r="O227" s="4"/>
      <c r="P227" s="4"/>
      <c r="Q227" s="4"/>
      <c r="R227" s="4"/>
      <c r="S227" s="175">
        <f t="shared" si="3"/>
        <v>1</v>
      </c>
      <c r="T227" s="141">
        <v>13</v>
      </c>
      <c r="U227" s="4" t="s">
        <v>1027</v>
      </c>
      <c r="V227" s="4">
        <v>1675</v>
      </c>
      <c r="W227" s="4" t="s">
        <v>1019</v>
      </c>
      <c r="X227" s="4" t="s">
        <v>2054</v>
      </c>
    </row>
    <row r="228" spans="1:24">
      <c r="A228" s="4" t="s">
        <v>2180</v>
      </c>
      <c r="B228" s="4" t="s">
        <v>2181</v>
      </c>
      <c r="C228" s="4" t="s">
        <v>147</v>
      </c>
      <c r="D228" s="4" t="s">
        <v>2182</v>
      </c>
      <c r="E228" s="4"/>
      <c r="F228" s="157" t="s">
        <v>2183</v>
      </c>
      <c r="G228" s="4"/>
      <c r="H228" s="144" t="s">
        <v>2184</v>
      </c>
      <c r="I228" s="4"/>
      <c r="J228" s="4">
        <v>2</v>
      </c>
      <c r="K228" s="4">
        <v>2</v>
      </c>
      <c r="L228" s="4"/>
      <c r="M228" s="175"/>
      <c r="N228" s="4"/>
      <c r="O228" s="4"/>
      <c r="P228" s="4"/>
      <c r="Q228" s="4"/>
      <c r="R228" s="4"/>
      <c r="S228" s="175">
        <f t="shared" si="3"/>
        <v>2</v>
      </c>
      <c r="T228" s="141">
        <v>25</v>
      </c>
      <c r="U228" s="4" t="s">
        <v>1027</v>
      </c>
      <c r="V228" s="4">
        <v>1676</v>
      </c>
      <c r="W228" s="4" t="s">
        <v>1019</v>
      </c>
      <c r="X228" s="4" t="s">
        <v>2054</v>
      </c>
    </row>
    <row r="229" spans="1:24">
      <c r="A229" s="4" t="s">
        <v>2185</v>
      </c>
      <c r="B229" s="4" t="s">
        <v>2186</v>
      </c>
      <c r="C229" s="4" t="s">
        <v>118</v>
      </c>
      <c r="D229" s="4" t="s">
        <v>2187</v>
      </c>
      <c r="E229" s="4"/>
      <c r="F229" s="157" t="s">
        <v>2188</v>
      </c>
      <c r="G229" s="4"/>
      <c r="H229" s="144" t="s">
        <v>2189</v>
      </c>
      <c r="I229" s="4"/>
      <c r="J229" s="4">
        <v>1</v>
      </c>
      <c r="K229" s="4">
        <v>1</v>
      </c>
      <c r="L229" s="4"/>
      <c r="M229" s="175"/>
      <c r="N229" s="4"/>
      <c r="O229" s="4"/>
      <c r="P229" s="4"/>
      <c r="Q229" s="4"/>
      <c r="R229" s="4"/>
      <c r="S229" s="175">
        <f t="shared" si="3"/>
        <v>1</v>
      </c>
      <c r="T229" s="141">
        <v>13</v>
      </c>
      <c r="U229" s="4" t="s">
        <v>1018</v>
      </c>
      <c r="V229" s="4">
        <v>1677</v>
      </c>
      <c r="W229" s="4" t="s">
        <v>1019</v>
      </c>
      <c r="X229" s="4" t="s">
        <v>2054</v>
      </c>
    </row>
    <row r="230" spans="1:24">
      <c r="A230" s="4" t="s">
        <v>2190</v>
      </c>
      <c r="B230" s="4" t="s">
        <v>2191</v>
      </c>
      <c r="C230" s="4" t="s">
        <v>125</v>
      </c>
      <c r="D230" s="4" t="s">
        <v>2192</v>
      </c>
      <c r="E230" s="4"/>
      <c r="F230" s="157" t="s">
        <v>2193</v>
      </c>
      <c r="G230" s="4"/>
      <c r="H230" s="144" t="s">
        <v>2194</v>
      </c>
      <c r="I230" s="4"/>
      <c r="J230" s="4">
        <v>2</v>
      </c>
      <c r="K230" s="4">
        <v>2</v>
      </c>
      <c r="L230" s="4"/>
      <c r="M230" s="175"/>
      <c r="N230" s="4"/>
      <c r="O230" s="4"/>
      <c r="P230" s="4"/>
      <c r="Q230" s="4"/>
      <c r="R230" s="4"/>
      <c r="S230" s="175">
        <f t="shared" si="3"/>
        <v>2</v>
      </c>
      <c r="T230" s="141">
        <v>100</v>
      </c>
      <c r="U230" s="4" t="s">
        <v>1018</v>
      </c>
      <c r="V230" s="4">
        <v>1678</v>
      </c>
      <c r="W230" s="4" t="s">
        <v>1019</v>
      </c>
      <c r="X230" s="4" t="s">
        <v>2195</v>
      </c>
    </row>
    <row r="231" spans="1:24">
      <c r="A231" s="4" t="s">
        <v>2196</v>
      </c>
      <c r="B231" s="4" t="s">
        <v>2197</v>
      </c>
      <c r="C231" s="4" t="s">
        <v>415</v>
      </c>
      <c r="D231" s="4" t="s">
        <v>2198</v>
      </c>
      <c r="E231" s="4"/>
      <c r="F231" s="157" t="s">
        <v>2199</v>
      </c>
      <c r="G231" s="4"/>
      <c r="H231" s="144" t="s">
        <v>2200</v>
      </c>
      <c r="I231" s="4"/>
      <c r="J231" s="4">
        <v>2</v>
      </c>
      <c r="K231" s="4">
        <v>2</v>
      </c>
      <c r="L231" s="4"/>
      <c r="M231" s="175"/>
      <c r="N231" s="4"/>
      <c r="O231" s="4"/>
      <c r="P231" s="4"/>
      <c r="Q231" s="4"/>
      <c r="R231" s="4"/>
      <c r="S231" s="175">
        <f t="shared" si="3"/>
        <v>2</v>
      </c>
      <c r="T231" s="141">
        <v>25</v>
      </c>
      <c r="U231" s="4" t="s">
        <v>1018</v>
      </c>
      <c r="V231" s="4">
        <v>1679</v>
      </c>
      <c r="W231" s="4" t="s">
        <v>1019</v>
      </c>
      <c r="X231" s="4" t="s">
        <v>2054</v>
      </c>
    </row>
    <row r="232" spans="1:24">
      <c r="A232" s="4" t="s">
        <v>2201</v>
      </c>
      <c r="B232" s="4" t="s">
        <v>2202</v>
      </c>
      <c r="C232" s="4" t="s">
        <v>125</v>
      </c>
      <c r="D232" s="4" t="s">
        <v>2203</v>
      </c>
      <c r="E232" s="4"/>
      <c r="F232" s="157" t="s">
        <v>2204</v>
      </c>
      <c r="G232" s="4"/>
      <c r="H232" s="144" t="s">
        <v>2205</v>
      </c>
      <c r="I232" s="4"/>
      <c r="J232" s="4">
        <v>1</v>
      </c>
      <c r="K232" s="4">
        <v>1</v>
      </c>
      <c r="L232" s="4"/>
      <c r="M232" s="175"/>
      <c r="N232" s="4"/>
      <c r="O232" s="4"/>
      <c r="P232" s="4"/>
      <c r="Q232" s="4"/>
      <c r="R232" s="4"/>
      <c r="S232" s="175">
        <f t="shared" si="3"/>
        <v>1</v>
      </c>
      <c r="T232" s="141">
        <v>120</v>
      </c>
      <c r="U232" s="4" t="s">
        <v>1018</v>
      </c>
      <c r="V232" s="4">
        <v>1680</v>
      </c>
      <c r="W232" s="4" t="s">
        <v>1019</v>
      </c>
      <c r="X232" s="4" t="s">
        <v>2206</v>
      </c>
    </row>
    <row r="233" spans="1:24">
      <c r="A233" s="4" t="s">
        <v>2207</v>
      </c>
      <c r="B233" s="4" t="s">
        <v>2208</v>
      </c>
      <c r="C233" s="4" t="s">
        <v>125</v>
      </c>
      <c r="D233" s="4" t="s">
        <v>2209</v>
      </c>
      <c r="E233" s="4"/>
      <c r="F233" s="157" t="s">
        <v>2210</v>
      </c>
      <c r="G233" s="4"/>
      <c r="H233" s="144" t="s">
        <v>2211</v>
      </c>
      <c r="I233" s="4"/>
      <c r="J233" s="4">
        <v>1</v>
      </c>
      <c r="K233" s="4">
        <v>1</v>
      </c>
      <c r="L233" s="4"/>
      <c r="M233" s="175"/>
      <c r="N233" s="4"/>
      <c r="O233" s="4"/>
      <c r="P233" s="4"/>
      <c r="Q233" s="4"/>
      <c r="R233" s="4"/>
      <c r="S233" s="175">
        <f t="shared" si="3"/>
        <v>1</v>
      </c>
      <c r="T233" s="141">
        <v>20</v>
      </c>
      <c r="U233" s="4" t="s">
        <v>1018</v>
      </c>
      <c r="V233" s="4">
        <v>1681</v>
      </c>
      <c r="W233" s="4" t="s">
        <v>1019</v>
      </c>
      <c r="X233" s="4" t="s">
        <v>2212</v>
      </c>
    </row>
    <row r="234" spans="1:24">
      <c r="A234" s="4" t="s">
        <v>2213</v>
      </c>
      <c r="B234" s="4" t="s">
        <v>2214</v>
      </c>
      <c r="C234" s="4" t="s">
        <v>125</v>
      </c>
      <c r="D234" s="4" t="s">
        <v>2215</v>
      </c>
      <c r="E234" s="4"/>
      <c r="F234" s="157" t="s">
        <v>2216</v>
      </c>
      <c r="G234" s="4"/>
      <c r="H234" s="144" t="s">
        <v>2217</v>
      </c>
      <c r="I234" s="4"/>
      <c r="J234" s="4">
        <v>10</v>
      </c>
      <c r="K234" s="4">
        <v>10</v>
      </c>
      <c r="L234" s="4"/>
      <c r="M234" s="175"/>
      <c r="N234" s="4"/>
      <c r="O234" s="4"/>
      <c r="P234" s="4"/>
      <c r="Q234" s="4"/>
      <c r="R234" s="4"/>
      <c r="S234" s="175">
        <f t="shared" si="3"/>
        <v>10</v>
      </c>
      <c r="T234" s="141">
        <v>110</v>
      </c>
      <c r="U234" s="4" t="s">
        <v>1027</v>
      </c>
      <c r="V234" s="4">
        <v>1682</v>
      </c>
      <c r="W234" s="4" t="s">
        <v>1019</v>
      </c>
      <c r="X234" s="4" t="s">
        <v>2054</v>
      </c>
    </row>
    <row r="235" spans="1:24">
      <c r="A235" s="4" t="s">
        <v>2218</v>
      </c>
      <c r="B235" s="4" t="s">
        <v>2219</v>
      </c>
      <c r="C235" s="4" t="s">
        <v>125</v>
      </c>
      <c r="D235" s="4" t="s">
        <v>2220</v>
      </c>
      <c r="E235" s="4"/>
      <c r="F235" s="157" t="s">
        <v>2221</v>
      </c>
      <c r="G235" s="4"/>
      <c r="H235" s="144" t="s">
        <v>2222</v>
      </c>
      <c r="I235" s="4"/>
      <c r="J235" s="4">
        <v>2</v>
      </c>
      <c r="K235" s="4">
        <v>2</v>
      </c>
      <c r="L235" s="4"/>
      <c r="M235" s="175"/>
      <c r="N235" s="4"/>
      <c r="O235" s="4"/>
      <c r="P235" s="4"/>
      <c r="Q235" s="4"/>
      <c r="R235" s="4"/>
      <c r="S235" s="175">
        <f t="shared" si="3"/>
        <v>2</v>
      </c>
      <c r="T235" s="141">
        <v>50</v>
      </c>
      <c r="U235" s="4" t="s">
        <v>1018</v>
      </c>
      <c r="V235" s="4">
        <v>1683</v>
      </c>
      <c r="W235" s="4" t="s">
        <v>1019</v>
      </c>
      <c r="X235" s="4" t="s">
        <v>2223</v>
      </c>
    </row>
    <row r="236" spans="1:24">
      <c r="A236" s="4" t="s">
        <v>2224</v>
      </c>
      <c r="B236" s="4" t="s">
        <v>2225</v>
      </c>
      <c r="C236" s="4" t="s">
        <v>267</v>
      </c>
      <c r="D236" s="4" t="s">
        <v>268</v>
      </c>
      <c r="E236" s="4"/>
      <c r="F236" s="157" t="s">
        <v>2226</v>
      </c>
      <c r="G236" s="4"/>
      <c r="H236" s="144" t="s">
        <v>2227</v>
      </c>
      <c r="I236" s="4"/>
      <c r="J236" s="4">
        <v>1</v>
      </c>
      <c r="K236" s="4">
        <v>1</v>
      </c>
      <c r="L236" s="4"/>
      <c r="M236" s="175"/>
      <c r="N236" s="4"/>
      <c r="O236" s="4"/>
      <c r="P236" s="4"/>
      <c r="Q236" s="4"/>
      <c r="R236" s="4"/>
      <c r="S236" s="175">
        <f t="shared" si="3"/>
        <v>1</v>
      </c>
      <c r="T236" s="141">
        <v>13</v>
      </c>
      <c r="U236" s="4" t="s">
        <v>1027</v>
      </c>
      <c r="V236" s="4">
        <v>1684</v>
      </c>
      <c r="W236" s="4" t="s">
        <v>1019</v>
      </c>
      <c r="X236" s="4" t="s">
        <v>2054</v>
      </c>
    </row>
    <row r="237" spans="1:24">
      <c r="A237" s="4" t="s">
        <v>2228</v>
      </c>
      <c r="B237" s="4" t="s">
        <v>2229</v>
      </c>
      <c r="C237" s="4" t="s">
        <v>1753</v>
      </c>
      <c r="D237" s="4" t="s">
        <v>2230</v>
      </c>
      <c r="E237" s="4"/>
      <c r="F237" s="157" t="s">
        <v>2231</v>
      </c>
      <c r="G237" s="4"/>
      <c r="H237" s="144" t="s">
        <v>2232</v>
      </c>
      <c r="I237" s="4"/>
      <c r="J237" s="4">
        <v>1</v>
      </c>
      <c r="K237" s="4">
        <v>1</v>
      </c>
      <c r="L237" s="4"/>
      <c r="M237" s="175"/>
      <c r="N237" s="4"/>
      <c r="O237" s="4"/>
      <c r="P237" s="4"/>
      <c r="Q237" s="4"/>
      <c r="R237" s="4"/>
      <c r="S237" s="175">
        <f t="shared" si="3"/>
        <v>1</v>
      </c>
      <c r="T237" s="141">
        <v>20</v>
      </c>
      <c r="U237" s="4" t="s">
        <v>1018</v>
      </c>
      <c r="V237" s="4">
        <v>1685</v>
      </c>
      <c r="W237" s="4" t="s">
        <v>1019</v>
      </c>
      <c r="X237" s="4" t="s">
        <v>2212</v>
      </c>
    </row>
    <row r="238" spans="1:24">
      <c r="A238" s="4" t="s">
        <v>2233</v>
      </c>
      <c r="B238" s="4" t="s">
        <v>2234</v>
      </c>
      <c r="C238" s="4" t="s">
        <v>111</v>
      </c>
      <c r="D238" s="4" t="s">
        <v>2235</v>
      </c>
      <c r="E238" s="4"/>
      <c r="F238" s="157" t="s">
        <v>2236</v>
      </c>
      <c r="G238" s="4"/>
      <c r="H238" s="144" t="s">
        <v>2237</v>
      </c>
      <c r="I238" s="4"/>
      <c r="J238" s="4">
        <v>2</v>
      </c>
      <c r="K238" s="4">
        <v>2</v>
      </c>
      <c r="L238" s="4"/>
      <c r="M238" s="175"/>
      <c r="N238" s="4"/>
      <c r="O238" s="4"/>
      <c r="P238" s="4"/>
      <c r="Q238" s="4"/>
      <c r="R238" s="4"/>
      <c r="S238" s="175">
        <f t="shared" si="3"/>
        <v>2</v>
      </c>
      <c r="T238" s="141">
        <v>45</v>
      </c>
      <c r="U238" s="4" t="s">
        <v>1018</v>
      </c>
      <c r="V238" s="4">
        <v>1686</v>
      </c>
      <c r="W238" s="4" t="s">
        <v>1019</v>
      </c>
      <c r="X238" s="4" t="s">
        <v>2238</v>
      </c>
    </row>
    <row r="239" spans="1:24">
      <c r="A239" s="4" t="s">
        <v>2239</v>
      </c>
      <c r="B239" s="4" t="s">
        <v>2240</v>
      </c>
      <c r="C239" s="4" t="s">
        <v>1723</v>
      </c>
      <c r="D239" s="4" t="s">
        <v>2241</v>
      </c>
      <c r="E239" s="4"/>
      <c r="F239" s="157" t="s">
        <v>2242</v>
      </c>
      <c r="G239" s="4"/>
      <c r="H239" s="144" t="s">
        <v>2243</v>
      </c>
      <c r="I239" s="4"/>
      <c r="J239" s="4">
        <v>1</v>
      </c>
      <c r="K239" s="4">
        <v>1</v>
      </c>
      <c r="L239" s="4"/>
      <c r="M239" s="175"/>
      <c r="N239" s="4"/>
      <c r="O239" s="4"/>
      <c r="P239" s="4"/>
      <c r="Q239" s="4"/>
      <c r="R239" s="4"/>
      <c r="S239" s="175">
        <f t="shared" si="3"/>
        <v>1</v>
      </c>
      <c r="T239" s="141">
        <v>20</v>
      </c>
      <c r="U239" s="4" t="s">
        <v>1027</v>
      </c>
      <c r="V239" s="4">
        <v>1687</v>
      </c>
      <c r="W239" s="4" t="s">
        <v>1019</v>
      </c>
      <c r="X239" s="4" t="s">
        <v>2212</v>
      </c>
    </row>
    <row r="240" spans="1:24">
      <c r="A240" s="4" t="s">
        <v>2244</v>
      </c>
      <c r="B240" s="4" t="s">
        <v>2245</v>
      </c>
      <c r="C240" s="4" t="s">
        <v>2246</v>
      </c>
      <c r="D240" s="4">
        <v>63112</v>
      </c>
      <c r="E240" s="4"/>
      <c r="F240" s="157" t="s">
        <v>2247</v>
      </c>
      <c r="G240" s="4"/>
      <c r="H240" s="144" t="s">
        <v>2248</v>
      </c>
      <c r="I240" s="4"/>
      <c r="J240" s="4">
        <v>1</v>
      </c>
      <c r="K240" s="4">
        <v>1</v>
      </c>
      <c r="L240" s="4"/>
      <c r="M240" s="175"/>
      <c r="N240" s="4"/>
      <c r="O240" s="4"/>
      <c r="P240" s="4"/>
      <c r="Q240" s="4"/>
      <c r="R240" s="4"/>
      <c r="S240" s="175">
        <f t="shared" si="3"/>
        <v>1</v>
      </c>
      <c r="T240" s="141">
        <v>20</v>
      </c>
      <c r="U240" s="4" t="s">
        <v>1018</v>
      </c>
      <c r="V240" s="4">
        <v>1688</v>
      </c>
      <c r="W240" s="4" t="s">
        <v>1019</v>
      </c>
      <c r="X240" s="4" t="s">
        <v>2212</v>
      </c>
    </row>
    <row r="241" spans="1:24">
      <c r="A241" s="139" t="s">
        <v>2249</v>
      </c>
      <c r="B241" s="139" t="s">
        <v>2250</v>
      </c>
      <c r="C241" s="139" t="s">
        <v>455</v>
      </c>
      <c r="D241" s="139" t="s">
        <v>2251</v>
      </c>
      <c r="E241" s="4"/>
      <c r="F241" s="157" t="s">
        <v>2252</v>
      </c>
      <c r="G241" s="4"/>
      <c r="H241" s="144" t="s">
        <v>2253</v>
      </c>
      <c r="I241" s="4"/>
      <c r="J241" s="4">
        <v>1</v>
      </c>
      <c r="K241" s="4">
        <v>1</v>
      </c>
      <c r="L241" s="4"/>
      <c r="M241" s="175"/>
      <c r="N241" s="4"/>
      <c r="O241" s="4"/>
      <c r="P241" s="4"/>
      <c r="Q241" s="4"/>
      <c r="R241" s="4"/>
      <c r="S241" s="175">
        <f t="shared" si="3"/>
        <v>1</v>
      </c>
      <c r="T241" s="141">
        <v>13</v>
      </c>
      <c r="U241" s="4" t="s">
        <v>1018</v>
      </c>
      <c r="V241" s="4">
        <v>1689</v>
      </c>
      <c r="W241" s="4" t="s">
        <v>1019</v>
      </c>
      <c r="X241" s="4" t="s">
        <v>2054</v>
      </c>
    </row>
    <row r="242" spans="1:24">
      <c r="A242" s="4" t="s">
        <v>2254</v>
      </c>
      <c r="B242" s="4" t="s">
        <v>2255</v>
      </c>
      <c r="C242" s="4" t="s">
        <v>389</v>
      </c>
      <c r="D242" s="4" t="s">
        <v>2256</v>
      </c>
      <c r="E242" s="4"/>
      <c r="F242" s="157" t="s">
        <v>2257</v>
      </c>
      <c r="G242" s="4"/>
      <c r="H242" s="144" t="s">
        <v>2258</v>
      </c>
      <c r="I242" s="4"/>
      <c r="J242" s="4">
        <v>1</v>
      </c>
      <c r="K242" s="4">
        <v>1</v>
      </c>
      <c r="L242" s="4"/>
      <c r="M242" s="175"/>
      <c r="N242" s="4"/>
      <c r="O242" s="4"/>
      <c r="P242" s="4"/>
      <c r="Q242" s="4"/>
      <c r="R242" s="4"/>
      <c r="S242" s="175">
        <f t="shared" si="3"/>
        <v>1</v>
      </c>
      <c r="T242" s="141">
        <v>33</v>
      </c>
      <c r="U242" s="4" t="s">
        <v>1027</v>
      </c>
      <c r="V242" s="4">
        <v>1690</v>
      </c>
      <c r="W242" s="4" t="s">
        <v>1019</v>
      </c>
      <c r="X242" s="4" t="s">
        <v>2238</v>
      </c>
    </row>
    <row r="243" spans="1:24">
      <c r="A243" s="4" t="s">
        <v>2259</v>
      </c>
      <c r="B243" s="4" t="s">
        <v>2260</v>
      </c>
      <c r="C243" s="4" t="s">
        <v>389</v>
      </c>
      <c r="D243" s="4" t="s">
        <v>2261</v>
      </c>
      <c r="E243" s="4"/>
      <c r="F243" s="157" t="s">
        <v>2262</v>
      </c>
      <c r="G243" s="4"/>
      <c r="H243" s="144" t="s">
        <v>2263</v>
      </c>
      <c r="I243" s="4"/>
      <c r="J243" s="4">
        <v>1</v>
      </c>
      <c r="K243" s="4">
        <v>1</v>
      </c>
      <c r="L243" s="4"/>
      <c r="M243" s="175"/>
      <c r="N243" s="4"/>
      <c r="O243" s="4"/>
      <c r="P243" s="4"/>
      <c r="Q243" s="4"/>
      <c r="R243" s="4"/>
      <c r="S243" s="175">
        <f t="shared" si="3"/>
        <v>1</v>
      </c>
      <c r="T243" s="141">
        <v>15</v>
      </c>
      <c r="U243" s="4" t="s">
        <v>1018</v>
      </c>
      <c r="V243" s="4">
        <v>1691</v>
      </c>
      <c r="W243" s="4" t="s">
        <v>1019</v>
      </c>
      <c r="X243" s="4" t="s">
        <v>2054</v>
      </c>
    </row>
    <row r="244" spans="1:24">
      <c r="A244" s="4" t="s">
        <v>2264</v>
      </c>
      <c r="B244" s="4" t="s">
        <v>2265</v>
      </c>
      <c r="C244" s="4" t="s">
        <v>2266</v>
      </c>
      <c r="D244" s="4" t="s">
        <v>2267</v>
      </c>
      <c r="E244" s="4"/>
      <c r="F244" s="157" t="s">
        <v>2268</v>
      </c>
      <c r="G244" s="4"/>
      <c r="H244" s="144" t="s">
        <v>2269</v>
      </c>
      <c r="I244" s="4"/>
      <c r="J244" s="4">
        <v>1</v>
      </c>
      <c r="K244" s="4">
        <v>1</v>
      </c>
      <c r="L244" s="4"/>
      <c r="M244" s="175"/>
      <c r="N244" s="4"/>
      <c r="O244" s="4"/>
      <c r="P244" s="4"/>
      <c r="Q244" s="4"/>
      <c r="R244" s="4"/>
      <c r="S244" s="175">
        <f t="shared" si="3"/>
        <v>1</v>
      </c>
      <c r="T244" s="141">
        <v>13</v>
      </c>
      <c r="U244" s="4" t="s">
        <v>1018</v>
      </c>
      <c r="V244" s="4">
        <v>1692</v>
      </c>
      <c r="W244" s="4" t="s">
        <v>1019</v>
      </c>
      <c r="X244" s="4" t="s">
        <v>2054</v>
      </c>
    </row>
    <row r="245" spans="1:24">
      <c r="A245" s="4" t="s">
        <v>2270</v>
      </c>
      <c r="B245" s="4" t="s">
        <v>2271</v>
      </c>
      <c r="C245" s="4" t="s">
        <v>415</v>
      </c>
      <c r="D245" s="4" t="s">
        <v>2272</v>
      </c>
      <c r="E245" s="4"/>
      <c r="F245" s="157" t="s">
        <v>2273</v>
      </c>
      <c r="G245" s="4"/>
      <c r="H245" s="144" t="s">
        <v>2274</v>
      </c>
      <c r="I245" s="4"/>
      <c r="J245" s="4">
        <v>2</v>
      </c>
      <c r="K245" s="4">
        <v>2</v>
      </c>
      <c r="L245" s="4"/>
      <c r="M245" s="175"/>
      <c r="N245" s="4"/>
      <c r="O245" s="4"/>
      <c r="P245" s="4"/>
      <c r="Q245" s="4"/>
      <c r="R245" s="4"/>
      <c r="S245" s="175">
        <f t="shared" si="3"/>
        <v>2</v>
      </c>
      <c r="T245" s="141">
        <v>25</v>
      </c>
      <c r="U245" s="4" t="s">
        <v>1027</v>
      </c>
      <c r="V245" s="4">
        <v>1693</v>
      </c>
      <c r="W245" s="4" t="s">
        <v>1019</v>
      </c>
      <c r="X245" s="4" t="s">
        <v>2054</v>
      </c>
    </row>
    <row r="246" spans="1:24">
      <c r="A246" s="4" t="s">
        <v>2275</v>
      </c>
      <c r="B246" s="4" t="s">
        <v>2276</v>
      </c>
      <c r="C246" s="4" t="s">
        <v>125</v>
      </c>
      <c r="D246" s="4" t="s">
        <v>2277</v>
      </c>
      <c r="E246" s="4"/>
      <c r="F246" s="157" t="s">
        <v>2278</v>
      </c>
      <c r="G246" s="4"/>
      <c r="H246" s="144" t="s">
        <v>2279</v>
      </c>
      <c r="I246" s="4"/>
      <c r="J246" s="4">
        <v>2</v>
      </c>
      <c r="K246" s="4">
        <v>2</v>
      </c>
      <c r="L246" s="4"/>
      <c r="M246" s="175"/>
      <c r="N246" s="4"/>
      <c r="O246" s="4"/>
      <c r="P246" s="4"/>
      <c r="Q246" s="4"/>
      <c r="R246" s="4"/>
      <c r="S246" s="175">
        <f t="shared" si="3"/>
        <v>2</v>
      </c>
      <c r="T246" s="141">
        <v>25</v>
      </c>
      <c r="U246" s="4" t="s">
        <v>1027</v>
      </c>
      <c r="V246" s="4">
        <v>1694</v>
      </c>
      <c r="W246" s="4" t="s">
        <v>1019</v>
      </c>
      <c r="X246" s="4" t="s">
        <v>2054</v>
      </c>
    </row>
    <row r="247" spans="1:24">
      <c r="A247" s="4" t="s">
        <v>2280</v>
      </c>
      <c r="B247" s="4" t="s">
        <v>2281</v>
      </c>
      <c r="C247" s="4" t="s">
        <v>1158</v>
      </c>
      <c r="D247" s="4" t="s">
        <v>2282</v>
      </c>
      <c r="E247" s="4"/>
      <c r="F247" s="157" t="s">
        <v>2283</v>
      </c>
      <c r="G247" s="4"/>
      <c r="H247" s="144" t="s">
        <v>2284</v>
      </c>
      <c r="I247" s="4"/>
      <c r="J247" s="4">
        <v>1</v>
      </c>
      <c r="K247" s="4">
        <v>1</v>
      </c>
      <c r="L247" s="4"/>
      <c r="M247" s="175"/>
      <c r="N247" s="4"/>
      <c r="O247" s="4"/>
      <c r="P247" s="4"/>
      <c r="Q247" s="4"/>
      <c r="R247" s="4"/>
      <c r="S247" s="175">
        <f t="shared" si="3"/>
        <v>1</v>
      </c>
      <c r="T247" s="141">
        <v>20</v>
      </c>
      <c r="U247" s="4" t="s">
        <v>1027</v>
      </c>
      <c r="V247" s="4">
        <v>1695</v>
      </c>
      <c r="W247" s="4" t="s">
        <v>1019</v>
      </c>
      <c r="X247" s="4" t="s">
        <v>2212</v>
      </c>
    </row>
    <row r="248" spans="1:24">
      <c r="A248" s="4" t="s">
        <v>2285</v>
      </c>
      <c r="B248" s="4" t="s">
        <v>2286</v>
      </c>
      <c r="C248" s="4" t="s">
        <v>2287</v>
      </c>
      <c r="D248" s="4" t="s">
        <v>2288</v>
      </c>
      <c r="E248" s="4"/>
      <c r="F248" s="157" t="s">
        <v>2289</v>
      </c>
      <c r="G248" s="4"/>
      <c r="H248" s="144" t="s">
        <v>2290</v>
      </c>
      <c r="I248" s="4"/>
      <c r="J248" s="4">
        <v>2</v>
      </c>
      <c r="K248" s="4">
        <v>2</v>
      </c>
      <c r="L248" s="4"/>
      <c r="M248" s="175"/>
      <c r="N248" s="4"/>
      <c r="O248" s="4"/>
      <c r="P248" s="4"/>
      <c r="Q248" s="4"/>
      <c r="R248" s="4"/>
      <c r="S248" s="175">
        <f t="shared" si="3"/>
        <v>2</v>
      </c>
      <c r="T248" s="141">
        <v>25</v>
      </c>
      <c r="U248" s="4" t="s">
        <v>1027</v>
      </c>
      <c r="V248" s="4">
        <v>1696</v>
      </c>
      <c r="W248" s="4" t="s">
        <v>1019</v>
      </c>
      <c r="X248" s="4" t="s">
        <v>2054</v>
      </c>
    </row>
    <row r="249" spans="1:24">
      <c r="A249" s="4" t="s">
        <v>2291</v>
      </c>
      <c r="B249" s="4" t="s">
        <v>2292</v>
      </c>
      <c r="C249" s="4" t="s">
        <v>125</v>
      </c>
      <c r="D249" s="4" t="s">
        <v>2293</v>
      </c>
      <c r="E249" s="4"/>
      <c r="F249" s="157" t="s">
        <v>2294</v>
      </c>
      <c r="G249" s="4"/>
      <c r="H249" s="144" t="s">
        <v>2295</v>
      </c>
      <c r="I249" s="4"/>
      <c r="J249" s="4">
        <v>1</v>
      </c>
      <c r="K249" s="4">
        <v>1</v>
      </c>
      <c r="L249" s="4"/>
      <c r="M249" s="175"/>
      <c r="N249" s="4"/>
      <c r="O249" s="4"/>
      <c r="P249" s="4"/>
      <c r="Q249" s="4"/>
      <c r="R249" s="4"/>
      <c r="S249" s="175">
        <f t="shared" si="3"/>
        <v>1</v>
      </c>
      <c r="T249" s="141">
        <v>13</v>
      </c>
      <c r="U249" s="4" t="s">
        <v>1018</v>
      </c>
      <c r="V249" s="4">
        <v>1698</v>
      </c>
      <c r="W249" s="4" t="s">
        <v>1019</v>
      </c>
      <c r="X249" s="4" t="s">
        <v>2054</v>
      </c>
    </row>
    <row r="250" spans="1:24">
      <c r="A250" s="4" t="s">
        <v>2296</v>
      </c>
      <c r="B250" s="4" t="s">
        <v>2297</v>
      </c>
      <c r="C250" s="4" t="s">
        <v>1158</v>
      </c>
      <c r="D250" s="4" t="s">
        <v>2298</v>
      </c>
      <c r="E250" s="4"/>
      <c r="F250" s="157" t="s">
        <v>2299</v>
      </c>
      <c r="G250" s="4"/>
      <c r="H250" s="144" t="s">
        <v>2300</v>
      </c>
      <c r="I250" s="4"/>
      <c r="J250" s="4">
        <v>2</v>
      </c>
      <c r="K250" s="4">
        <v>2</v>
      </c>
      <c r="L250" s="4"/>
      <c r="M250" s="175"/>
      <c r="N250" s="4"/>
      <c r="O250" s="4"/>
      <c r="P250" s="4"/>
      <c r="Q250" s="4"/>
      <c r="R250" s="4"/>
      <c r="S250" s="175">
        <f t="shared" si="3"/>
        <v>2</v>
      </c>
      <c r="T250" s="141">
        <v>50</v>
      </c>
      <c r="U250" s="4" t="s">
        <v>1018</v>
      </c>
      <c r="V250" s="4">
        <v>1699</v>
      </c>
      <c r="W250" s="4" t="s">
        <v>1019</v>
      </c>
      <c r="X250" s="4" t="s">
        <v>2223</v>
      </c>
    </row>
    <row r="251" spans="1:24">
      <c r="A251" s="4" t="s">
        <v>2301</v>
      </c>
      <c r="B251" s="4" t="s">
        <v>2302</v>
      </c>
      <c r="C251" s="4" t="s">
        <v>125</v>
      </c>
      <c r="D251" s="4" t="s">
        <v>2303</v>
      </c>
      <c r="E251" s="4"/>
      <c r="F251" s="157" t="s">
        <v>2304</v>
      </c>
      <c r="G251" s="4"/>
      <c r="H251" s="144" t="s">
        <v>2305</v>
      </c>
      <c r="I251" s="4"/>
      <c r="J251" s="4">
        <v>2</v>
      </c>
      <c r="K251" s="4">
        <v>2</v>
      </c>
      <c r="L251" s="4"/>
      <c r="M251" s="175"/>
      <c r="N251" s="4"/>
      <c r="O251" s="4"/>
      <c r="P251" s="4"/>
      <c r="Q251" s="4"/>
      <c r="R251" s="4"/>
      <c r="S251" s="175">
        <f t="shared" si="3"/>
        <v>2</v>
      </c>
      <c r="T251" s="141">
        <v>25</v>
      </c>
      <c r="U251" s="4" t="s">
        <v>1027</v>
      </c>
      <c r="V251" s="4">
        <v>1700</v>
      </c>
      <c r="W251" s="4" t="s">
        <v>1019</v>
      </c>
      <c r="X251" s="4" t="s">
        <v>2054</v>
      </c>
    </row>
    <row r="252" spans="1:24">
      <c r="A252" s="4" t="s">
        <v>2306</v>
      </c>
      <c r="B252" s="4" t="s">
        <v>2307</v>
      </c>
      <c r="C252" s="4" t="s">
        <v>334</v>
      </c>
      <c r="D252" s="4" t="s">
        <v>2308</v>
      </c>
      <c r="E252" s="4"/>
      <c r="F252" s="157" t="s">
        <v>2309</v>
      </c>
      <c r="G252" s="4"/>
      <c r="H252" s="144" t="s">
        <v>2310</v>
      </c>
      <c r="I252" s="4"/>
      <c r="J252" s="4">
        <v>2</v>
      </c>
      <c r="K252" s="4">
        <v>2</v>
      </c>
      <c r="L252" s="4"/>
      <c r="M252" s="175"/>
      <c r="N252" s="4"/>
      <c r="O252" s="4"/>
      <c r="P252" s="4"/>
      <c r="Q252" s="4"/>
      <c r="R252" s="4"/>
      <c r="S252" s="175">
        <f t="shared" si="3"/>
        <v>2</v>
      </c>
      <c r="T252" s="141">
        <v>25</v>
      </c>
      <c r="U252" s="4" t="s">
        <v>1018</v>
      </c>
      <c r="V252" s="4">
        <v>1701</v>
      </c>
      <c r="W252" s="4" t="s">
        <v>1019</v>
      </c>
      <c r="X252" s="4" t="s">
        <v>2054</v>
      </c>
    </row>
    <row r="253" spans="1:24">
      <c r="A253" s="4" t="s">
        <v>2311</v>
      </c>
      <c r="B253" s="4" t="s">
        <v>2312</v>
      </c>
      <c r="C253" s="4" t="s">
        <v>1673</v>
      </c>
      <c r="D253" s="4" t="s">
        <v>2313</v>
      </c>
      <c r="E253" s="4"/>
      <c r="F253" s="157" t="s">
        <v>2314</v>
      </c>
      <c r="G253" s="4"/>
      <c r="H253" s="144" t="s">
        <v>2315</v>
      </c>
      <c r="I253" s="4"/>
      <c r="J253" s="4">
        <v>1</v>
      </c>
      <c r="K253" s="4">
        <v>1</v>
      </c>
      <c r="L253" s="4"/>
      <c r="M253" s="175"/>
      <c r="N253" s="4"/>
      <c r="O253" s="4"/>
      <c r="P253" s="4"/>
      <c r="Q253" s="4"/>
      <c r="R253" s="4"/>
      <c r="S253" s="175">
        <f t="shared" si="3"/>
        <v>1</v>
      </c>
      <c r="T253" s="141">
        <v>13</v>
      </c>
      <c r="U253" s="4" t="s">
        <v>1018</v>
      </c>
      <c r="V253" s="4">
        <v>1704</v>
      </c>
      <c r="W253" s="4" t="s">
        <v>1019</v>
      </c>
      <c r="X253" s="4" t="s">
        <v>2054</v>
      </c>
    </row>
    <row r="254" spans="1:24">
      <c r="A254" s="4" t="s">
        <v>2316</v>
      </c>
      <c r="B254" s="4" t="s">
        <v>2317</v>
      </c>
      <c r="C254" s="4" t="s">
        <v>147</v>
      </c>
      <c r="D254" s="4" t="s">
        <v>2318</v>
      </c>
      <c r="E254" s="4"/>
      <c r="F254" s="157" t="s">
        <v>2319</v>
      </c>
      <c r="G254" s="4"/>
      <c r="H254" s="144" t="s">
        <v>2320</v>
      </c>
      <c r="I254" s="4"/>
      <c r="J254" s="4">
        <v>1</v>
      </c>
      <c r="K254" s="4">
        <v>1</v>
      </c>
      <c r="L254" s="4"/>
      <c r="M254" s="175"/>
      <c r="N254" s="4"/>
      <c r="O254" s="4"/>
      <c r="P254" s="4"/>
      <c r="Q254" s="4"/>
      <c r="R254" s="4"/>
      <c r="S254" s="175">
        <f t="shared" si="3"/>
        <v>1</v>
      </c>
      <c r="T254" s="141">
        <v>13</v>
      </c>
      <c r="U254" s="4" t="s">
        <v>1018</v>
      </c>
      <c r="V254" s="4">
        <v>1705</v>
      </c>
      <c r="W254" s="4" t="s">
        <v>1019</v>
      </c>
      <c r="X254" s="4" t="s">
        <v>2054</v>
      </c>
    </row>
    <row r="255" spans="1:24">
      <c r="A255" s="4" t="s">
        <v>2321</v>
      </c>
      <c r="B255" s="4" t="s">
        <v>2322</v>
      </c>
      <c r="C255" s="4" t="s">
        <v>125</v>
      </c>
      <c r="D255" s="4" t="s">
        <v>2323</v>
      </c>
      <c r="E255" s="4"/>
      <c r="F255" s="157" t="s">
        <v>2324</v>
      </c>
      <c r="G255" s="4"/>
      <c r="H255" s="144" t="s">
        <v>2325</v>
      </c>
      <c r="I255" s="4"/>
      <c r="J255" s="4">
        <v>1</v>
      </c>
      <c r="K255" s="4">
        <v>1</v>
      </c>
      <c r="L255" s="4"/>
      <c r="M255" s="175"/>
      <c r="N255" s="4"/>
      <c r="O255" s="4"/>
      <c r="P255" s="4"/>
      <c r="Q255" s="4"/>
      <c r="R255" s="4"/>
      <c r="S255" s="175">
        <f t="shared" si="3"/>
        <v>1</v>
      </c>
      <c r="T255" s="141">
        <v>35</v>
      </c>
      <c r="U255" s="4" t="s">
        <v>1018</v>
      </c>
      <c r="V255" s="4">
        <v>1706</v>
      </c>
      <c r="W255" s="4" t="s">
        <v>1019</v>
      </c>
      <c r="X255" s="4" t="s">
        <v>2223</v>
      </c>
    </row>
    <row r="256" spans="1:24">
      <c r="A256" s="4" t="s">
        <v>2326</v>
      </c>
      <c r="B256" s="4" t="s">
        <v>2327</v>
      </c>
      <c r="C256" s="4" t="s">
        <v>1910</v>
      </c>
      <c r="D256" s="4" t="s">
        <v>2328</v>
      </c>
      <c r="E256" s="4"/>
      <c r="F256" s="157" t="s">
        <v>2329</v>
      </c>
      <c r="G256" s="4"/>
      <c r="H256" s="144" t="s">
        <v>2330</v>
      </c>
      <c r="I256" s="4"/>
      <c r="J256" s="4">
        <v>2</v>
      </c>
      <c r="K256" s="4">
        <v>2</v>
      </c>
      <c r="L256" s="4"/>
      <c r="M256" s="175"/>
      <c r="N256" s="4"/>
      <c r="O256" s="4"/>
      <c r="P256" s="4"/>
      <c r="Q256" s="4"/>
      <c r="R256" s="4"/>
      <c r="S256" s="175">
        <f t="shared" si="3"/>
        <v>2</v>
      </c>
      <c r="T256" s="141">
        <v>25</v>
      </c>
      <c r="U256" s="4" t="s">
        <v>1018</v>
      </c>
      <c r="V256" s="4">
        <v>1707</v>
      </c>
      <c r="W256" s="4" t="s">
        <v>1019</v>
      </c>
      <c r="X256" s="4" t="s">
        <v>2054</v>
      </c>
    </row>
    <row r="257" spans="1:24">
      <c r="A257" s="4" t="s">
        <v>2331</v>
      </c>
      <c r="B257" s="4" t="s">
        <v>2332</v>
      </c>
      <c r="C257" s="4" t="s">
        <v>2333</v>
      </c>
      <c r="D257" s="4" t="s">
        <v>2334</v>
      </c>
      <c r="E257" s="4"/>
      <c r="F257" s="157" t="s">
        <v>2335</v>
      </c>
      <c r="G257" s="4"/>
      <c r="H257" s="144" t="s">
        <v>2336</v>
      </c>
      <c r="I257" s="4"/>
      <c r="J257" s="4">
        <v>1</v>
      </c>
      <c r="K257" s="4">
        <v>1</v>
      </c>
      <c r="L257" s="4"/>
      <c r="M257" s="175"/>
      <c r="N257" s="4"/>
      <c r="O257" s="4"/>
      <c r="P257" s="4"/>
      <c r="Q257" s="4"/>
      <c r="R257" s="4"/>
      <c r="S257" s="175">
        <f t="shared" si="3"/>
        <v>1</v>
      </c>
      <c r="T257" s="141">
        <v>13</v>
      </c>
      <c r="U257" s="4" t="s">
        <v>1018</v>
      </c>
      <c r="V257" s="4">
        <v>1708</v>
      </c>
      <c r="W257" s="4" t="s">
        <v>1019</v>
      </c>
      <c r="X257" s="4" t="s">
        <v>2054</v>
      </c>
    </row>
    <row r="258" spans="1:24">
      <c r="A258" s="4" t="s">
        <v>2337</v>
      </c>
      <c r="B258" s="4" t="s">
        <v>2338</v>
      </c>
      <c r="C258" s="4" t="s">
        <v>334</v>
      </c>
      <c r="D258" s="4" t="s">
        <v>2339</v>
      </c>
      <c r="E258" s="4"/>
      <c r="F258" s="157" t="s">
        <v>2340</v>
      </c>
      <c r="G258" s="4"/>
      <c r="H258" s="144" t="s">
        <v>2341</v>
      </c>
      <c r="I258" s="4"/>
      <c r="J258" s="4">
        <v>2</v>
      </c>
      <c r="K258" s="4">
        <v>2</v>
      </c>
      <c r="L258" s="4"/>
      <c r="M258" s="175"/>
      <c r="N258" s="4"/>
      <c r="O258" s="4"/>
      <c r="P258" s="4"/>
      <c r="Q258" s="4"/>
      <c r="R258" s="4"/>
      <c r="S258" s="175">
        <f t="shared" si="3"/>
        <v>2</v>
      </c>
      <c r="T258" s="141">
        <v>20</v>
      </c>
      <c r="U258" s="4" t="s">
        <v>1027</v>
      </c>
      <c r="V258" s="4">
        <v>1709</v>
      </c>
      <c r="W258" s="4" t="s">
        <v>1019</v>
      </c>
      <c r="X258" s="4" t="s">
        <v>2212</v>
      </c>
    </row>
    <row r="259" spans="1:24">
      <c r="A259" s="4" t="s">
        <v>2342</v>
      </c>
      <c r="B259" s="4" t="s">
        <v>2343</v>
      </c>
      <c r="C259" s="4" t="s">
        <v>125</v>
      </c>
      <c r="D259" s="4" t="s">
        <v>2344</v>
      </c>
      <c r="E259" s="4"/>
      <c r="F259" s="157" t="s">
        <v>2345</v>
      </c>
      <c r="G259" s="4"/>
      <c r="H259" s="144" t="s">
        <v>2346</v>
      </c>
      <c r="I259" s="4"/>
      <c r="J259" s="4">
        <v>1</v>
      </c>
      <c r="K259" s="4">
        <v>1</v>
      </c>
      <c r="L259" s="4"/>
      <c r="M259" s="175"/>
      <c r="N259" s="4"/>
      <c r="O259" s="4"/>
      <c r="P259" s="4"/>
      <c r="Q259" s="4"/>
      <c r="R259" s="4"/>
      <c r="S259" s="175">
        <f t="shared" si="3"/>
        <v>1</v>
      </c>
      <c r="T259" s="141">
        <v>38</v>
      </c>
      <c r="U259" s="4" t="s">
        <v>1018</v>
      </c>
      <c r="V259" s="4">
        <v>1710</v>
      </c>
      <c r="W259" s="4" t="s">
        <v>1019</v>
      </c>
      <c r="X259" s="4" t="s">
        <v>2223</v>
      </c>
    </row>
    <row r="260" spans="1:24">
      <c r="A260" s="4" t="s">
        <v>2347</v>
      </c>
      <c r="B260" s="4" t="s">
        <v>2348</v>
      </c>
      <c r="C260" s="4" t="s">
        <v>389</v>
      </c>
      <c r="D260" s="4" t="s">
        <v>2349</v>
      </c>
      <c r="E260" s="4"/>
      <c r="F260" s="157" t="s">
        <v>2350</v>
      </c>
      <c r="G260" s="4"/>
      <c r="H260" s="144" t="s">
        <v>2351</v>
      </c>
      <c r="I260" s="4"/>
      <c r="J260" s="4">
        <v>3</v>
      </c>
      <c r="K260" s="4">
        <v>3</v>
      </c>
      <c r="L260" s="4"/>
      <c r="M260" s="175"/>
      <c r="N260" s="4"/>
      <c r="O260" s="4"/>
      <c r="P260" s="4"/>
      <c r="Q260" s="4"/>
      <c r="R260" s="4"/>
      <c r="S260" s="175">
        <f t="shared" ref="S260:S323" si="4">SUM(J260+M260+P260)</f>
        <v>3</v>
      </c>
      <c r="T260" s="141">
        <v>55</v>
      </c>
      <c r="U260" s="4" t="s">
        <v>1027</v>
      </c>
      <c r="V260" s="4">
        <v>1711</v>
      </c>
      <c r="W260" s="4" t="s">
        <v>1019</v>
      </c>
      <c r="X260" s="4" t="s">
        <v>2238</v>
      </c>
    </row>
    <row r="261" spans="1:24">
      <c r="A261" s="4" t="s">
        <v>2352</v>
      </c>
      <c r="B261" s="4" t="s">
        <v>2353</v>
      </c>
      <c r="C261" s="4" t="s">
        <v>147</v>
      </c>
      <c r="D261" s="4" t="s">
        <v>2354</v>
      </c>
      <c r="E261" s="4"/>
      <c r="F261" s="157" t="s">
        <v>2355</v>
      </c>
      <c r="G261" s="4"/>
      <c r="H261" s="144" t="s">
        <v>2356</v>
      </c>
      <c r="I261" s="4"/>
      <c r="J261" s="4">
        <v>1</v>
      </c>
      <c r="K261" s="4">
        <v>1</v>
      </c>
      <c r="L261" s="4"/>
      <c r="M261" s="175"/>
      <c r="N261" s="4"/>
      <c r="O261" s="4"/>
      <c r="P261" s="4"/>
      <c r="Q261" s="4"/>
      <c r="R261" s="4"/>
      <c r="S261" s="175">
        <f t="shared" si="4"/>
        <v>1</v>
      </c>
      <c r="T261" s="141">
        <v>13</v>
      </c>
      <c r="U261" s="4" t="s">
        <v>1018</v>
      </c>
      <c r="V261" s="4">
        <v>1712</v>
      </c>
      <c r="W261" s="4" t="s">
        <v>1019</v>
      </c>
      <c r="X261" s="4" t="s">
        <v>2054</v>
      </c>
    </row>
    <row r="262" spans="1:24">
      <c r="A262" s="4" t="s">
        <v>2357</v>
      </c>
      <c r="B262" s="4" t="s">
        <v>2358</v>
      </c>
      <c r="C262" s="4" t="s">
        <v>1178</v>
      </c>
      <c r="D262" s="4" t="s">
        <v>2359</v>
      </c>
      <c r="E262" s="4"/>
      <c r="F262" s="157" t="s">
        <v>2360</v>
      </c>
      <c r="G262" s="4"/>
      <c r="H262" s="144" t="s">
        <v>2361</v>
      </c>
      <c r="I262" s="4"/>
      <c r="J262" s="4">
        <v>2</v>
      </c>
      <c r="K262" s="4">
        <v>2</v>
      </c>
      <c r="L262" s="4"/>
      <c r="M262" s="175"/>
      <c r="N262" s="4"/>
      <c r="O262" s="4"/>
      <c r="P262" s="4"/>
      <c r="Q262" s="4"/>
      <c r="R262" s="4"/>
      <c r="S262" s="175">
        <f t="shared" si="4"/>
        <v>2</v>
      </c>
      <c r="T262" s="141">
        <v>25</v>
      </c>
      <c r="U262" s="4" t="s">
        <v>1018</v>
      </c>
      <c r="V262" s="4">
        <v>1713</v>
      </c>
      <c r="W262" s="4" t="s">
        <v>1019</v>
      </c>
      <c r="X262" s="4" t="s">
        <v>2054</v>
      </c>
    </row>
    <row r="263" spans="1:24">
      <c r="A263" s="4" t="s">
        <v>2362</v>
      </c>
      <c r="B263" s="4" t="s">
        <v>2363</v>
      </c>
      <c r="C263" s="4" t="s">
        <v>334</v>
      </c>
      <c r="D263" s="4" t="s">
        <v>2364</v>
      </c>
      <c r="E263" s="4"/>
      <c r="F263" s="157" t="s">
        <v>2365</v>
      </c>
      <c r="G263" s="4"/>
      <c r="H263" s="144" t="s">
        <v>2366</v>
      </c>
      <c r="I263" s="4"/>
      <c r="J263" s="4">
        <v>1</v>
      </c>
      <c r="K263" s="4">
        <v>1</v>
      </c>
      <c r="L263" s="4"/>
      <c r="M263" s="175"/>
      <c r="N263" s="4"/>
      <c r="O263" s="4"/>
      <c r="P263" s="4"/>
      <c r="Q263" s="4"/>
      <c r="R263" s="4"/>
      <c r="S263" s="175">
        <f t="shared" si="4"/>
        <v>1</v>
      </c>
      <c r="T263" s="141">
        <v>25</v>
      </c>
      <c r="U263" s="4" t="s">
        <v>1018</v>
      </c>
      <c r="V263" s="4">
        <v>1714</v>
      </c>
      <c r="W263" s="4" t="s">
        <v>1019</v>
      </c>
      <c r="X263" s="4" t="s">
        <v>2367</v>
      </c>
    </row>
    <row r="264" spans="1:24">
      <c r="A264" s="4" t="s">
        <v>2368</v>
      </c>
      <c r="B264" s="4" t="s">
        <v>2369</v>
      </c>
      <c r="C264" s="4" t="s">
        <v>1418</v>
      </c>
      <c r="D264" s="4" t="s">
        <v>2370</v>
      </c>
      <c r="E264" s="4"/>
      <c r="F264" s="157" t="s">
        <v>2371</v>
      </c>
      <c r="G264" s="4"/>
      <c r="H264" s="144" t="s">
        <v>2372</v>
      </c>
      <c r="I264" s="4"/>
      <c r="J264" s="4">
        <v>1</v>
      </c>
      <c r="K264" s="4">
        <v>1</v>
      </c>
      <c r="L264" s="4"/>
      <c r="M264" s="175"/>
      <c r="N264" s="4"/>
      <c r="O264" s="4"/>
      <c r="P264" s="4"/>
      <c r="Q264" s="4"/>
      <c r="R264" s="4"/>
      <c r="S264" s="175">
        <f t="shared" si="4"/>
        <v>1</v>
      </c>
      <c r="T264" s="141">
        <v>13</v>
      </c>
      <c r="U264" s="4" t="s">
        <v>1027</v>
      </c>
      <c r="V264" s="4">
        <v>1716</v>
      </c>
      <c r="W264" s="4" t="s">
        <v>1019</v>
      </c>
      <c r="X264" s="4" t="s">
        <v>2054</v>
      </c>
    </row>
    <row r="265" spans="1:24">
      <c r="A265" s="4" t="s">
        <v>2373</v>
      </c>
      <c r="B265" s="4" t="s">
        <v>2374</v>
      </c>
      <c r="C265" s="4" t="s">
        <v>1184</v>
      </c>
      <c r="D265" s="4" t="s">
        <v>2375</v>
      </c>
      <c r="E265" s="4"/>
      <c r="F265" s="157" t="s">
        <v>2376</v>
      </c>
      <c r="G265" s="4"/>
      <c r="H265" s="144" t="s">
        <v>2377</v>
      </c>
      <c r="I265" s="4"/>
      <c r="J265" s="4">
        <v>3</v>
      </c>
      <c r="K265" s="4">
        <v>3</v>
      </c>
      <c r="L265" s="4"/>
      <c r="M265" s="175"/>
      <c r="N265" s="4"/>
      <c r="O265" s="4"/>
      <c r="P265" s="4"/>
      <c r="Q265" s="4"/>
      <c r="R265" s="4"/>
      <c r="S265" s="175">
        <f t="shared" si="4"/>
        <v>3</v>
      </c>
      <c r="T265" s="141">
        <v>35</v>
      </c>
      <c r="U265" s="4" t="s">
        <v>1018</v>
      </c>
      <c r="V265" s="4">
        <v>1717</v>
      </c>
      <c r="W265" s="4" t="s">
        <v>1019</v>
      </c>
      <c r="X265" s="4" t="s">
        <v>2054</v>
      </c>
    </row>
    <row r="266" spans="1:24">
      <c r="A266" s="4" t="s">
        <v>2378</v>
      </c>
      <c r="B266" s="4" t="s">
        <v>2379</v>
      </c>
      <c r="C266" s="4" t="s">
        <v>1184</v>
      </c>
      <c r="D266" s="4" t="s">
        <v>2380</v>
      </c>
      <c r="E266" s="4"/>
      <c r="F266" s="157" t="s">
        <v>2381</v>
      </c>
      <c r="G266" s="4"/>
      <c r="H266" s="144" t="s">
        <v>2382</v>
      </c>
      <c r="I266" s="4"/>
      <c r="J266" s="4">
        <v>1</v>
      </c>
      <c r="K266" s="4">
        <v>1</v>
      </c>
      <c r="L266" s="4"/>
      <c r="M266" s="175"/>
      <c r="N266" s="4"/>
      <c r="O266" s="4"/>
      <c r="P266" s="4"/>
      <c r="Q266" s="4"/>
      <c r="R266" s="4"/>
      <c r="S266" s="175">
        <f t="shared" si="4"/>
        <v>1</v>
      </c>
      <c r="T266" s="141">
        <v>15</v>
      </c>
      <c r="U266" s="4" t="s">
        <v>1018</v>
      </c>
      <c r="V266" s="4">
        <v>1718</v>
      </c>
      <c r="W266" s="4" t="s">
        <v>1019</v>
      </c>
      <c r="X266" s="4" t="s">
        <v>2383</v>
      </c>
    </row>
    <row r="267" spans="1:24">
      <c r="A267" s="4" t="s">
        <v>2384</v>
      </c>
      <c r="B267" s="4" t="s">
        <v>2385</v>
      </c>
      <c r="C267" s="4" t="s">
        <v>2386</v>
      </c>
      <c r="D267" s="4" t="s">
        <v>2387</v>
      </c>
      <c r="E267" s="4"/>
      <c r="F267" s="157" t="s">
        <v>2388</v>
      </c>
      <c r="G267" s="4"/>
      <c r="H267" s="144" t="s">
        <v>2389</v>
      </c>
      <c r="I267" s="4"/>
      <c r="J267" s="4">
        <v>3</v>
      </c>
      <c r="K267" s="4">
        <v>3</v>
      </c>
      <c r="L267" s="4"/>
      <c r="M267" s="175"/>
      <c r="N267" s="4"/>
      <c r="O267" s="4"/>
      <c r="P267" s="4"/>
      <c r="Q267" s="4"/>
      <c r="R267" s="4"/>
      <c r="S267" s="175">
        <f t="shared" si="4"/>
        <v>3</v>
      </c>
      <c r="T267" s="141">
        <v>40</v>
      </c>
      <c r="U267" s="4" t="s">
        <v>1018</v>
      </c>
      <c r="V267" s="4">
        <v>1720</v>
      </c>
      <c r="W267" s="4" t="s">
        <v>1019</v>
      </c>
      <c r="X267" s="4" t="s">
        <v>2390</v>
      </c>
    </row>
    <row r="268" spans="1:24">
      <c r="A268" s="4" t="s">
        <v>2391</v>
      </c>
      <c r="B268" s="4" t="s">
        <v>2392</v>
      </c>
      <c r="C268" s="4" t="s">
        <v>854</v>
      </c>
      <c r="D268" s="4" t="s">
        <v>2393</v>
      </c>
      <c r="E268" s="4"/>
      <c r="F268" s="157"/>
      <c r="G268" s="4"/>
      <c r="H268" s="144"/>
      <c r="I268" s="4"/>
      <c r="J268" s="4">
        <v>1</v>
      </c>
      <c r="K268" s="4">
        <v>1</v>
      </c>
      <c r="L268" s="4"/>
      <c r="M268" s="175"/>
      <c r="N268" s="4"/>
      <c r="O268" s="4"/>
      <c r="P268" s="4"/>
      <c r="Q268" s="4"/>
      <c r="R268" s="4"/>
      <c r="S268" s="175">
        <f t="shared" si="4"/>
        <v>1</v>
      </c>
      <c r="T268" s="141">
        <v>13</v>
      </c>
      <c r="U268" s="4" t="s">
        <v>1018</v>
      </c>
      <c r="V268" s="4">
        <v>1721</v>
      </c>
      <c r="W268" s="4" t="s">
        <v>1019</v>
      </c>
      <c r="X268" s="4" t="s">
        <v>2054</v>
      </c>
    </row>
    <row r="269" spans="1:24">
      <c r="A269" s="4" t="s">
        <v>2394</v>
      </c>
      <c r="B269" s="4" t="s">
        <v>2395</v>
      </c>
      <c r="C269" s="4" t="s">
        <v>389</v>
      </c>
      <c r="D269" s="4" t="s">
        <v>2396</v>
      </c>
      <c r="E269" s="4"/>
      <c r="F269" s="157" t="s">
        <v>2397</v>
      </c>
      <c r="G269" s="4"/>
      <c r="H269" s="144" t="s">
        <v>2398</v>
      </c>
      <c r="I269" s="4"/>
      <c r="J269" s="4">
        <v>1</v>
      </c>
      <c r="K269" s="4">
        <v>1</v>
      </c>
      <c r="L269" s="4"/>
      <c r="M269" s="175"/>
      <c r="N269" s="4"/>
      <c r="O269" s="4"/>
      <c r="P269" s="4"/>
      <c r="Q269" s="4"/>
      <c r="R269" s="4"/>
      <c r="S269" s="175">
        <f t="shared" si="4"/>
        <v>1</v>
      </c>
      <c r="T269" s="141">
        <v>14</v>
      </c>
      <c r="U269" s="4" t="s">
        <v>1018</v>
      </c>
      <c r="V269" s="4">
        <v>1722</v>
      </c>
      <c r="W269" s="4" t="s">
        <v>1019</v>
      </c>
      <c r="X269" s="4" t="s">
        <v>2399</v>
      </c>
    </row>
    <row r="270" spans="1:24">
      <c r="A270" s="4" t="s">
        <v>2400</v>
      </c>
      <c r="B270" s="4" t="s">
        <v>2401</v>
      </c>
      <c r="C270" s="4" t="s">
        <v>2402</v>
      </c>
      <c r="D270" s="4" t="s">
        <v>2403</v>
      </c>
      <c r="E270" s="4"/>
      <c r="F270" s="157" t="s">
        <v>2404</v>
      </c>
      <c r="G270" s="4"/>
      <c r="H270" s="144" t="s">
        <v>2405</v>
      </c>
      <c r="I270" s="4"/>
      <c r="J270" s="4">
        <v>2</v>
      </c>
      <c r="K270" s="4">
        <v>2</v>
      </c>
      <c r="L270" s="4"/>
      <c r="M270" s="175"/>
      <c r="N270" s="4"/>
      <c r="O270" s="4"/>
      <c r="P270" s="4"/>
      <c r="Q270" s="4"/>
      <c r="R270" s="4"/>
      <c r="S270" s="175">
        <f t="shared" si="4"/>
        <v>2</v>
      </c>
      <c r="T270" s="141">
        <v>25</v>
      </c>
      <c r="U270" s="4" t="s">
        <v>1027</v>
      </c>
      <c r="V270" s="4">
        <v>1723</v>
      </c>
      <c r="W270" s="4" t="s">
        <v>1019</v>
      </c>
      <c r="X270" s="4" t="s">
        <v>2054</v>
      </c>
    </row>
    <row r="271" spans="1:24">
      <c r="A271" s="4" t="s">
        <v>2406</v>
      </c>
      <c r="B271" s="4" t="s">
        <v>2407</v>
      </c>
      <c r="C271" s="4" t="s">
        <v>1184</v>
      </c>
      <c r="D271" s="4" t="s">
        <v>2408</v>
      </c>
      <c r="E271" s="4"/>
      <c r="F271" s="157" t="s">
        <v>2409</v>
      </c>
      <c r="G271" s="4"/>
      <c r="H271" s="144" t="s">
        <v>2410</v>
      </c>
      <c r="I271" s="4"/>
      <c r="J271" s="4">
        <v>2</v>
      </c>
      <c r="K271" s="4">
        <v>2</v>
      </c>
      <c r="L271" s="4"/>
      <c r="M271" s="175"/>
      <c r="N271" s="4"/>
      <c r="O271" s="4"/>
      <c r="P271" s="4"/>
      <c r="Q271" s="4"/>
      <c r="R271" s="4"/>
      <c r="S271" s="175">
        <f t="shared" si="4"/>
        <v>2</v>
      </c>
      <c r="T271" s="141">
        <v>25</v>
      </c>
      <c r="U271" s="4" t="s">
        <v>1027</v>
      </c>
      <c r="V271" s="4">
        <v>1724</v>
      </c>
      <c r="W271" s="4" t="s">
        <v>1019</v>
      </c>
      <c r="X271" s="4" t="s">
        <v>2054</v>
      </c>
    </row>
    <row r="272" spans="1:24">
      <c r="A272" s="4" t="s">
        <v>2411</v>
      </c>
      <c r="B272" s="4" t="s">
        <v>2412</v>
      </c>
      <c r="C272" s="4" t="s">
        <v>125</v>
      </c>
      <c r="D272" s="4" t="s">
        <v>2413</v>
      </c>
      <c r="E272" s="4"/>
      <c r="F272" s="157" t="s">
        <v>2414</v>
      </c>
      <c r="G272" s="4"/>
      <c r="H272" s="144" t="s">
        <v>2415</v>
      </c>
      <c r="I272" s="4"/>
      <c r="J272" s="4">
        <v>1</v>
      </c>
      <c r="K272" s="4">
        <v>1</v>
      </c>
      <c r="L272" s="4"/>
      <c r="M272" s="175"/>
      <c r="N272" s="4"/>
      <c r="O272" s="4"/>
      <c r="P272" s="4"/>
      <c r="Q272" s="4"/>
      <c r="R272" s="4"/>
      <c r="S272" s="175">
        <f t="shared" si="4"/>
        <v>1</v>
      </c>
      <c r="T272" s="141">
        <v>13</v>
      </c>
      <c r="U272" s="4" t="s">
        <v>1018</v>
      </c>
      <c r="V272" s="4">
        <v>1725</v>
      </c>
      <c r="W272" s="4" t="s">
        <v>1019</v>
      </c>
      <c r="X272" s="4" t="s">
        <v>2416</v>
      </c>
    </row>
    <row r="273" spans="1:24">
      <c r="A273" s="4" t="s">
        <v>2417</v>
      </c>
      <c r="B273" s="4" t="s">
        <v>2418</v>
      </c>
      <c r="C273" s="4" t="s">
        <v>2419</v>
      </c>
      <c r="D273" s="4" t="s">
        <v>2420</v>
      </c>
      <c r="E273" s="4"/>
      <c r="F273" s="157" t="s">
        <v>2421</v>
      </c>
      <c r="G273" s="4"/>
      <c r="H273" s="144" t="s">
        <v>2422</v>
      </c>
      <c r="I273" s="4"/>
      <c r="J273" s="4">
        <v>1</v>
      </c>
      <c r="K273" s="4">
        <v>1</v>
      </c>
      <c r="L273" s="4"/>
      <c r="M273" s="175"/>
      <c r="N273" s="4"/>
      <c r="O273" s="4"/>
      <c r="P273" s="4"/>
      <c r="Q273" s="4"/>
      <c r="R273" s="4"/>
      <c r="S273" s="175">
        <f t="shared" si="4"/>
        <v>1</v>
      </c>
      <c r="T273" s="141">
        <v>13</v>
      </c>
      <c r="U273" s="4" t="s">
        <v>1018</v>
      </c>
      <c r="V273" s="4">
        <v>1727</v>
      </c>
      <c r="W273" s="4" t="s">
        <v>1019</v>
      </c>
      <c r="X273" s="4" t="s">
        <v>2416</v>
      </c>
    </row>
    <row r="274" spans="1:24">
      <c r="A274" s="4" t="s">
        <v>2423</v>
      </c>
      <c r="B274" s="4" t="s">
        <v>2424</v>
      </c>
      <c r="C274" s="4" t="s">
        <v>168</v>
      </c>
      <c r="D274" s="4" t="s">
        <v>2425</v>
      </c>
      <c r="E274" s="4"/>
      <c r="F274" s="157" t="s">
        <v>2426</v>
      </c>
      <c r="G274" s="4"/>
      <c r="H274" s="144" t="s">
        <v>2427</v>
      </c>
      <c r="I274" s="4"/>
      <c r="J274" s="4">
        <v>1</v>
      </c>
      <c r="K274" s="4">
        <v>1</v>
      </c>
      <c r="L274" s="4"/>
      <c r="M274" s="175"/>
      <c r="N274" s="4"/>
      <c r="O274" s="4"/>
      <c r="P274" s="4"/>
      <c r="Q274" s="4"/>
      <c r="R274" s="4"/>
      <c r="S274" s="175">
        <f t="shared" si="4"/>
        <v>1</v>
      </c>
      <c r="T274" s="141">
        <v>13</v>
      </c>
      <c r="U274" s="4" t="s">
        <v>1027</v>
      </c>
      <c r="V274" s="4">
        <v>1728</v>
      </c>
      <c r="W274" s="4" t="s">
        <v>1019</v>
      </c>
      <c r="X274" s="4" t="s">
        <v>2416</v>
      </c>
    </row>
    <row r="275" spans="1:24">
      <c r="A275" s="4" t="s">
        <v>2428</v>
      </c>
      <c r="B275" s="4" t="s">
        <v>2429</v>
      </c>
      <c r="C275" s="4" t="s">
        <v>389</v>
      </c>
      <c r="D275" s="4" t="s">
        <v>2430</v>
      </c>
      <c r="E275" s="4"/>
      <c r="F275" s="157" t="s">
        <v>2431</v>
      </c>
      <c r="G275" s="4"/>
      <c r="H275" s="144" t="s">
        <v>2432</v>
      </c>
      <c r="I275" s="4"/>
      <c r="J275" s="4">
        <v>2</v>
      </c>
      <c r="K275" s="4">
        <v>2</v>
      </c>
      <c r="L275" s="4"/>
      <c r="M275" s="175"/>
      <c r="N275" s="4"/>
      <c r="O275" s="4"/>
      <c r="P275" s="4"/>
      <c r="Q275" s="4"/>
      <c r="R275" s="4"/>
      <c r="S275" s="175">
        <f t="shared" si="4"/>
        <v>2</v>
      </c>
      <c r="T275" s="141">
        <v>25</v>
      </c>
      <c r="U275" s="4" t="s">
        <v>1018</v>
      </c>
      <c r="V275" s="4">
        <v>1729</v>
      </c>
      <c r="W275" s="4" t="s">
        <v>1019</v>
      </c>
      <c r="X275" s="4" t="s">
        <v>2416</v>
      </c>
    </row>
    <row r="276" spans="1:24">
      <c r="A276" s="4" t="s">
        <v>2433</v>
      </c>
      <c r="B276" s="4" t="s">
        <v>2434</v>
      </c>
      <c r="C276" s="4" t="s">
        <v>1870</v>
      </c>
      <c r="D276" s="4" t="s">
        <v>2435</v>
      </c>
      <c r="E276" s="4"/>
      <c r="F276" s="157" t="s">
        <v>2436</v>
      </c>
      <c r="G276" s="4"/>
      <c r="H276" s="144" t="s">
        <v>2437</v>
      </c>
      <c r="I276" s="4"/>
      <c r="J276" s="4">
        <v>2</v>
      </c>
      <c r="K276" s="4">
        <v>2</v>
      </c>
      <c r="L276" s="4"/>
      <c r="M276" s="175"/>
      <c r="N276" s="4"/>
      <c r="O276" s="4"/>
      <c r="P276" s="4"/>
      <c r="Q276" s="4"/>
      <c r="R276" s="4"/>
      <c r="S276" s="175">
        <f t="shared" si="4"/>
        <v>2</v>
      </c>
      <c r="T276" s="141">
        <v>30</v>
      </c>
      <c r="U276" s="4" t="s">
        <v>1027</v>
      </c>
      <c r="V276" s="4">
        <v>1730</v>
      </c>
      <c r="W276" s="4" t="s">
        <v>1019</v>
      </c>
      <c r="X276" s="4" t="s">
        <v>2438</v>
      </c>
    </row>
    <row r="277" spans="1:24">
      <c r="A277" s="4" t="s">
        <v>2439</v>
      </c>
      <c r="B277" s="4" t="s">
        <v>2440</v>
      </c>
      <c r="C277" s="4" t="s">
        <v>125</v>
      </c>
      <c r="D277" s="4" t="s">
        <v>2441</v>
      </c>
      <c r="E277" s="4"/>
      <c r="F277" s="157" t="s">
        <v>2442</v>
      </c>
      <c r="G277" s="4"/>
      <c r="H277" s="144" t="s">
        <v>2443</v>
      </c>
      <c r="I277" s="4"/>
      <c r="J277" s="4">
        <v>1</v>
      </c>
      <c r="K277" s="4">
        <v>1</v>
      </c>
      <c r="L277" s="4"/>
      <c r="M277" s="175"/>
      <c r="N277" s="4"/>
      <c r="O277" s="4"/>
      <c r="P277" s="4"/>
      <c r="Q277" s="4"/>
      <c r="R277" s="4"/>
      <c r="S277" s="175">
        <f t="shared" si="4"/>
        <v>1</v>
      </c>
      <c r="T277" s="141">
        <v>17</v>
      </c>
      <c r="U277" s="4" t="s">
        <v>1018</v>
      </c>
      <c r="V277" s="4">
        <v>1731</v>
      </c>
      <c r="W277" s="4" t="s">
        <v>1019</v>
      </c>
      <c r="X277" s="4" t="s">
        <v>2444</v>
      </c>
    </row>
    <row r="278" spans="1:24">
      <c r="A278" s="4" t="s">
        <v>2445</v>
      </c>
      <c r="B278" s="4" t="s">
        <v>2446</v>
      </c>
      <c r="C278" s="4" t="s">
        <v>1201</v>
      </c>
      <c r="D278" s="4" t="s">
        <v>2447</v>
      </c>
      <c r="E278" s="4"/>
      <c r="F278" s="157" t="s">
        <v>2448</v>
      </c>
      <c r="G278" s="4"/>
      <c r="H278" s="144" t="s">
        <v>2449</v>
      </c>
      <c r="I278" s="4"/>
      <c r="J278" s="4">
        <v>1</v>
      </c>
      <c r="K278" s="4">
        <v>1</v>
      </c>
      <c r="L278" s="4"/>
      <c r="M278" s="175"/>
      <c r="N278" s="4"/>
      <c r="O278" s="4"/>
      <c r="P278" s="4"/>
      <c r="Q278" s="4"/>
      <c r="R278" s="4"/>
      <c r="S278" s="175">
        <f t="shared" si="4"/>
        <v>1</v>
      </c>
      <c r="T278" s="141">
        <v>13</v>
      </c>
      <c r="U278" s="4" t="s">
        <v>1018</v>
      </c>
      <c r="V278" s="4">
        <v>1732</v>
      </c>
      <c r="W278" s="4" t="s">
        <v>1019</v>
      </c>
      <c r="X278" s="4" t="s">
        <v>2416</v>
      </c>
    </row>
    <row r="279" spans="1:24">
      <c r="A279" s="4" t="s">
        <v>2450</v>
      </c>
      <c r="B279" s="4" t="s">
        <v>2451</v>
      </c>
      <c r="C279" s="4" t="s">
        <v>125</v>
      </c>
      <c r="D279" s="4" t="s">
        <v>2452</v>
      </c>
      <c r="E279" s="4"/>
      <c r="F279" s="157" t="s">
        <v>2453</v>
      </c>
      <c r="G279" s="4"/>
      <c r="H279" s="144" t="s">
        <v>2454</v>
      </c>
      <c r="I279" s="4"/>
      <c r="J279" s="4">
        <v>1</v>
      </c>
      <c r="K279" s="4">
        <v>1</v>
      </c>
      <c r="L279" s="4"/>
      <c r="M279" s="175"/>
      <c r="N279" s="4"/>
      <c r="O279" s="4"/>
      <c r="P279" s="4"/>
      <c r="Q279" s="4"/>
      <c r="R279" s="4"/>
      <c r="S279" s="175">
        <f t="shared" si="4"/>
        <v>1</v>
      </c>
      <c r="T279" s="141">
        <v>20</v>
      </c>
      <c r="U279" s="4" t="s">
        <v>1018</v>
      </c>
      <c r="V279" s="4">
        <v>1733</v>
      </c>
      <c r="W279" s="4" t="s">
        <v>1019</v>
      </c>
      <c r="X279" s="4" t="s">
        <v>2455</v>
      </c>
    </row>
    <row r="280" spans="1:24">
      <c r="A280" s="4" t="s">
        <v>2456</v>
      </c>
      <c r="B280" s="4" t="s">
        <v>2457</v>
      </c>
      <c r="C280" s="4" t="s">
        <v>2458</v>
      </c>
      <c r="D280" s="4" t="s">
        <v>2459</v>
      </c>
      <c r="E280" s="4"/>
      <c r="F280" s="157" t="s">
        <v>2460</v>
      </c>
      <c r="G280" s="4"/>
      <c r="H280" s="144" t="s">
        <v>2461</v>
      </c>
      <c r="I280" s="4"/>
      <c r="J280" s="4">
        <v>1</v>
      </c>
      <c r="K280" s="4">
        <v>1</v>
      </c>
      <c r="L280" s="4"/>
      <c r="M280" s="175"/>
      <c r="N280" s="4"/>
      <c r="O280" s="4"/>
      <c r="P280" s="4"/>
      <c r="Q280" s="4"/>
      <c r="R280" s="4"/>
      <c r="S280" s="175">
        <f t="shared" si="4"/>
        <v>1</v>
      </c>
      <c r="T280" s="141">
        <v>15</v>
      </c>
      <c r="U280" s="4" t="s">
        <v>1018</v>
      </c>
      <c r="V280" s="4">
        <v>1734</v>
      </c>
      <c r="W280" s="4" t="s">
        <v>1019</v>
      </c>
      <c r="X280" s="4" t="s">
        <v>2462</v>
      </c>
    </row>
    <row r="281" spans="1:24">
      <c r="A281" s="4" t="s">
        <v>2463</v>
      </c>
      <c r="B281" s="4" t="s">
        <v>2464</v>
      </c>
      <c r="C281" s="4" t="s">
        <v>125</v>
      </c>
      <c r="D281" s="4" t="s">
        <v>2465</v>
      </c>
      <c r="E281" s="4"/>
      <c r="F281" s="157" t="s">
        <v>2466</v>
      </c>
      <c r="G281" s="4"/>
      <c r="H281" s="144" t="s">
        <v>2467</v>
      </c>
      <c r="I281" s="4"/>
      <c r="J281" s="4">
        <v>2</v>
      </c>
      <c r="K281" s="4">
        <v>2</v>
      </c>
      <c r="L281" s="4"/>
      <c r="M281" s="175"/>
      <c r="N281" s="4"/>
      <c r="O281" s="4"/>
      <c r="P281" s="4"/>
      <c r="Q281" s="4"/>
      <c r="R281" s="4"/>
      <c r="S281" s="175">
        <f t="shared" si="4"/>
        <v>2</v>
      </c>
      <c r="T281" s="141">
        <v>25</v>
      </c>
      <c r="U281" s="4" t="s">
        <v>1018</v>
      </c>
      <c r="V281" s="4">
        <v>1735</v>
      </c>
      <c r="W281" s="4"/>
      <c r="X281" s="4" t="s">
        <v>2416</v>
      </c>
    </row>
    <row r="282" spans="1:24">
      <c r="A282" s="4" t="s">
        <v>2468</v>
      </c>
      <c r="B282" s="4" t="s">
        <v>2469</v>
      </c>
      <c r="C282" s="4" t="s">
        <v>111</v>
      </c>
      <c r="D282" s="4" t="s">
        <v>2470</v>
      </c>
      <c r="E282" s="4"/>
      <c r="F282" s="157" t="s">
        <v>2471</v>
      </c>
      <c r="G282" s="4"/>
      <c r="H282" s="144"/>
      <c r="I282" s="4"/>
      <c r="J282" s="4">
        <v>2</v>
      </c>
      <c r="K282" s="4">
        <v>2</v>
      </c>
      <c r="L282" s="4"/>
      <c r="M282" s="175"/>
      <c r="N282" s="4"/>
      <c r="O282" s="4"/>
      <c r="P282" s="4"/>
      <c r="Q282" s="4"/>
      <c r="R282" s="4"/>
      <c r="S282" s="175">
        <f t="shared" si="4"/>
        <v>2</v>
      </c>
      <c r="T282" s="141">
        <v>25</v>
      </c>
      <c r="U282" s="4" t="s">
        <v>1018</v>
      </c>
      <c r="V282" s="4">
        <v>1736</v>
      </c>
      <c r="W282" s="4" t="s">
        <v>1019</v>
      </c>
      <c r="X282" s="4" t="s">
        <v>2416</v>
      </c>
    </row>
    <row r="283" spans="1:24">
      <c r="A283" s="4" t="s">
        <v>2472</v>
      </c>
      <c r="B283" s="4" t="s">
        <v>2473</v>
      </c>
      <c r="C283" s="4" t="s">
        <v>840</v>
      </c>
      <c r="D283" s="4" t="s">
        <v>2474</v>
      </c>
      <c r="E283" s="4"/>
      <c r="F283" s="157" t="s">
        <v>2475</v>
      </c>
      <c r="G283" s="4"/>
      <c r="H283" s="144" t="s">
        <v>2476</v>
      </c>
      <c r="I283" s="4"/>
      <c r="J283" s="4">
        <v>1</v>
      </c>
      <c r="K283" s="4">
        <v>1</v>
      </c>
      <c r="L283" s="4"/>
      <c r="M283" s="175"/>
      <c r="N283" s="4"/>
      <c r="O283" s="4"/>
      <c r="P283" s="4"/>
      <c r="Q283" s="4"/>
      <c r="R283" s="4"/>
      <c r="S283" s="175">
        <f t="shared" si="4"/>
        <v>1</v>
      </c>
      <c r="T283" s="141">
        <v>15</v>
      </c>
      <c r="U283" s="4" t="s">
        <v>1027</v>
      </c>
      <c r="V283" s="4">
        <v>1737</v>
      </c>
      <c r="W283" s="4" t="s">
        <v>1019</v>
      </c>
      <c r="X283" s="4" t="s">
        <v>2462</v>
      </c>
    </row>
    <row r="284" spans="1:24">
      <c r="A284" s="4" t="s">
        <v>2477</v>
      </c>
      <c r="B284" s="4" t="s">
        <v>2478</v>
      </c>
      <c r="C284" s="4" t="s">
        <v>1729</v>
      </c>
      <c r="D284" s="4" t="s">
        <v>2479</v>
      </c>
      <c r="E284" s="4"/>
      <c r="F284" s="157" t="s">
        <v>2480</v>
      </c>
      <c r="G284" s="4"/>
      <c r="H284" s="144" t="s">
        <v>2481</v>
      </c>
      <c r="I284" s="4"/>
      <c r="J284" s="4">
        <v>1</v>
      </c>
      <c r="K284" s="4">
        <v>1</v>
      </c>
      <c r="L284" s="4"/>
      <c r="M284" s="175"/>
      <c r="N284" s="4"/>
      <c r="O284" s="4"/>
      <c r="P284" s="4"/>
      <c r="Q284" s="4"/>
      <c r="R284" s="4"/>
      <c r="S284" s="175">
        <f t="shared" si="4"/>
        <v>1</v>
      </c>
      <c r="T284" s="141">
        <v>13</v>
      </c>
      <c r="U284" s="4" t="s">
        <v>1027</v>
      </c>
      <c r="V284" s="4">
        <v>1738</v>
      </c>
      <c r="W284" s="4" t="s">
        <v>1019</v>
      </c>
      <c r="X284" s="4" t="s">
        <v>2416</v>
      </c>
    </row>
    <row r="285" spans="1:24">
      <c r="A285" s="4" t="s">
        <v>2482</v>
      </c>
      <c r="B285" s="4" t="s">
        <v>2483</v>
      </c>
      <c r="C285" s="139" t="s">
        <v>323</v>
      </c>
      <c r="D285" s="4" t="s">
        <v>2484</v>
      </c>
      <c r="E285" s="4"/>
      <c r="F285" s="157" t="s">
        <v>2485</v>
      </c>
      <c r="G285" s="4"/>
      <c r="H285" s="144" t="s">
        <v>2486</v>
      </c>
      <c r="I285" s="4"/>
      <c r="J285" s="4">
        <v>3</v>
      </c>
      <c r="K285" s="4">
        <v>3</v>
      </c>
      <c r="L285" s="4"/>
      <c r="M285" s="175"/>
      <c r="N285" s="4"/>
      <c r="O285" s="4"/>
      <c r="P285" s="4"/>
      <c r="Q285" s="4"/>
      <c r="R285" s="4"/>
      <c r="S285" s="175">
        <f t="shared" si="4"/>
        <v>3</v>
      </c>
      <c r="T285" s="141">
        <v>35</v>
      </c>
      <c r="U285" s="4" t="s">
        <v>1018</v>
      </c>
      <c r="V285" s="4">
        <v>1740</v>
      </c>
      <c r="W285" s="4" t="s">
        <v>1019</v>
      </c>
      <c r="X285" s="4" t="s">
        <v>2416</v>
      </c>
    </row>
    <row r="286" spans="1:24">
      <c r="A286" s="4" t="s">
        <v>2487</v>
      </c>
      <c r="B286" s="4" t="s">
        <v>2488</v>
      </c>
      <c r="C286" s="139" t="s">
        <v>1201</v>
      </c>
      <c r="D286" s="4" t="s">
        <v>2489</v>
      </c>
      <c r="E286" s="4"/>
      <c r="F286" s="157" t="s">
        <v>2490</v>
      </c>
      <c r="G286" s="4"/>
      <c r="H286" s="144" t="s">
        <v>2491</v>
      </c>
      <c r="I286" s="4"/>
      <c r="J286" s="4">
        <v>2</v>
      </c>
      <c r="K286" s="4">
        <v>2</v>
      </c>
      <c r="L286" s="4"/>
      <c r="M286" s="175"/>
      <c r="N286" s="4"/>
      <c r="O286" s="4"/>
      <c r="P286" s="4"/>
      <c r="Q286" s="4"/>
      <c r="R286" s="4"/>
      <c r="S286" s="175">
        <f t="shared" si="4"/>
        <v>2</v>
      </c>
      <c r="T286" s="141">
        <v>25</v>
      </c>
      <c r="U286" s="4" t="s">
        <v>1027</v>
      </c>
      <c r="V286" s="4">
        <v>1741</v>
      </c>
      <c r="W286" s="4" t="s">
        <v>1019</v>
      </c>
      <c r="X286" s="4" t="s">
        <v>2416</v>
      </c>
    </row>
    <row r="287" spans="1:24">
      <c r="A287" s="4" t="s">
        <v>2492</v>
      </c>
      <c r="B287" s="4" t="s">
        <v>2493</v>
      </c>
      <c r="C287" s="139" t="s">
        <v>1184</v>
      </c>
      <c r="D287" s="4" t="s">
        <v>2494</v>
      </c>
      <c r="E287" s="4"/>
      <c r="F287" s="157" t="s">
        <v>2495</v>
      </c>
      <c r="G287" s="4"/>
      <c r="H287" s="144" t="s">
        <v>2496</v>
      </c>
      <c r="I287" s="4"/>
      <c r="J287" s="4">
        <v>30</v>
      </c>
      <c r="K287" s="4">
        <v>30</v>
      </c>
      <c r="L287" s="4"/>
      <c r="M287" s="175"/>
      <c r="N287" s="4"/>
      <c r="O287" s="4"/>
      <c r="P287" s="4"/>
      <c r="Q287" s="4"/>
      <c r="R287" s="4"/>
      <c r="S287" s="175">
        <f t="shared" si="4"/>
        <v>30</v>
      </c>
      <c r="T287" s="141">
        <v>310</v>
      </c>
      <c r="U287" s="4" t="s">
        <v>1018</v>
      </c>
      <c r="V287" s="4">
        <v>1742</v>
      </c>
      <c r="W287" s="4" t="s">
        <v>1019</v>
      </c>
      <c r="X287" s="4" t="s">
        <v>2497</v>
      </c>
    </row>
    <row r="288" spans="1:24">
      <c r="A288" s="4" t="s">
        <v>2498</v>
      </c>
      <c r="B288" s="4" t="s">
        <v>2499</v>
      </c>
      <c r="C288" s="139" t="s">
        <v>1870</v>
      </c>
      <c r="D288" s="4" t="s">
        <v>2500</v>
      </c>
      <c r="E288" s="4"/>
      <c r="F288" s="157" t="s">
        <v>2501</v>
      </c>
      <c r="G288" s="4"/>
      <c r="H288" s="144" t="s">
        <v>2502</v>
      </c>
      <c r="I288" s="4"/>
      <c r="J288" s="4">
        <v>3</v>
      </c>
      <c r="K288" s="4">
        <v>3</v>
      </c>
      <c r="L288" s="4"/>
      <c r="M288" s="175"/>
      <c r="N288" s="4"/>
      <c r="O288" s="4"/>
      <c r="P288" s="4"/>
      <c r="Q288" s="4"/>
      <c r="R288" s="4"/>
      <c r="S288" s="175">
        <f t="shared" si="4"/>
        <v>3</v>
      </c>
      <c r="T288" s="141">
        <v>60</v>
      </c>
      <c r="U288" s="4" t="s">
        <v>1018</v>
      </c>
      <c r="V288" s="4">
        <v>1743</v>
      </c>
      <c r="W288" s="4" t="s">
        <v>1019</v>
      </c>
      <c r="X288" s="4" t="s">
        <v>2503</v>
      </c>
    </row>
    <row r="289" spans="1:24">
      <c r="A289" s="4" t="s">
        <v>2504</v>
      </c>
      <c r="B289" s="4" t="s">
        <v>2505</v>
      </c>
      <c r="C289" s="139" t="s">
        <v>1518</v>
      </c>
      <c r="D289" s="4" t="s">
        <v>2506</v>
      </c>
      <c r="E289" s="4"/>
      <c r="F289" s="157" t="s">
        <v>2507</v>
      </c>
      <c r="G289" s="4"/>
      <c r="H289" s="144" t="s">
        <v>2508</v>
      </c>
      <c r="I289" s="4"/>
      <c r="J289" s="4">
        <v>1</v>
      </c>
      <c r="K289" s="4">
        <v>1</v>
      </c>
      <c r="L289" s="4"/>
      <c r="M289" s="175"/>
      <c r="N289" s="4"/>
      <c r="O289" s="4"/>
      <c r="P289" s="4"/>
      <c r="Q289" s="4"/>
      <c r="R289" s="4"/>
      <c r="S289" s="175">
        <f t="shared" si="4"/>
        <v>1</v>
      </c>
      <c r="T289" s="141">
        <v>20</v>
      </c>
      <c r="U289" s="4" t="s">
        <v>1018</v>
      </c>
      <c r="V289" s="4">
        <v>1744</v>
      </c>
      <c r="W289" s="4" t="s">
        <v>1019</v>
      </c>
      <c r="X289" s="4" t="s">
        <v>2455</v>
      </c>
    </row>
    <row r="290" spans="1:24">
      <c r="A290" s="4" t="s">
        <v>2509</v>
      </c>
      <c r="B290" s="4" t="s">
        <v>2510</v>
      </c>
      <c r="C290" s="139" t="s">
        <v>323</v>
      </c>
      <c r="D290" s="4" t="s">
        <v>2511</v>
      </c>
      <c r="E290" s="4"/>
      <c r="F290" s="157" t="s">
        <v>2512</v>
      </c>
      <c r="G290" s="4"/>
      <c r="H290" s="196" t="s">
        <v>2513</v>
      </c>
      <c r="I290" s="4"/>
      <c r="J290" s="4">
        <v>1</v>
      </c>
      <c r="K290" s="4">
        <v>1</v>
      </c>
      <c r="L290" s="4"/>
      <c r="M290" s="175"/>
      <c r="N290" s="4"/>
      <c r="O290" s="4"/>
      <c r="P290" s="4"/>
      <c r="Q290" s="4"/>
      <c r="R290" s="4"/>
      <c r="S290" s="175">
        <f t="shared" si="4"/>
        <v>1</v>
      </c>
      <c r="T290" s="141">
        <v>13</v>
      </c>
      <c r="U290" s="4" t="s">
        <v>1018</v>
      </c>
      <c r="V290" s="4">
        <v>1745</v>
      </c>
      <c r="W290" s="4" t="s">
        <v>1019</v>
      </c>
      <c r="X290" s="4" t="s">
        <v>2416</v>
      </c>
    </row>
    <row r="291" spans="1:24">
      <c r="A291" s="4" t="s">
        <v>2514</v>
      </c>
      <c r="B291" s="4" t="s">
        <v>2515</v>
      </c>
      <c r="C291" s="139" t="s">
        <v>1158</v>
      </c>
      <c r="D291" s="4" t="s">
        <v>2516</v>
      </c>
      <c r="E291" s="4"/>
      <c r="F291" s="157" t="s">
        <v>2517</v>
      </c>
      <c r="G291" s="4"/>
      <c r="H291" s="144" t="s">
        <v>2518</v>
      </c>
      <c r="I291" s="4"/>
      <c r="J291" s="4">
        <v>1</v>
      </c>
      <c r="K291" s="4">
        <v>1</v>
      </c>
      <c r="L291" s="4"/>
      <c r="M291" s="175"/>
      <c r="N291" s="4"/>
      <c r="O291" s="4"/>
      <c r="P291" s="4"/>
      <c r="Q291" s="4"/>
      <c r="R291" s="4"/>
      <c r="S291" s="175">
        <f t="shared" si="4"/>
        <v>1</v>
      </c>
      <c r="T291" s="141">
        <v>13</v>
      </c>
      <c r="U291" s="4" t="s">
        <v>1018</v>
      </c>
      <c r="V291" s="4">
        <v>1746</v>
      </c>
      <c r="W291" s="4" t="s">
        <v>1019</v>
      </c>
      <c r="X291" s="4" t="s">
        <v>2416</v>
      </c>
    </row>
    <row r="292" spans="1:24">
      <c r="A292" s="4" t="s">
        <v>2519</v>
      </c>
      <c r="B292" s="4" t="s">
        <v>2520</v>
      </c>
      <c r="C292" s="139" t="s">
        <v>514</v>
      </c>
      <c r="D292" s="4" t="s">
        <v>2521</v>
      </c>
      <c r="E292" s="4"/>
      <c r="F292" s="157" t="s">
        <v>2522</v>
      </c>
      <c r="G292" s="4"/>
      <c r="H292" s="144" t="s">
        <v>2523</v>
      </c>
      <c r="I292" s="4"/>
      <c r="J292" s="4">
        <v>2</v>
      </c>
      <c r="K292" s="4">
        <v>2</v>
      </c>
      <c r="L292" s="4"/>
      <c r="M292" s="175"/>
      <c r="N292" s="4"/>
      <c r="O292" s="4"/>
      <c r="P292" s="4"/>
      <c r="Q292" s="4"/>
      <c r="R292" s="4"/>
      <c r="S292" s="175">
        <f t="shared" si="4"/>
        <v>2</v>
      </c>
      <c r="T292" s="141">
        <v>25</v>
      </c>
      <c r="U292" s="4" t="s">
        <v>1018</v>
      </c>
      <c r="V292" s="4">
        <v>1747</v>
      </c>
      <c r="W292" s="4" t="s">
        <v>1019</v>
      </c>
      <c r="X292" s="4" t="s">
        <v>2416</v>
      </c>
    </row>
    <row r="293" spans="1:24">
      <c r="A293" s="4" t="s">
        <v>2524</v>
      </c>
      <c r="B293" s="4" t="s">
        <v>2525</v>
      </c>
      <c r="C293" s="139" t="s">
        <v>125</v>
      </c>
      <c r="D293" s="4" t="s">
        <v>2526</v>
      </c>
      <c r="E293" s="4"/>
      <c r="F293" s="157" t="s">
        <v>2527</v>
      </c>
      <c r="G293" s="4"/>
      <c r="H293" s="144" t="s">
        <v>2528</v>
      </c>
      <c r="I293" s="4"/>
      <c r="J293" s="4">
        <v>1</v>
      </c>
      <c r="K293" s="4">
        <v>1</v>
      </c>
      <c r="L293" s="4"/>
      <c r="M293" s="175"/>
      <c r="N293" s="4"/>
      <c r="O293" s="4"/>
      <c r="P293" s="4"/>
      <c r="Q293" s="4"/>
      <c r="R293" s="4"/>
      <c r="S293" s="175">
        <f t="shared" si="4"/>
        <v>1</v>
      </c>
      <c r="T293" s="141">
        <v>13</v>
      </c>
      <c r="U293" s="4" t="s">
        <v>1018</v>
      </c>
      <c r="V293" s="4">
        <v>1748</v>
      </c>
      <c r="W293" s="4" t="s">
        <v>1019</v>
      </c>
      <c r="X293" s="4" t="s">
        <v>2416</v>
      </c>
    </row>
    <row r="294" spans="1:24">
      <c r="A294" s="4" t="s">
        <v>2529</v>
      </c>
      <c r="B294" s="4" t="s">
        <v>2530</v>
      </c>
      <c r="C294" s="139" t="s">
        <v>514</v>
      </c>
      <c r="D294" s="4" t="s">
        <v>2531</v>
      </c>
      <c r="E294" s="4"/>
      <c r="F294" s="157" t="s">
        <v>2532</v>
      </c>
      <c r="G294" s="4"/>
      <c r="H294" s="144" t="s">
        <v>2533</v>
      </c>
      <c r="I294" s="4"/>
      <c r="J294" s="4">
        <v>3</v>
      </c>
      <c r="K294" s="4">
        <v>3</v>
      </c>
      <c r="L294" s="4"/>
      <c r="M294" s="175"/>
      <c r="N294" s="4"/>
      <c r="O294" s="4"/>
      <c r="P294" s="4"/>
      <c r="Q294" s="4"/>
      <c r="R294" s="4"/>
      <c r="S294" s="175">
        <f t="shared" si="4"/>
        <v>3</v>
      </c>
      <c r="T294" s="141">
        <v>50</v>
      </c>
      <c r="U294" s="4" t="s">
        <v>1018</v>
      </c>
      <c r="V294" s="4">
        <v>1749</v>
      </c>
      <c r="W294" s="4" t="s">
        <v>1019</v>
      </c>
      <c r="X294" s="4" t="s">
        <v>2534</v>
      </c>
    </row>
    <row r="295" spans="1:24">
      <c r="A295" s="4" t="s">
        <v>2535</v>
      </c>
      <c r="B295" s="4" t="s">
        <v>2536</v>
      </c>
      <c r="C295" s="139" t="s">
        <v>125</v>
      </c>
      <c r="D295" s="4" t="s">
        <v>2537</v>
      </c>
      <c r="E295" s="4"/>
      <c r="F295" s="157" t="s">
        <v>2538</v>
      </c>
      <c r="G295" s="4"/>
      <c r="H295" s="144" t="s">
        <v>2539</v>
      </c>
      <c r="I295" s="4"/>
      <c r="J295" s="4">
        <v>1</v>
      </c>
      <c r="K295" s="4">
        <v>2</v>
      </c>
      <c r="L295" s="4"/>
      <c r="M295" s="175"/>
      <c r="N295" s="4"/>
      <c r="O295" s="4"/>
      <c r="P295" s="4"/>
      <c r="Q295" s="4"/>
      <c r="R295" s="4"/>
      <c r="S295" s="175">
        <f t="shared" si="4"/>
        <v>1</v>
      </c>
      <c r="T295" s="141">
        <v>20</v>
      </c>
      <c r="U295" s="4" t="s">
        <v>1018</v>
      </c>
      <c r="V295" s="4">
        <v>1750</v>
      </c>
      <c r="W295" s="4" t="s">
        <v>1019</v>
      </c>
      <c r="X295" s="4" t="s">
        <v>2455</v>
      </c>
    </row>
    <row r="296" spans="1:24">
      <c r="A296" s="4" t="s">
        <v>2540</v>
      </c>
      <c r="B296" s="4" t="s">
        <v>2541</v>
      </c>
      <c r="C296" s="139" t="s">
        <v>2542</v>
      </c>
      <c r="D296" s="4" t="s">
        <v>2543</v>
      </c>
      <c r="E296" s="4"/>
      <c r="F296" s="157" t="s">
        <v>2544</v>
      </c>
      <c r="G296" s="4"/>
      <c r="H296" s="144" t="s">
        <v>2545</v>
      </c>
      <c r="I296" s="4"/>
      <c r="J296" s="4">
        <v>5</v>
      </c>
      <c r="K296" s="4">
        <v>5</v>
      </c>
      <c r="L296" s="4"/>
      <c r="M296" s="175"/>
      <c r="N296" s="4"/>
      <c r="O296" s="4"/>
      <c r="P296" s="4"/>
      <c r="Q296" s="4"/>
      <c r="R296" s="4"/>
      <c r="S296" s="175">
        <f t="shared" si="4"/>
        <v>5</v>
      </c>
      <c r="T296" s="141">
        <v>55</v>
      </c>
      <c r="U296" s="4" t="s">
        <v>1018</v>
      </c>
      <c r="V296" s="4">
        <v>1751</v>
      </c>
      <c r="W296" s="4" t="s">
        <v>1019</v>
      </c>
      <c r="X296" s="4" t="s">
        <v>2416</v>
      </c>
    </row>
    <row r="297" spans="1:24">
      <c r="A297" s="4" t="s">
        <v>2546</v>
      </c>
      <c r="B297" s="4" t="s">
        <v>2547</v>
      </c>
      <c r="C297" s="139" t="s">
        <v>2419</v>
      </c>
      <c r="D297" s="4" t="s">
        <v>2548</v>
      </c>
      <c r="E297" s="4"/>
      <c r="F297" s="157" t="s">
        <v>2549</v>
      </c>
      <c r="G297" s="4"/>
      <c r="H297" s="144" t="s">
        <v>2550</v>
      </c>
      <c r="I297" s="4"/>
      <c r="J297" s="4">
        <v>4</v>
      </c>
      <c r="K297" s="4">
        <v>4</v>
      </c>
      <c r="L297" s="4"/>
      <c r="M297" s="175"/>
      <c r="N297" s="4"/>
      <c r="O297" s="4"/>
      <c r="P297" s="4"/>
      <c r="Q297" s="4"/>
      <c r="R297" s="4"/>
      <c r="S297" s="175">
        <f t="shared" si="4"/>
        <v>4</v>
      </c>
      <c r="T297" s="141">
        <v>45</v>
      </c>
      <c r="U297" s="4" t="s">
        <v>1018</v>
      </c>
      <c r="V297" s="4">
        <v>1752</v>
      </c>
      <c r="W297" s="4" t="s">
        <v>1019</v>
      </c>
      <c r="X297" s="4" t="s">
        <v>2416</v>
      </c>
    </row>
    <row r="298" spans="1:24">
      <c r="A298" s="4" t="s">
        <v>2551</v>
      </c>
      <c r="B298" s="4" t="s">
        <v>2552</v>
      </c>
      <c r="C298" s="139" t="s">
        <v>840</v>
      </c>
      <c r="D298" s="4" t="s">
        <v>2553</v>
      </c>
      <c r="E298" s="4"/>
      <c r="F298" s="157" t="s">
        <v>2554</v>
      </c>
      <c r="G298" s="4"/>
      <c r="H298" s="144" t="s">
        <v>2555</v>
      </c>
      <c r="I298" s="4"/>
      <c r="J298" s="4">
        <v>4</v>
      </c>
      <c r="K298" s="4">
        <v>4</v>
      </c>
      <c r="L298" s="4"/>
      <c r="M298" s="175"/>
      <c r="N298" s="4"/>
      <c r="O298" s="4"/>
      <c r="P298" s="4"/>
      <c r="Q298" s="4"/>
      <c r="R298" s="4"/>
      <c r="S298" s="175">
        <f t="shared" si="4"/>
        <v>4</v>
      </c>
      <c r="T298" s="141">
        <v>45</v>
      </c>
      <c r="U298" s="4" t="s">
        <v>1018</v>
      </c>
      <c r="V298" s="4">
        <v>1753</v>
      </c>
      <c r="W298" s="4" t="s">
        <v>1019</v>
      </c>
      <c r="X298" s="4" t="s">
        <v>2416</v>
      </c>
    </row>
    <row r="299" spans="1:24">
      <c r="A299" s="4" t="s">
        <v>2556</v>
      </c>
      <c r="B299" s="4" t="s">
        <v>2557</v>
      </c>
      <c r="C299" s="139" t="s">
        <v>125</v>
      </c>
      <c r="D299" s="4" t="s">
        <v>2558</v>
      </c>
      <c r="E299" s="4"/>
      <c r="F299" s="157" t="s">
        <v>2559</v>
      </c>
      <c r="G299" s="4"/>
      <c r="H299" s="144" t="s">
        <v>2560</v>
      </c>
      <c r="I299" s="4"/>
      <c r="J299" s="4">
        <v>1</v>
      </c>
      <c r="K299" s="4">
        <v>1</v>
      </c>
      <c r="L299" s="4"/>
      <c r="M299" s="175"/>
      <c r="N299" s="4"/>
      <c r="O299" s="4"/>
      <c r="P299" s="4"/>
      <c r="Q299" s="4"/>
      <c r="R299" s="4"/>
      <c r="S299" s="175">
        <f t="shared" si="4"/>
        <v>1</v>
      </c>
      <c r="T299" s="141">
        <v>20</v>
      </c>
      <c r="U299" s="4" t="s">
        <v>1018</v>
      </c>
      <c r="V299" s="4">
        <v>1754</v>
      </c>
      <c r="W299" s="4" t="s">
        <v>1019</v>
      </c>
      <c r="X299" s="4" t="s">
        <v>2455</v>
      </c>
    </row>
    <row r="300" spans="1:24">
      <c r="A300" s="4" t="s">
        <v>2561</v>
      </c>
      <c r="B300" s="4" t="s">
        <v>2562</v>
      </c>
      <c r="C300" s="139" t="s">
        <v>800</v>
      </c>
      <c r="D300" s="4" t="s">
        <v>2563</v>
      </c>
      <c r="E300" s="4"/>
      <c r="F300" s="157" t="s">
        <v>2564</v>
      </c>
      <c r="G300" s="4"/>
      <c r="H300" s="144" t="s">
        <v>2565</v>
      </c>
      <c r="I300" s="4"/>
      <c r="J300" s="4">
        <v>1</v>
      </c>
      <c r="K300" s="4">
        <v>1</v>
      </c>
      <c r="L300" s="4"/>
      <c r="M300" s="175"/>
      <c r="N300" s="4"/>
      <c r="O300" s="4"/>
      <c r="P300" s="4"/>
      <c r="Q300" s="4"/>
      <c r="R300" s="4"/>
      <c r="S300" s="175">
        <f t="shared" si="4"/>
        <v>1</v>
      </c>
      <c r="T300" s="141">
        <v>13</v>
      </c>
      <c r="U300" s="4" t="s">
        <v>1018</v>
      </c>
      <c r="V300" s="4">
        <v>1755</v>
      </c>
      <c r="W300" s="4" t="s">
        <v>1019</v>
      </c>
      <c r="X300" s="4" t="s">
        <v>2416</v>
      </c>
    </row>
    <row r="301" spans="1:24">
      <c r="A301" s="4" t="s">
        <v>2566</v>
      </c>
      <c r="B301" s="4" t="s">
        <v>2567</v>
      </c>
      <c r="C301" s="139" t="s">
        <v>800</v>
      </c>
      <c r="D301" s="4" t="s">
        <v>2568</v>
      </c>
      <c r="E301" s="4"/>
      <c r="F301" s="157" t="s">
        <v>2569</v>
      </c>
      <c r="G301" s="4"/>
      <c r="H301" s="144" t="s">
        <v>2570</v>
      </c>
      <c r="I301" s="4"/>
      <c r="J301" s="4">
        <v>1</v>
      </c>
      <c r="K301" s="4">
        <v>1</v>
      </c>
      <c r="L301" s="4"/>
      <c r="M301" s="175"/>
      <c r="N301" s="4"/>
      <c r="O301" s="4"/>
      <c r="P301" s="4"/>
      <c r="Q301" s="4"/>
      <c r="R301" s="4"/>
      <c r="S301" s="175">
        <f t="shared" si="4"/>
        <v>1</v>
      </c>
      <c r="T301" s="141">
        <v>13</v>
      </c>
      <c r="U301" s="4" t="s">
        <v>1018</v>
      </c>
      <c r="V301" s="4">
        <v>1756</v>
      </c>
      <c r="W301" s="4" t="s">
        <v>1019</v>
      </c>
      <c r="X301" s="4" t="s">
        <v>2416</v>
      </c>
    </row>
    <row r="302" spans="1:24">
      <c r="A302" s="4" t="s">
        <v>2571</v>
      </c>
      <c r="B302" s="4" t="s">
        <v>2572</v>
      </c>
      <c r="C302" s="139" t="s">
        <v>800</v>
      </c>
      <c r="D302" s="4" t="s">
        <v>2573</v>
      </c>
      <c r="E302" s="4"/>
      <c r="F302" s="157" t="s">
        <v>2574</v>
      </c>
      <c r="G302" s="4"/>
      <c r="H302" s="144" t="s">
        <v>2575</v>
      </c>
      <c r="I302" s="4"/>
      <c r="J302" s="4">
        <v>1</v>
      </c>
      <c r="K302" s="4">
        <v>1</v>
      </c>
      <c r="L302" s="4"/>
      <c r="M302" s="175"/>
      <c r="N302" s="4"/>
      <c r="O302" s="4"/>
      <c r="P302" s="4"/>
      <c r="Q302" s="4"/>
      <c r="R302" s="4"/>
      <c r="S302" s="175">
        <f t="shared" si="4"/>
        <v>1</v>
      </c>
      <c r="T302" s="141">
        <v>20</v>
      </c>
      <c r="U302" s="4" t="s">
        <v>1027</v>
      </c>
      <c r="V302" s="4">
        <v>1757</v>
      </c>
      <c r="W302" s="4" t="s">
        <v>1019</v>
      </c>
      <c r="X302" s="4" t="s">
        <v>2455</v>
      </c>
    </row>
    <row r="303" spans="1:24">
      <c r="A303" s="4" t="s">
        <v>2576</v>
      </c>
      <c r="B303" s="4" t="s">
        <v>2577</v>
      </c>
      <c r="C303" s="139" t="s">
        <v>125</v>
      </c>
      <c r="D303" s="4" t="s">
        <v>2578</v>
      </c>
      <c r="E303" s="4"/>
      <c r="F303" s="157" t="s">
        <v>2579</v>
      </c>
      <c r="G303" s="4"/>
      <c r="H303" s="144" t="s">
        <v>2580</v>
      </c>
      <c r="I303" s="4"/>
      <c r="J303" s="4">
        <v>1</v>
      </c>
      <c r="K303" s="4">
        <v>1</v>
      </c>
      <c r="L303" s="4"/>
      <c r="M303" s="175"/>
      <c r="N303" s="4"/>
      <c r="O303" s="4"/>
      <c r="P303" s="4"/>
      <c r="Q303" s="4"/>
      <c r="R303" s="4"/>
      <c r="S303" s="175">
        <f t="shared" si="4"/>
        <v>1</v>
      </c>
      <c r="T303" s="141">
        <v>13</v>
      </c>
      <c r="U303" s="4" t="s">
        <v>1018</v>
      </c>
      <c r="V303" s="4">
        <v>1758</v>
      </c>
      <c r="W303" s="4" t="s">
        <v>1019</v>
      </c>
      <c r="X303" s="4" t="s">
        <v>2416</v>
      </c>
    </row>
    <row r="304" spans="1:24">
      <c r="A304" s="4" t="s">
        <v>2581</v>
      </c>
      <c r="B304" s="4" t="s">
        <v>2582</v>
      </c>
      <c r="C304" s="139" t="s">
        <v>118</v>
      </c>
      <c r="D304" s="4" t="s">
        <v>2583</v>
      </c>
      <c r="E304" s="4"/>
      <c r="F304" s="157" t="s">
        <v>2584</v>
      </c>
      <c r="G304" s="4"/>
      <c r="H304" s="144" t="s">
        <v>2585</v>
      </c>
      <c r="I304" s="4"/>
      <c r="J304" s="4">
        <v>2</v>
      </c>
      <c r="K304" s="4">
        <v>2</v>
      </c>
      <c r="L304" s="4"/>
      <c r="M304" s="175"/>
      <c r="N304" s="4"/>
      <c r="O304" s="4"/>
      <c r="P304" s="4"/>
      <c r="Q304" s="4"/>
      <c r="R304" s="4"/>
      <c r="S304" s="175">
        <f t="shared" si="4"/>
        <v>2</v>
      </c>
      <c r="T304" s="141">
        <v>25</v>
      </c>
      <c r="U304" s="4" t="s">
        <v>1027</v>
      </c>
      <c r="V304" s="4">
        <v>1759</v>
      </c>
      <c r="W304" s="4" t="s">
        <v>1019</v>
      </c>
      <c r="X304" s="4" t="s">
        <v>2416</v>
      </c>
    </row>
    <row r="305" spans="1:24">
      <c r="A305" s="4" t="s">
        <v>2586</v>
      </c>
      <c r="B305" s="4" t="s">
        <v>2587</v>
      </c>
      <c r="C305" s="139" t="s">
        <v>952</v>
      </c>
      <c r="D305" s="4" t="s">
        <v>2588</v>
      </c>
      <c r="E305" s="4"/>
      <c r="F305" s="157" t="s">
        <v>2589</v>
      </c>
      <c r="G305" s="4"/>
      <c r="H305" s="144" t="s">
        <v>2590</v>
      </c>
      <c r="I305" s="4"/>
      <c r="J305" s="4">
        <v>2</v>
      </c>
      <c r="K305" s="4">
        <v>2</v>
      </c>
      <c r="L305" s="4"/>
      <c r="M305" s="175"/>
      <c r="N305" s="4"/>
      <c r="O305" s="4"/>
      <c r="P305" s="4"/>
      <c r="Q305" s="4"/>
      <c r="R305" s="4"/>
      <c r="S305" s="175">
        <f t="shared" si="4"/>
        <v>2</v>
      </c>
      <c r="T305" s="141">
        <v>25</v>
      </c>
      <c r="U305" s="4" t="s">
        <v>1027</v>
      </c>
      <c r="V305" s="4">
        <v>1760</v>
      </c>
      <c r="W305" s="4" t="s">
        <v>1019</v>
      </c>
      <c r="X305" s="4" t="s">
        <v>2416</v>
      </c>
    </row>
    <row r="306" spans="1:24">
      <c r="A306" s="4" t="s">
        <v>2591</v>
      </c>
      <c r="B306" s="4" t="s">
        <v>2592</v>
      </c>
      <c r="C306" s="139" t="s">
        <v>1753</v>
      </c>
      <c r="D306" s="4" t="s">
        <v>2593</v>
      </c>
      <c r="E306" s="4"/>
      <c r="F306" s="157" t="s">
        <v>2594</v>
      </c>
      <c r="G306" s="4"/>
      <c r="H306" s="144" t="s">
        <v>2595</v>
      </c>
      <c r="I306" s="4"/>
      <c r="J306" s="4">
        <v>2</v>
      </c>
      <c r="K306" s="4">
        <v>2</v>
      </c>
      <c r="L306" s="4"/>
      <c r="M306" s="175"/>
      <c r="N306" s="4"/>
      <c r="O306" s="4"/>
      <c r="P306" s="4"/>
      <c r="Q306" s="4"/>
      <c r="R306" s="4"/>
      <c r="S306" s="175">
        <f t="shared" si="4"/>
        <v>2</v>
      </c>
      <c r="T306" s="141">
        <v>25</v>
      </c>
      <c r="U306" s="4" t="s">
        <v>1018</v>
      </c>
      <c r="V306" s="4">
        <v>1762</v>
      </c>
      <c r="W306" s="4" t="s">
        <v>1019</v>
      </c>
      <c r="X306" s="4" t="s">
        <v>2416</v>
      </c>
    </row>
    <row r="307" spans="1:24">
      <c r="A307" s="4" t="s">
        <v>2596</v>
      </c>
      <c r="B307" s="4" t="s">
        <v>2597</v>
      </c>
      <c r="C307" s="139" t="s">
        <v>125</v>
      </c>
      <c r="D307" s="4" t="s">
        <v>2598</v>
      </c>
      <c r="E307" s="4"/>
      <c r="F307" s="157" t="s">
        <v>2599</v>
      </c>
      <c r="G307" s="4"/>
      <c r="H307" s="144" t="s">
        <v>2600</v>
      </c>
      <c r="I307" s="4"/>
      <c r="J307" s="4">
        <v>1</v>
      </c>
      <c r="K307" s="4">
        <v>1</v>
      </c>
      <c r="L307" s="4"/>
      <c r="M307" s="175"/>
      <c r="N307" s="4"/>
      <c r="O307" s="4"/>
      <c r="P307" s="4"/>
      <c r="Q307" s="4"/>
      <c r="R307" s="4"/>
      <c r="S307" s="175">
        <f t="shared" si="4"/>
        <v>1</v>
      </c>
      <c r="T307" s="141">
        <v>13</v>
      </c>
      <c r="U307" s="4" t="s">
        <v>1018</v>
      </c>
      <c r="V307" s="4">
        <v>1763</v>
      </c>
      <c r="W307" s="4" t="s">
        <v>1019</v>
      </c>
      <c r="X307" s="4" t="s">
        <v>2416</v>
      </c>
    </row>
    <row r="308" spans="1:24">
      <c r="A308" s="4" t="s">
        <v>2601</v>
      </c>
      <c r="B308" s="4" t="s">
        <v>2602</v>
      </c>
      <c r="C308" s="4" t="s">
        <v>168</v>
      </c>
      <c r="D308" s="4" t="s">
        <v>2603</v>
      </c>
      <c r="E308" s="4"/>
      <c r="F308" s="157" t="s">
        <v>2604</v>
      </c>
      <c r="G308" s="4"/>
      <c r="H308" s="144" t="s">
        <v>2605</v>
      </c>
      <c r="I308" s="4"/>
      <c r="J308" s="4">
        <v>2</v>
      </c>
      <c r="K308" s="4">
        <v>2</v>
      </c>
      <c r="L308" s="4"/>
      <c r="M308" s="175"/>
      <c r="N308" s="4"/>
      <c r="O308" s="4"/>
      <c r="P308" s="4"/>
      <c r="Q308" s="4"/>
      <c r="R308" s="4"/>
      <c r="S308" s="175">
        <f t="shared" si="4"/>
        <v>2</v>
      </c>
      <c r="T308" s="141">
        <v>25</v>
      </c>
      <c r="U308" s="4" t="s">
        <v>1027</v>
      </c>
      <c r="V308" s="4">
        <v>1764</v>
      </c>
      <c r="W308" s="4" t="s">
        <v>1019</v>
      </c>
      <c r="X308" s="4" t="s">
        <v>2416</v>
      </c>
    </row>
    <row r="309" spans="1:24">
      <c r="A309" s="4" t="s">
        <v>2606</v>
      </c>
      <c r="B309" s="4" t="s">
        <v>2607</v>
      </c>
      <c r="C309" s="139" t="s">
        <v>1729</v>
      </c>
      <c r="D309" s="4" t="s">
        <v>2608</v>
      </c>
      <c r="E309" s="4"/>
      <c r="F309" s="157" t="s">
        <v>2609</v>
      </c>
      <c r="G309" s="4"/>
      <c r="H309" s="144" t="s">
        <v>2610</v>
      </c>
      <c r="I309" s="4"/>
      <c r="J309" s="4">
        <v>3</v>
      </c>
      <c r="K309" s="4">
        <v>3</v>
      </c>
      <c r="L309" s="4"/>
      <c r="M309" s="175"/>
      <c r="N309" s="4"/>
      <c r="O309" s="4"/>
      <c r="P309" s="4"/>
      <c r="Q309" s="4"/>
      <c r="R309" s="4"/>
      <c r="S309" s="175">
        <f t="shared" si="4"/>
        <v>3</v>
      </c>
      <c r="T309" s="141">
        <v>35</v>
      </c>
      <c r="U309" s="4" t="s">
        <v>1018</v>
      </c>
      <c r="V309" s="4">
        <v>1765</v>
      </c>
      <c r="W309" s="4" t="s">
        <v>1019</v>
      </c>
      <c r="X309" s="4" t="s">
        <v>2416</v>
      </c>
    </row>
    <row r="310" spans="1:24">
      <c r="A310" s="4" t="s">
        <v>2611</v>
      </c>
      <c r="B310" s="4" t="s">
        <v>2612</v>
      </c>
      <c r="C310" s="139" t="s">
        <v>840</v>
      </c>
      <c r="D310" s="4" t="s">
        <v>2613</v>
      </c>
      <c r="E310" s="4"/>
      <c r="F310" s="157" t="s">
        <v>2614</v>
      </c>
      <c r="G310" s="4"/>
      <c r="H310" s="144" t="s">
        <v>2615</v>
      </c>
      <c r="I310" s="4"/>
      <c r="J310" s="4">
        <v>2</v>
      </c>
      <c r="K310" s="4">
        <v>2</v>
      </c>
      <c r="L310" s="4"/>
      <c r="M310" s="175"/>
      <c r="N310" s="4"/>
      <c r="O310" s="4"/>
      <c r="P310" s="4"/>
      <c r="Q310" s="4"/>
      <c r="R310" s="4"/>
      <c r="S310" s="175">
        <f t="shared" si="4"/>
        <v>2</v>
      </c>
      <c r="T310" s="141">
        <v>25</v>
      </c>
      <c r="U310" s="4" t="s">
        <v>1018</v>
      </c>
      <c r="V310" s="4">
        <v>1766</v>
      </c>
      <c r="W310" s="4" t="s">
        <v>1019</v>
      </c>
      <c r="X310" s="4" t="s">
        <v>2416</v>
      </c>
    </row>
    <row r="311" spans="1:24">
      <c r="A311" s="4" t="s">
        <v>2616</v>
      </c>
      <c r="B311" s="4" t="s">
        <v>2617</v>
      </c>
      <c r="C311" s="139" t="s">
        <v>2618</v>
      </c>
      <c r="D311" s="4" t="s">
        <v>2619</v>
      </c>
      <c r="E311" s="4"/>
      <c r="F311" s="157" t="s">
        <v>2620</v>
      </c>
      <c r="G311" s="4"/>
      <c r="H311" s="144" t="s">
        <v>2621</v>
      </c>
      <c r="I311" s="4"/>
      <c r="J311" s="4">
        <v>5</v>
      </c>
      <c r="K311" s="4">
        <v>5</v>
      </c>
      <c r="L311" s="4"/>
      <c r="M311" s="175"/>
      <c r="N311" s="4"/>
      <c r="O311" s="4"/>
      <c r="P311" s="4"/>
      <c r="Q311" s="4"/>
      <c r="R311" s="4"/>
      <c r="S311" s="175">
        <f t="shared" si="4"/>
        <v>5</v>
      </c>
      <c r="T311" s="141">
        <v>55</v>
      </c>
      <c r="U311" s="4" t="s">
        <v>1027</v>
      </c>
      <c r="V311" s="4">
        <v>1767</v>
      </c>
      <c r="W311" s="4" t="s">
        <v>1019</v>
      </c>
      <c r="X311" s="4" t="s">
        <v>2416</v>
      </c>
    </row>
    <row r="312" spans="1:24">
      <c r="A312" s="4" t="s">
        <v>2622</v>
      </c>
      <c r="B312" s="4" t="s">
        <v>2623</v>
      </c>
      <c r="C312" s="139" t="s">
        <v>2624</v>
      </c>
      <c r="D312" s="4" t="s">
        <v>2625</v>
      </c>
      <c r="E312" s="4"/>
      <c r="F312" s="157" t="s">
        <v>2626</v>
      </c>
      <c r="G312" s="4"/>
      <c r="H312" s="144" t="s">
        <v>2627</v>
      </c>
      <c r="I312" s="4"/>
      <c r="J312" s="4">
        <v>2</v>
      </c>
      <c r="K312" s="4">
        <v>2</v>
      </c>
      <c r="L312" s="4"/>
      <c r="M312" s="175"/>
      <c r="N312" s="4"/>
      <c r="O312" s="4"/>
      <c r="P312" s="4"/>
      <c r="Q312" s="4"/>
      <c r="R312" s="4"/>
      <c r="S312" s="175">
        <f t="shared" si="4"/>
        <v>2</v>
      </c>
      <c r="T312" s="141">
        <v>50</v>
      </c>
      <c r="U312" s="4" t="s">
        <v>1018</v>
      </c>
      <c r="V312" s="4">
        <v>1768</v>
      </c>
      <c r="W312" s="4" t="s">
        <v>1019</v>
      </c>
      <c r="X312" s="4" t="s">
        <v>2503</v>
      </c>
    </row>
    <row r="313" spans="1:24">
      <c r="A313" s="4" t="s">
        <v>2628</v>
      </c>
      <c r="B313" s="4" t="s">
        <v>2629</v>
      </c>
      <c r="C313" s="139" t="s">
        <v>334</v>
      </c>
      <c r="D313" s="4" t="s">
        <v>2630</v>
      </c>
      <c r="E313" s="4"/>
      <c r="F313" s="157" t="s">
        <v>2631</v>
      </c>
      <c r="G313" s="4"/>
      <c r="H313" s="144" t="s">
        <v>2632</v>
      </c>
      <c r="I313" s="4"/>
      <c r="J313" s="4">
        <v>1</v>
      </c>
      <c r="K313" s="4">
        <v>1</v>
      </c>
      <c r="L313" s="4"/>
      <c r="M313" s="175"/>
      <c r="N313" s="4"/>
      <c r="O313" s="4"/>
      <c r="P313" s="4"/>
      <c r="Q313" s="4"/>
      <c r="R313" s="4"/>
      <c r="S313" s="175">
        <f t="shared" si="4"/>
        <v>1</v>
      </c>
      <c r="T313" s="141">
        <v>13</v>
      </c>
      <c r="U313" s="4" t="s">
        <v>1027</v>
      </c>
      <c r="V313" s="4">
        <v>1769</v>
      </c>
      <c r="W313" s="4" t="s">
        <v>1019</v>
      </c>
      <c r="X313" s="4" t="s">
        <v>2416</v>
      </c>
    </row>
    <row r="314" spans="1:24">
      <c r="A314" s="4" t="s">
        <v>2633</v>
      </c>
      <c r="B314" s="4" t="s">
        <v>2634</v>
      </c>
      <c r="C314" s="139" t="s">
        <v>125</v>
      </c>
      <c r="D314" s="4" t="s">
        <v>2635</v>
      </c>
      <c r="E314" s="4"/>
      <c r="F314" s="157" t="s">
        <v>2636</v>
      </c>
      <c r="G314" s="4"/>
      <c r="H314" s="144" t="s">
        <v>2637</v>
      </c>
      <c r="I314" s="4"/>
      <c r="J314" s="4">
        <v>3</v>
      </c>
      <c r="K314" s="4">
        <v>3</v>
      </c>
      <c r="L314" s="4"/>
      <c r="M314" s="175"/>
      <c r="N314" s="4"/>
      <c r="O314" s="4"/>
      <c r="P314" s="4"/>
      <c r="Q314" s="4"/>
      <c r="R314" s="4"/>
      <c r="S314" s="175">
        <f t="shared" si="4"/>
        <v>3</v>
      </c>
      <c r="T314" s="141">
        <v>35</v>
      </c>
      <c r="U314" s="4" t="s">
        <v>1027</v>
      </c>
      <c r="V314" s="4">
        <v>1770</v>
      </c>
      <c r="W314" s="4" t="s">
        <v>1019</v>
      </c>
      <c r="X314" s="4" t="s">
        <v>2416</v>
      </c>
    </row>
    <row r="315" spans="1:24">
      <c r="A315" s="4" t="s">
        <v>2638</v>
      </c>
      <c r="B315" s="4" t="s">
        <v>2639</v>
      </c>
      <c r="C315" s="4" t="s">
        <v>389</v>
      </c>
      <c r="D315" s="4" t="s">
        <v>2640</v>
      </c>
      <c r="E315" s="4"/>
      <c r="F315" s="157" t="s">
        <v>2641</v>
      </c>
      <c r="G315" s="4"/>
      <c r="H315" s="144" t="s">
        <v>2642</v>
      </c>
      <c r="I315" s="4"/>
      <c r="J315" s="4">
        <v>3</v>
      </c>
      <c r="K315" s="4">
        <v>3</v>
      </c>
      <c r="L315" s="4"/>
      <c r="M315" s="175"/>
      <c r="N315" s="4"/>
      <c r="O315" s="4"/>
      <c r="P315" s="4"/>
      <c r="Q315" s="4"/>
      <c r="R315" s="4"/>
      <c r="S315" s="175">
        <f t="shared" si="4"/>
        <v>3</v>
      </c>
      <c r="T315" s="141">
        <v>35</v>
      </c>
      <c r="U315" s="4" t="s">
        <v>1018</v>
      </c>
      <c r="V315" s="4">
        <v>1772</v>
      </c>
      <c r="W315" s="4" t="s">
        <v>1019</v>
      </c>
      <c r="X315" s="4" t="s">
        <v>2416</v>
      </c>
    </row>
    <row r="316" spans="1:24">
      <c r="A316" s="4" t="s">
        <v>2643</v>
      </c>
      <c r="B316" s="4" t="s">
        <v>2644</v>
      </c>
      <c r="C316" s="139" t="s">
        <v>952</v>
      </c>
      <c r="D316" s="4" t="s">
        <v>2645</v>
      </c>
      <c r="E316" s="4"/>
      <c r="F316" s="157" t="s">
        <v>2646</v>
      </c>
      <c r="G316" s="4"/>
      <c r="H316" s="144" t="s">
        <v>2647</v>
      </c>
      <c r="I316" s="4"/>
      <c r="J316" s="4">
        <v>2</v>
      </c>
      <c r="K316" s="4">
        <v>2</v>
      </c>
      <c r="L316" s="4"/>
      <c r="M316" s="175"/>
      <c r="N316" s="4"/>
      <c r="O316" s="4"/>
      <c r="P316" s="4"/>
      <c r="Q316" s="4"/>
      <c r="R316" s="4"/>
      <c r="S316" s="175">
        <f t="shared" si="4"/>
        <v>2</v>
      </c>
      <c r="T316" s="141">
        <v>25</v>
      </c>
      <c r="U316" s="4" t="s">
        <v>1027</v>
      </c>
      <c r="V316" s="4">
        <v>1773</v>
      </c>
      <c r="W316" s="4" t="s">
        <v>1019</v>
      </c>
      <c r="X316" s="4" t="s">
        <v>2648</v>
      </c>
    </row>
    <row r="317" spans="1:24">
      <c r="A317" s="4" t="s">
        <v>2649</v>
      </c>
      <c r="B317" s="4" t="s">
        <v>2650</v>
      </c>
      <c r="C317" s="139" t="s">
        <v>2651</v>
      </c>
      <c r="D317" s="4" t="s">
        <v>2652</v>
      </c>
      <c r="E317" s="4"/>
      <c r="F317" s="157" t="s">
        <v>2653</v>
      </c>
      <c r="G317" s="4"/>
      <c r="H317" s="144" t="s">
        <v>2654</v>
      </c>
      <c r="I317" s="4"/>
      <c r="J317" s="4">
        <v>1</v>
      </c>
      <c r="K317" s="4">
        <v>1</v>
      </c>
      <c r="L317" s="4"/>
      <c r="M317" s="175"/>
      <c r="N317" s="4"/>
      <c r="O317" s="4"/>
      <c r="P317" s="4"/>
      <c r="Q317" s="4"/>
      <c r="R317" s="4"/>
      <c r="S317" s="175">
        <f t="shared" si="4"/>
        <v>1</v>
      </c>
      <c r="T317" s="141">
        <v>13</v>
      </c>
      <c r="U317" s="4" t="s">
        <v>1027</v>
      </c>
      <c r="V317" s="4">
        <v>1774</v>
      </c>
      <c r="W317" s="4" t="s">
        <v>1019</v>
      </c>
      <c r="X317" s="4" t="s">
        <v>2648</v>
      </c>
    </row>
    <row r="318" spans="1:24">
      <c r="A318" s="4" t="s">
        <v>2655</v>
      </c>
      <c r="B318" s="4" t="s">
        <v>2656</v>
      </c>
      <c r="C318" s="139" t="s">
        <v>125</v>
      </c>
      <c r="D318" s="4" t="s">
        <v>2657</v>
      </c>
      <c r="E318" s="4"/>
      <c r="F318" s="157" t="s">
        <v>2658</v>
      </c>
      <c r="G318" s="4"/>
      <c r="H318" s="144" t="s">
        <v>2659</v>
      </c>
      <c r="I318" s="4"/>
      <c r="J318" s="4">
        <v>2</v>
      </c>
      <c r="K318" s="4">
        <v>2</v>
      </c>
      <c r="L318" s="4"/>
      <c r="M318" s="175"/>
      <c r="N318" s="4"/>
      <c r="O318" s="4"/>
      <c r="P318" s="4"/>
      <c r="Q318" s="4"/>
      <c r="R318" s="4"/>
      <c r="S318" s="175">
        <f t="shared" si="4"/>
        <v>2</v>
      </c>
      <c r="T318" s="141">
        <v>25</v>
      </c>
      <c r="U318" s="4" t="s">
        <v>1027</v>
      </c>
      <c r="V318" s="4">
        <v>1775</v>
      </c>
      <c r="W318" s="4" t="s">
        <v>1019</v>
      </c>
      <c r="X318" s="4" t="s">
        <v>2648</v>
      </c>
    </row>
    <row r="319" spans="1:24">
      <c r="A319" s="4" t="s">
        <v>2660</v>
      </c>
      <c r="B319" s="4" t="s">
        <v>2661</v>
      </c>
      <c r="C319" s="139" t="s">
        <v>1184</v>
      </c>
      <c r="D319" s="4" t="s">
        <v>2662</v>
      </c>
      <c r="E319" s="4"/>
      <c r="F319" s="157" t="s">
        <v>2663</v>
      </c>
      <c r="G319" s="4"/>
      <c r="H319" s="144" t="s">
        <v>2664</v>
      </c>
      <c r="I319" s="4"/>
      <c r="J319" s="4">
        <v>2</v>
      </c>
      <c r="K319" s="4">
        <v>2</v>
      </c>
      <c r="L319" s="4"/>
      <c r="M319" s="175"/>
      <c r="N319" s="4"/>
      <c r="O319" s="4"/>
      <c r="P319" s="4"/>
      <c r="Q319" s="4"/>
      <c r="R319" s="4"/>
      <c r="S319" s="175">
        <f t="shared" si="4"/>
        <v>2</v>
      </c>
      <c r="T319" s="141">
        <v>25</v>
      </c>
      <c r="U319" s="4" t="s">
        <v>1027</v>
      </c>
      <c r="V319" s="4">
        <v>1776</v>
      </c>
      <c r="W319" s="4" t="s">
        <v>1019</v>
      </c>
      <c r="X319" s="4" t="s">
        <v>2648</v>
      </c>
    </row>
    <row r="320" spans="1:24">
      <c r="A320" s="4" t="s">
        <v>2665</v>
      </c>
      <c r="B320" s="4" t="s">
        <v>2666</v>
      </c>
      <c r="C320" s="139" t="s">
        <v>125</v>
      </c>
      <c r="D320" s="4" t="s">
        <v>2667</v>
      </c>
      <c r="E320" s="4"/>
      <c r="F320" s="157" t="s">
        <v>2668</v>
      </c>
      <c r="G320" s="4"/>
      <c r="H320" s="144" t="s">
        <v>2669</v>
      </c>
      <c r="I320" s="4"/>
      <c r="J320" s="4">
        <v>1</v>
      </c>
      <c r="K320" s="4">
        <v>1</v>
      </c>
      <c r="L320" s="4"/>
      <c r="M320" s="175"/>
      <c r="N320" s="4"/>
      <c r="O320" s="4"/>
      <c r="P320" s="4"/>
      <c r="Q320" s="4"/>
      <c r="R320" s="4"/>
      <c r="S320" s="175">
        <f t="shared" si="4"/>
        <v>1</v>
      </c>
      <c r="T320" s="141">
        <v>13</v>
      </c>
      <c r="U320" s="4" t="s">
        <v>1018</v>
      </c>
      <c r="V320" s="4">
        <v>1777</v>
      </c>
      <c r="W320" s="4" t="s">
        <v>1019</v>
      </c>
      <c r="X320" s="4" t="s">
        <v>2648</v>
      </c>
    </row>
    <row r="321" spans="1:24">
      <c r="A321" s="4" t="s">
        <v>2670</v>
      </c>
      <c r="B321" s="4" t="s">
        <v>2671</v>
      </c>
      <c r="C321" s="139" t="s">
        <v>2672</v>
      </c>
      <c r="D321" s="4">
        <v>20147</v>
      </c>
      <c r="E321" s="4"/>
      <c r="F321" s="157" t="s">
        <v>2673</v>
      </c>
      <c r="G321" s="4"/>
      <c r="H321" s="144" t="s">
        <v>2674</v>
      </c>
      <c r="I321" s="4"/>
      <c r="J321" s="4">
        <v>2</v>
      </c>
      <c r="K321" s="4">
        <v>2</v>
      </c>
      <c r="L321" s="4"/>
      <c r="M321" s="175"/>
      <c r="N321" s="4"/>
      <c r="O321" s="4"/>
      <c r="P321" s="4"/>
      <c r="Q321" s="4"/>
      <c r="R321" s="4"/>
      <c r="S321" s="175">
        <f t="shared" si="4"/>
        <v>2</v>
      </c>
      <c r="T321" s="141">
        <v>30</v>
      </c>
      <c r="U321" s="4" t="s">
        <v>1018</v>
      </c>
      <c r="V321" s="4">
        <v>1778</v>
      </c>
      <c r="W321" s="4" t="s">
        <v>1019</v>
      </c>
      <c r="X321" s="4" t="s">
        <v>2438</v>
      </c>
    </row>
    <row r="322" spans="1:24">
      <c r="A322" s="4" t="s">
        <v>2675</v>
      </c>
      <c r="B322" s="4" t="s">
        <v>2676</v>
      </c>
      <c r="C322" s="139" t="s">
        <v>125</v>
      </c>
      <c r="D322" s="4" t="s">
        <v>2677</v>
      </c>
      <c r="E322" s="4"/>
      <c r="F322" s="157" t="s">
        <v>2678</v>
      </c>
      <c r="G322" s="4"/>
      <c r="H322" s="144" t="s">
        <v>2679</v>
      </c>
      <c r="I322" s="4"/>
      <c r="J322" s="4">
        <v>2</v>
      </c>
      <c r="K322" s="4">
        <v>2</v>
      </c>
      <c r="L322" s="4"/>
      <c r="M322" s="175"/>
      <c r="N322" s="4"/>
      <c r="O322" s="4"/>
      <c r="P322" s="4"/>
      <c r="Q322" s="4"/>
      <c r="R322" s="4"/>
      <c r="S322" s="175">
        <f t="shared" si="4"/>
        <v>2</v>
      </c>
      <c r="T322" s="141">
        <v>25</v>
      </c>
      <c r="U322" s="4" t="s">
        <v>1018</v>
      </c>
      <c r="V322" s="4">
        <v>1779</v>
      </c>
      <c r="W322" s="4" t="s">
        <v>1019</v>
      </c>
      <c r="X322" s="4" t="s">
        <v>2648</v>
      </c>
    </row>
    <row r="323" spans="1:24">
      <c r="A323" s="4" t="s">
        <v>2680</v>
      </c>
      <c r="B323" s="4" t="s">
        <v>2681</v>
      </c>
      <c r="C323" s="139" t="s">
        <v>952</v>
      </c>
      <c r="D323" s="4" t="s">
        <v>2682</v>
      </c>
      <c r="E323" s="4"/>
      <c r="F323" s="157" t="s">
        <v>2683</v>
      </c>
      <c r="G323" s="4"/>
      <c r="H323" s="144" t="s">
        <v>2684</v>
      </c>
      <c r="I323" s="4"/>
      <c r="J323" s="4">
        <v>1</v>
      </c>
      <c r="K323" s="4">
        <v>1</v>
      </c>
      <c r="L323" s="4"/>
      <c r="M323" s="175"/>
      <c r="N323" s="4"/>
      <c r="O323" s="4"/>
      <c r="P323" s="4"/>
      <c r="Q323" s="4"/>
      <c r="R323" s="4"/>
      <c r="S323" s="175">
        <f t="shared" si="4"/>
        <v>1</v>
      </c>
      <c r="T323" s="141">
        <v>13</v>
      </c>
      <c r="U323" s="4" t="s">
        <v>1027</v>
      </c>
      <c r="V323" s="4">
        <v>1780</v>
      </c>
      <c r="W323" s="4" t="s">
        <v>1019</v>
      </c>
      <c r="X323" s="4" t="s">
        <v>2648</v>
      </c>
    </row>
    <row r="324" spans="1:24">
      <c r="A324" s="139" t="s">
        <v>2685</v>
      </c>
      <c r="B324" s="139" t="s">
        <v>2686</v>
      </c>
      <c r="C324" s="139" t="s">
        <v>389</v>
      </c>
      <c r="D324" s="139" t="s">
        <v>2687</v>
      </c>
      <c r="E324" s="4"/>
      <c r="F324" s="157" t="s">
        <v>2688</v>
      </c>
      <c r="G324" s="4"/>
      <c r="H324" s="144" t="s">
        <v>2689</v>
      </c>
      <c r="I324" s="4"/>
      <c r="J324" s="4">
        <v>1</v>
      </c>
      <c r="K324" s="4">
        <v>1</v>
      </c>
      <c r="L324" s="4"/>
      <c r="M324" s="175"/>
      <c r="N324" s="4"/>
      <c r="O324" s="4"/>
      <c r="P324" s="4"/>
      <c r="Q324" s="4"/>
      <c r="R324" s="4"/>
      <c r="S324" s="175">
        <f t="shared" ref="S324:S388" si="5">SUM(J324+M324+P324)</f>
        <v>1</v>
      </c>
      <c r="T324" s="141">
        <v>20</v>
      </c>
      <c r="U324" s="4" t="s">
        <v>1018</v>
      </c>
      <c r="V324" s="4">
        <v>1781</v>
      </c>
      <c r="W324" s="4" t="s">
        <v>1019</v>
      </c>
      <c r="X324" s="4" t="s">
        <v>2455</v>
      </c>
    </row>
    <row r="325" spans="1:24">
      <c r="A325" s="4" t="s">
        <v>2690</v>
      </c>
      <c r="B325" s="4" t="s">
        <v>2691</v>
      </c>
      <c r="C325" s="139" t="s">
        <v>147</v>
      </c>
      <c r="D325" s="4" t="s">
        <v>2692</v>
      </c>
      <c r="E325" s="4"/>
      <c r="F325" s="157" t="s">
        <v>2693</v>
      </c>
      <c r="G325" s="4"/>
      <c r="H325" s="144" t="s">
        <v>2694</v>
      </c>
      <c r="I325" s="4"/>
      <c r="J325" s="4">
        <v>2</v>
      </c>
      <c r="K325" s="4">
        <v>2</v>
      </c>
      <c r="L325" s="4"/>
      <c r="M325" s="175"/>
      <c r="N325" s="4"/>
      <c r="O325" s="4"/>
      <c r="P325" s="4"/>
      <c r="Q325" s="4"/>
      <c r="R325" s="4"/>
      <c r="S325" s="175">
        <f t="shared" si="5"/>
        <v>2</v>
      </c>
      <c r="T325" s="141">
        <v>25</v>
      </c>
      <c r="U325" s="4" t="s">
        <v>1018</v>
      </c>
      <c r="V325" s="4">
        <v>1783</v>
      </c>
      <c r="W325" s="4" t="s">
        <v>1019</v>
      </c>
      <c r="X325" s="4" t="s">
        <v>2648</v>
      </c>
    </row>
    <row r="326" spans="1:24">
      <c r="A326" s="4" t="s">
        <v>2695</v>
      </c>
      <c r="B326" s="4" t="s">
        <v>2696</v>
      </c>
      <c r="C326" s="139" t="s">
        <v>2697</v>
      </c>
      <c r="D326" s="4" t="s">
        <v>2698</v>
      </c>
      <c r="E326" s="4"/>
      <c r="F326" s="157" t="s">
        <v>2699</v>
      </c>
      <c r="G326" s="4"/>
      <c r="H326" s="144" t="s">
        <v>2700</v>
      </c>
      <c r="I326" s="4"/>
      <c r="J326" s="4">
        <v>2</v>
      </c>
      <c r="K326" s="4">
        <v>2</v>
      </c>
      <c r="L326" s="4"/>
      <c r="M326" s="175"/>
      <c r="N326" s="4"/>
      <c r="O326" s="4"/>
      <c r="P326" s="4"/>
      <c r="Q326" s="4"/>
      <c r="R326" s="4"/>
      <c r="S326" s="175">
        <f t="shared" si="5"/>
        <v>2</v>
      </c>
      <c r="T326" s="141">
        <v>25</v>
      </c>
      <c r="U326" s="4" t="s">
        <v>1027</v>
      </c>
      <c r="V326" s="4">
        <v>1786</v>
      </c>
      <c r="W326" s="4" t="s">
        <v>1019</v>
      </c>
      <c r="X326" s="4" t="s">
        <v>2648</v>
      </c>
    </row>
    <row r="327" spans="1:24">
      <c r="A327" s="4" t="s">
        <v>2701</v>
      </c>
      <c r="B327" s="4" t="s">
        <v>2702</v>
      </c>
      <c r="C327" s="139" t="s">
        <v>2703</v>
      </c>
      <c r="D327" s="4" t="s">
        <v>2704</v>
      </c>
      <c r="E327" s="4"/>
      <c r="F327" s="157" t="s">
        <v>2705</v>
      </c>
      <c r="G327" s="4"/>
      <c r="H327" s="144" t="s">
        <v>2706</v>
      </c>
      <c r="I327" s="4"/>
      <c r="J327" s="4">
        <v>1</v>
      </c>
      <c r="K327" s="4">
        <v>1</v>
      </c>
      <c r="L327" s="4"/>
      <c r="M327" s="175"/>
      <c r="N327" s="4"/>
      <c r="O327" s="4"/>
      <c r="P327" s="4"/>
      <c r="Q327" s="4"/>
      <c r="R327" s="4"/>
      <c r="S327" s="175">
        <f t="shared" si="5"/>
        <v>1</v>
      </c>
      <c r="T327" s="141">
        <v>13</v>
      </c>
      <c r="U327" s="4" t="s">
        <v>1018</v>
      </c>
      <c r="V327" s="4">
        <v>1787</v>
      </c>
      <c r="W327" s="4" t="s">
        <v>1019</v>
      </c>
      <c r="X327" s="4" t="s">
        <v>2648</v>
      </c>
    </row>
    <row r="328" spans="1:24">
      <c r="A328" s="4" t="s">
        <v>2707</v>
      </c>
      <c r="B328" s="4" t="s">
        <v>2708</v>
      </c>
      <c r="C328" s="139" t="s">
        <v>800</v>
      </c>
      <c r="D328" s="4" t="s">
        <v>2709</v>
      </c>
      <c r="E328" s="4"/>
      <c r="F328" s="157" t="s">
        <v>2710</v>
      </c>
      <c r="G328" s="4"/>
      <c r="H328" s="144" t="s">
        <v>2711</v>
      </c>
      <c r="I328" s="4"/>
      <c r="J328" s="4">
        <v>4</v>
      </c>
      <c r="K328" s="4">
        <v>4</v>
      </c>
      <c r="L328" s="4"/>
      <c r="M328" s="175"/>
      <c r="N328" s="4"/>
      <c r="O328" s="4"/>
      <c r="P328" s="4"/>
      <c r="Q328" s="4"/>
      <c r="R328" s="4"/>
      <c r="S328" s="175">
        <f t="shared" si="5"/>
        <v>4</v>
      </c>
      <c r="T328" s="141">
        <v>45</v>
      </c>
      <c r="U328" s="4" t="s">
        <v>1027</v>
      </c>
      <c r="V328" s="4">
        <v>1788</v>
      </c>
      <c r="W328" s="4" t="s">
        <v>1019</v>
      </c>
      <c r="X328" s="4" t="s">
        <v>2648</v>
      </c>
    </row>
    <row r="329" spans="1:24">
      <c r="A329" s="4" t="s">
        <v>2712</v>
      </c>
      <c r="B329" s="4" t="s">
        <v>2713</v>
      </c>
      <c r="C329" s="139" t="s">
        <v>147</v>
      </c>
      <c r="D329" s="4" t="s">
        <v>2714</v>
      </c>
      <c r="E329" s="4"/>
      <c r="F329" s="157" t="s">
        <v>2715</v>
      </c>
      <c r="G329" s="4"/>
      <c r="H329" s="144" t="s">
        <v>2716</v>
      </c>
      <c r="I329" s="4"/>
      <c r="J329" s="4">
        <v>2</v>
      </c>
      <c r="K329" s="4">
        <v>2</v>
      </c>
      <c r="L329" s="4"/>
      <c r="M329" s="175"/>
      <c r="N329" s="4"/>
      <c r="O329" s="4"/>
      <c r="P329" s="4"/>
      <c r="Q329" s="4"/>
      <c r="R329" s="4"/>
      <c r="S329" s="175">
        <f t="shared" si="5"/>
        <v>2</v>
      </c>
      <c r="T329" s="141">
        <v>25</v>
      </c>
      <c r="U329" s="4" t="s">
        <v>1018</v>
      </c>
      <c r="V329" s="4">
        <v>1789</v>
      </c>
      <c r="W329" s="4" t="s">
        <v>1019</v>
      </c>
      <c r="X329" s="4" t="s">
        <v>2648</v>
      </c>
    </row>
    <row r="330" spans="1:24">
      <c r="A330" s="4" t="s">
        <v>2717</v>
      </c>
      <c r="B330" s="4" t="s">
        <v>2718</v>
      </c>
      <c r="C330" s="139" t="s">
        <v>1158</v>
      </c>
      <c r="D330" s="4" t="s">
        <v>2719</v>
      </c>
      <c r="E330" s="4"/>
      <c r="F330" s="157" t="s">
        <v>2720</v>
      </c>
      <c r="G330" s="4"/>
      <c r="H330" s="144" t="s">
        <v>2721</v>
      </c>
      <c r="I330" s="4"/>
      <c r="J330" s="4">
        <v>4</v>
      </c>
      <c r="K330" s="4">
        <v>4</v>
      </c>
      <c r="L330" s="4"/>
      <c r="M330" s="175"/>
      <c r="N330" s="4"/>
      <c r="O330" s="4"/>
      <c r="P330" s="4"/>
      <c r="Q330" s="4"/>
      <c r="R330" s="4"/>
      <c r="S330" s="175">
        <f t="shared" si="5"/>
        <v>4</v>
      </c>
      <c r="T330" s="141">
        <v>65</v>
      </c>
      <c r="U330" s="4" t="s">
        <v>1027</v>
      </c>
      <c r="V330" s="4">
        <v>1790</v>
      </c>
      <c r="W330" s="4" t="s">
        <v>1019</v>
      </c>
      <c r="X330" s="4" t="s">
        <v>2722</v>
      </c>
    </row>
    <row r="331" spans="1:24">
      <c r="A331" s="4" t="s">
        <v>2723</v>
      </c>
      <c r="B331" s="4" t="s">
        <v>2724</v>
      </c>
      <c r="C331" s="139" t="s">
        <v>125</v>
      </c>
      <c r="D331" s="4" t="s">
        <v>2725</v>
      </c>
      <c r="E331" s="4"/>
      <c r="F331" s="157" t="s">
        <v>2726</v>
      </c>
      <c r="G331" s="4"/>
      <c r="H331" s="144" t="s">
        <v>2727</v>
      </c>
      <c r="I331" s="4"/>
      <c r="J331" s="4">
        <v>1</v>
      </c>
      <c r="K331" s="4">
        <v>1</v>
      </c>
      <c r="L331" s="4"/>
      <c r="M331" s="175"/>
      <c r="N331" s="4"/>
      <c r="O331" s="4"/>
      <c r="P331" s="4"/>
      <c r="Q331" s="4"/>
      <c r="R331" s="4"/>
      <c r="S331" s="175">
        <f t="shared" si="5"/>
        <v>1</v>
      </c>
      <c r="T331" s="141">
        <v>13</v>
      </c>
      <c r="U331" s="4" t="s">
        <v>1018</v>
      </c>
      <c r="V331" s="4">
        <v>1791</v>
      </c>
      <c r="W331" s="4" t="s">
        <v>1019</v>
      </c>
      <c r="X331" s="4" t="s">
        <v>2648</v>
      </c>
    </row>
    <row r="332" spans="1:24">
      <c r="A332" s="4" t="s">
        <v>2728</v>
      </c>
      <c r="B332" s="4" t="s">
        <v>2729</v>
      </c>
      <c r="C332" s="139" t="s">
        <v>1424</v>
      </c>
      <c r="D332" s="4" t="s">
        <v>2730</v>
      </c>
      <c r="E332" s="4"/>
      <c r="F332" s="157" t="s">
        <v>2731</v>
      </c>
      <c r="G332" s="4"/>
      <c r="H332" s="144" t="s">
        <v>2732</v>
      </c>
      <c r="I332" s="4"/>
      <c r="J332" s="4">
        <v>2</v>
      </c>
      <c r="K332" s="4">
        <v>2</v>
      </c>
      <c r="L332" s="4"/>
      <c r="M332" s="175"/>
      <c r="N332" s="4"/>
      <c r="O332" s="4"/>
      <c r="P332" s="4"/>
      <c r="Q332" s="4"/>
      <c r="R332" s="4"/>
      <c r="S332" s="175">
        <f t="shared" si="5"/>
        <v>2</v>
      </c>
      <c r="T332" s="141">
        <v>45</v>
      </c>
      <c r="U332" s="4" t="s">
        <v>1027</v>
      </c>
      <c r="V332" s="4">
        <v>1792</v>
      </c>
      <c r="W332" s="4" t="s">
        <v>1019</v>
      </c>
      <c r="X332" s="4" t="s">
        <v>2722</v>
      </c>
    </row>
    <row r="333" spans="1:24">
      <c r="A333" s="4" t="s">
        <v>2733</v>
      </c>
      <c r="B333" s="4" t="s">
        <v>2734</v>
      </c>
      <c r="C333" s="139" t="s">
        <v>2735</v>
      </c>
      <c r="D333" s="4" t="s">
        <v>2736</v>
      </c>
      <c r="E333" s="4"/>
      <c r="F333" s="157" t="s">
        <v>2737</v>
      </c>
      <c r="G333" s="4"/>
      <c r="H333" s="144" t="s">
        <v>2738</v>
      </c>
      <c r="I333" s="4"/>
      <c r="J333" s="4">
        <v>2</v>
      </c>
      <c r="K333" s="4">
        <v>2</v>
      </c>
      <c r="L333" s="4"/>
      <c r="M333" s="175"/>
      <c r="N333" s="4"/>
      <c r="O333" s="4"/>
      <c r="P333" s="4"/>
      <c r="Q333" s="4"/>
      <c r="R333" s="4"/>
      <c r="S333" s="175">
        <f t="shared" si="5"/>
        <v>2</v>
      </c>
      <c r="T333" s="141">
        <v>30</v>
      </c>
      <c r="U333" s="4" t="s">
        <v>1018</v>
      </c>
      <c r="V333" s="4">
        <v>1793</v>
      </c>
      <c r="W333" s="4" t="s">
        <v>1019</v>
      </c>
      <c r="X333" s="4" t="s">
        <v>2739</v>
      </c>
    </row>
    <row r="334" spans="1:24">
      <c r="A334" s="4" t="s">
        <v>2740</v>
      </c>
      <c r="B334" s="4" t="s">
        <v>2741</v>
      </c>
      <c r="C334" s="139" t="s">
        <v>2742</v>
      </c>
      <c r="D334" s="4" t="s">
        <v>2743</v>
      </c>
      <c r="E334" s="4"/>
      <c r="F334" s="157" t="s">
        <v>2744</v>
      </c>
      <c r="G334" s="4"/>
      <c r="H334" s="144" t="s">
        <v>2745</v>
      </c>
      <c r="I334" s="4"/>
      <c r="J334" s="4">
        <v>1</v>
      </c>
      <c r="K334" s="4">
        <v>1</v>
      </c>
      <c r="L334" s="4"/>
      <c r="M334" s="175"/>
      <c r="N334" s="4"/>
      <c r="O334" s="4"/>
      <c r="P334" s="4"/>
      <c r="Q334" s="4"/>
      <c r="R334" s="4"/>
      <c r="S334" s="175">
        <f t="shared" si="5"/>
        <v>1</v>
      </c>
      <c r="T334" s="141">
        <v>33</v>
      </c>
      <c r="U334" s="4" t="s">
        <v>1018</v>
      </c>
      <c r="V334" s="4">
        <v>1794</v>
      </c>
      <c r="W334" s="4" t="s">
        <v>1019</v>
      </c>
      <c r="X334" s="4" t="s">
        <v>2722</v>
      </c>
    </row>
    <row r="335" spans="1:24">
      <c r="A335" s="4" t="s">
        <v>2746</v>
      </c>
      <c r="B335" s="4" t="s">
        <v>2747</v>
      </c>
      <c r="C335" s="139" t="s">
        <v>2748</v>
      </c>
      <c r="D335" s="4" t="s">
        <v>2749</v>
      </c>
      <c r="E335" s="4"/>
      <c r="F335" s="157" t="s">
        <v>2750</v>
      </c>
      <c r="G335" s="4"/>
      <c r="H335" s="144" t="s">
        <v>2751</v>
      </c>
      <c r="I335" s="4"/>
      <c r="J335" s="4">
        <v>1</v>
      </c>
      <c r="K335" s="4">
        <v>1</v>
      </c>
      <c r="L335" s="4"/>
      <c r="M335" s="175"/>
      <c r="N335" s="4"/>
      <c r="O335" s="4"/>
      <c r="P335" s="4"/>
      <c r="Q335" s="4"/>
      <c r="R335" s="4"/>
      <c r="S335" s="175">
        <f t="shared" si="5"/>
        <v>1</v>
      </c>
      <c r="T335" s="141">
        <v>15</v>
      </c>
      <c r="U335" s="4" t="s">
        <v>1027</v>
      </c>
      <c r="V335" s="4">
        <v>1795</v>
      </c>
      <c r="W335" s="4" t="s">
        <v>1019</v>
      </c>
      <c r="X335" s="4" t="s">
        <v>2752</v>
      </c>
    </row>
    <row r="336" spans="1:24">
      <c r="A336" s="4" t="s">
        <v>2753</v>
      </c>
      <c r="B336" s="4" t="s">
        <v>2754</v>
      </c>
      <c r="C336" s="139" t="s">
        <v>2755</v>
      </c>
      <c r="D336" s="4" t="s">
        <v>2756</v>
      </c>
      <c r="E336" s="4"/>
      <c r="F336" s="157" t="s">
        <v>2757</v>
      </c>
      <c r="G336" s="4"/>
      <c r="H336" s="144" t="s">
        <v>2758</v>
      </c>
      <c r="I336" s="4"/>
      <c r="J336" s="4">
        <v>1</v>
      </c>
      <c r="K336" s="4">
        <v>1</v>
      </c>
      <c r="L336" s="4"/>
      <c r="M336" s="175"/>
      <c r="N336" s="4"/>
      <c r="O336" s="4"/>
      <c r="P336" s="4"/>
      <c r="Q336" s="4"/>
      <c r="R336" s="4"/>
      <c r="S336" s="175">
        <f t="shared" si="5"/>
        <v>1</v>
      </c>
      <c r="T336" s="141">
        <v>20</v>
      </c>
      <c r="U336" s="4" t="s">
        <v>1018</v>
      </c>
      <c r="V336" s="4">
        <v>1796</v>
      </c>
      <c r="W336" s="4" t="s">
        <v>1019</v>
      </c>
      <c r="X336" s="4" t="s">
        <v>2759</v>
      </c>
    </row>
    <row r="337" spans="1:24">
      <c r="A337" s="4" t="s">
        <v>2760</v>
      </c>
      <c r="B337" s="4" t="s">
        <v>2761</v>
      </c>
      <c r="C337" s="4" t="s">
        <v>125</v>
      </c>
      <c r="D337" s="4" t="s">
        <v>2762</v>
      </c>
      <c r="E337" s="4"/>
      <c r="F337" s="157" t="s">
        <v>2763</v>
      </c>
      <c r="G337" s="4"/>
      <c r="H337" s="144" t="s">
        <v>2764</v>
      </c>
      <c r="I337" s="4"/>
      <c r="J337" s="4">
        <v>1</v>
      </c>
      <c r="K337" s="4">
        <v>1</v>
      </c>
      <c r="L337" s="4"/>
      <c r="M337" s="4"/>
      <c r="N337" s="4"/>
      <c r="O337" s="4"/>
      <c r="P337" s="4"/>
      <c r="Q337" s="4"/>
      <c r="R337" s="4"/>
      <c r="S337" s="4">
        <f t="shared" si="5"/>
        <v>1</v>
      </c>
      <c r="T337" s="192">
        <v>13</v>
      </c>
      <c r="U337" s="4" t="s">
        <v>1018</v>
      </c>
      <c r="V337" s="4">
        <v>1797</v>
      </c>
      <c r="W337" s="4" t="s">
        <v>1019</v>
      </c>
      <c r="X337" s="4" t="s">
        <v>2648</v>
      </c>
    </row>
    <row r="338" spans="1:24">
      <c r="A338" s="4" t="s">
        <v>2765</v>
      </c>
      <c r="B338" s="4" t="s">
        <v>2766</v>
      </c>
      <c r="C338" s="4" t="s">
        <v>125</v>
      </c>
      <c r="D338" s="4" t="s">
        <v>2767</v>
      </c>
      <c r="E338" s="4"/>
      <c r="F338" s="157" t="s">
        <v>2768</v>
      </c>
      <c r="G338" s="4"/>
      <c r="H338" s="144" t="s">
        <v>2769</v>
      </c>
      <c r="I338" s="4"/>
      <c r="J338" s="4">
        <v>1</v>
      </c>
      <c r="K338" s="4">
        <v>1</v>
      </c>
      <c r="L338" s="4"/>
      <c r="M338" s="4"/>
      <c r="N338" s="4"/>
      <c r="O338" s="4"/>
      <c r="P338" s="4"/>
      <c r="Q338" s="4"/>
      <c r="R338" s="4"/>
      <c r="S338" s="4">
        <f t="shared" si="5"/>
        <v>1</v>
      </c>
      <c r="T338" s="192">
        <v>33</v>
      </c>
      <c r="U338" s="4" t="s">
        <v>1018</v>
      </c>
      <c r="V338" s="4">
        <v>1799</v>
      </c>
      <c r="W338" s="4" t="s">
        <v>1019</v>
      </c>
      <c r="X338" s="4" t="s">
        <v>2722</v>
      </c>
    </row>
    <row r="339" spans="1:24">
      <c r="A339" s="4" t="s">
        <v>2770</v>
      </c>
      <c r="B339" s="4" t="s">
        <v>2771</v>
      </c>
      <c r="C339" s="4" t="s">
        <v>1975</v>
      </c>
      <c r="D339" s="4" t="s">
        <v>1976</v>
      </c>
      <c r="E339" s="4"/>
      <c r="F339" s="157" t="s">
        <v>2772</v>
      </c>
      <c r="G339" s="4"/>
      <c r="H339" s="144" t="s">
        <v>2773</v>
      </c>
      <c r="I339" s="4"/>
      <c r="J339" s="4">
        <v>1</v>
      </c>
      <c r="K339" s="4">
        <v>1</v>
      </c>
      <c r="L339" s="4"/>
      <c r="M339" s="4"/>
      <c r="N339" s="4"/>
      <c r="O339" s="4"/>
      <c r="P339" s="4"/>
      <c r="Q339" s="4"/>
      <c r="R339" s="4"/>
      <c r="S339" s="4">
        <f t="shared" si="5"/>
        <v>1</v>
      </c>
      <c r="T339" s="192">
        <v>13</v>
      </c>
      <c r="U339" s="4" t="s">
        <v>1018</v>
      </c>
      <c r="V339" s="4">
        <v>1800</v>
      </c>
      <c r="W339" s="4" t="s">
        <v>1019</v>
      </c>
      <c r="X339" s="4" t="s">
        <v>2648</v>
      </c>
    </row>
    <row r="340" spans="1:24">
      <c r="A340" s="4" t="s">
        <v>2774</v>
      </c>
      <c r="B340" s="4" t="s">
        <v>2775</v>
      </c>
      <c r="C340" s="4" t="s">
        <v>125</v>
      </c>
      <c r="D340" s="4" t="s">
        <v>2776</v>
      </c>
      <c r="E340" s="4"/>
      <c r="F340" s="157" t="s">
        <v>2777</v>
      </c>
      <c r="G340" s="4"/>
      <c r="H340" s="144" t="s">
        <v>2778</v>
      </c>
      <c r="I340" s="4"/>
      <c r="J340" s="4">
        <v>1</v>
      </c>
      <c r="K340" s="4">
        <v>1</v>
      </c>
      <c r="L340" s="4"/>
      <c r="M340" s="4"/>
      <c r="N340" s="4"/>
      <c r="O340" s="4"/>
      <c r="P340" s="4"/>
      <c r="Q340" s="4"/>
      <c r="R340" s="4"/>
      <c r="S340" s="4">
        <f t="shared" si="5"/>
        <v>1</v>
      </c>
      <c r="T340" s="192">
        <v>13</v>
      </c>
      <c r="U340" s="4" t="s">
        <v>1027</v>
      </c>
      <c r="V340" s="4">
        <v>1801</v>
      </c>
      <c r="W340" s="4" t="s">
        <v>1019</v>
      </c>
      <c r="X340" s="4" t="s">
        <v>2648</v>
      </c>
    </row>
    <row r="341" spans="1:24">
      <c r="A341" s="4" t="s">
        <v>2779</v>
      </c>
      <c r="B341" s="4" t="s">
        <v>2780</v>
      </c>
      <c r="C341" s="4" t="s">
        <v>2781</v>
      </c>
      <c r="D341" s="4">
        <v>98227</v>
      </c>
      <c r="E341" s="4"/>
      <c r="F341" s="157" t="s">
        <v>2782</v>
      </c>
      <c r="G341" s="4"/>
      <c r="H341" s="144" t="s">
        <v>2783</v>
      </c>
      <c r="I341" s="4"/>
      <c r="J341" s="4">
        <v>2</v>
      </c>
      <c r="K341" s="4">
        <v>2</v>
      </c>
      <c r="L341" s="4"/>
      <c r="M341" s="4"/>
      <c r="N341" s="4"/>
      <c r="O341" s="4"/>
      <c r="P341" s="4"/>
      <c r="Q341" s="4"/>
      <c r="R341" s="4"/>
      <c r="S341" s="4">
        <f t="shared" si="5"/>
        <v>2</v>
      </c>
      <c r="T341" s="192">
        <v>25</v>
      </c>
      <c r="U341" s="4" t="s">
        <v>1018</v>
      </c>
      <c r="V341" s="4">
        <v>1802</v>
      </c>
      <c r="W341" s="4" t="s">
        <v>1019</v>
      </c>
      <c r="X341" s="4" t="s">
        <v>2648</v>
      </c>
    </row>
    <row r="342" spans="1:24">
      <c r="A342" s="4" t="s">
        <v>2784</v>
      </c>
      <c r="B342" s="4" t="s">
        <v>2785</v>
      </c>
      <c r="C342" s="4" t="s">
        <v>125</v>
      </c>
      <c r="D342" s="4" t="s">
        <v>2786</v>
      </c>
      <c r="E342" s="4"/>
      <c r="F342" s="157" t="s">
        <v>2787</v>
      </c>
      <c r="G342" s="4"/>
      <c r="H342" s="144" t="s">
        <v>2788</v>
      </c>
      <c r="I342" s="4"/>
      <c r="J342" s="4">
        <v>1</v>
      </c>
      <c r="K342" s="4">
        <v>1</v>
      </c>
      <c r="L342" s="4"/>
      <c r="M342" s="4"/>
      <c r="N342" s="4"/>
      <c r="O342" s="4"/>
      <c r="P342" s="4"/>
      <c r="Q342" s="4"/>
      <c r="R342" s="4"/>
      <c r="S342" s="4">
        <f t="shared" si="5"/>
        <v>1</v>
      </c>
      <c r="T342" s="192">
        <v>13</v>
      </c>
      <c r="U342" s="4" t="s">
        <v>1027</v>
      </c>
      <c r="V342" s="4">
        <v>1803</v>
      </c>
      <c r="W342" s="4" t="s">
        <v>1019</v>
      </c>
      <c r="X342" s="4" t="s">
        <v>2648</v>
      </c>
    </row>
    <row r="343" spans="1:24">
      <c r="A343" s="4" t="s">
        <v>2789</v>
      </c>
      <c r="B343" s="4" t="s">
        <v>2790</v>
      </c>
      <c r="C343" s="4" t="s">
        <v>125</v>
      </c>
      <c r="D343" s="4" t="s">
        <v>2791</v>
      </c>
      <c r="E343" s="4"/>
      <c r="F343" s="157" t="s">
        <v>2792</v>
      </c>
      <c r="G343" s="4"/>
      <c r="H343" s="144" t="s">
        <v>2793</v>
      </c>
      <c r="I343" s="4"/>
      <c r="J343" s="4">
        <v>1</v>
      </c>
      <c r="K343" s="4">
        <v>1</v>
      </c>
      <c r="L343" s="4"/>
      <c r="M343" s="4"/>
      <c r="N343" s="4"/>
      <c r="O343" s="4"/>
      <c r="P343" s="4"/>
      <c r="Q343" s="4"/>
      <c r="R343" s="4"/>
      <c r="S343" s="4">
        <f t="shared" si="5"/>
        <v>1</v>
      </c>
      <c r="T343" s="192">
        <v>13</v>
      </c>
      <c r="U343" s="4" t="s">
        <v>1018</v>
      </c>
      <c r="V343" s="4">
        <v>1804</v>
      </c>
      <c r="W343" s="4" t="s">
        <v>1019</v>
      </c>
      <c r="X343" s="4" t="s">
        <v>2648</v>
      </c>
    </row>
    <row r="344" spans="1:24">
      <c r="A344" s="4" t="s">
        <v>2794</v>
      </c>
      <c r="B344" s="4" t="s">
        <v>2795</v>
      </c>
      <c r="C344" s="4" t="s">
        <v>125</v>
      </c>
      <c r="D344" s="4" t="s">
        <v>2796</v>
      </c>
      <c r="E344" s="4"/>
      <c r="F344" s="157" t="s">
        <v>2797</v>
      </c>
      <c r="G344" s="4"/>
      <c r="H344" s="144" t="s">
        <v>2798</v>
      </c>
      <c r="I344" s="4"/>
      <c r="J344" s="4">
        <v>1</v>
      </c>
      <c r="K344" s="4">
        <v>1</v>
      </c>
      <c r="L344" s="4"/>
      <c r="M344" s="4"/>
      <c r="N344" s="4"/>
      <c r="O344" s="4"/>
      <c r="P344" s="4"/>
      <c r="Q344" s="4"/>
      <c r="R344" s="4"/>
      <c r="S344" s="4">
        <f t="shared" si="5"/>
        <v>1</v>
      </c>
      <c r="T344" s="192">
        <v>33</v>
      </c>
      <c r="U344" s="4" t="s">
        <v>1018</v>
      </c>
      <c r="V344" s="4">
        <v>1805</v>
      </c>
      <c r="W344" s="4" t="s">
        <v>1019</v>
      </c>
      <c r="X344" s="4" t="s">
        <v>2722</v>
      </c>
    </row>
    <row r="345" spans="1:24">
      <c r="A345" s="4" t="s">
        <v>2799</v>
      </c>
      <c r="B345" s="4" t="s">
        <v>2800</v>
      </c>
      <c r="C345" s="4" t="s">
        <v>1066</v>
      </c>
      <c r="D345" s="4" t="s">
        <v>2801</v>
      </c>
      <c r="E345" s="4"/>
      <c r="F345" s="157" t="s">
        <v>2802</v>
      </c>
      <c r="G345" s="4"/>
      <c r="H345" s="144" t="s">
        <v>2803</v>
      </c>
      <c r="I345" s="4"/>
      <c r="J345" s="4">
        <v>1</v>
      </c>
      <c r="K345" s="4">
        <v>1</v>
      </c>
      <c r="L345" s="4"/>
      <c r="M345" s="4"/>
      <c r="N345" s="4"/>
      <c r="O345" s="4"/>
      <c r="P345" s="4"/>
      <c r="Q345" s="4"/>
      <c r="R345" s="4"/>
      <c r="S345" s="4">
        <f t="shared" si="5"/>
        <v>1</v>
      </c>
      <c r="T345" s="192">
        <v>13</v>
      </c>
      <c r="U345" s="4" t="s">
        <v>1018</v>
      </c>
      <c r="V345" s="4">
        <v>1806</v>
      </c>
      <c r="W345" s="4" t="s">
        <v>1019</v>
      </c>
      <c r="X345" s="4" t="s">
        <v>2648</v>
      </c>
    </row>
    <row r="346" spans="1:24">
      <c r="A346" s="4" t="s">
        <v>2804</v>
      </c>
      <c r="B346" s="4" t="s">
        <v>2805</v>
      </c>
      <c r="C346" s="4" t="s">
        <v>875</v>
      </c>
      <c r="D346" s="4" t="s">
        <v>2806</v>
      </c>
      <c r="E346" s="4"/>
      <c r="F346" s="157" t="s">
        <v>2807</v>
      </c>
      <c r="G346" s="4"/>
      <c r="H346" s="144" t="s">
        <v>2808</v>
      </c>
      <c r="I346" s="4"/>
      <c r="J346" s="4">
        <v>2</v>
      </c>
      <c r="K346" s="4">
        <v>2</v>
      </c>
      <c r="L346" s="4"/>
      <c r="M346" s="4"/>
      <c r="N346" s="4"/>
      <c r="O346" s="4"/>
      <c r="P346" s="4"/>
      <c r="Q346" s="4"/>
      <c r="R346" s="4"/>
      <c r="S346" s="4">
        <f t="shared" si="5"/>
        <v>2</v>
      </c>
      <c r="T346" s="192">
        <v>25</v>
      </c>
      <c r="U346" s="4" t="s">
        <v>1018</v>
      </c>
      <c r="V346" s="4">
        <v>1807</v>
      </c>
      <c r="W346" s="4" t="s">
        <v>1019</v>
      </c>
      <c r="X346" s="4" t="s">
        <v>2648</v>
      </c>
    </row>
    <row r="347" spans="1:24">
      <c r="A347" s="4" t="s">
        <v>2809</v>
      </c>
      <c r="B347" s="4" t="s">
        <v>2810</v>
      </c>
      <c r="C347" s="4" t="s">
        <v>334</v>
      </c>
      <c r="D347" s="4" t="s">
        <v>2811</v>
      </c>
      <c r="E347" s="4"/>
      <c r="F347" s="157" t="s">
        <v>2812</v>
      </c>
      <c r="G347" s="4"/>
      <c r="H347" s="144" t="s">
        <v>2813</v>
      </c>
      <c r="I347" s="4"/>
      <c r="J347" s="4">
        <v>2</v>
      </c>
      <c r="K347" s="4">
        <v>2</v>
      </c>
      <c r="L347" s="4"/>
      <c r="M347" s="4"/>
      <c r="N347" s="4"/>
      <c r="O347" s="4"/>
      <c r="P347" s="4"/>
      <c r="Q347" s="4"/>
      <c r="R347" s="4"/>
      <c r="S347" s="4">
        <f t="shared" si="5"/>
        <v>2</v>
      </c>
      <c r="T347" s="192">
        <v>25</v>
      </c>
      <c r="U347" s="4" t="s">
        <v>1018</v>
      </c>
      <c r="V347" s="4">
        <v>1808</v>
      </c>
      <c r="W347" s="4" t="s">
        <v>1019</v>
      </c>
      <c r="X347" s="4" t="s">
        <v>2814</v>
      </c>
    </row>
    <row r="348" spans="1:24">
      <c r="A348" s="4" t="s">
        <v>2815</v>
      </c>
      <c r="B348" s="4" t="s">
        <v>2816</v>
      </c>
      <c r="C348" s="4" t="s">
        <v>1975</v>
      </c>
      <c r="D348" s="4" t="s">
        <v>2817</v>
      </c>
      <c r="E348" s="4"/>
      <c r="F348" s="157" t="s">
        <v>2818</v>
      </c>
      <c r="G348" s="4"/>
      <c r="H348" s="144" t="s">
        <v>2819</v>
      </c>
      <c r="I348" s="4"/>
      <c r="J348" s="4">
        <v>1</v>
      </c>
      <c r="K348" s="4">
        <v>1</v>
      </c>
      <c r="L348" s="4"/>
      <c r="M348" s="4"/>
      <c r="N348" s="4"/>
      <c r="O348" s="4"/>
      <c r="P348" s="4"/>
      <c r="Q348" s="4"/>
      <c r="R348" s="4"/>
      <c r="S348" s="4">
        <f t="shared" si="5"/>
        <v>1</v>
      </c>
      <c r="T348" s="192">
        <v>20</v>
      </c>
      <c r="U348" s="4" t="s">
        <v>1027</v>
      </c>
      <c r="V348" s="4">
        <v>1809</v>
      </c>
      <c r="W348" s="4" t="s">
        <v>1019</v>
      </c>
      <c r="X348" s="4" t="s">
        <v>2759</v>
      </c>
    </row>
    <row r="349" spans="1:24">
      <c r="A349" s="4" t="s">
        <v>2820</v>
      </c>
      <c r="B349" s="4" t="s">
        <v>2821</v>
      </c>
      <c r="C349" s="4" t="s">
        <v>389</v>
      </c>
      <c r="D349" s="4" t="s">
        <v>2822</v>
      </c>
      <c r="E349" s="4"/>
      <c r="F349" s="157" t="s">
        <v>2823</v>
      </c>
      <c r="G349" s="4"/>
      <c r="H349" s="144" t="s">
        <v>2824</v>
      </c>
      <c r="I349" s="4"/>
      <c r="J349" s="4">
        <v>1</v>
      </c>
      <c r="K349" s="4">
        <v>1</v>
      </c>
      <c r="L349" s="4"/>
      <c r="M349" s="4"/>
      <c r="N349" s="4"/>
      <c r="O349" s="4"/>
      <c r="P349" s="4"/>
      <c r="Q349" s="4"/>
      <c r="R349" s="4"/>
      <c r="S349" s="4">
        <f t="shared" si="5"/>
        <v>1</v>
      </c>
      <c r="T349" s="192">
        <v>33</v>
      </c>
      <c r="U349" s="4" t="s">
        <v>1018</v>
      </c>
      <c r="V349" s="4">
        <v>1810</v>
      </c>
      <c r="W349" s="4" t="s">
        <v>1019</v>
      </c>
      <c r="X349" s="4" t="s">
        <v>2722</v>
      </c>
    </row>
    <row r="350" spans="1:24">
      <c r="A350" s="4" t="s">
        <v>2825</v>
      </c>
      <c r="B350" s="4" t="s">
        <v>2826</v>
      </c>
      <c r="C350" s="4" t="s">
        <v>214</v>
      </c>
      <c r="D350" s="4" t="s">
        <v>2827</v>
      </c>
      <c r="E350" s="4"/>
      <c r="F350" s="157" t="s">
        <v>2828</v>
      </c>
      <c r="G350" s="4"/>
      <c r="H350" s="144" t="s">
        <v>2829</v>
      </c>
      <c r="I350" s="4"/>
      <c r="J350" s="4">
        <v>1</v>
      </c>
      <c r="K350" s="4">
        <v>1</v>
      </c>
      <c r="L350" s="4"/>
      <c r="M350" s="4"/>
      <c r="N350" s="4"/>
      <c r="O350" s="4"/>
      <c r="P350" s="4"/>
      <c r="Q350" s="4"/>
      <c r="R350" s="4"/>
      <c r="S350" s="4">
        <f t="shared" si="5"/>
        <v>1</v>
      </c>
      <c r="T350" s="192">
        <v>13</v>
      </c>
      <c r="U350" s="4" t="s">
        <v>1018</v>
      </c>
      <c r="V350" s="4">
        <v>1811</v>
      </c>
      <c r="W350" s="4" t="s">
        <v>1019</v>
      </c>
      <c r="X350" s="4" t="s">
        <v>2648</v>
      </c>
    </row>
    <row r="351" spans="1:24">
      <c r="A351" s="4" t="s">
        <v>2830</v>
      </c>
      <c r="B351" s="4" t="s">
        <v>2831</v>
      </c>
      <c r="C351" s="4" t="s">
        <v>125</v>
      </c>
      <c r="D351" s="4" t="s">
        <v>2832</v>
      </c>
      <c r="E351" s="4"/>
      <c r="F351" s="157" t="s">
        <v>2833</v>
      </c>
      <c r="G351" s="4"/>
      <c r="H351" s="144" t="s">
        <v>2834</v>
      </c>
      <c r="I351" s="4"/>
      <c r="J351" s="4">
        <v>2</v>
      </c>
      <c r="K351" s="4">
        <v>2</v>
      </c>
      <c r="L351" s="4"/>
      <c r="M351" s="4"/>
      <c r="N351" s="4"/>
      <c r="O351" s="4"/>
      <c r="P351" s="4"/>
      <c r="Q351" s="4"/>
      <c r="R351" s="4"/>
      <c r="S351" s="4">
        <f t="shared" si="5"/>
        <v>2</v>
      </c>
      <c r="T351" s="192">
        <v>25</v>
      </c>
      <c r="U351" s="4" t="s">
        <v>1027</v>
      </c>
      <c r="V351" s="4">
        <v>1812</v>
      </c>
      <c r="W351" s="4" t="s">
        <v>1019</v>
      </c>
      <c r="X351" s="4" t="s">
        <v>2648</v>
      </c>
    </row>
    <row r="352" spans="1:24">
      <c r="A352" s="4" t="s">
        <v>2835</v>
      </c>
      <c r="B352" s="4" t="s">
        <v>2836</v>
      </c>
      <c r="C352" s="4" t="s">
        <v>2837</v>
      </c>
      <c r="D352" s="4" t="s">
        <v>2838</v>
      </c>
      <c r="E352" s="4"/>
      <c r="F352" s="157" t="s">
        <v>2839</v>
      </c>
      <c r="G352" s="4"/>
      <c r="H352" s="144" t="s">
        <v>2840</v>
      </c>
      <c r="I352" s="4"/>
      <c r="J352" s="4">
        <v>1</v>
      </c>
      <c r="K352" s="4">
        <v>1</v>
      </c>
      <c r="L352" s="4"/>
      <c r="M352" s="4"/>
      <c r="N352" s="4"/>
      <c r="O352" s="4"/>
      <c r="P352" s="4"/>
      <c r="Q352" s="4"/>
      <c r="R352" s="4"/>
      <c r="S352" s="4">
        <f t="shared" si="5"/>
        <v>1</v>
      </c>
      <c r="T352" s="192">
        <v>20</v>
      </c>
      <c r="U352" s="4" t="s">
        <v>1018</v>
      </c>
      <c r="V352" s="4">
        <v>1813</v>
      </c>
      <c r="W352" s="4" t="s">
        <v>1019</v>
      </c>
      <c r="X352" s="4" t="s">
        <v>2759</v>
      </c>
    </row>
    <row r="353" spans="1:24">
      <c r="A353" s="4" t="s">
        <v>2841</v>
      </c>
      <c r="B353" s="4" t="s">
        <v>2842</v>
      </c>
      <c r="C353" s="4" t="s">
        <v>125</v>
      </c>
      <c r="D353" s="4" t="s">
        <v>2843</v>
      </c>
      <c r="E353" s="4"/>
      <c r="F353" s="157" t="s">
        <v>2844</v>
      </c>
      <c r="G353" s="4"/>
      <c r="H353" s="144" t="s">
        <v>2845</v>
      </c>
      <c r="I353" s="4"/>
      <c r="J353" s="4">
        <v>2</v>
      </c>
      <c r="K353" s="4">
        <v>2</v>
      </c>
      <c r="L353" s="4"/>
      <c r="M353" s="4"/>
      <c r="N353" s="4"/>
      <c r="O353" s="4"/>
      <c r="P353" s="4"/>
      <c r="Q353" s="4"/>
      <c r="R353" s="4"/>
      <c r="S353" s="4">
        <f t="shared" si="5"/>
        <v>2</v>
      </c>
      <c r="T353" s="192">
        <v>25</v>
      </c>
      <c r="U353" s="4" t="s">
        <v>1027</v>
      </c>
      <c r="V353" s="4">
        <v>1814</v>
      </c>
      <c r="W353" s="4" t="s">
        <v>1019</v>
      </c>
      <c r="X353" s="4" t="s">
        <v>2846</v>
      </c>
    </row>
    <row r="354" spans="1:24">
      <c r="A354" s="4" t="s">
        <v>2847</v>
      </c>
      <c r="B354" s="4" t="s">
        <v>2848</v>
      </c>
      <c r="C354" s="4" t="s">
        <v>2849</v>
      </c>
      <c r="D354" s="4">
        <v>27608</v>
      </c>
      <c r="E354" s="4"/>
      <c r="F354" s="4" t="s">
        <v>2850</v>
      </c>
      <c r="G354" s="4"/>
      <c r="H354" s="144" t="s">
        <v>2851</v>
      </c>
      <c r="I354" s="4"/>
      <c r="J354" s="4">
        <v>3</v>
      </c>
      <c r="K354" s="4">
        <v>3</v>
      </c>
      <c r="L354" s="4"/>
      <c r="M354" s="4"/>
      <c r="N354" s="4"/>
      <c r="O354" s="4"/>
      <c r="P354" s="4"/>
      <c r="Q354" s="4"/>
      <c r="R354" s="4"/>
      <c r="S354" s="4">
        <f t="shared" si="5"/>
        <v>3</v>
      </c>
      <c r="T354" s="192">
        <v>40</v>
      </c>
      <c r="U354" s="4" t="s">
        <v>1018</v>
      </c>
      <c r="V354" s="4">
        <v>1815</v>
      </c>
      <c r="W354" s="4" t="s">
        <v>1019</v>
      </c>
      <c r="X354" s="4" t="s">
        <v>2852</v>
      </c>
    </row>
    <row r="355" spans="1:24">
      <c r="A355" s="4" t="s">
        <v>2853</v>
      </c>
      <c r="B355" s="4" t="s">
        <v>2854</v>
      </c>
      <c r="C355" s="4" t="s">
        <v>1753</v>
      </c>
      <c r="D355" s="4" t="s">
        <v>2855</v>
      </c>
      <c r="E355" s="4"/>
      <c r="F355" s="157" t="s">
        <v>2856</v>
      </c>
      <c r="G355" s="4"/>
      <c r="H355" s="144" t="s">
        <v>2857</v>
      </c>
      <c r="I355" s="4"/>
      <c r="J355" s="4">
        <v>1</v>
      </c>
      <c r="K355" s="4">
        <v>1</v>
      </c>
      <c r="L355" s="4"/>
      <c r="M355" s="4"/>
      <c r="N355" s="4"/>
      <c r="O355" s="4"/>
      <c r="P355" s="4"/>
      <c r="Q355" s="4"/>
      <c r="R355" s="4"/>
      <c r="S355" s="4">
        <f t="shared" si="5"/>
        <v>1</v>
      </c>
      <c r="T355" s="192">
        <v>15</v>
      </c>
      <c r="U355" s="4" t="s">
        <v>1027</v>
      </c>
      <c r="V355" s="4">
        <v>1816</v>
      </c>
      <c r="W355" s="4" t="s">
        <v>1019</v>
      </c>
      <c r="X355" s="4" t="s">
        <v>2858</v>
      </c>
    </row>
    <row r="356" spans="1:24">
      <c r="A356" s="4" t="s">
        <v>2859</v>
      </c>
      <c r="B356" s="4" t="s">
        <v>2860</v>
      </c>
      <c r="C356" s="4" t="s">
        <v>1424</v>
      </c>
      <c r="D356" s="4" t="s">
        <v>2861</v>
      </c>
      <c r="E356" s="4"/>
      <c r="F356" s="157" t="s">
        <v>2862</v>
      </c>
      <c r="G356" s="4"/>
      <c r="H356" s="144" t="s">
        <v>2863</v>
      </c>
      <c r="I356" s="4"/>
      <c r="J356" s="4">
        <v>2</v>
      </c>
      <c r="K356" s="4">
        <v>2</v>
      </c>
      <c r="L356" s="4"/>
      <c r="M356" s="4"/>
      <c r="N356" s="4"/>
      <c r="O356" s="4"/>
      <c r="P356" s="4"/>
      <c r="Q356" s="4"/>
      <c r="R356" s="4"/>
      <c r="S356" s="4">
        <f t="shared" si="5"/>
        <v>2</v>
      </c>
      <c r="T356" s="192">
        <v>25</v>
      </c>
      <c r="U356" s="4" t="s">
        <v>1018</v>
      </c>
      <c r="V356" s="4">
        <v>1817</v>
      </c>
      <c r="W356" s="4" t="s">
        <v>1019</v>
      </c>
      <c r="X356" s="4" t="s">
        <v>2846</v>
      </c>
    </row>
    <row r="357" spans="1:24">
      <c r="A357" s="4" t="s">
        <v>2864</v>
      </c>
      <c r="B357" s="4" t="s">
        <v>2865</v>
      </c>
      <c r="C357" s="4" t="s">
        <v>891</v>
      </c>
      <c r="D357" s="4" t="s">
        <v>2866</v>
      </c>
      <c r="E357" s="4"/>
      <c r="F357" s="157" t="s">
        <v>2867</v>
      </c>
      <c r="G357" s="4"/>
      <c r="H357" s="144" t="s">
        <v>2868</v>
      </c>
      <c r="I357" s="4"/>
      <c r="J357" s="4">
        <v>2</v>
      </c>
      <c r="K357" s="4">
        <v>2</v>
      </c>
      <c r="L357" s="4"/>
      <c r="M357" s="4"/>
      <c r="N357" s="4"/>
      <c r="O357" s="4"/>
      <c r="P357" s="4"/>
      <c r="Q357" s="4"/>
      <c r="R357" s="4"/>
      <c r="S357" s="4">
        <f t="shared" si="5"/>
        <v>2</v>
      </c>
      <c r="T357" s="192">
        <v>25</v>
      </c>
      <c r="U357" s="4" t="s">
        <v>1027</v>
      </c>
      <c r="V357" s="4">
        <v>1818</v>
      </c>
      <c r="W357" s="4" t="s">
        <v>1019</v>
      </c>
      <c r="X357" s="4" t="s">
        <v>2846</v>
      </c>
    </row>
    <row r="358" spans="1:24">
      <c r="A358" s="4" t="s">
        <v>2869</v>
      </c>
      <c r="B358" s="4" t="s">
        <v>2870</v>
      </c>
      <c r="C358" s="4" t="s">
        <v>1729</v>
      </c>
      <c r="D358" s="4" t="s">
        <v>2871</v>
      </c>
      <c r="E358" s="4"/>
      <c r="F358" s="157" t="s">
        <v>2872</v>
      </c>
      <c r="G358" s="4"/>
      <c r="H358" s="144" t="s">
        <v>2873</v>
      </c>
      <c r="I358" s="4"/>
      <c r="J358" s="4">
        <v>2</v>
      </c>
      <c r="K358" s="4">
        <v>2</v>
      </c>
      <c r="L358" s="4"/>
      <c r="M358" s="4"/>
      <c r="N358" s="4"/>
      <c r="O358" s="4"/>
      <c r="P358" s="4"/>
      <c r="Q358" s="4"/>
      <c r="R358" s="4"/>
      <c r="S358" s="4">
        <f t="shared" si="5"/>
        <v>2</v>
      </c>
      <c r="T358" s="192">
        <v>25</v>
      </c>
      <c r="U358" s="4" t="s">
        <v>1018</v>
      </c>
      <c r="V358" s="4">
        <v>1819</v>
      </c>
      <c r="W358" s="4" t="s">
        <v>1019</v>
      </c>
      <c r="X358" s="4" t="s">
        <v>2846</v>
      </c>
    </row>
    <row r="359" spans="1:24">
      <c r="A359" s="4" t="s">
        <v>2874</v>
      </c>
      <c r="B359" s="4" t="s">
        <v>2875</v>
      </c>
      <c r="C359" s="4" t="s">
        <v>389</v>
      </c>
      <c r="D359" s="4" t="s">
        <v>2876</v>
      </c>
      <c r="E359" s="4"/>
      <c r="F359" s="157" t="s">
        <v>2877</v>
      </c>
      <c r="G359" s="4"/>
      <c r="H359" s="144" t="s">
        <v>2878</v>
      </c>
      <c r="I359" s="4"/>
      <c r="J359" s="4">
        <v>1</v>
      </c>
      <c r="K359" s="4">
        <v>1</v>
      </c>
      <c r="L359" s="4"/>
      <c r="M359" s="4"/>
      <c r="N359" s="4"/>
      <c r="O359" s="4"/>
      <c r="P359" s="4"/>
      <c r="Q359" s="4"/>
      <c r="R359" s="4"/>
      <c r="S359" s="4">
        <f t="shared" si="5"/>
        <v>1</v>
      </c>
      <c r="T359" s="192">
        <v>13</v>
      </c>
      <c r="U359" s="4" t="s">
        <v>1018</v>
      </c>
      <c r="V359" s="4">
        <v>1820</v>
      </c>
      <c r="W359" s="4" t="s">
        <v>1019</v>
      </c>
      <c r="X359" s="4" t="s">
        <v>2846</v>
      </c>
    </row>
    <row r="360" spans="1:24">
      <c r="A360" s="4" t="s">
        <v>2879</v>
      </c>
      <c r="B360" s="4" t="s">
        <v>2880</v>
      </c>
      <c r="C360" s="4" t="s">
        <v>1673</v>
      </c>
      <c r="D360" s="4" t="s">
        <v>2881</v>
      </c>
      <c r="E360" s="4"/>
      <c r="F360" s="157" t="s">
        <v>2882</v>
      </c>
      <c r="G360" s="4"/>
      <c r="H360" s="144" t="s">
        <v>2883</v>
      </c>
      <c r="I360" s="4"/>
      <c r="J360" s="4">
        <v>1</v>
      </c>
      <c r="K360" s="4">
        <v>1</v>
      </c>
      <c r="L360" s="4"/>
      <c r="M360" s="4"/>
      <c r="N360" s="4"/>
      <c r="O360" s="4"/>
      <c r="P360" s="4"/>
      <c r="Q360" s="4"/>
      <c r="R360" s="4"/>
      <c r="S360" s="4">
        <f t="shared" si="5"/>
        <v>1</v>
      </c>
      <c r="T360" s="192">
        <v>13</v>
      </c>
      <c r="U360" s="4" t="s">
        <v>1018</v>
      </c>
      <c r="V360" s="4">
        <v>1821</v>
      </c>
      <c r="W360" s="4" t="s">
        <v>1019</v>
      </c>
      <c r="X360" s="4" t="s">
        <v>2846</v>
      </c>
    </row>
    <row r="361" spans="1:24">
      <c r="A361" s="4" t="s">
        <v>2884</v>
      </c>
      <c r="B361" s="4" t="s">
        <v>2885</v>
      </c>
      <c r="C361" s="4" t="s">
        <v>1201</v>
      </c>
      <c r="D361" s="4" t="s">
        <v>2886</v>
      </c>
      <c r="E361" s="4"/>
      <c r="F361" s="157" t="s">
        <v>2887</v>
      </c>
      <c r="G361" s="4"/>
      <c r="H361" s="144" t="s">
        <v>2888</v>
      </c>
      <c r="I361" s="4"/>
      <c r="J361" s="4">
        <v>1</v>
      </c>
      <c r="K361" s="4">
        <v>1</v>
      </c>
      <c r="L361" s="4"/>
      <c r="M361" s="4"/>
      <c r="N361" s="4"/>
      <c r="O361" s="4"/>
      <c r="P361" s="4"/>
      <c r="Q361" s="4"/>
      <c r="R361" s="4"/>
      <c r="S361" s="4">
        <f t="shared" si="5"/>
        <v>1</v>
      </c>
      <c r="T361" s="192">
        <v>20</v>
      </c>
      <c r="U361" s="4" t="s">
        <v>1027</v>
      </c>
      <c r="V361" s="4">
        <v>1822</v>
      </c>
      <c r="W361" s="4" t="s">
        <v>1019</v>
      </c>
      <c r="X361" s="4" t="s">
        <v>2889</v>
      </c>
    </row>
    <row r="362" spans="1:24">
      <c r="A362" s="4" t="s">
        <v>2890</v>
      </c>
      <c r="B362" s="4" t="s">
        <v>2891</v>
      </c>
      <c r="C362" s="4" t="s">
        <v>2892</v>
      </c>
      <c r="D362" s="4" t="s">
        <v>2893</v>
      </c>
      <c r="E362" s="4"/>
      <c r="F362" s="157" t="s">
        <v>2894</v>
      </c>
      <c r="G362" s="4"/>
      <c r="H362" s="144" t="s">
        <v>2895</v>
      </c>
      <c r="I362" s="4"/>
      <c r="J362" s="4">
        <v>1</v>
      </c>
      <c r="K362" s="4">
        <v>1</v>
      </c>
      <c r="L362" s="4"/>
      <c r="M362" s="4"/>
      <c r="N362" s="4"/>
      <c r="O362" s="4"/>
      <c r="P362" s="4"/>
      <c r="Q362" s="4"/>
      <c r="R362" s="4"/>
      <c r="S362" s="4">
        <f t="shared" si="5"/>
        <v>1</v>
      </c>
      <c r="T362" s="192">
        <v>20</v>
      </c>
      <c r="U362" s="4" t="s">
        <v>1018</v>
      </c>
      <c r="V362" s="4">
        <v>1823</v>
      </c>
      <c r="W362" s="4" t="s">
        <v>1019</v>
      </c>
      <c r="X362" s="4" t="s">
        <v>2889</v>
      </c>
    </row>
    <row r="363" spans="1:24">
      <c r="A363" s="4" t="s">
        <v>2896</v>
      </c>
      <c r="B363" s="4" t="s">
        <v>2897</v>
      </c>
      <c r="C363" s="4" t="s">
        <v>2898</v>
      </c>
      <c r="D363" s="4" t="s">
        <v>2899</v>
      </c>
      <c r="E363" s="4"/>
      <c r="F363" s="157" t="s">
        <v>2900</v>
      </c>
      <c r="G363" s="4"/>
      <c r="H363" s="144" t="s">
        <v>2901</v>
      </c>
      <c r="I363" s="4"/>
      <c r="J363" s="4">
        <v>2</v>
      </c>
      <c r="K363" s="4">
        <v>2</v>
      </c>
      <c r="L363" s="4"/>
      <c r="M363" s="4"/>
      <c r="N363" s="4"/>
      <c r="O363" s="4"/>
      <c r="P363" s="4"/>
      <c r="Q363" s="4"/>
      <c r="R363" s="4"/>
      <c r="S363" s="4">
        <f t="shared" si="5"/>
        <v>2</v>
      </c>
      <c r="T363" s="192">
        <v>25</v>
      </c>
      <c r="U363" s="4" t="s">
        <v>1027</v>
      </c>
      <c r="V363" s="4">
        <v>1824</v>
      </c>
      <c r="W363" s="4" t="s">
        <v>1019</v>
      </c>
      <c r="X363" s="4" t="s">
        <v>2846</v>
      </c>
    </row>
    <row r="364" spans="1:24">
      <c r="A364" s="4" t="s">
        <v>2902</v>
      </c>
      <c r="B364" s="4" t="s">
        <v>2903</v>
      </c>
      <c r="C364" s="4" t="s">
        <v>125</v>
      </c>
      <c r="D364" s="4" t="s">
        <v>2904</v>
      </c>
      <c r="E364" s="4"/>
      <c r="F364" s="157" t="s">
        <v>2905</v>
      </c>
      <c r="G364" s="4"/>
      <c r="H364" s="144" t="s">
        <v>2906</v>
      </c>
      <c r="I364" s="4"/>
      <c r="J364" s="4">
        <v>37</v>
      </c>
      <c r="K364" s="4">
        <v>37</v>
      </c>
      <c r="L364" s="4"/>
      <c r="M364" s="4"/>
      <c r="N364" s="4"/>
      <c r="O364" s="4"/>
      <c r="P364" s="4"/>
      <c r="Q364" s="4"/>
      <c r="R364" s="4"/>
      <c r="S364" s="4">
        <v>37</v>
      </c>
      <c r="T364" s="192">
        <v>400</v>
      </c>
      <c r="U364" s="4" t="s">
        <v>1018</v>
      </c>
      <c r="V364" s="4">
        <v>1825</v>
      </c>
      <c r="W364" s="4" t="s">
        <v>1019</v>
      </c>
      <c r="X364" s="4" t="s">
        <v>1889</v>
      </c>
    </row>
    <row r="365" spans="1:24">
      <c r="A365" s="4" t="s">
        <v>2907</v>
      </c>
      <c r="B365" s="4" t="s">
        <v>2908</v>
      </c>
      <c r="C365" s="4" t="s">
        <v>147</v>
      </c>
      <c r="D365" s="4" t="s">
        <v>2909</v>
      </c>
      <c r="E365" s="4"/>
      <c r="F365" s="157" t="s">
        <v>2910</v>
      </c>
      <c r="G365" s="4"/>
      <c r="H365" s="144" t="s">
        <v>2911</v>
      </c>
      <c r="I365" s="4"/>
      <c r="J365" s="4">
        <v>1</v>
      </c>
      <c r="K365" s="4">
        <v>1</v>
      </c>
      <c r="L365" s="4"/>
      <c r="M365" s="4"/>
      <c r="N365" s="4"/>
      <c r="O365" s="4"/>
      <c r="P365" s="4"/>
      <c r="Q365" s="4"/>
      <c r="R365" s="4"/>
      <c r="S365" s="4">
        <f t="shared" si="5"/>
        <v>1</v>
      </c>
      <c r="T365" s="192">
        <v>40</v>
      </c>
      <c r="U365" s="4" t="s">
        <v>1027</v>
      </c>
      <c r="V365" s="4">
        <v>1826</v>
      </c>
      <c r="W365" s="4" t="s">
        <v>1019</v>
      </c>
      <c r="X365" s="4" t="s">
        <v>2912</v>
      </c>
    </row>
    <row r="366" spans="1:24">
      <c r="A366" s="4" t="s">
        <v>2913</v>
      </c>
      <c r="B366" s="4" t="s">
        <v>2914</v>
      </c>
      <c r="C366" s="4" t="s">
        <v>389</v>
      </c>
      <c r="D366" s="4" t="s">
        <v>2915</v>
      </c>
      <c r="E366" s="4"/>
      <c r="F366" s="157" t="s">
        <v>2916</v>
      </c>
      <c r="G366" s="4"/>
      <c r="H366" s="144" t="s">
        <v>2917</v>
      </c>
      <c r="I366" s="4"/>
      <c r="J366" s="4">
        <v>2</v>
      </c>
      <c r="K366" s="4">
        <v>2</v>
      </c>
      <c r="L366" s="4"/>
      <c r="M366" s="4"/>
      <c r="N366" s="4"/>
      <c r="O366" s="4"/>
      <c r="P366" s="4"/>
      <c r="Q366" s="4"/>
      <c r="R366" s="4"/>
      <c r="S366" s="4">
        <f t="shared" si="5"/>
        <v>2</v>
      </c>
      <c r="T366" s="192">
        <v>25</v>
      </c>
      <c r="U366" s="4" t="s">
        <v>1018</v>
      </c>
      <c r="V366" s="4">
        <v>1827</v>
      </c>
      <c r="W366" s="4" t="s">
        <v>1019</v>
      </c>
      <c r="X366" s="4" t="s">
        <v>2846</v>
      </c>
    </row>
    <row r="367" spans="1:24">
      <c r="A367" s="4" t="s">
        <v>2918</v>
      </c>
      <c r="B367" s="4" t="s">
        <v>2919</v>
      </c>
      <c r="C367" s="4" t="s">
        <v>323</v>
      </c>
      <c r="D367" s="4" t="s">
        <v>2920</v>
      </c>
      <c r="E367" s="4"/>
      <c r="F367" s="157" t="s">
        <v>2921</v>
      </c>
      <c r="G367" s="4"/>
      <c r="H367" s="144" t="s">
        <v>2922</v>
      </c>
      <c r="I367" s="4"/>
      <c r="J367" s="4">
        <v>1</v>
      </c>
      <c r="K367" s="4">
        <v>1</v>
      </c>
      <c r="L367" s="4"/>
      <c r="M367" s="4"/>
      <c r="N367" s="4"/>
      <c r="O367" s="4"/>
      <c r="P367" s="4"/>
      <c r="Q367" s="4"/>
      <c r="R367" s="4"/>
      <c r="S367" s="4">
        <f t="shared" si="5"/>
        <v>1</v>
      </c>
      <c r="T367" s="192">
        <v>13</v>
      </c>
      <c r="U367" s="4" t="s">
        <v>1018</v>
      </c>
      <c r="V367" s="4">
        <v>1828</v>
      </c>
      <c r="W367" s="4" t="s">
        <v>1019</v>
      </c>
      <c r="X367" s="4" t="s">
        <v>2846</v>
      </c>
    </row>
    <row r="368" spans="1:24">
      <c r="A368" s="4" t="s">
        <v>2923</v>
      </c>
      <c r="B368" s="4" t="s">
        <v>2924</v>
      </c>
      <c r="C368" s="4" t="s">
        <v>323</v>
      </c>
      <c r="D368" s="4" t="s">
        <v>2925</v>
      </c>
      <c r="E368" s="4"/>
      <c r="F368" s="157" t="s">
        <v>2926</v>
      </c>
      <c r="G368" s="4"/>
      <c r="H368" s="144" t="s">
        <v>2927</v>
      </c>
      <c r="I368" s="4"/>
      <c r="J368" s="4">
        <v>1</v>
      </c>
      <c r="K368" s="4">
        <v>1</v>
      </c>
      <c r="L368" s="4"/>
      <c r="M368" s="4"/>
      <c r="N368" s="4"/>
      <c r="O368" s="4"/>
      <c r="P368" s="4"/>
      <c r="Q368" s="4"/>
      <c r="R368" s="4"/>
      <c r="S368" s="4">
        <f t="shared" si="5"/>
        <v>1</v>
      </c>
      <c r="T368" s="192">
        <v>13</v>
      </c>
      <c r="U368" s="4" t="s">
        <v>1018</v>
      </c>
      <c r="V368" s="4">
        <v>1829</v>
      </c>
      <c r="W368" s="4" t="s">
        <v>1019</v>
      </c>
      <c r="X368" s="4" t="s">
        <v>2846</v>
      </c>
    </row>
    <row r="369" spans="1:24">
      <c r="A369" s="4" t="s">
        <v>2928</v>
      </c>
      <c r="B369" s="4" t="s">
        <v>2929</v>
      </c>
      <c r="C369" s="4" t="s">
        <v>1307</v>
      </c>
      <c r="D369" s="4" t="s">
        <v>2930</v>
      </c>
      <c r="E369" s="4"/>
      <c r="F369" s="157" t="s">
        <v>2931</v>
      </c>
      <c r="G369" s="4"/>
      <c r="H369" s="144" t="s">
        <v>2932</v>
      </c>
      <c r="I369" s="4"/>
      <c r="J369" s="4">
        <v>2</v>
      </c>
      <c r="K369" s="4">
        <v>2</v>
      </c>
      <c r="L369" s="4"/>
      <c r="M369" s="4"/>
      <c r="N369" s="4"/>
      <c r="O369" s="4"/>
      <c r="P369" s="4"/>
      <c r="Q369" s="4"/>
      <c r="R369" s="4"/>
      <c r="S369" s="4">
        <f t="shared" si="5"/>
        <v>2</v>
      </c>
      <c r="T369" s="192">
        <v>25</v>
      </c>
      <c r="U369" s="4" t="s">
        <v>1018</v>
      </c>
      <c r="V369" s="4">
        <v>1830</v>
      </c>
      <c r="W369" s="4" t="s">
        <v>1019</v>
      </c>
      <c r="X369" s="4" t="s">
        <v>2846</v>
      </c>
    </row>
    <row r="370" spans="1:24">
      <c r="A370" s="4" t="s">
        <v>2933</v>
      </c>
      <c r="B370" s="4" t="s">
        <v>2934</v>
      </c>
      <c r="C370" s="4" t="s">
        <v>118</v>
      </c>
      <c r="D370" s="4" t="s">
        <v>2935</v>
      </c>
      <c r="E370" s="4"/>
      <c r="F370" s="157" t="s">
        <v>2936</v>
      </c>
      <c r="G370" s="4"/>
      <c r="H370" s="196" t="s">
        <v>2937</v>
      </c>
      <c r="I370" s="4"/>
      <c r="J370" s="4">
        <v>2</v>
      </c>
      <c r="K370" s="4">
        <v>2</v>
      </c>
      <c r="L370" s="4"/>
      <c r="M370" s="4"/>
      <c r="N370" s="4"/>
      <c r="O370" s="4"/>
      <c r="P370" s="4"/>
      <c r="Q370" s="4"/>
      <c r="R370" s="4"/>
      <c r="S370" s="4">
        <f t="shared" si="5"/>
        <v>2</v>
      </c>
      <c r="T370" s="192">
        <v>25</v>
      </c>
      <c r="U370" s="4" t="s">
        <v>1018</v>
      </c>
      <c r="V370" s="4">
        <v>1831</v>
      </c>
      <c r="W370" s="4" t="s">
        <v>1019</v>
      </c>
      <c r="X370" s="4" t="s">
        <v>2846</v>
      </c>
    </row>
    <row r="371" spans="1:24">
      <c r="A371" s="4" t="s">
        <v>2938</v>
      </c>
      <c r="B371" s="4" t="s">
        <v>2939</v>
      </c>
      <c r="C371" s="4" t="s">
        <v>125</v>
      </c>
      <c r="D371" s="4" t="s">
        <v>2940</v>
      </c>
      <c r="E371" s="4"/>
      <c r="F371" s="157" t="s">
        <v>2941</v>
      </c>
      <c r="G371" s="4"/>
      <c r="H371" s="144" t="s">
        <v>2942</v>
      </c>
      <c r="I371" s="4"/>
      <c r="J371" s="4">
        <v>1</v>
      </c>
      <c r="K371" s="4">
        <v>1</v>
      </c>
      <c r="L371" s="4"/>
      <c r="M371" s="4"/>
      <c r="N371" s="4"/>
      <c r="O371" s="4"/>
      <c r="P371" s="4"/>
      <c r="Q371" s="4"/>
      <c r="R371" s="4"/>
      <c r="S371" s="4">
        <f t="shared" si="5"/>
        <v>1</v>
      </c>
      <c r="T371" s="192">
        <v>13</v>
      </c>
      <c r="U371" s="4" t="s">
        <v>1018</v>
      </c>
      <c r="V371" s="4">
        <v>1832</v>
      </c>
      <c r="W371" s="4" t="s">
        <v>1019</v>
      </c>
      <c r="X371" s="4" t="s">
        <v>2846</v>
      </c>
    </row>
    <row r="372" spans="1:24">
      <c r="A372" s="4" t="s">
        <v>2943</v>
      </c>
      <c r="B372" s="4" t="s">
        <v>2944</v>
      </c>
      <c r="C372" s="4" t="s">
        <v>221</v>
      </c>
      <c r="D372" s="4" t="s">
        <v>2945</v>
      </c>
      <c r="E372" s="4"/>
      <c r="F372" s="157" t="s">
        <v>2946</v>
      </c>
      <c r="G372" s="4"/>
      <c r="H372" s="144" t="s">
        <v>2947</v>
      </c>
      <c r="I372" s="4"/>
      <c r="J372" s="4">
        <v>1</v>
      </c>
      <c r="K372" s="4">
        <v>1</v>
      </c>
      <c r="L372" s="4"/>
      <c r="M372" s="4"/>
      <c r="N372" s="4"/>
      <c r="O372" s="4"/>
      <c r="P372" s="4"/>
      <c r="Q372" s="4"/>
      <c r="R372" s="4"/>
      <c r="S372" s="4">
        <f t="shared" si="5"/>
        <v>1</v>
      </c>
      <c r="T372" s="192">
        <v>50</v>
      </c>
      <c r="U372" s="4" t="s">
        <v>1027</v>
      </c>
      <c r="V372" s="4">
        <v>1833</v>
      </c>
      <c r="W372" s="4" t="s">
        <v>1019</v>
      </c>
      <c r="X372" s="4" t="s">
        <v>2948</v>
      </c>
    </row>
    <row r="373" spans="1:24">
      <c r="A373" s="4" t="s">
        <v>2949</v>
      </c>
      <c r="B373" s="4" t="s">
        <v>2950</v>
      </c>
      <c r="C373" s="4" t="s">
        <v>1184</v>
      </c>
      <c r="D373" s="4" t="s">
        <v>2951</v>
      </c>
      <c r="E373" s="4"/>
      <c r="F373" s="157" t="s">
        <v>2952</v>
      </c>
      <c r="G373" s="4"/>
      <c r="H373" s="144" t="s">
        <v>2953</v>
      </c>
      <c r="I373" s="4"/>
      <c r="J373" s="4">
        <v>2</v>
      </c>
      <c r="K373" s="4">
        <v>2</v>
      </c>
      <c r="L373" s="4"/>
      <c r="M373" s="4"/>
      <c r="N373" s="4"/>
      <c r="O373" s="4"/>
      <c r="P373" s="4"/>
      <c r="Q373" s="4"/>
      <c r="R373" s="4"/>
      <c r="S373" s="4">
        <f t="shared" si="5"/>
        <v>2</v>
      </c>
      <c r="T373" s="192">
        <v>25</v>
      </c>
      <c r="U373" s="4" t="s">
        <v>1018</v>
      </c>
      <c r="V373" s="4">
        <v>1834</v>
      </c>
      <c r="W373" s="4" t="s">
        <v>1019</v>
      </c>
      <c r="X373" s="4" t="s">
        <v>2846</v>
      </c>
    </row>
    <row r="374" spans="1:24">
      <c r="A374" s="4" t="s">
        <v>2954</v>
      </c>
      <c r="B374" s="4" t="s">
        <v>2955</v>
      </c>
      <c r="C374" s="4" t="s">
        <v>2956</v>
      </c>
      <c r="D374" s="4" t="s">
        <v>2957</v>
      </c>
      <c r="E374" s="4"/>
      <c r="F374" s="157" t="s">
        <v>2958</v>
      </c>
      <c r="G374" s="4"/>
      <c r="H374" s="144" t="s">
        <v>2959</v>
      </c>
      <c r="I374" s="4"/>
      <c r="J374" s="4">
        <v>1</v>
      </c>
      <c r="K374" s="4">
        <v>1</v>
      </c>
      <c r="L374" s="4"/>
      <c r="M374" s="4"/>
      <c r="N374" s="4"/>
      <c r="O374" s="4"/>
      <c r="P374" s="4"/>
      <c r="Q374" s="4"/>
      <c r="R374" s="4"/>
      <c r="S374" s="4">
        <f t="shared" si="5"/>
        <v>1</v>
      </c>
      <c r="T374" s="192">
        <v>33</v>
      </c>
      <c r="U374" s="4" t="s">
        <v>1027</v>
      </c>
      <c r="V374" s="4">
        <v>1835</v>
      </c>
      <c r="W374" s="4" t="s">
        <v>1019</v>
      </c>
      <c r="X374" s="4" t="s">
        <v>2960</v>
      </c>
    </row>
    <row r="375" spans="1:24">
      <c r="A375" s="4" t="s">
        <v>2961</v>
      </c>
      <c r="B375" s="4" t="s">
        <v>2962</v>
      </c>
      <c r="C375" s="4" t="s">
        <v>415</v>
      </c>
      <c r="D375" s="4" t="s">
        <v>2963</v>
      </c>
      <c r="E375" s="4"/>
      <c r="F375" s="157" t="s">
        <v>2964</v>
      </c>
      <c r="G375" s="4"/>
      <c r="H375" s="144" t="s">
        <v>2965</v>
      </c>
      <c r="I375" s="4"/>
      <c r="J375" s="4">
        <v>1</v>
      </c>
      <c r="K375" s="4">
        <v>1</v>
      </c>
      <c r="L375" s="4"/>
      <c r="M375" s="4"/>
      <c r="N375" s="4"/>
      <c r="O375" s="4"/>
      <c r="P375" s="4"/>
      <c r="Q375" s="4"/>
      <c r="R375" s="4"/>
      <c r="S375" s="4">
        <f t="shared" si="5"/>
        <v>1</v>
      </c>
      <c r="T375" s="192">
        <v>13</v>
      </c>
      <c r="U375" s="4" t="s">
        <v>1018</v>
      </c>
      <c r="V375" s="4">
        <v>1836</v>
      </c>
      <c r="W375" s="4" t="s">
        <v>1019</v>
      </c>
      <c r="X375" s="4" t="s">
        <v>2846</v>
      </c>
    </row>
    <row r="376" spans="1:24">
      <c r="A376" s="4" t="s">
        <v>2966</v>
      </c>
      <c r="B376" s="4" t="s">
        <v>2967</v>
      </c>
      <c r="C376" s="4" t="s">
        <v>1264</v>
      </c>
      <c r="D376" s="4" t="s">
        <v>2968</v>
      </c>
      <c r="E376" s="4"/>
      <c r="F376" s="157" t="s">
        <v>2969</v>
      </c>
      <c r="G376" s="4"/>
      <c r="H376" s="144" t="s">
        <v>2970</v>
      </c>
      <c r="I376" s="4"/>
      <c r="J376" s="4">
        <v>1</v>
      </c>
      <c r="K376" s="4">
        <v>1</v>
      </c>
      <c r="L376" s="4"/>
      <c r="M376" s="4"/>
      <c r="N376" s="4"/>
      <c r="O376" s="4"/>
      <c r="P376" s="4"/>
      <c r="Q376" s="4"/>
      <c r="R376" s="4"/>
      <c r="S376" s="4">
        <f t="shared" si="5"/>
        <v>1</v>
      </c>
      <c r="T376" s="192">
        <v>23</v>
      </c>
      <c r="U376" s="4" t="s">
        <v>1018</v>
      </c>
      <c r="V376" s="4">
        <v>1837</v>
      </c>
      <c r="W376" s="4" t="s">
        <v>1019</v>
      </c>
      <c r="X376" s="4" t="s">
        <v>2971</v>
      </c>
    </row>
    <row r="377" spans="1:24">
      <c r="A377" s="4" t="s">
        <v>2972</v>
      </c>
      <c r="B377" s="4" t="s">
        <v>2973</v>
      </c>
      <c r="C377" s="4" t="s">
        <v>1210</v>
      </c>
      <c r="D377" s="4" t="s">
        <v>2974</v>
      </c>
      <c r="E377" s="4"/>
      <c r="F377" s="157" t="s">
        <v>2975</v>
      </c>
      <c r="G377" s="4"/>
      <c r="H377" s="144" t="s">
        <v>2976</v>
      </c>
      <c r="I377" s="4"/>
      <c r="J377" s="4">
        <v>1</v>
      </c>
      <c r="K377" s="4">
        <v>1</v>
      </c>
      <c r="L377" s="4"/>
      <c r="M377" s="4"/>
      <c r="N377" s="4"/>
      <c r="O377" s="4"/>
      <c r="P377" s="4"/>
      <c r="Q377" s="4"/>
      <c r="R377" s="4"/>
      <c r="S377" s="4">
        <f t="shared" si="5"/>
        <v>1</v>
      </c>
      <c r="T377" s="192">
        <v>20</v>
      </c>
      <c r="U377" s="4" t="s">
        <v>1027</v>
      </c>
      <c r="V377" s="4">
        <v>1838</v>
      </c>
      <c r="W377" s="4" t="s">
        <v>1019</v>
      </c>
      <c r="X377" s="4" t="s">
        <v>2889</v>
      </c>
    </row>
    <row r="378" spans="1:24">
      <c r="A378" s="4" t="s">
        <v>2977</v>
      </c>
      <c r="B378" s="4" t="s">
        <v>2978</v>
      </c>
      <c r="C378" s="4" t="s">
        <v>800</v>
      </c>
      <c r="D378" s="4" t="s">
        <v>2979</v>
      </c>
      <c r="E378" s="4"/>
      <c r="F378" s="157" t="s">
        <v>2980</v>
      </c>
      <c r="G378" s="4"/>
      <c r="H378" s="144" t="s">
        <v>2981</v>
      </c>
      <c r="I378" s="4"/>
      <c r="J378" s="4">
        <v>1</v>
      </c>
      <c r="K378" s="4">
        <v>1</v>
      </c>
      <c r="L378" s="4"/>
      <c r="M378" s="4"/>
      <c r="N378" s="4"/>
      <c r="O378" s="4"/>
      <c r="P378" s="4"/>
      <c r="Q378" s="4"/>
      <c r="R378" s="4"/>
      <c r="S378" s="4">
        <f t="shared" si="5"/>
        <v>1</v>
      </c>
      <c r="T378" s="192">
        <v>33</v>
      </c>
      <c r="U378" s="4" t="s">
        <v>1027</v>
      </c>
      <c r="V378" s="4">
        <v>1839</v>
      </c>
      <c r="W378" s="4" t="s">
        <v>1019</v>
      </c>
      <c r="X378" s="4" t="s">
        <v>2960</v>
      </c>
    </row>
    <row r="379" spans="1:24">
      <c r="A379" s="4" t="s">
        <v>2982</v>
      </c>
      <c r="B379" s="4" t="s">
        <v>2983</v>
      </c>
      <c r="C379" s="4" t="s">
        <v>334</v>
      </c>
      <c r="D379" s="4" t="s">
        <v>2984</v>
      </c>
      <c r="E379" s="4"/>
      <c r="F379" s="157" t="s">
        <v>2985</v>
      </c>
      <c r="G379" s="4"/>
      <c r="H379" s="144" t="s">
        <v>2986</v>
      </c>
      <c r="I379" s="4"/>
      <c r="J379" s="4"/>
      <c r="K379" s="4"/>
      <c r="L379" s="4"/>
      <c r="M379" s="4"/>
      <c r="N379" s="4"/>
      <c r="O379" s="4"/>
      <c r="P379" s="4">
        <v>2</v>
      </c>
      <c r="Q379" s="4">
        <v>2</v>
      </c>
      <c r="R379" s="4"/>
      <c r="S379" s="4">
        <f t="shared" si="5"/>
        <v>2</v>
      </c>
      <c r="T379" s="192">
        <v>25</v>
      </c>
      <c r="U379" s="4" t="s">
        <v>1018</v>
      </c>
      <c r="V379" s="4">
        <v>1840</v>
      </c>
      <c r="W379" s="4" t="s">
        <v>1019</v>
      </c>
      <c r="X379" s="4" t="s">
        <v>2987</v>
      </c>
    </row>
    <row r="380" spans="1:24">
      <c r="A380" s="4" t="s">
        <v>2988</v>
      </c>
      <c r="B380" s="4" t="s">
        <v>2989</v>
      </c>
      <c r="C380" s="4" t="s">
        <v>1418</v>
      </c>
      <c r="D380" s="4" t="s">
        <v>2990</v>
      </c>
      <c r="E380" s="4"/>
      <c r="F380" s="157" t="s">
        <v>2991</v>
      </c>
      <c r="G380" s="4"/>
      <c r="H380" s="144" t="s">
        <v>2992</v>
      </c>
      <c r="I380" s="4"/>
      <c r="J380" s="4">
        <v>4</v>
      </c>
      <c r="K380" s="4">
        <v>4</v>
      </c>
      <c r="L380" s="4"/>
      <c r="M380" s="4"/>
      <c r="N380" s="4"/>
      <c r="O380" s="4"/>
      <c r="P380" s="4"/>
      <c r="Q380" s="4"/>
      <c r="R380" s="4"/>
      <c r="S380" s="4">
        <f t="shared" si="5"/>
        <v>4</v>
      </c>
      <c r="T380" s="192">
        <v>100</v>
      </c>
      <c r="U380" s="4" t="s">
        <v>1027</v>
      </c>
      <c r="V380" s="4">
        <v>1841</v>
      </c>
      <c r="W380" s="4" t="s">
        <v>1019</v>
      </c>
      <c r="X380" s="4" t="s">
        <v>2993</v>
      </c>
    </row>
    <row r="381" spans="1:24">
      <c r="A381" s="4" t="s">
        <v>2994</v>
      </c>
      <c r="B381" s="4" t="s">
        <v>2995</v>
      </c>
      <c r="C381" s="4" t="s">
        <v>334</v>
      </c>
      <c r="D381" s="4" t="s">
        <v>2996</v>
      </c>
      <c r="E381" s="4"/>
      <c r="F381" s="157" t="s">
        <v>2997</v>
      </c>
      <c r="G381" s="4"/>
      <c r="H381" s="144" t="s">
        <v>2998</v>
      </c>
      <c r="I381" s="4"/>
      <c r="J381" s="4">
        <v>2</v>
      </c>
      <c r="K381" s="4">
        <v>2</v>
      </c>
      <c r="L381" s="4"/>
      <c r="M381" s="4"/>
      <c r="N381" s="4"/>
      <c r="O381" s="4"/>
      <c r="P381" s="4"/>
      <c r="Q381" s="4"/>
      <c r="R381" s="4"/>
      <c r="S381" s="4">
        <f t="shared" si="5"/>
        <v>2</v>
      </c>
      <c r="T381" s="192">
        <v>25</v>
      </c>
      <c r="U381" s="4" t="s">
        <v>1018</v>
      </c>
      <c r="V381" s="4">
        <v>1842</v>
      </c>
      <c r="W381" s="4" t="s">
        <v>1019</v>
      </c>
      <c r="X381" s="4" t="s">
        <v>2846</v>
      </c>
    </row>
    <row r="382" spans="1:24">
      <c r="A382" s="4" t="s">
        <v>2999</v>
      </c>
      <c r="B382" s="4" t="s">
        <v>3000</v>
      </c>
      <c r="C382" s="4" t="s">
        <v>125</v>
      </c>
      <c r="D382" s="4" t="s">
        <v>3001</v>
      </c>
      <c r="E382" s="4"/>
      <c r="F382" s="157" t="s">
        <v>3002</v>
      </c>
      <c r="G382" s="4"/>
      <c r="H382" s="144" t="s">
        <v>3003</v>
      </c>
      <c r="I382" s="4"/>
      <c r="J382" s="4">
        <v>4</v>
      </c>
      <c r="K382" s="4">
        <v>4</v>
      </c>
      <c r="L382" s="4"/>
      <c r="M382" s="4"/>
      <c r="N382" s="4"/>
      <c r="O382" s="4"/>
      <c r="P382" s="4"/>
      <c r="Q382" s="4"/>
      <c r="R382" s="4"/>
      <c r="S382" s="4">
        <f t="shared" si="5"/>
        <v>4</v>
      </c>
      <c r="T382" s="192">
        <v>45</v>
      </c>
      <c r="U382" s="4" t="s">
        <v>1018</v>
      </c>
      <c r="V382" s="4">
        <v>1843</v>
      </c>
      <c r="W382" s="4" t="s">
        <v>1019</v>
      </c>
      <c r="X382" s="4" t="s">
        <v>2846</v>
      </c>
    </row>
    <row r="383" spans="1:24">
      <c r="A383" s="4" t="s">
        <v>3004</v>
      </c>
      <c r="B383" s="4" t="s">
        <v>3005</v>
      </c>
      <c r="C383" s="4" t="s">
        <v>1880</v>
      </c>
      <c r="D383" s="4" t="s">
        <v>3006</v>
      </c>
      <c r="E383" s="4"/>
      <c r="F383" s="157" t="s">
        <v>3007</v>
      </c>
      <c r="G383" s="4"/>
      <c r="H383" s="144" t="s">
        <v>3008</v>
      </c>
      <c r="I383" s="4"/>
      <c r="J383" s="4">
        <v>1</v>
      </c>
      <c r="K383" s="4">
        <v>1</v>
      </c>
      <c r="L383" s="4"/>
      <c r="M383" s="4"/>
      <c r="N383" s="4"/>
      <c r="O383" s="4"/>
      <c r="P383" s="4"/>
      <c r="Q383" s="4"/>
      <c r="R383" s="4"/>
      <c r="S383" s="4">
        <f t="shared" si="5"/>
        <v>1</v>
      </c>
      <c r="T383" s="192">
        <v>20</v>
      </c>
      <c r="U383" s="4" t="s">
        <v>1018</v>
      </c>
      <c r="V383" s="4">
        <v>1845</v>
      </c>
      <c r="W383" s="4" t="s">
        <v>1019</v>
      </c>
      <c r="X383" s="4" t="s">
        <v>2889</v>
      </c>
    </row>
    <row r="384" spans="1:24">
      <c r="A384" s="4" t="s">
        <v>3009</v>
      </c>
      <c r="B384" s="4" t="s">
        <v>3010</v>
      </c>
      <c r="C384" s="4" t="s">
        <v>389</v>
      </c>
      <c r="D384" s="4" t="s">
        <v>3011</v>
      </c>
      <c r="E384" s="4"/>
      <c r="F384" s="157" t="s">
        <v>3012</v>
      </c>
      <c r="G384" s="4"/>
      <c r="H384" s="144" t="s">
        <v>3013</v>
      </c>
      <c r="I384" s="4"/>
      <c r="J384" s="4">
        <v>2</v>
      </c>
      <c r="K384" s="4">
        <v>2</v>
      </c>
      <c r="L384" s="4"/>
      <c r="M384" s="4"/>
      <c r="N384" s="4"/>
      <c r="O384" s="4"/>
      <c r="P384" s="4"/>
      <c r="Q384" s="4"/>
      <c r="R384" s="4"/>
      <c r="S384" s="4">
        <f t="shared" si="5"/>
        <v>2</v>
      </c>
      <c r="T384" s="192">
        <v>40</v>
      </c>
      <c r="U384" s="4" t="s">
        <v>1018</v>
      </c>
      <c r="V384" s="4">
        <v>1846</v>
      </c>
      <c r="W384" s="4" t="s">
        <v>1019</v>
      </c>
      <c r="X384" s="4" t="s">
        <v>3014</v>
      </c>
    </row>
    <row r="385" spans="1:24">
      <c r="A385" s="4" t="s">
        <v>3015</v>
      </c>
      <c r="B385" s="4" t="s">
        <v>3016</v>
      </c>
      <c r="C385" s="4" t="s">
        <v>334</v>
      </c>
      <c r="D385" s="4" t="s">
        <v>3017</v>
      </c>
      <c r="E385" s="4"/>
      <c r="F385" s="157" t="s">
        <v>3018</v>
      </c>
      <c r="G385" s="4"/>
      <c r="H385" s="144" t="s">
        <v>3019</v>
      </c>
      <c r="I385" s="4"/>
      <c r="J385" s="4">
        <v>5</v>
      </c>
      <c r="K385" s="4">
        <v>5</v>
      </c>
      <c r="L385" s="4"/>
      <c r="M385" s="4"/>
      <c r="N385" s="4"/>
      <c r="O385" s="4"/>
      <c r="P385" s="4"/>
      <c r="Q385" s="4"/>
      <c r="R385" s="4"/>
      <c r="S385" s="4">
        <f t="shared" si="5"/>
        <v>5</v>
      </c>
      <c r="T385" s="192">
        <v>55</v>
      </c>
      <c r="U385" s="4" t="s">
        <v>1018</v>
      </c>
      <c r="V385" s="4">
        <v>1847</v>
      </c>
      <c r="W385" s="4" t="s">
        <v>1019</v>
      </c>
      <c r="X385" s="4" t="s">
        <v>2846</v>
      </c>
    </row>
    <row r="386" spans="1:24">
      <c r="A386" s="4" t="s">
        <v>3020</v>
      </c>
      <c r="B386" s="4" t="s">
        <v>3021</v>
      </c>
      <c r="C386" s="4" t="s">
        <v>389</v>
      </c>
      <c r="D386" s="4" t="s">
        <v>3022</v>
      </c>
      <c r="E386" s="4"/>
      <c r="F386" s="157" t="s">
        <v>3023</v>
      </c>
      <c r="G386" s="4"/>
      <c r="H386" s="144" t="s">
        <v>3024</v>
      </c>
      <c r="I386" s="4"/>
      <c r="J386" s="4">
        <v>3</v>
      </c>
      <c r="K386" s="4">
        <v>3</v>
      </c>
      <c r="L386" s="4"/>
      <c r="M386" s="4"/>
      <c r="N386" s="4"/>
      <c r="O386" s="4"/>
      <c r="P386" s="4"/>
      <c r="Q386" s="4"/>
      <c r="R386" s="4"/>
      <c r="S386" s="4">
        <f t="shared" si="5"/>
        <v>3</v>
      </c>
      <c r="T386" s="192">
        <v>35</v>
      </c>
      <c r="U386" s="4" t="s">
        <v>1018</v>
      </c>
      <c r="V386" s="4">
        <v>1848</v>
      </c>
      <c r="W386" s="4" t="s">
        <v>1019</v>
      </c>
      <c r="X386" s="4" t="s">
        <v>2846</v>
      </c>
    </row>
    <row r="387" spans="1:24">
      <c r="A387" s="4" t="s">
        <v>1311</v>
      </c>
      <c r="B387" s="4" t="s">
        <v>1312</v>
      </c>
      <c r="C387" s="4" t="s">
        <v>125</v>
      </c>
      <c r="D387" s="4" t="s">
        <v>1313</v>
      </c>
      <c r="E387" s="4"/>
      <c r="F387" s="157" t="s">
        <v>1314</v>
      </c>
      <c r="G387" s="4"/>
      <c r="H387" s="144" t="s">
        <v>1315</v>
      </c>
      <c r="I387" s="4"/>
      <c r="J387" s="4">
        <v>2</v>
      </c>
      <c r="K387" s="4">
        <v>2</v>
      </c>
      <c r="L387" s="4"/>
      <c r="M387" s="4"/>
      <c r="N387" s="4"/>
      <c r="O387" s="4"/>
      <c r="P387" s="4"/>
      <c r="Q387" s="4"/>
      <c r="R387" s="4"/>
      <c r="S387" s="4">
        <f t="shared" si="5"/>
        <v>2</v>
      </c>
      <c r="T387" s="192">
        <v>25</v>
      </c>
      <c r="U387" s="4" t="s">
        <v>1027</v>
      </c>
      <c r="V387" s="4">
        <v>1849</v>
      </c>
      <c r="W387" s="4" t="s">
        <v>1019</v>
      </c>
      <c r="X387" s="4" t="s">
        <v>2846</v>
      </c>
    </row>
    <row r="388" spans="1:24">
      <c r="A388" s="4" t="s">
        <v>3025</v>
      </c>
      <c r="B388" s="4" t="s">
        <v>3026</v>
      </c>
      <c r="C388" s="4" t="s">
        <v>221</v>
      </c>
      <c r="D388" s="4" t="s">
        <v>3027</v>
      </c>
      <c r="E388" s="4"/>
      <c r="F388" s="157" t="s">
        <v>3028</v>
      </c>
      <c r="G388" s="4"/>
      <c r="H388" s="144" t="s">
        <v>3029</v>
      </c>
      <c r="I388" s="4"/>
      <c r="J388" s="4">
        <v>1</v>
      </c>
      <c r="K388" s="4">
        <v>1</v>
      </c>
      <c r="L388" s="4"/>
      <c r="M388" s="4"/>
      <c r="N388" s="4"/>
      <c r="O388" s="4"/>
      <c r="P388" s="4"/>
      <c r="Q388" s="4"/>
      <c r="R388" s="4"/>
      <c r="S388" s="4">
        <f t="shared" si="5"/>
        <v>1</v>
      </c>
      <c r="T388" s="192">
        <v>13</v>
      </c>
      <c r="U388" s="4" t="s">
        <v>1018</v>
      </c>
      <c r="V388" s="4">
        <v>1850</v>
      </c>
      <c r="W388" s="4" t="s">
        <v>1019</v>
      </c>
      <c r="X388" s="4" t="s">
        <v>2846</v>
      </c>
    </row>
    <row r="389" spans="1:24">
      <c r="A389" s="4" t="s">
        <v>3030</v>
      </c>
      <c r="B389" s="4" t="s">
        <v>3031</v>
      </c>
      <c r="C389" s="4" t="s">
        <v>952</v>
      </c>
      <c r="D389" s="4" t="s">
        <v>3032</v>
      </c>
      <c r="E389" s="4"/>
      <c r="F389" s="157" t="s">
        <v>3033</v>
      </c>
      <c r="G389" s="4"/>
      <c r="H389" s="144" t="s">
        <v>3034</v>
      </c>
      <c r="I389" s="4"/>
      <c r="J389" s="4">
        <v>1</v>
      </c>
      <c r="K389" s="4">
        <v>1</v>
      </c>
      <c r="L389" s="4"/>
      <c r="M389" s="4"/>
      <c r="N389" s="4"/>
      <c r="O389" s="4"/>
      <c r="P389" s="4"/>
      <c r="Q389" s="4"/>
      <c r="R389" s="4"/>
      <c r="S389" s="4">
        <f t="shared" ref="S389:S452" si="6">SUM(J389+M389+P389)</f>
        <v>1</v>
      </c>
      <c r="T389" s="192">
        <v>13</v>
      </c>
      <c r="U389" s="4" t="s">
        <v>1018</v>
      </c>
      <c r="V389" s="4">
        <v>1851</v>
      </c>
      <c r="W389" s="4" t="s">
        <v>1019</v>
      </c>
      <c r="X389" s="4" t="s">
        <v>3035</v>
      </c>
    </row>
    <row r="390" spans="1:24">
      <c r="A390" s="4" t="s">
        <v>3036</v>
      </c>
      <c r="B390" s="4" t="s">
        <v>3037</v>
      </c>
      <c r="C390" s="4" t="s">
        <v>334</v>
      </c>
      <c r="D390" s="4" t="s">
        <v>3038</v>
      </c>
      <c r="E390" s="4"/>
      <c r="F390" s="157" t="s">
        <v>3039</v>
      </c>
      <c r="G390" s="4"/>
      <c r="H390" s="144" t="s">
        <v>3040</v>
      </c>
      <c r="I390" s="4"/>
      <c r="J390" s="4">
        <v>2</v>
      </c>
      <c r="K390" s="4">
        <v>2</v>
      </c>
      <c r="L390" s="4"/>
      <c r="M390" s="4"/>
      <c r="N390" s="4"/>
      <c r="O390" s="4"/>
      <c r="P390" s="4"/>
      <c r="Q390" s="4"/>
      <c r="R390" s="4"/>
      <c r="S390" s="4">
        <f t="shared" si="6"/>
        <v>2</v>
      </c>
      <c r="T390" s="192">
        <v>25</v>
      </c>
      <c r="U390" s="4" t="s">
        <v>1027</v>
      </c>
      <c r="V390" s="4">
        <v>1852</v>
      </c>
      <c r="W390" s="4" t="s">
        <v>1019</v>
      </c>
      <c r="X390" s="4" t="s">
        <v>3035</v>
      </c>
    </row>
    <row r="391" spans="1:24">
      <c r="A391" s="4" t="s">
        <v>3041</v>
      </c>
      <c r="B391" s="4" t="s">
        <v>3042</v>
      </c>
      <c r="C391" s="4" t="s">
        <v>800</v>
      </c>
      <c r="D391" s="4" t="s">
        <v>3043</v>
      </c>
      <c r="E391" s="4"/>
      <c r="F391" s="157" t="s">
        <v>3044</v>
      </c>
      <c r="G391" s="4"/>
      <c r="H391" s="144" t="s">
        <v>3045</v>
      </c>
      <c r="I391" s="4"/>
      <c r="J391" s="4">
        <v>2</v>
      </c>
      <c r="K391" s="4">
        <v>2</v>
      </c>
      <c r="L391" s="4"/>
      <c r="M391" s="4"/>
      <c r="N391" s="4"/>
      <c r="O391" s="4"/>
      <c r="P391" s="4"/>
      <c r="Q391" s="4"/>
      <c r="R391" s="4"/>
      <c r="S391" s="4">
        <f t="shared" si="6"/>
        <v>2</v>
      </c>
      <c r="T391" s="192">
        <v>25</v>
      </c>
      <c r="U391" s="4" t="s">
        <v>1018</v>
      </c>
      <c r="V391" s="4">
        <v>1853</v>
      </c>
      <c r="W391" s="4" t="s">
        <v>1019</v>
      </c>
      <c r="X391" s="4" t="s">
        <v>3035</v>
      </c>
    </row>
    <row r="392" spans="1:24">
      <c r="A392" s="4" t="s">
        <v>3046</v>
      </c>
      <c r="B392" s="4" t="s">
        <v>3047</v>
      </c>
      <c r="C392" s="4" t="s">
        <v>1910</v>
      </c>
      <c r="D392" s="4" t="s">
        <v>3048</v>
      </c>
      <c r="E392" s="4"/>
      <c r="F392" s="157" t="s">
        <v>3049</v>
      </c>
      <c r="G392" s="4"/>
      <c r="H392" s="144" t="s">
        <v>3050</v>
      </c>
      <c r="I392" s="4"/>
      <c r="J392" s="4">
        <v>2</v>
      </c>
      <c r="K392" s="4">
        <v>2</v>
      </c>
      <c r="L392" s="4"/>
      <c r="M392" s="4"/>
      <c r="N392" s="4"/>
      <c r="O392" s="4"/>
      <c r="P392" s="4"/>
      <c r="Q392" s="4"/>
      <c r="R392" s="4"/>
      <c r="S392" s="4">
        <f t="shared" si="6"/>
        <v>2</v>
      </c>
      <c r="T392" s="192">
        <v>25</v>
      </c>
      <c r="U392" s="4" t="s">
        <v>1027</v>
      </c>
      <c r="V392" s="4">
        <v>1855</v>
      </c>
      <c r="W392" s="4" t="s">
        <v>1019</v>
      </c>
      <c r="X392" s="4" t="s">
        <v>3035</v>
      </c>
    </row>
    <row r="393" spans="1:24">
      <c r="A393" s="4" t="s">
        <v>3051</v>
      </c>
      <c r="B393" s="4" t="s">
        <v>3052</v>
      </c>
      <c r="C393" s="4" t="s">
        <v>125</v>
      </c>
      <c r="D393" s="4" t="s">
        <v>3053</v>
      </c>
      <c r="E393" s="4"/>
      <c r="F393" s="157" t="s">
        <v>3054</v>
      </c>
      <c r="G393" s="4"/>
      <c r="H393" s="144" t="s">
        <v>3055</v>
      </c>
      <c r="I393" s="4"/>
      <c r="J393" s="4">
        <v>1</v>
      </c>
      <c r="K393" s="4">
        <v>1</v>
      </c>
      <c r="L393" s="4"/>
      <c r="M393" s="4"/>
      <c r="N393" s="4"/>
      <c r="O393" s="4"/>
      <c r="P393" s="4"/>
      <c r="Q393" s="4"/>
      <c r="R393" s="4"/>
      <c r="S393" s="4">
        <f t="shared" si="6"/>
        <v>1</v>
      </c>
      <c r="T393" s="192">
        <v>113</v>
      </c>
      <c r="U393" s="4" t="s">
        <v>1018</v>
      </c>
      <c r="V393" s="4">
        <v>1856</v>
      </c>
      <c r="W393" s="4" t="s">
        <v>1019</v>
      </c>
      <c r="X393" s="4" t="s">
        <v>3056</v>
      </c>
    </row>
    <row r="394" spans="1:24">
      <c r="A394" s="4" t="s">
        <v>3057</v>
      </c>
      <c r="B394" s="4" t="s">
        <v>3058</v>
      </c>
      <c r="C394" s="4" t="s">
        <v>3059</v>
      </c>
      <c r="D394" s="4" t="s">
        <v>3060</v>
      </c>
      <c r="E394" s="4"/>
      <c r="F394" s="157" t="s">
        <v>3061</v>
      </c>
      <c r="G394" s="4"/>
      <c r="H394" s="144" t="s">
        <v>3062</v>
      </c>
      <c r="I394" s="4"/>
      <c r="J394" s="4">
        <v>2</v>
      </c>
      <c r="K394" s="4">
        <v>2</v>
      </c>
      <c r="L394" s="4"/>
      <c r="M394" s="4"/>
      <c r="N394" s="4"/>
      <c r="O394" s="4"/>
      <c r="P394" s="4"/>
      <c r="Q394" s="4"/>
      <c r="R394" s="4"/>
      <c r="S394" s="4">
        <f t="shared" si="6"/>
        <v>2</v>
      </c>
      <c r="T394" s="192">
        <v>25</v>
      </c>
      <c r="U394" s="4" t="s">
        <v>1018</v>
      </c>
      <c r="V394" s="4">
        <v>1857</v>
      </c>
      <c r="W394" s="4" t="s">
        <v>1019</v>
      </c>
      <c r="X394" s="4" t="s">
        <v>3035</v>
      </c>
    </row>
    <row r="395" spans="1:24">
      <c r="A395" s="4" t="s">
        <v>2076</v>
      </c>
      <c r="B395" s="4" t="s">
        <v>3063</v>
      </c>
      <c r="C395" s="4" t="s">
        <v>125</v>
      </c>
      <c r="D395" s="4" t="s">
        <v>2078</v>
      </c>
      <c r="E395" s="4"/>
      <c r="F395" s="157" t="s">
        <v>2079</v>
      </c>
      <c r="G395" s="4"/>
      <c r="H395" s="144" t="s">
        <v>2080</v>
      </c>
      <c r="I395" s="4"/>
      <c r="J395" s="4">
        <v>4</v>
      </c>
      <c r="K395" s="4">
        <v>4</v>
      </c>
      <c r="L395" s="4"/>
      <c r="M395" s="4"/>
      <c r="N395" s="4"/>
      <c r="O395" s="4"/>
      <c r="P395" s="4"/>
      <c r="Q395" s="4"/>
      <c r="R395" s="4"/>
      <c r="S395" s="4">
        <f t="shared" si="6"/>
        <v>4</v>
      </c>
      <c r="T395" s="192">
        <v>45</v>
      </c>
      <c r="U395" s="4" t="s">
        <v>1018</v>
      </c>
      <c r="V395" s="4">
        <v>1858</v>
      </c>
      <c r="W395" s="4" t="s">
        <v>1019</v>
      </c>
      <c r="X395" s="4" t="s">
        <v>3035</v>
      </c>
    </row>
    <row r="396" spans="1:24">
      <c r="A396" s="4" t="s">
        <v>3064</v>
      </c>
      <c r="B396" s="4" t="s">
        <v>3065</v>
      </c>
      <c r="C396" s="4" t="s">
        <v>125</v>
      </c>
      <c r="D396" s="4" t="s">
        <v>3066</v>
      </c>
      <c r="E396" s="4"/>
      <c r="F396" s="157" t="s">
        <v>3067</v>
      </c>
      <c r="G396" s="4"/>
      <c r="H396" s="144" t="s">
        <v>3068</v>
      </c>
      <c r="I396" s="4"/>
      <c r="J396" s="4">
        <v>1</v>
      </c>
      <c r="K396" s="4">
        <v>1</v>
      </c>
      <c r="L396" s="4"/>
      <c r="M396" s="4"/>
      <c r="N396" s="4"/>
      <c r="O396" s="4"/>
      <c r="P396" s="4"/>
      <c r="Q396" s="4"/>
      <c r="R396" s="4"/>
      <c r="S396" s="4">
        <f t="shared" si="6"/>
        <v>1</v>
      </c>
      <c r="T396" s="192">
        <v>20</v>
      </c>
      <c r="U396" s="4" t="s">
        <v>1018</v>
      </c>
      <c r="V396" s="4">
        <v>1859</v>
      </c>
      <c r="W396" s="4" t="s">
        <v>1019</v>
      </c>
      <c r="X396" s="4" t="s">
        <v>3069</v>
      </c>
    </row>
    <row r="397" spans="1:24">
      <c r="A397" s="4" t="s">
        <v>3070</v>
      </c>
      <c r="B397" s="4" t="s">
        <v>3071</v>
      </c>
      <c r="C397" s="4" t="s">
        <v>3072</v>
      </c>
      <c r="D397" s="4" t="s">
        <v>3073</v>
      </c>
      <c r="E397" s="4"/>
      <c r="F397" s="157" t="s">
        <v>3074</v>
      </c>
      <c r="G397" s="4"/>
      <c r="H397" s="144" t="s">
        <v>3075</v>
      </c>
      <c r="I397" s="4"/>
      <c r="J397" s="4">
        <v>2</v>
      </c>
      <c r="K397" s="4">
        <v>2</v>
      </c>
      <c r="L397" s="4"/>
      <c r="M397" s="4"/>
      <c r="N397" s="4"/>
      <c r="O397" s="4"/>
      <c r="P397" s="4"/>
      <c r="Q397" s="4"/>
      <c r="R397" s="4"/>
      <c r="S397" s="4">
        <f t="shared" si="6"/>
        <v>2</v>
      </c>
      <c r="T397" s="192">
        <v>25</v>
      </c>
      <c r="U397" s="4" t="s">
        <v>1018</v>
      </c>
      <c r="V397" s="4">
        <v>1860</v>
      </c>
      <c r="W397" s="4" t="s">
        <v>1019</v>
      </c>
      <c r="X397" s="4" t="s">
        <v>3035</v>
      </c>
    </row>
    <row r="398" spans="1:24">
      <c r="A398" s="4" t="s">
        <v>3076</v>
      </c>
      <c r="B398" s="4" t="s">
        <v>3077</v>
      </c>
      <c r="C398" s="4" t="s">
        <v>1910</v>
      </c>
      <c r="D398" s="4" t="s">
        <v>3078</v>
      </c>
      <c r="E398" s="4"/>
      <c r="F398" s="157" t="s">
        <v>3079</v>
      </c>
      <c r="G398" s="4"/>
      <c r="H398" s="144" t="s">
        <v>3080</v>
      </c>
      <c r="I398" s="4"/>
      <c r="J398" s="4">
        <v>2</v>
      </c>
      <c r="K398" s="4">
        <v>2</v>
      </c>
      <c r="L398" s="4"/>
      <c r="M398" s="4"/>
      <c r="N398" s="4"/>
      <c r="O398" s="4"/>
      <c r="P398" s="4"/>
      <c r="Q398" s="4"/>
      <c r="R398" s="4"/>
      <c r="S398" s="4">
        <f t="shared" si="6"/>
        <v>2</v>
      </c>
      <c r="T398" s="192">
        <v>25</v>
      </c>
      <c r="U398" s="4" t="s">
        <v>1018</v>
      </c>
      <c r="V398" s="4">
        <v>1861</v>
      </c>
      <c r="W398" s="4" t="s">
        <v>1019</v>
      </c>
      <c r="X398" s="4" t="s">
        <v>3035</v>
      </c>
    </row>
    <row r="399" spans="1:24">
      <c r="A399" s="4" t="s">
        <v>3081</v>
      </c>
      <c r="B399" s="4" t="s">
        <v>3082</v>
      </c>
      <c r="C399" s="4" t="s">
        <v>800</v>
      </c>
      <c r="D399" s="4" t="s">
        <v>3083</v>
      </c>
      <c r="E399" s="4"/>
      <c r="F399" s="157" t="s">
        <v>3084</v>
      </c>
      <c r="G399" s="4"/>
      <c r="H399" s="144" t="s">
        <v>3085</v>
      </c>
      <c r="I399" s="4"/>
      <c r="J399" s="4">
        <v>2</v>
      </c>
      <c r="K399" s="4">
        <v>2</v>
      </c>
      <c r="L399" s="4"/>
      <c r="M399" s="4"/>
      <c r="N399" s="4"/>
      <c r="O399" s="4"/>
      <c r="P399" s="4"/>
      <c r="Q399" s="4"/>
      <c r="R399" s="4"/>
      <c r="S399" s="4">
        <f t="shared" si="6"/>
        <v>2</v>
      </c>
      <c r="T399" s="192">
        <v>25</v>
      </c>
      <c r="U399" s="4" t="s">
        <v>1027</v>
      </c>
      <c r="V399" s="4">
        <v>1862</v>
      </c>
      <c r="W399" s="4" t="s">
        <v>1019</v>
      </c>
      <c r="X399" s="4" t="s">
        <v>3035</v>
      </c>
    </row>
    <row r="400" spans="1:24">
      <c r="A400" s="4" t="s">
        <v>3086</v>
      </c>
      <c r="B400" s="4" t="s">
        <v>3087</v>
      </c>
      <c r="C400" s="4" t="s">
        <v>1723</v>
      </c>
      <c r="D400" s="4" t="s">
        <v>3088</v>
      </c>
      <c r="E400" s="4"/>
      <c r="F400" s="157" t="s">
        <v>3089</v>
      </c>
      <c r="G400" s="4"/>
      <c r="H400" s="144" t="s">
        <v>3090</v>
      </c>
      <c r="I400" s="4"/>
      <c r="J400" s="4">
        <v>1</v>
      </c>
      <c r="K400" s="4">
        <v>1</v>
      </c>
      <c r="L400" s="4"/>
      <c r="M400" s="4"/>
      <c r="N400" s="4"/>
      <c r="O400" s="4"/>
      <c r="P400" s="4"/>
      <c r="Q400" s="4"/>
      <c r="R400" s="4"/>
      <c r="S400" s="4">
        <f t="shared" si="6"/>
        <v>1</v>
      </c>
      <c r="T400" s="192">
        <v>13</v>
      </c>
      <c r="U400" s="4" t="s">
        <v>1018</v>
      </c>
      <c r="V400" s="4">
        <v>1864</v>
      </c>
      <c r="W400" s="4" t="s">
        <v>1019</v>
      </c>
      <c r="X400" s="4" t="s">
        <v>3035</v>
      </c>
    </row>
    <row r="401" spans="1:24">
      <c r="A401" s="4" t="s">
        <v>3091</v>
      </c>
      <c r="B401" s="4" t="s">
        <v>3092</v>
      </c>
      <c r="C401" s="4" t="s">
        <v>800</v>
      </c>
      <c r="D401" s="4" t="s">
        <v>3093</v>
      </c>
      <c r="E401" s="4"/>
      <c r="F401" s="157" t="s">
        <v>3094</v>
      </c>
      <c r="G401" s="4"/>
      <c r="H401" s="144" t="s">
        <v>3095</v>
      </c>
      <c r="I401" s="4"/>
      <c r="J401" s="4">
        <v>2</v>
      </c>
      <c r="K401" s="4">
        <v>2</v>
      </c>
      <c r="L401" s="4"/>
      <c r="M401" s="4"/>
      <c r="N401" s="4"/>
      <c r="O401" s="4"/>
      <c r="P401" s="4"/>
      <c r="Q401" s="4"/>
      <c r="R401" s="4"/>
      <c r="S401" s="4">
        <f t="shared" si="6"/>
        <v>2</v>
      </c>
      <c r="T401" s="192">
        <v>25</v>
      </c>
      <c r="U401" s="4" t="s">
        <v>1018</v>
      </c>
      <c r="V401" s="4">
        <v>1865</v>
      </c>
      <c r="W401" s="4" t="s">
        <v>1019</v>
      </c>
      <c r="X401" s="4" t="s">
        <v>3035</v>
      </c>
    </row>
    <row r="402" spans="1:24">
      <c r="A402" s="4" t="s">
        <v>3096</v>
      </c>
      <c r="B402" s="4" t="s">
        <v>3097</v>
      </c>
      <c r="C402" s="4" t="s">
        <v>2748</v>
      </c>
      <c r="D402" s="4" t="s">
        <v>3098</v>
      </c>
      <c r="E402" s="4"/>
      <c r="F402" s="157" t="s">
        <v>3099</v>
      </c>
      <c r="G402" s="4"/>
      <c r="H402" s="144" t="s">
        <v>3100</v>
      </c>
      <c r="I402" s="4"/>
      <c r="J402" s="4">
        <v>2</v>
      </c>
      <c r="K402" s="4">
        <v>2</v>
      </c>
      <c r="L402" s="4"/>
      <c r="M402" s="4"/>
      <c r="N402" s="4"/>
      <c r="O402" s="4"/>
      <c r="P402" s="4"/>
      <c r="Q402" s="4"/>
      <c r="R402" s="4"/>
      <c r="S402" s="4">
        <f t="shared" si="6"/>
        <v>2</v>
      </c>
      <c r="T402" s="192">
        <v>50</v>
      </c>
      <c r="U402" s="4" t="s">
        <v>1018</v>
      </c>
      <c r="V402" s="4">
        <v>1866</v>
      </c>
      <c r="W402" s="4" t="s">
        <v>1019</v>
      </c>
      <c r="X402" s="4" t="s">
        <v>3101</v>
      </c>
    </row>
    <row r="403" spans="1:24">
      <c r="A403" s="4" t="s">
        <v>3102</v>
      </c>
      <c r="B403" s="4" t="s">
        <v>3103</v>
      </c>
      <c r="C403" s="4" t="s">
        <v>952</v>
      </c>
      <c r="D403" s="4" t="s">
        <v>3104</v>
      </c>
      <c r="E403" s="4"/>
      <c r="F403" s="157" t="s">
        <v>3105</v>
      </c>
      <c r="G403" s="4"/>
      <c r="H403" s="144" t="s">
        <v>3106</v>
      </c>
      <c r="I403" s="4"/>
      <c r="J403" s="4">
        <v>3</v>
      </c>
      <c r="K403" s="4">
        <v>3</v>
      </c>
      <c r="L403" s="4"/>
      <c r="M403" s="4"/>
      <c r="N403" s="4"/>
      <c r="O403" s="4"/>
      <c r="P403" s="4"/>
      <c r="Q403" s="4"/>
      <c r="R403" s="4"/>
      <c r="S403" s="4">
        <f t="shared" si="6"/>
        <v>3</v>
      </c>
      <c r="T403" s="192">
        <v>35</v>
      </c>
      <c r="U403" s="4" t="s">
        <v>1027</v>
      </c>
      <c r="V403" s="4">
        <v>1867</v>
      </c>
      <c r="W403" s="4" t="s">
        <v>1019</v>
      </c>
      <c r="X403" s="4" t="s">
        <v>3035</v>
      </c>
    </row>
    <row r="404" spans="1:24">
      <c r="A404" s="4" t="s">
        <v>3107</v>
      </c>
      <c r="B404" s="4" t="s">
        <v>3108</v>
      </c>
      <c r="C404" s="4" t="s">
        <v>1201</v>
      </c>
      <c r="D404" s="4" t="s">
        <v>3109</v>
      </c>
      <c r="E404" s="4"/>
      <c r="F404" s="157" t="s">
        <v>3110</v>
      </c>
      <c r="G404" s="4"/>
      <c r="H404" s="144" t="s">
        <v>3111</v>
      </c>
      <c r="I404" s="4"/>
      <c r="J404" s="4">
        <v>1</v>
      </c>
      <c r="K404" s="4">
        <v>1</v>
      </c>
      <c r="L404" s="4"/>
      <c r="M404" s="4"/>
      <c r="N404" s="4"/>
      <c r="O404" s="4"/>
      <c r="P404" s="4"/>
      <c r="Q404" s="4"/>
      <c r="R404" s="4"/>
      <c r="S404" s="4">
        <f t="shared" si="6"/>
        <v>1</v>
      </c>
      <c r="T404" s="192">
        <v>13</v>
      </c>
      <c r="U404" s="4" t="s">
        <v>1018</v>
      </c>
      <c r="V404" s="4">
        <v>1868</v>
      </c>
      <c r="W404" s="4" t="s">
        <v>1019</v>
      </c>
      <c r="X404" s="4" t="s">
        <v>3035</v>
      </c>
    </row>
    <row r="405" spans="1:24">
      <c r="A405" s="4" t="s">
        <v>3112</v>
      </c>
      <c r="B405" s="4" t="s">
        <v>3113</v>
      </c>
      <c r="C405" s="4" t="s">
        <v>1673</v>
      </c>
      <c r="D405" s="4" t="s">
        <v>3114</v>
      </c>
      <c r="E405" s="4"/>
      <c r="F405" s="157" t="s">
        <v>3115</v>
      </c>
      <c r="G405" s="4"/>
      <c r="H405" s="144" t="s">
        <v>3116</v>
      </c>
      <c r="I405" s="4"/>
      <c r="J405" s="4">
        <v>2</v>
      </c>
      <c r="K405" s="4">
        <v>2</v>
      </c>
      <c r="L405" s="4"/>
      <c r="M405" s="4"/>
      <c r="N405" s="4"/>
      <c r="O405" s="4"/>
      <c r="P405" s="4"/>
      <c r="Q405" s="4"/>
      <c r="R405" s="4"/>
      <c r="S405" s="4">
        <f t="shared" si="6"/>
        <v>2</v>
      </c>
      <c r="T405" s="192">
        <v>25</v>
      </c>
      <c r="U405" s="4" t="s">
        <v>1018</v>
      </c>
      <c r="V405" s="4">
        <v>1869</v>
      </c>
      <c r="W405" s="4" t="s">
        <v>1019</v>
      </c>
      <c r="X405" s="4" t="s">
        <v>3035</v>
      </c>
    </row>
    <row r="406" spans="1:24">
      <c r="A406" s="4" t="s">
        <v>3117</v>
      </c>
      <c r="B406" s="4" t="s">
        <v>3118</v>
      </c>
      <c r="C406" s="4" t="s">
        <v>1201</v>
      </c>
      <c r="D406" s="4" t="s">
        <v>3119</v>
      </c>
      <c r="E406" s="4"/>
      <c r="F406" s="157" t="s">
        <v>3120</v>
      </c>
      <c r="G406" s="4"/>
      <c r="H406" s="144" t="s">
        <v>3121</v>
      </c>
      <c r="I406" s="4"/>
      <c r="J406" s="4">
        <v>1</v>
      </c>
      <c r="K406" s="4">
        <v>1</v>
      </c>
      <c r="L406" s="4"/>
      <c r="M406" s="4"/>
      <c r="N406" s="4"/>
      <c r="O406" s="4"/>
      <c r="P406" s="4"/>
      <c r="Q406" s="4"/>
      <c r="R406" s="4"/>
      <c r="S406" s="4">
        <f t="shared" si="6"/>
        <v>1</v>
      </c>
      <c r="T406" s="192">
        <v>13</v>
      </c>
      <c r="U406" s="4" t="s">
        <v>1018</v>
      </c>
      <c r="V406" s="4">
        <v>1870</v>
      </c>
      <c r="W406" s="4" t="s">
        <v>1019</v>
      </c>
      <c r="X406" s="4" t="s">
        <v>3035</v>
      </c>
    </row>
    <row r="407" spans="1:24">
      <c r="A407" s="4" t="s">
        <v>3122</v>
      </c>
      <c r="B407" s="4" t="s">
        <v>3123</v>
      </c>
      <c r="C407" s="4" t="s">
        <v>3124</v>
      </c>
      <c r="D407" s="4" t="s">
        <v>3125</v>
      </c>
      <c r="E407" s="4"/>
      <c r="F407" s="157" t="s">
        <v>3126</v>
      </c>
      <c r="G407" s="4"/>
      <c r="H407" s="144" t="s">
        <v>3127</v>
      </c>
      <c r="I407" s="4"/>
      <c r="J407" s="4">
        <v>2</v>
      </c>
      <c r="K407" s="4">
        <v>2</v>
      </c>
      <c r="L407" s="4"/>
      <c r="M407" s="4"/>
      <c r="N407" s="4"/>
      <c r="O407" s="4"/>
      <c r="P407" s="4"/>
      <c r="Q407" s="4"/>
      <c r="R407" s="4"/>
      <c r="S407" s="4">
        <f t="shared" si="6"/>
        <v>2</v>
      </c>
      <c r="T407" s="192">
        <v>25</v>
      </c>
      <c r="U407" s="4" t="s">
        <v>1027</v>
      </c>
      <c r="V407" s="4">
        <v>1871</v>
      </c>
      <c r="W407" s="4" t="s">
        <v>1019</v>
      </c>
      <c r="X407" s="4" t="s">
        <v>3035</v>
      </c>
    </row>
    <row r="408" spans="1:24">
      <c r="A408" s="4" t="s">
        <v>3128</v>
      </c>
      <c r="B408" s="4" t="s">
        <v>3129</v>
      </c>
      <c r="C408" s="4" t="s">
        <v>3130</v>
      </c>
      <c r="D408" s="4" t="s">
        <v>3131</v>
      </c>
      <c r="E408" s="4"/>
      <c r="F408" s="157" t="s">
        <v>3132</v>
      </c>
      <c r="G408" s="4"/>
      <c r="H408" s="144" t="s">
        <v>3133</v>
      </c>
      <c r="I408" s="4"/>
      <c r="J408" s="4">
        <v>1</v>
      </c>
      <c r="K408" s="4">
        <v>1</v>
      </c>
      <c r="L408" s="4"/>
      <c r="M408" s="4"/>
      <c r="N408" s="4"/>
      <c r="O408" s="4"/>
      <c r="P408" s="4"/>
      <c r="Q408" s="4"/>
      <c r="R408" s="4"/>
      <c r="S408" s="4">
        <f t="shared" si="6"/>
        <v>1</v>
      </c>
      <c r="T408" s="192">
        <v>13</v>
      </c>
      <c r="U408" s="4" t="s">
        <v>1027</v>
      </c>
      <c r="V408" s="4">
        <v>1873</v>
      </c>
      <c r="W408" s="4" t="s">
        <v>1019</v>
      </c>
      <c r="X408" s="4" t="s">
        <v>3035</v>
      </c>
    </row>
    <row r="409" spans="1:24">
      <c r="A409" s="4" t="s">
        <v>3134</v>
      </c>
      <c r="B409" s="4" t="s">
        <v>3135</v>
      </c>
      <c r="C409" s="4" t="s">
        <v>147</v>
      </c>
      <c r="D409" s="4" t="s">
        <v>3136</v>
      </c>
      <c r="E409" s="4"/>
      <c r="F409" s="157" t="s">
        <v>3137</v>
      </c>
      <c r="G409" s="4"/>
      <c r="H409" s="144" t="s">
        <v>3138</v>
      </c>
      <c r="I409" s="4"/>
      <c r="J409" s="4">
        <v>1</v>
      </c>
      <c r="K409" s="4">
        <v>1</v>
      </c>
      <c r="L409" s="4"/>
      <c r="M409" s="4"/>
      <c r="N409" s="4"/>
      <c r="O409" s="4"/>
      <c r="P409" s="4"/>
      <c r="Q409" s="4"/>
      <c r="R409" s="4"/>
      <c r="S409" s="4">
        <f t="shared" si="6"/>
        <v>1</v>
      </c>
      <c r="T409" s="192">
        <v>18</v>
      </c>
      <c r="U409" s="4" t="s">
        <v>1018</v>
      </c>
      <c r="V409" s="4">
        <v>1874</v>
      </c>
      <c r="W409" s="4" t="s">
        <v>1019</v>
      </c>
      <c r="X409" s="4" t="s">
        <v>3139</v>
      </c>
    </row>
    <row r="410" spans="1:24">
      <c r="A410" s="4" t="s">
        <v>3140</v>
      </c>
      <c r="B410" s="4" t="s">
        <v>3141</v>
      </c>
      <c r="C410" s="4" t="s">
        <v>118</v>
      </c>
      <c r="D410" s="4" t="s">
        <v>3142</v>
      </c>
      <c r="E410" s="4"/>
      <c r="F410" s="157" t="s">
        <v>3143</v>
      </c>
      <c r="G410" s="4"/>
      <c r="H410" s="144" t="s">
        <v>3144</v>
      </c>
      <c r="I410" s="4"/>
      <c r="J410" s="4">
        <v>1</v>
      </c>
      <c r="K410" s="4">
        <v>1</v>
      </c>
      <c r="L410" s="4"/>
      <c r="M410" s="4"/>
      <c r="N410" s="4"/>
      <c r="O410" s="4"/>
      <c r="P410" s="4"/>
      <c r="Q410" s="4"/>
      <c r="R410" s="4"/>
      <c r="S410" s="4">
        <f t="shared" si="6"/>
        <v>1</v>
      </c>
      <c r="T410" s="192">
        <v>50</v>
      </c>
      <c r="U410" s="4" t="s">
        <v>1027</v>
      </c>
      <c r="V410" s="4">
        <v>1876</v>
      </c>
      <c r="W410" s="4" t="s">
        <v>1019</v>
      </c>
      <c r="X410" s="4" t="s">
        <v>3145</v>
      </c>
    </row>
    <row r="411" spans="1:24">
      <c r="A411" s="4" t="s">
        <v>3146</v>
      </c>
      <c r="B411" s="4" t="s">
        <v>3147</v>
      </c>
      <c r="C411" s="4" t="s">
        <v>125</v>
      </c>
      <c r="D411" s="4" t="s">
        <v>3148</v>
      </c>
      <c r="E411" s="4"/>
      <c r="F411" s="157" t="s">
        <v>3149</v>
      </c>
      <c r="G411" s="4"/>
      <c r="H411" s="144" t="s">
        <v>3150</v>
      </c>
      <c r="I411" s="4"/>
      <c r="J411" s="4">
        <v>3</v>
      </c>
      <c r="K411" s="4">
        <v>3</v>
      </c>
      <c r="L411" s="4"/>
      <c r="M411" s="4"/>
      <c r="N411" s="4"/>
      <c r="O411" s="4"/>
      <c r="P411" s="4"/>
      <c r="Q411" s="4"/>
      <c r="R411" s="4"/>
      <c r="S411" s="4">
        <f t="shared" si="6"/>
        <v>3</v>
      </c>
      <c r="T411" s="192">
        <v>35</v>
      </c>
      <c r="U411" s="4" t="s">
        <v>1018</v>
      </c>
      <c r="V411" s="4">
        <v>1877</v>
      </c>
      <c r="W411" s="4" t="s">
        <v>1019</v>
      </c>
      <c r="X411" s="4" t="s">
        <v>3035</v>
      </c>
    </row>
    <row r="412" spans="1:24">
      <c r="A412" s="4" t="s">
        <v>3151</v>
      </c>
      <c r="B412" s="4" t="s">
        <v>3152</v>
      </c>
      <c r="C412" s="4" t="s">
        <v>323</v>
      </c>
      <c r="D412" s="4" t="s">
        <v>3153</v>
      </c>
      <c r="E412" s="4"/>
      <c r="F412" s="157" t="s">
        <v>3154</v>
      </c>
      <c r="G412" s="4"/>
      <c r="H412" s="144" t="s">
        <v>3155</v>
      </c>
      <c r="I412" s="4"/>
      <c r="J412" s="4">
        <v>2</v>
      </c>
      <c r="K412" s="4">
        <v>2</v>
      </c>
      <c r="L412" s="4"/>
      <c r="M412" s="4"/>
      <c r="N412" s="4"/>
      <c r="O412" s="4"/>
      <c r="P412" s="4"/>
      <c r="Q412" s="4"/>
      <c r="R412" s="4"/>
      <c r="S412" s="4">
        <f t="shared" si="6"/>
        <v>2</v>
      </c>
      <c r="T412" s="192">
        <v>25</v>
      </c>
      <c r="U412" s="4" t="s">
        <v>1027</v>
      </c>
      <c r="V412" s="4">
        <v>1878</v>
      </c>
      <c r="W412" s="4" t="s">
        <v>1019</v>
      </c>
      <c r="X412" s="4" t="s">
        <v>3035</v>
      </c>
    </row>
    <row r="413" spans="1:24">
      <c r="A413" s="136" t="s">
        <v>3156</v>
      </c>
      <c r="B413" s="136" t="s">
        <v>3157</v>
      </c>
      <c r="C413" s="136" t="s">
        <v>389</v>
      </c>
      <c r="D413" s="136" t="s">
        <v>3158</v>
      </c>
      <c r="E413" s="4"/>
      <c r="F413" s="157" t="s">
        <v>3159</v>
      </c>
      <c r="G413" s="4"/>
      <c r="H413" s="144" t="s">
        <v>3160</v>
      </c>
      <c r="I413" s="4"/>
      <c r="J413" s="4">
        <v>2</v>
      </c>
      <c r="K413" s="4">
        <v>2</v>
      </c>
      <c r="L413" s="4"/>
      <c r="M413" s="4"/>
      <c r="N413" s="4"/>
      <c r="O413" s="4"/>
      <c r="P413" s="4"/>
      <c r="Q413" s="4"/>
      <c r="R413" s="4"/>
      <c r="S413" s="4">
        <f t="shared" si="6"/>
        <v>2</v>
      </c>
      <c r="T413" s="192">
        <v>25</v>
      </c>
      <c r="U413" s="4" t="s">
        <v>1018</v>
      </c>
      <c r="V413" s="4">
        <v>1879</v>
      </c>
      <c r="W413" s="4" t="s">
        <v>1019</v>
      </c>
      <c r="X413" s="4" t="s">
        <v>3035</v>
      </c>
    </row>
    <row r="414" spans="1:24">
      <c r="A414" s="136" t="s">
        <v>3161</v>
      </c>
      <c r="B414" s="136" t="s">
        <v>3162</v>
      </c>
      <c r="C414" s="136" t="s">
        <v>323</v>
      </c>
      <c r="D414" s="136" t="s">
        <v>3163</v>
      </c>
      <c r="E414" s="4"/>
      <c r="F414" s="157" t="s">
        <v>3164</v>
      </c>
      <c r="G414" s="4"/>
      <c r="H414" s="144" t="s">
        <v>3165</v>
      </c>
      <c r="I414" s="4"/>
      <c r="J414" s="4">
        <v>2</v>
      </c>
      <c r="K414" s="4">
        <v>2</v>
      </c>
      <c r="L414" s="4"/>
      <c r="M414" s="4"/>
      <c r="N414" s="4"/>
      <c r="O414" s="4"/>
      <c r="P414" s="4"/>
      <c r="Q414" s="4"/>
      <c r="R414" s="4"/>
      <c r="S414" s="4">
        <f t="shared" si="6"/>
        <v>2</v>
      </c>
      <c r="T414" s="192">
        <v>25</v>
      </c>
      <c r="U414" s="4" t="s">
        <v>1018</v>
      </c>
      <c r="V414" s="4">
        <v>1880</v>
      </c>
      <c r="W414" s="4" t="s">
        <v>1019</v>
      </c>
      <c r="X414" s="4" t="s">
        <v>3035</v>
      </c>
    </row>
    <row r="415" spans="1:24">
      <c r="A415" s="136" t="s">
        <v>3166</v>
      </c>
      <c r="B415" s="136" t="s">
        <v>3167</v>
      </c>
      <c r="C415" s="136" t="s">
        <v>323</v>
      </c>
      <c r="D415" s="136" t="s">
        <v>3168</v>
      </c>
      <c r="E415" s="4"/>
      <c r="F415" s="157" t="s">
        <v>3169</v>
      </c>
      <c r="G415" s="4"/>
      <c r="H415" s="144" t="s">
        <v>3170</v>
      </c>
      <c r="I415" s="4"/>
      <c r="J415" s="4">
        <v>2</v>
      </c>
      <c r="K415" s="4">
        <v>2</v>
      </c>
      <c r="L415" s="4"/>
      <c r="M415" s="4"/>
      <c r="N415" s="4"/>
      <c r="O415" s="4"/>
      <c r="P415" s="4"/>
      <c r="Q415" s="4"/>
      <c r="R415" s="4"/>
      <c r="S415" s="4">
        <f t="shared" si="6"/>
        <v>2</v>
      </c>
      <c r="T415" s="192">
        <v>35</v>
      </c>
      <c r="U415" s="4" t="s">
        <v>1027</v>
      </c>
      <c r="V415" s="4">
        <v>1881</v>
      </c>
      <c r="W415" s="4" t="s">
        <v>1019</v>
      </c>
      <c r="X415" s="4" t="s">
        <v>3035</v>
      </c>
    </row>
    <row r="416" spans="1:24">
      <c r="A416" s="136" t="s">
        <v>3171</v>
      </c>
      <c r="B416" s="136" t="s">
        <v>3172</v>
      </c>
      <c r="C416" s="136" t="s">
        <v>125</v>
      </c>
      <c r="D416" s="136" t="s">
        <v>3173</v>
      </c>
      <c r="E416" s="4"/>
      <c r="F416" s="157" t="s">
        <v>3174</v>
      </c>
      <c r="G416" s="4"/>
      <c r="H416" s="144" t="s">
        <v>3175</v>
      </c>
      <c r="I416" s="4"/>
      <c r="J416" s="4">
        <v>1</v>
      </c>
      <c r="K416" s="4">
        <v>1</v>
      </c>
      <c r="L416" s="4"/>
      <c r="M416" s="4"/>
      <c r="N416" s="4"/>
      <c r="O416" s="4"/>
      <c r="P416" s="4"/>
      <c r="Q416" s="4"/>
      <c r="R416" s="4"/>
      <c r="S416" s="4">
        <f t="shared" si="6"/>
        <v>1</v>
      </c>
      <c r="T416" s="192">
        <v>20</v>
      </c>
      <c r="U416" s="4" t="s">
        <v>1027</v>
      </c>
      <c r="V416" s="4">
        <v>1882</v>
      </c>
      <c r="W416" s="4" t="s">
        <v>1019</v>
      </c>
      <c r="X416" s="4" t="s">
        <v>3035</v>
      </c>
    </row>
    <row r="417" spans="1:24">
      <c r="A417" s="136" t="s">
        <v>3176</v>
      </c>
      <c r="B417" s="136" t="s">
        <v>3177</v>
      </c>
      <c r="C417" s="136" t="s">
        <v>125</v>
      </c>
      <c r="D417" s="136" t="s">
        <v>3178</v>
      </c>
      <c r="E417" s="4"/>
      <c r="F417" s="157" t="s">
        <v>3179</v>
      </c>
      <c r="G417" s="4"/>
      <c r="H417" s="144" t="s">
        <v>3180</v>
      </c>
      <c r="I417" s="4"/>
      <c r="J417" s="4">
        <v>2</v>
      </c>
      <c r="K417" s="4">
        <v>2</v>
      </c>
      <c r="L417" s="4"/>
      <c r="M417" s="4"/>
      <c r="N417" s="4"/>
      <c r="O417" s="4"/>
      <c r="P417" s="4"/>
      <c r="Q417" s="4"/>
      <c r="R417" s="4"/>
      <c r="S417" s="4">
        <f t="shared" si="6"/>
        <v>2</v>
      </c>
      <c r="T417" s="192">
        <v>25</v>
      </c>
      <c r="U417" s="4" t="s">
        <v>1018</v>
      </c>
      <c r="V417" s="4">
        <v>1883</v>
      </c>
      <c r="W417" s="4" t="s">
        <v>1019</v>
      </c>
      <c r="X417" s="4" t="s">
        <v>3035</v>
      </c>
    </row>
    <row r="418" spans="1:24">
      <c r="A418" s="136" t="s">
        <v>3181</v>
      </c>
      <c r="B418" s="136" t="s">
        <v>3182</v>
      </c>
      <c r="C418" s="136" t="s">
        <v>1424</v>
      </c>
      <c r="D418" s="136" t="s">
        <v>3183</v>
      </c>
      <c r="E418" s="4"/>
      <c r="F418" s="157" t="s">
        <v>3184</v>
      </c>
      <c r="G418" s="4"/>
      <c r="H418" s="144"/>
      <c r="I418" s="4"/>
      <c r="J418" s="4">
        <v>1</v>
      </c>
      <c r="K418" s="4">
        <v>1</v>
      </c>
      <c r="L418" s="4"/>
      <c r="M418" s="4">
        <v>1</v>
      </c>
      <c r="N418" s="4">
        <v>1</v>
      </c>
      <c r="O418" s="4"/>
      <c r="P418" s="4">
        <v>1</v>
      </c>
      <c r="Q418" s="4">
        <v>1</v>
      </c>
      <c r="R418" s="4"/>
      <c r="S418" s="4">
        <f t="shared" si="6"/>
        <v>3</v>
      </c>
      <c r="T418" s="192">
        <v>35</v>
      </c>
      <c r="U418" s="4" t="s">
        <v>1027</v>
      </c>
      <c r="V418" s="4"/>
      <c r="W418" s="4" t="s">
        <v>76</v>
      </c>
      <c r="X418" s="4" t="s">
        <v>1614</v>
      </c>
    </row>
    <row r="419" spans="1:24">
      <c r="A419" s="136" t="s">
        <v>3185</v>
      </c>
      <c r="B419" s="136" t="s">
        <v>3186</v>
      </c>
      <c r="C419" s="136" t="s">
        <v>125</v>
      </c>
      <c r="D419" s="136" t="s">
        <v>3187</v>
      </c>
      <c r="E419" s="4"/>
      <c r="F419" s="157" t="s">
        <v>3188</v>
      </c>
      <c r="G419" s="4"/>
      <c r="H419" s="144"/>
      <c r="I419" s="4"/>
      <c r="J419" s="4">
        <v>1</v>
      </c>
      <c r="K419" s="4">
        <v>1</v>
      </c>
      <c r="L419" s="4"/>
      <c r="M419" s="4"/>
      <c r="N419" s="4"/>
      <c r="O419" s="4"/>
      <c r="P419" s="4"/>
      <c r="Q419" s="4"/>
      <c r="R419" s="4"/>
      <c r="S419" s="4">
        <f t="shared" si="6"/>
        <v>1</v>
      </c>
      <c r="T419" s="192">
        <v>13</v>
      </c>
      <c r="U419" s="4" t="s">
        <v>1027</v>
      </c>
      <c r="V419" s="4"/>
      <c r="W419" s="4" t="s">
        <v>76</v>
      </c>
      <c r="X419" s="4" t="s">
        <v>1614</v>
      </c>
    </row>
    <row r="420" spans="1:24">
      <c r="A420" s="136" t="s">
        <v>3189</v>
      </c>
      <c r="B420" s="136" t="s">
        <v>3190</v>
      </c>
      <c r="C420" s="136" t="s">
        <v>2050</v>
      </c>
      <c r="D420" s="136" t="s">
        <v>3191</v>
      </c>
      <c r="E420" s="4"/>
      <c r="F420" s="157" t="s">
        <v>3192</v>
      </c>
      <c r="G420" s="4"/>
      <c r="H420" s="144"/>
      <c r="I420" s="4"/>
      <c r="J420" s="4">
        <v>1</v>
      </c>
      <c r="K420" s="4">
        <v>1</v>
      </c>
      <c r="L420" s="4"/>
      <c r="M420" s="4">
        <v>4</v>
      </c>
      <c r="N420" s="4">
        <v>4</v>
      </c>
      <c r="O420" s="4"/>
      <c r="P420" s="4"/>
      <c r="Q420" s="4"/>
      <c r="R420" s="4"/>
      <c r="S420" s="4">
        <f t="shared" si="6"/>
        <v>5</v>
      </c>
      <c r="T420" s="192">
        <v>55</v>
      </c>
      <c r="U420" s="4" t="s">
        <v>1027</v>
      </c>
      <c r="V420" s="4"/>
      <c r="W420" s="4" t="s">
        <v>76</v>
      </c>
      <c r="X420" s="4" t="s">
        <v>1614</v>
      </c>
    </row>
    <row r="421" spans="1:24">
      <c r="A421" s="136" t="s">
        <v>3193</v>
      </c>
      <c r="B421" s="136" t="s">
        <v>3194</v>
      </c>
      <c r="C421" s="136" t="s">
        <v>800</v>
      </c>
      <c r="D421" s="136" t="s">
        <v>3195</v>
      </c>
      <c r="E421" s="4"/>
      <c r="F421" s="157" t="s">
        <v>3196</v>
      </c>
      <c r="G421" s="4"/>
      <c r="H421" s="144"/>
      <c r="I421" s="4"/>
      <c r="J421" s="4"/>
      <c r="K421" s="4"/>
      <c r="L421" s="4"/>
      <c r="M421" s="4">
        <v>2</v>
      </c>
      <c r="N421" s="4">
        <v>2</v>
      </c>
      <c r="O421" s="4"/>
      <c r="P421" s="4"/>
      <c r="Q421" s="4"/>
      <c r="R421" s="4"/>
      <c r="S421" s="4">
        <f t="shared" si="6"/>
        <v>2</v>
      </c>
      <c r="T421" s="192">
        <v>25</v>
      </c>
      <c r="U421" s="4" t="s">
        <v>1018</v>
      </c>
      <c r="V421" s="4"/>
      <c r="W421" s="4" t="s">
        <v>76</v>
      </c>
      <c r="X421" s="4" t="s">
        <v>1614</v>
      </c>
    </row>
    <row r="422" spans="1:24">
      <c r="A422" s="136" t="s">
        <v>3197</v>
      </c>
      <c r="B422" s="136" t="s">
        <v>3198</v>
      </c>
      <c r="C422" s="136" t="s">
        <v>1729</v>
      </c>
      <c r="D422" s="136" t="s">
        <v>3199</v>
      </c>
      <c r="E422" s="4"/>
      <c r="F422" s="157" t="s">
        <v>3200</v>
      </c>
      <c r="G422" s="4"/>
      <c r="H422" s="144"/>
      <c r="I422" s="4"/>
      <c r="J422" s="4">
        <v>1</v>
      </c>
      <c r="K422" s="4">
        <v>1</v>
      </c>
      <c r="L422" s="4"/>
      <c r="M422" s="4">
        <v>1</v>
      </c>
      <c r="N422" s="4">
        <v>1</v>
      </c>
      <c r="O422" s="4"/>
      <c r="P422" s="4"/>
      <c r="Q422" s="4"/>
      <c r="R422" s="4"/>
      <c r="S422" s="4">
        <f t="shared" si="6"/>
        <v>2</v>
      </c>
      <c r="T422" s="192">
        <v>25</v>
      </c>
      <c r="U422" s="4" t="s">
        <v>1018</v>
      </c>
      <c r="V422" s="4"/>
      <c r="W422" s="4" t="s">
        <v>76</v>
      </c>
      <c r="X422" s="4" t="s">
        <v>1614</v>
      </c>
    </row>
    <row r="423" spans="1:24">
      <c r="A423" s="136" t="s">
        <v>3201</v>
      </c>
      <c r="B423" s="136" t="s">
        <v>3202</v>
      </c>
      <c r="C423" s="136" t="s">
        <v>96</v>
      </c>
      <c r="D423" s="136" t="s">
        <v>97</v>
      </c>
      <c r="E423" s="4"/>
      <c r="F423" s="157" t="s">
        <v>3203</v>
      </c>
      <c r="G423" s="4"/>
      <c r="H423" s="144"/>
      <c r="I423" s="4"/>
      <c r="J423" s="4">
        <v>1</v>
      </c>
      <c r="K423" s="4">
        <v>1</v>
      </c>
      <c r="L423" s="4"/>
      <c r="M423" s="4">
        <v>1</v>
      </c>
      <c r="N423" s="4">
        <v>1</v>
      </c>
      <c r="O423" s="4"/>
      <c r="P423" s="4"/>
      <c r="Q423" s="4"/>
      <c r="R423" s="4"/>
      <c r="S423" s="4">
        <f t="shared" si="6"/>
        <v>2</v>
      </c>
      <c r="T423" s="192">
        <v>25</v>
      </c>
      <c r="U423" s="4" t="s">
        <v>1018</v>
      </c>
      <c r="V423" s="4"/>
      <c r="W423" s="4" t="s">
        <v>76</v>
      </c>
      <c r="X423" s="4" t="s">
        <v>1614</v>
      </c>
    </row>
    <row r="424" spans="1:24">
      <c r="A424" s="136" t="s">
        <v>3204</v>
      </c>
      <c r="B424" s="136" t="s">
        <v>3205</v>
      </c>
      <c r="C424" s="136" t="s">
        <v>446</v>
      </c>
      <c r="D424" s="136" t="s">
        <v>3206</v>
      </c>
      <c r="E424" s="4"/>
      <c r="F424" s="157" t="s">
        <v>3207</v>
      </c>
      <c r="G424" s="4"/>
      <c r="H424" s="144"/>
      <c r="I424" s="4"/>
      <c r="J424" s="4">
        <v>1</v>
      </c>
      <c r="K424" s="4">
        <v>1</v>
      </c>
      <c r="L424" s="4"/>
      <c r="M424" s="4">
        <v>1</v>
      </c>
      <c r="N424" s="4">
        <v>1</v>
      </c>
      <c r="O424" s="4"/>
      <c r="P424" s="4">
        <v>1</v>
      </c>
      <c r="Q424" s="4">
        <v>1</v>
      </c>
      <c r="R424" s="4"/>
      <c r="S424" s="4">
        <f t="shared" si="6"/>
        <v>3</v>
      </c>
      <c r="T424" s="192">
        <v>35</v>
      </c>
      <c r="U424" s="4" t="s">
        <v>1018</v>
      </c>
      <c r="V424" s="4"/>
      <c r="W424" s="4" t="s">
        <v>76</v>
      </c>
      <c r="X424" s="4" t="s">
        <v>1614</v>
      </c>
    </row>
    <row r="425" spans="1:24">
      <c r="A425" s="4" t="s">
        <v>3208</v>
      </c>
      <c r="B425" s="4" t="s">
        <v>3209</v>
      </c>
      <c r="C425" s="4" t="s">
        <v>2697</v>
      </c>
      <c r="D425" s="4" t="s">
        <v>3210</v>
      </c>
      <c r="E425" s="4"/>
      <c r="F425" s="157" t="s">
        <v>3211</v>
      </c>
      <c r="G425" s="4"/>
      <c r="H425" s="4"/>
      <c r="I425" s="4"/>
      <c r="J425" s="4"/>
      <c r="K425" s="4"/>
      <c r="L425" s="4"/>
      <c r="M425" s="4">
        <v>3</v>
      </c>
      <c r="N425" s="4">
        <v>3</v>
      </c>
      <c r="O425" s="4"/>
      <c r="P425" s="4"/>
      <c r="Q425" s="4"/>
      <c r="R425" s="4"/>
      <c r="S425" s="4">
        <f t="shared" si="6"/>
        <v>3</v>
      </c>
      <c r="T425" s="192">
        <v>35</v>
      </c>
      <c r="U425" s="4" t="s">
        <v>1018</v>
      </c>
      <c r="V425" s="4"/>
      <c r="W425" s="4" t="s">
        <v>76</v>
      </c>
      <c r="X425" s="4" t="s">
        <v>1614</v>
      </c>
    </row>
    <row r="426" spans="1:24">
      <c r="A426" s="136" t="s">
        <v>3212</v>
      </c>
      <c r="B426" s="136" t="s">
        <v>3213</v>
      </c>
      <c r="C426" s="136" t="s">
        <v>3214</v>
      </c>
      <c r="D426" s="136" t="s">
        <v>3215</v>
      </c>
      <c r="E426" s="4"/>
      <c r="F426" s="157" t="s">
        <v>3216</v>
      </c>
      <c r="G426" s="4"/>
      <c r="H426" s="144"/>
      <c r="I426" s="4"/>
      <c r="J426" s="4">
        <v>3</v>
      </c>
      <c r="K426" s="4">
        <v>3</v>
      </c>
      <c r="L426" s="4"/>
      <c r="M426" s="4"/>
      <c r="N426" s="4"/>
      <c r="O426" s="4"/>
      <c r="P426" s="4"/>
      <c r="Q426" s="4"/>
      <c r="R426" s="4"/>
      <c r="S426" s="4">
        <f t="shared" si="6"/>
        <v>3</v>
      </c>
      <c r="T426" s="192">
        <v>55</v>
      </c>
      <c r="U426" s="4" t="s">
        <v>1018</v>
      </c>
      <c r="V426" s="4"/>
      <c r="W426" s="4" t="s">
        <v>76</v>
      </c>
      <c r="X426" s="4" t="s">
        <v>1614</v>
      </c>
    </row>
    <row r="427" spans="1:24">
      <c r="A427" s="136" t="s">
        <v>3217</v>
      </c>
      <c r="B427" s="136" t="s">
        <v>3218</v>
      </c>
      <c r="C427" s="136" t="s">
        <v>1184</v>
      </c>
      <c r="D427" s="136" t="s">
        <v>3219</v>
      </c>
      <c r="E427" s="4"/>
      <c r="F427" s="157" t="s">
        <v>3220</v>
      </c>
      <c r="G427" s="4"/>
      <c r="H427" s="144"/>
      <c r="I427" s="4"/>
      <c r="J427" s="4">
        <v>1</v>
      </c>
      <c r="K427" s="4">
        <v>1</v>
      </c>
      <c r="L427" s="4"/>
      <c r="M427" s="4"/>
      <c r="N427" s="4"/>
      <c r="O427" s="4"/>
      <c r="P427" s="4">
        <v>1</v>
      </c>
      <c r="Q427" s="4">
        <v>1</v>
      </c>
      <c r="R427" s="4"/>
      <c r="S427" s="4">
        <f t="shared" si="6"/>
        <v>2</v>
      </c>
      <c r="T427" s="192">
        <v>25</v>
      </c>
      <c r="U427" s="4" t="s">
        <v>1018</v>
      </c>
      <c r="V427" s="4"/>
      <c r="W427" s="4" t="s">
        <v>76</v>
      </c>
      <c r="X427" s="4" t="s">
        <v>1614</v>
      </c>
    </row>
    <row r="428" spans="1:24">
      <c r="A428" s="136" t="s">
        <v>3221</v>
      </c>
      <c r="B428" s="136" t="s">
        <v>3222</v>
      </c>
      <c r="C428" s="136" t="s">
        <v>3223</v>
      </c>
      <c r="D428" s="136" t="s">
        <v>3224</v>
      </c>
      <c r="E428" s="4"/>
      <c r="F428" s="157" t="s">
        <v>3225</v>
      </c>
      <c r="G428" s="4"/>
      <c r="H428" s="144"/>
      <c r="I428" s="4"/>
      <c r="J428" s="4">
        <v>1</v>
      </c>
      <c r="K428" s="4">
        <v>1</v>
      </c>
      <c r="L428" s="4"/>
      <c r="M428" s="4"/>
      <c r="N428" s="4"/>
      <c r="O428" s="4"/>
      <c r="P428" s="4">
        <v>1</v>
      </c>
      <c r="Q428" s="4">
        <v>1</v>
      </c>
      <c r="R428" s="4"/>
      <c r="S428" s="4">
        <f t="shared" si="6"/>
        <v>2</v>
      </c>
      <c r="T428" s="192">
        <v>25</v>
      </c>
      <c r="U428" s="4" t="s">
        <v>1018</v>
      </c>
      <c r="V428" s="4"/>
      <c r="W428" s="4" t="s">
        <v>76</v>
      </c>
      <c r="X428" s="4" t="s">
        <v>1614</v>
      </c>
    </row>
    <row r="429" spans="1:24">
      <c r="A429" s="136" t="s">
        <v>3226</v>
      </c>
      <c r="B429" s="136" t="s">
        <v>3227</v>
      </c>
      <c r="C429" s="136" t="s">
        <v>2697</v>
      </c>
      <c r="D429" s="136" t="s">
        <v>3228</v>
      </c>
      <c r="E429" s="4"/>
      <c r="F429" s="157"/>
      <c r="G429" s="4"/>
      <c r="H429" s="144"/>
      <c r="I429" s="4"/>
      <c r="J429" s="4">
        <v>1</v>
      </c>
      <c r="K429" s="4">
        <v>1</v>
      </c>
      <c r="L429" s="4"/>
      <c r="M429" s="4">
        <v>1</v>
      </c>
      <c r="N429" s="4">
        <v>1</v>
      </c>
      <c r="O429" s="4"/>
      <c r="P429" s="4">
        <v>1</v>
      </c>
      <c r="Q429" s="4">
        <v>1</v>
      </c>
      <c r="R429" s="4"/>
      <c r="S429" s="4">
        <f t="shared" si="6"/>
        <v>3</v>
      </c>
      <c r="T429" s="192">
        <v>35</v>
      </c>
      <c r="U429" s="4" t="s">
        <v>1018</v>
      </c>
      <c r="V429" s="4"/>
      <c r="W429" s="4" t="s">
        <v>76</v>
      </c>
      <c r="X429" s="4" t="s">
        <v>1614</v>
      </c>
    </row>
    <row r="430" spans="1:24">
      <c r="A430" s="136" t="s">
        <v>3229</v>
      </c>
      <c r="B430" s="136" t="s">
        <v>3230</v>
      </c>
      <c r="C430" s="136" t="s">
        <v>2542</v>
      </c>
      <c r="D430" s="136" t="s">
        <v>3231</v>
      </c>
      <c r="E430" s="4"/>
      <c r="F430" s="157" t="s">
        <v>3232</v>
      </c>
      <c r="G430" s="4"/>
      <c r="H430" s="144"/>
      <c r="I430" s="4"/>
      <c r="J430" s="4">
        <v>3</v>
      </c>
      <c r="K430" s="4">
        <v>3</v>
      </c>
      <c r="L430" s="4"/>
      <c r="M430" s="4"/>
      <c r="N430" s="4"/>
      <c r="O430" s="4"/>
      <c r="P430" s="4"/>
      <c r="Q430" s="4"/>
      <c r="R430" s="4"/>
      <c r="S430" s="4">
        <f t="shared" si="6"/>
        <v>3</v>
      </c>
      <c r="T430" s="192">
        <v>35</v>
      </c>
      <c r="U430" s="4" t="s">
        <v>1027</v>
      </c>
      <c r="V430" s="4"/>
      <c r="W430" s="4" t="s">
        <v>76</v>
      </c>
      <c r="X430" s="4" t="s">
        <v>1614</v>
      </c>
    </row>
    <row r="431" spans="1:24">
      <c r="A431" s="136" t="s">
        <v>3233</v>
      </c>
      <c r="B431" s="136" t="s">
        <v>3234</v>
      </c>
      <c r="C431" s="136" t="s">
        <v>323</v>
      </c>
      <c r="D431" s="136" t="s">
        <v>3235</v>
      </c>
      <c r="E431" s="4"/>
      <c r="F431" s="157" t="s">
        <v>3236</v>
      </c>
      <c r="G431" s="4"/>
      <c r="H431" s="144" t="s">
        <v>3237</v>
      </c>
      <c r="I431" s="4"/>
      <c r="J431" s="4">
        <v>1</v>
      </c>
      <c r="K431" s="4">
        <v>1</v>
      </c>
      <c r="L431" s="4"/>
      <c r="M431" s="4"/>
      <c r="N431" s="4"/>
      <c r="O431" s="4"/>
      <c r="P431" s="4"/>
      <c r="Q431" s="4"/>
      <c r="R431" s="4"/>
      <c r="S431" s="4">
        <f t="shared" si="6"/>
        <v>1</v>
      </c>
      <c r="T431" s="192">
        <v>13</v>
      </c>
      <c r="U431" s="4" t="s">
        <v>1018</v>
      </c>
      <c r="V431" s="4">
        <v>1884</v>
      </c>
      <c r="W431" s="4" t="s">
        <v>1019</v>
      </c>
      <c r="X431" s="4" t="s">
        <v>3035</v>
      </c>
    </row>
    <row r="432" spans="1:24">
      <c r="A432" s="136" t="s">
        <v>3238</v>
      </c>
      <c r="B432" s="136" t="s">
        <v>3239</v>
      </c>
      <c r="C432" s="136" t="s">
        <v>323</v>
      </c>
      <c r="D432" s="136" t="s">
        <v>3240</v>
      </c>
      <c r="E432" s="4"/>
      <c r="F432" s="157" t="s">
        <v>3241</v>
      </c>
      <c r="G432" s="4"/>
      <c r="H432" s="144" t="s">
        <v>3242</v>
      </c>
      <c r="I432" s="4"/>
      <c r="J432" s="4">
        <v>1</v>
      </c>
      <c r="K432" s="4">
        <v>1</v>
      </c>
      <c r="L432" s="4"/>
      <c r="M432" s="4"/>
      <c r="N432" s="4"/>
      <c r="O432" s="4"/>
      <c r="P432" s="4"/>
      <c r="Q432" s="4"/>
      <c r="R432" s="4"/>
      <c r="S432" s="4">
        <f t="shared" si="6"/>
        <v>1</v>
      </c>
      <c r="T432" s="192">
        <v>15</v>
      </c>
      <c r="U432" s="4" t="s">
        <v>1018</v>
      </c>
      <c r="V432" s="4">
        <v>1885</v>
      </c>
      <c r="W432" s="4" t="s">
        <v>1019</v>
      </c>
      <c r="X432" s="4" t="s">
        <v>3243</v>
      </c>
    </row>
    <row r="433" spans="1:24">
      <c r="A433" s="136" t="s">
        <v>3244</v>
      </c>
      <c r="B433" s="136" t="s">
        <v>3245</v>
      </c>
      <c r="C433" s="136" t="s">
        <v>1152</v>
      </c>
      <c r="D433" s="136" t="s">
        <v>3246</v>
      </c>
      <c r="E433" s="4"/>
      <c r="F433" s="157" t="s">
        <v>3247</v>
      </c>
      <c r="G433" s="4"/>
      <c r="H433" s="144" t="s">
        <v>3248</v>
      </c>
      <c r="I433" s="4"/>
      <c r="J433" s="4">
        <v>2</v>
      </c>
      <c r="K433" s="4">
        <v>2</v>
      </c>
      <c r="L433" s="4"/>
      <c r="M433" s="4"/>
      <c r="N433" s="4"/>
      <c r="O433" s="4"/>
      <c r="P433" s="4"/>
      <c r="Q433" s="4"/>
      <c r="R433" s="4"/>
      <c r="S433" s="4">
        <f t="shared" si="6"/>
        <v>2</v>
      </c>
      <c r="T433" s="192">
        <v>25</v>
      </c>
      <c r="U433" s="4" t="s">
        <v>1027</v>
      </c>
      <c r="V433" s="4">
        <v>1886</v>
      </c>
      <c r="W433" s="4" t="s">
        <v>1019</v>
      </c>
      <c r="X433" s="4" t="s">
        <v>3035</v>
      </c>
    </row>
    <row r="434" spans="1:24">
      <c r="A434" s="136" t="s">
        <v>3249</v>
      </c>
      <c r="B434" s="136" t="s">
        <v>3250</v>
      </c>
      <c r="C434" s="136" t="s">
        <v>389</v>
      </c>
      <c r="D434" s="136" t="s">
        <v>3251</v>
      </c>
      <c r="E434" s="4"/>
      <c r="F434" s="157" t="s">
        <v>3252</v>
      </c>
      <c r="G434" s="4"/>
      <c r="H434" s="144" t="s">
        <v>3253</v>
      </c>
      <c r="I434" s="4"/>
      <c r="J434" s="4">
        <v>1</v>
      </c>
      <c r="K434" s="4">
        <v>1</v>
      </c>
      <c r="L434" s="4"/>
      <c r="M434" s="4"/>
      <c r="N434" s="4"/>
      <c r="O434" s="4"/>
      <c r="P434" s="4"/>
      <c r="Q434" s="4"/>
      <c r="R434" s="4"/>
      <c r="S434" s="4">
        <f t="shared" si="6"/>
        <v>1</v>
      </c>
      <c r="T434" s="192">
        <v>33</v>
      </c>
      <c r="U434" s="4" t="s">
        <v>1018</v>
      </c>
      <c r="V434" s="4">
        <v>1887</v>
      </c>
      <c r="W434" s="4" t="s">
        <v>1019</v>
      </c>
      <c r="X434" s="4" t="s">
        <v>3254</v>
      </c>
    </row>
    <row r="435" spans="1:24">
      <c r="A435" s="136" t="s">
        <v>3255</v>
      </c>
      <c r="B435" s="136" t="s">
        <v>3256</v>
      </c>
      <c r="C435" s="136" t="s">
        <v>125</v>
      </c>
      <c r="D435" s="136" t="s">
        <v>3257</v>
      </c>
      <c r="E435" s="4"/>
      <c r="F435" s="157" t="s">
        <v>3258</v>
      </c>
      <c r="G435" s="4"/>
      <c r="H435" s="144" t="s">
        <v>3259</v>
      </c>
      <c r="I435" s="4"/>
      <c r="J435" s="4">
        <v>3</v>
      </c>
      <c r="K435" s="4">
        <v>3</v>
      </c>
      <c r="L435" s="4"/>
      <c r="M435" s="4"/>
      <c r="N435" s="4"/>
      <c r="O435" s="4"/>
      <c r="P435" s="4"/>
      <c r="Q435" s="4"/>
      <c r="R435" s="4"/>
      <c r="S435" s="4">
        <f t="shared" si="6"/>
        <v>3</v>
      </c>
      <c r="T435" s="192">
        <v>35</v>
      </c>
      <c r="U435" s="4" t="s">
        <v>1027</v>
      </c>
      <c r="V435" s="4">
        <v>1888</v>
      </c>
      <c r="W435" s="4" t="s">
        <v>1019</v>
      </c>
      <c r="X435" s="4" t="s">
        <v>3035</v>
      </c>
    </row>
    <row r="436" spans="1:24">
      <c r="A436" s="136" t="s">
        <v>3260</v>
      </c>
      <c r="B436" s="136" t="s">
        <v>3261</v>
      </c>
      <c r="C436" s="136" t="s">
        <v>389</v>
      </c>
      <c r="D436" s="136" t="s">
        <v>3262</v>
      </c>
      <c r="E436" s="4"/>
      <c r="F436" s="157" t="s">
        <v>3263</v>
      </c>
      <c r="G436" s="4"/>
      <c r="H436" s="144" t="s">
        <v>3264</v>
      </c>
      <c r="I436" s="4"/>
      <c r="J436" s="4">
        <v>3</v>
      </c>
      <c r="K436" s="4">
        <v>3</v>
      </c>
      <c r="L436" s="4"/>
      <c r="M436" s="4"/>
      <c r="N436" s="4"/>
      <c r="O436" s="4"/>
      <c r="P436" s="4"/>
      <c r="Q436" s="4"/>
      <c r="R436" s="4"/>
      <c r="S436" s="4">
        <f t="shared" si="6"/>
        <v>3</v>
      </c>
      <c r="T436" s="192">
        <v>35</v>
      </c>
      <c r="U436" s="4" t="s">
        <v>1027</v>
      </c>
      <c r="V436" s="4">
        <v>1889</v>
      </c>
      <c r="W436" s="4" t="s">
        <v>1019</v>
      </c>
      <c r="X436" s="4" t="s">
        <v>3035</v>
      </c>
    </row>
    <row r="437" spans="1:24">
      <c r="A437" s="136" t="s">
        <v>3265</v>
      </c>
      <c r="B437" s="136" t="s">
        <v>3266</v>
      </c>
      <c r="C437" s="136" t="s">
        <v>323</v>
      </c>
      <c r="D437" s="136" t="s">
        <v>3267</v>
      </c>
      <c r="E437" s="4"/>
      <c r="F437" s="157" t="s">
        <v>3268</v>
      </c>
      <c r="G437" s="4"/>
      <c r="H437" s="144" t="s">
        <v>3269</v>
      </c>
      <c r="I437" s="4"/>
      <c r="J437" s="4">
        <v>2</v>
      </c>
      <c r="K437" s="4">
        <v>2</v>
      </c>
      <c r="L437" s="4"/>
      <c r="M437" s="4"/>
      <c r="N437" s="4"/>
      <c r="O437" s="4"/>
      <c r="P437" s="4"/>
      <c r="Q437" s="4"/>
      <c r="R437" s="4"/>
      <c r="S437" s="4">
        <f t="shared" si="6"/>
        <v>2</v>
      </c>
      <c r="T437" s="192">
        <v>25</v>
      </c>
      <c r="U437" s="4" t="s">
        <v>1027</v>
      </c>
      <c r="V437" s="4">
        <v>1890</v>
      </c>
      <c r="W437" s="4" t="s">
        <v>1019</v>
      </c>
      <c r="X437" s="4" t="s">
        <v>3035</v>
      </c>
    </row>
    <row r="438" spans="1:24">
      <c r="A438" s="136" t="s">
        <v>3270</v>
      </c>
      <c r="B438" s="136" t="s">
        <v>3271</v>
      </c>
      <c r="C438" s="136" t="s">
        <v>125</v>
      </c>
      <c r="D438" s="136" t="s">
        <v>3272</v>
      </c>
      <c r="E438" s="4"/>
      <c r="F438" s="157" t="s">
        <v>3273</v>
      </c>
      <c r="G438" s="4"/>
      <c r="H438" s="144" t="s">
        <v>3274</v>
      </c>
      <c r="I438" s="4"/>
      <c r="J438" s="4">
        <v>2</v>
      </c>
      <c r="K438" s="4">
        <v>2</v>
      </c>
      <c r="L438" s="4"/>
      <c r="M438" s="4"/>
      <c r="N438" s="4"/>
      <c r="O438" s="4"/>
      <c r="P438" s="4"/>
      <c r="Q438" s="4"/>
      <c r="R438" s="4"/>
      <c r="S438" s="4">
        <f t="shared" si="6"/>
        <v>2</v>
      </c>
      <c r="T438" s="192">
        <v>25</v>
      </c>
      <c r="U438" s="4" t="s">
        <v>1018</v>
      </c>
      <c r="V438" s="4">
        <v>1891</v>
      </c>
      <c r="W438" s="4" t="s">
        <v>1019</v>
      </c>
      <c r="X438" s="4" t="s">
        <v>3035</v>
      </c>
    </row>
    <row r="439" spans="1:24">
      <c r="A439" s="136" t="s">
        <v>3275</v>
      </c>
      <c r="B439" s="136" t="s">
        <v>3276</v>
      </c>
      <c r="C439" s="136" t="s">
        <v>323</v>
      </c>
      <c r="D439" s="136" t="s">
        <v>3277</v>
      </c>
      <c r="E439" s="4"/>
      <c r="F439" s="157" t="s">
        <v>3278</v>
      </c>
      <c r="G439" s="4"/>
      <c r="H439" s="144" t="s">
        <v>3279</v>
      </c>
      <c r="I439" s="4"/>
      <c r="J439" s="4">
        <v>1</v>
      </c>
      <c r="K439" s="4">
        <v>1</v>
      </c>
      <c r="L439" s="4"/>
      <c r="M439" s="4"/>
      <c r="N439" s="4"/>
      <c r="O439" s="4"/>
      <c r="P439" s="4"/>
      <c r="Q439" s="4"/>
      <c r="R439" s="4"/>
      <c r="S439" s="4">
        <f t="shared" si="6"/>
        <v>1</v>
      </c>
      <c r="T439" s="192">
        <v>13</v>
      </c>
      <c r="U439" s="4" t="s">
        <v>1027</v>
      </c>
      <c r="V439" s="4">
        <v>1892</v>
      </c>
      <c r="W439" s="4" t="s">
        <v>1019</v>
      </c>
      <c r="X439" s="4" t="s">
        <v>3035</v>
      </c>
    </row>
    <row r="440" spans="1:24">
      <c r="A440" s="136" t="s">
        <v>3280</v>
      </c>
      <c r="B440" s="136" t="s">
        <v>3281</v>
      </c>
      <c r="C440" s="136" t="s">
        <v>323</v>
      </c>
      <c r="D440" s="136" t="s">
        <v>3282</v>
      </c>
      <c r="E440" s="4"/>
      <c r="F440" s="157" t="s">
        <v>3283</v>
      </c>
      <c r="G440" s="4"/>
      <c r="H440" s="144" t="s">
        <v>3284</v>
      </c>
      <c r="I440" s="4"/>
      <c r="J440" s="4">
        <v>2</v>
      </c>
      <c r="K440" s="4">
        <v>2</v>
      </c>
      <c r="L440" s="4"/>
      <c r="M440" s="4"/>
      <c r="N440" s="4"/>
      <c r="O440" s="4"/>
      <c r="P440" s="4"/>
      <c r="Q440" s="4"/>
      <c r="R440" s="4"/>
      <c r="S440" s="4">
        <f t="shared" si="6"/>
        <v>2</v>
      </c>
      <c r="T440" s="192">
        <v>25</v>
      </c>
      <c r="U440" s="4" t="s">
        <v>1027</v>
      </c>
      <c r="V440" s="4">
        <v>1893</v>
      </c>
      <c r="W440" s="4" t="s">
        <v>1019</v>
      </c>
      <c r="X440" s="4" t="s">
        <v>3035</v>
      </c>
    </row>
    <row r="441" spans="1:24">
      <c r="A441" s="136" t="s">
        <v>3285</v>
      </c>
      <c r="B441" s="136" t="s">
        <v>3286</v>
      </c>
      <c r="C441" s="136" t="s">
        <v>323</v>
      </c>
      <c r="D441" s="136" t="s">
        <v>3287</v>
      </c>
      <c r="E441" s="4"/>
      <c r="F441" s="157" t="s">
        <v>3288</v>
      </c>
      <c r="G441" s="4"/>
      <c r="H441" s="144" t="s">
        <v>3289</v>
      </c>
      <c r="I441" s="4"/>
      <c r="J441" s="4">
        <v>2</v>
      </c>
      <c r="K441" s="4">
        <v>2</v>
      </c>
      <c r="L441" s="4"/>
      <c r="M441" s="4"/>
      <c r="N441" s="4"/>
      <c r="O441" s="4"/>
      <c r="P441" s="4"/>
      <c r="Q441" s="4"/>
      <c r="R441" s="4"/>
      <c r="S441" s="4">
        <f t="shared" si="6"/>
        <v>2</v>
      </c>
      <c r="T441" s="192">
        <v>25</v>
      </c>
      <c r="U441" s="4" t="s">
        <v>1018</v>
      </c>
      <c r="V441" s="4">
        <v>1894</v>
      </c>
      <c r="W441" s="4" t="s">
        <v>1019</v>
      </c>
      <c r="X441" s="4" t="s">
        <v>3035</v>
      </c>
    </row>
    <row r="442" spans="1:24">
      <c r="A442" s="136" t="s">
        <v>3290</v>
      </c>
      <c r="B442" s="136" t="s">
        <v>3291</v>
      </c>
      <c r="C442" s="136" t="s">
        <v>2624</v>
      </c>
      <c r="D442" s="136" t="s">
        <v>3292</v>
      </c>
      <c r="E442" s="4"/>
      <c r="F442" s="157" t="s">
        <v>3293</v>
      </c>
      <c r="G442" s="4"/>
      <c r="H442" s="144" t="s">
        <v>3294</v>
      </c>
      <c r="I442" s="4"/>
      <c r="J442" s="4">
        <v>1</v>
      </c>
      <c r="K442" s="4">
        <v>1</v>
      </c>
      <c r="L442" s="4"/>
      <c r="M442" s="4"/>
      <c r="N442" s="4"/>
      <c r="O442" s="4"/>
      <c r="P442" s="4"/>
      <c r="Q442" s="4"/>
      <c r="R442" s="4"/>
      <c r="S442" s="4">
        <f t="shared" si="6"/>
        <v>1</v>
      </c>
      <c r="T442" s="192">
        <v>13</v>
      </c>
      <c r="U442" s="4" t="s">
        <v>1027</v>
      </c>
      <c r="V442" s="4">
        <v>1895</v>
      </c>
      <c r="W442" s="4" t="s">
        <v>1019</v>
      </c>
      <c r="X442" s="4" t="s">
        <v>3035</v>
      </c>
    </row>
    <row r="443" spans="1:24">
      <c r="A443" s="136" t="s">
        <v>3295</v>
      </c>
      <c r="B443" s="136" t="s">
        <v>3296</v>
      </c>
      <c r="C443" s="136" t="s">
        <v>323</v>
      </c>
      <c r="D443" s="136" t="s">
        <v>3297</v>
      </c>
      <c r="E443" s="4"/>
      <c r="F443" s="157" t="s">
        <v>3298</v>
      </c>
      <c r="G443" s="4"/>
      <c r="H443" s="144" t="s">
        <v>3299</v>
      </c>
      <c r="I443" s="4"/>
      <c r="J443" s="4">
        <v>3</v>
      </c>
      <c r="K443" s="4">
        <v>3</v>
      </c>
      <c r="L443" s="4"/>
      <c r="M443" s="4"/>
      <c r="N443" s="4"/>
      <c r="O443" s="4"/>
      <c r="P443" s="4"/>
      <c r="Q443" s="4"/>
      <c r="R443" s="4"/>
      <c r="S443" s="4">
        <f t="shared" si="6"/>
        <v>3</v>
      </c>
      <c r="T443" s="192">
        <v>35</v>
      </c>
      <c r="U443" s="4" t="s">
        <v>1018</v>
      </c>
      <c r="V443" s="4">
        <v>1896</v>
      </c>
      <c r="W443" s="4" t="s">
        <v>1019</v>
      </c>
      <c r="X443" s="4" t="s">
        <v>3035</v>
      </c>
    </row>
    <row r="444" spans="1:24">
      <c r="A444" s="136" t="s">
        <v>3300</v>
      </c>
      <c r="B444" s="136" t="s">
        <v>3301</v>
      </c>
      <c r="C444" s="136" t="s">
        <v>323</v>
      </c>
      <c r="D444" s="136" t="s">
        <v>3302</v>
      </c>
      <c r="E444" s="4"/>
      <c r="F444" s="157" t="s">
        <v>3303</v>
      </c>
      <c r="G444" s="4"/>
      <c r="H444" s="144" t="s">
        <v>3304</v>
      </c>
      <c r="I444" s="4"/>
      <c r="J444" s="4">
        <v>1</v>
      </c>
      <c r="K444" s="4">
        <v>1</v>
      </c>
      <c r="L444" s="4"/>
      <c r="M444" s="4"/>
      <c r="N444" s="4"/>
      <c r="O444" s="4"/>
      <c r="P444" s="4"/>
      <c r="Q444" s="4"/>
      <c r="R444" s="4"/>
      <c r="S444" s="4">
        <f t="shared" si="6"/>
        <v>1</v>
      </c>
      <c r="T444" s="192">
        <v>13</v>
      </c>
      <c r="U444" s="4" t="s">
        <v>1018</v>
      </c>
      <c r="V444" s="4">
        <v>1897</v>
      </c>
      <c r="W444" s="4" t="s">
        <v>1019</v>
      </c>
      <c r="X444" s="4" t="s">
        <v>3035</v>
      </c>
    </row>
    <row r="445" spans="1:24">
      <c r="A445" s="136" t="s">
        <v>3305</v>
      </c>
      <c r="B445" s="136" t="s">
        <v>3306</v>
      </c>
      <c r="C445" s="136" t="s">
        <v>168</v>
      </c>
      <c r="D445" s="136" t="s">
        <v>3307</v>
      </c>
      <c r="E445" s="4"/>
      <c r="F445" s="157" t="s">
        <v>3308</v>
      </c>
      <c r="G445" s="4"/>
      <c r="H445" s="144" t="s">
        <v>3309</v>
      </c>
      <c r="I445" s="4"/>
      <c r="J445" s="4">
        <v>1</v>
      </c>
      <c r="K445" s="4">
        <v>1</v>
      </c>
      <c r="L445" s="4"/>
      <c r="M445" s="4"/>
      <c r="N445" s="4"/>
      <c r="O445" s="4"/>
      <c r="P445" s="4"/>
      <c r="Q445" s="4"/>
      <c r="R445" s="4"/>
      <c r="S445" s="4">
        <f t="shared" si="6"/>
        <v>1</v>
      </c>
      <c r="T445" s="192">
        <v>20</v>
      </c>
      <c r="U445" s="4" t="s">
        <v>1018</v>
      </c>
      <c r="V445" s="4">
        <v>1898</v>
      </c>
      <c r="W445" s="4" t="s">
        <v>1019</v>
      </c>
      <c r="X445" s="4" t="s">
        <v>3069</v>
      </c>
    </row>
    <row r="446" spans="1:24">
      <c r="A446" s="136" t="s">
        <v>3310</v>
      </c>
      <c r="B446" s="136" t="s">
        <v>3311</v>
      </c>
      <c r="C446" s="136" t="s">
        <v>3312</v>
      </c>
      <c r="D446" s="136" t="s">
        <v>3313</v>
      </c>
      <c r="E446" s="4"/>
      <c r="F446" s="157" t="s">
        <v>3314</v>
      </c>
      <c r="G446" s="4"/>
      <c r="H446" s="144" t="s">
        <v>3315</v>
      </c>
      <c r="I446" s="4"/>
      <c r="J446" s="4">
        <v>1</v>
      </c>
      <c r="K446" s="4">
        <v>1</v>
      </c>
      <c r="L446" s="4"/>
      <c r="M446" s="4"/>
      <c r="N446" s="4"/>
      <c r="O446" s="4"/>
      <c r="P446" s="4"/>
      <c r="Q446" s="4"/>
      <c r="R446" s="4"/>
      <c r="S446" s="4">
        <f t="shared" si="6"/>
        <v>1</v>
      </c>
      <c r="T446" s="192">
        <v>13</v>
      </c>
      <c r="U446" s="4" t="s">
        <v>1018</v>
      </c>
      <c r="V446" s="4">
        <v>1899</v>
      </c>
      <c r="W446" s="4" t="s">
        <v>1019</v>
      </c>
      <c r="X446" s="4" t="s">
        <v>3035</v>
      </c>
    </row>
    <row r="447" spans="1:24">
      <c r="A447" s="136" t="s">
        <v>3316</v>
      </c>
      <c r="B447" s="136" t="s">
        <v>3317</v>
      </c>
      <c r="C447" s="136" t="s">
        <v>389</v>
      </c>
      <c r="D447" s="136" t="s">
        <v>3318</v>
      </c>
      <c r="E447" s="4"/>
      <c r="F447" s="157" t="s">
        <v>3319</v>
      </c>
      <c r="G447" s="4"/>
      <c r="H447" s="144" t="s">
        <v>3320</v>
      </c>
      <c r="I447" s="4"/>
      <c r="J447" s="4">
        <v>2</v>
      </c>
      <c r="K447" s="4">
        <v>2</v>
      </c>
      <c r="L447" s="4"/>
      <c r="M447" s="4"/>
      <c r="N447" s="4"/>
      <c r="O447" s="4"/>
      <c r="P447" s="4"/>
      <c r="Q447" s="4"/>
      <c r="R447" s="4"/>
      <c r="S447" s="4">
        <f t="shared" si="6"/>
        <v>2</v>
      </c>
      <c r="T447" s="192">
        <v>25</v>
      </c>
      <c r="U447" s="4" t="s">
        <v>1018</v>
      </c>
      <c r="V447" s="4">
        <v>1900</v>
      </c>
      <c r="W447" s="4" t="s">
        <v>1019</v>
      </c>
      <c r="X447" s="4" t="s">
        <v>3035</v>
      </c>
    </row>
    <row r="448" spans="1:24">
      <c r="A448" s="136" t="s">
        <v>3321</v>
      </c>
      <c r="B448" s="136" t="s">
        <v>3322</v>
      </c>
      <c r="C448" s="136" t="s">
        <v>323</v>
      </c>
      <c r="D448" s="136" t="s">
        <v>3323</v>
      </c>
      <c r="E448" s="4"/>
      <c r="F448" s="157" t="s">
        <v>3324</v>
      </c>
      <c r="G448" s="4"/>
      <c r="H448" s="144" t="s">
        <v>3325</v>
      </c>
      <c r="I448" s="4"/>
      <c r="J448" s="4">
        <v>1</v>
      </c>
      <c r="K448" s="4">
        <v>1</v>
      </c>
      <c r="L448" s="4"/>
      <c r="M448" s="4"/>
      <c r="N448" s="4"/>
      <c r="O448" s="4"/>
      <c r="P448" s="4"/>
      <c r="Q448" s="4"/>
      <c r="R448" s="4"/>
      <c r="S448" s="4">
        <f t="shared" si="6"/>
        <v>1</v>
      </c>
      <c r="T448" s="192">
        <v>20</v>
      </c>
      <c r="U448" s="4" t="s">
        <v>1018</v>
      </c>
      <c r="V448" s="4">
        <v>1901</v>
      </c>
      <c r="W448" s="4" t="s">
        <v>1019</v>
      </c>
      <c r="X448" s="4" t="s">
        <v>3069</v>
      </c>
    </row>
    <row r="449" spans="1:24">
      <c r="A449" s="136" t="s">
        <v>3326</v>
      </c>
      <c r="B449" s="136" t="s">
        <v>3327</v>
      </c>
      <c r="C449" s="136" t="s">
        <v>323</v>
      </c>
      <c r="D449" s="136" t="s">
        <v>3328</v>
      </c>
      <c r="E449" s="4"/>
      <c r="F449" s="157" t="s">
        <v>3329</v>
      </c>
      <c r="G449" s="4"/>
      <c r="H449" s="144" t="s">
        <v>3330</v>
      </c>
      <c r="I449" s="4"/>
      <c r="J449" s="4">
        <v>1</v>
      </c>
      <c r="K449" s="4">
        <v>1</v>
      </c>
      <c r="L449" s="4"/>
      <c r="M449" s="4"/>
      <c r="N449" s="4"/>
      <c r="O449" s="4"/>
      <c r="P449" s="4"/>
      <c r="Q449" s="4"/>
      <c r="R449" s="4"/>
      <c r="S449" s="4">
        <f t="shared" si="6"/>
        <v>1</v>
      </c>
      <c r="T449" s="192">
        <v>13</v>
      </c>
      <c r="U449" s="4" t="s">
        <v>1018</v>
      </c>
      <c r="V449" s="4">
        <v>1902</v>
      </c>
      <c r="W449" s="4" t="s">
        <v>1019</v>
      </c>
      <c r="X449" s="4" t="s">
        <v>3035</v>
      </c>
    </row>
    <row r="450" spans="1:24">
      <c r="A450" s="136" t="s">
        <v>3331</v>
      </c>
      <c r="B450" s="136" t="s">
        <v>3332</v>
      </c>
      <c r="C450" s="136" t="s">
        <v>800</v>
      </c>
      <c r="D450" s="136" t="s">
        <v>3333</v>
      </c>
      <c r="E450" s="4"/>
      <c r="F450" s="157" t="s">
        <v>3334</v>
      </c>
      <c r="G450" s="4"/>
      <c r="H450" s="144" t="s">
        <v>3335</v>
      </c>
      <c r="I450" s="4"/>
      <c r="J450" s="4">
        <v>2</v>
      </c>
      <c r="K450" s="4">
        <v>2</v>
      </c>
      <c r="L450" s="4"/>
      <c r="M450" s="4"/>
      <c r="N450" s="4"/>
      <c r="O450" s="4"/>
      <c r="P450" s="4"/>
      <c r="Q450" s="4"/>
      <c r="R450" s="4"/>
      <c r="S450" s="4">
        <f t="shared" si="6"/>
        <v>2</v>
      </c>
      <c r="T450" s="192">
        <v>25</v>
      </c>
      <c r="U450" s="4" t="s">
        <v>1018</v>
      </c>
      <c r="V450" s="4">
        <v>1903</v>
      </c>
      <c r="W450" s="4" t="s">
        <v>1019</v>
      </c>
      <c r="X450" s="4" t="s">
        <v>3336</v>
      </c>
    </row>
    <row r="451" spans="1:24">
      <c r="A451" s="136" t="s">
        <v>3337</v>
      </c>
      <c r="B451" s="136" t="s">
        <v>3338</v>
      </c>
      <c r="C451" s="136" t="s">
        <v>3339</v>
      </c>
      <c r="D451" s="136" t="s">
        <v>3340</v>
      </c>
      <c r="E451" s="4"/>
      <c r="F451" s="157" t="s">
        <v>3341</v>
      </c>
      <c r="G451" s="4"/>
      <c r="H451" s="144" t="s">
        <v>3342</v>
      </c>
      <c r="I451" s="4"/>
      <c r="J451" s="4">
        <v>1</v>
      </c>
      <c r="K451" s="4">
        <v>1</v>
      </c>
      <c r="L451" s="4"/>
      <c r="M451" s="4"/>
      <c r="N451" s="4"/>
      <c r="O451" s="4"/>
      <c r="P451" s="4"/>
      <c r="Q451" s="4"/>
      <c r="R451" s="4"/>
      <c r="S451" s="4">
        <f t="shared" si="6"/>
        <v>1</v>
      </c>
      <c r="T451" s="192">
        <v>13</v>
      </c>
      <c r="U451" s="4" t="s">
        <v>1018</v>
      </c>
      <c r="V451" s="4">
        <v>1905</v>
      </c>
      <c r="W451" s="4" t="s">
        <v>1019</v>
      </c>
      <c r="X451" s="4" t="s">
        <v>3336</v>
      </c>
    </row>
    <row r="452" spans="1:24">
      <c r="A452" s="136" t="s">
        <v>3343</v>
      </c>
      <c r="B452" s="136" t="s">
        <v>3344</v>
      </c>
      <c r="C452" s="136" t="s">
        <v>800</v>
      </c>
      <c r="D452" s="136" t="s">
        <v>3345</v>
      </c>
      <c r="E452" s="4"/>
      <c r="F452" s="157" t="s">
        <v>3346</v>
      </c>
      <c r="G452" s="4"/>
      <c r="H452" s="144" t="s">
        <v>3347</v>
      </c>
      <c r="I452" s="4"/>
      <c r="J452" s="4">
        <v>1</v>
      </c>
      <c r="K452" s="4">
        <v>1</v>
      </c>
      <c r="L452" s="4"/>
      <c r="M452" s="4"/>
      <c r="N452" s="4"/>
      <c r="O452" s="4"/>
      <c r="P452" s="4"/>
      <c r="Q452" s="4"/>
      <c r="R452" s="4"/>
      <c r="S452" s="4">
        <f t="shared" si="6"/>
        <v>1</v>
      </c>
      <c r="T452" s="192">
        <v>13</v>
      </c>
      <c r="U452" s="4" t="s">
        <v>1018</v>
      </c>
      <c r="V452" s="4">
        <v>1906</v>
      </c>
      <c r="W452" s="4" t="s">
        <v>1019</v>
      </c>
      <c r="X452" s="4" t="s">
        <v>3336</v>
      </c>
    </row>
    <row r="453" spans="1:24">
      <c r="A453" s="136" t="s">
        <v>3348</v>
      </c>
      <c r="B453" s="136" t="s">
        <v>3349</v>
      </c>
      <c r="C453" s="136" t="s">
        <v>3130</v>
      </c>
      <c r="D453" s="136" t="s">
        <v>3350</v>
      </c>
      <c r="E453" s="4"/>
      <c r="F453" s="157" t="s">
        <v>3351</v>
      </c>
      <c r="G453" s="4"/>
      <c r="H453" s="144" t="s">
        <v>3352</v>
      </c>
      <c r="I453" s="4"/>
      <c r="J453" s="4">
        <v>3</v>
      </c>
      <c r="K453" s="4">
        <v>3</v>
      </c>
      <c r="L453" s="4"/>
      <c r="M453" s="4"/>
      <c r="N453" s="4"/>
      <c r="O453" s="4"/>
      <c r="P453" s="4"/>
      <c r="Q453" s="4"/>
      <c r="R453" s="4"/>
      <c r="S453" s="4">
        <f t="shared" ref="S453:S516" si="7">SUM(J453+M453+P453)</f>
        <v>3</v>
      </c>
      <c r="T453" s="192">
        <v>35</v>
      </c>
      <c r="U453" s="4" t="s">
        <v>1027</v>
      </c>
      <c r="V453" s="4">
        <v>1907</v>
      </c>
      <c r="W453" s="4" t="s">
        <v>1019</v>
      </c>
      <c r="X453" s="4" t="s">
        <v>3336</v>
      </c>
    </row>
    <row r="454" spans="1:24">
      <c r="A454" s="136" t="s">
        <v>3353</v>
      </c>
      <c r="B454" s="136" t="s">
        <v>3354</v>
      </c>
      <c r="C454" s="136" t="s">
        <v>221</v>
      </c>
      <c r="D454" s="136" t="s">
        <v>3355</v>
      </c>
      <c r="E454" s="4"/>
      <c r="F454" s="157" t="s">
        <v>3356</v>
      </c>
      <c r="G454" s="4"/>
      <c r="H454" s="144" t="s">
        <v>3357</v>
      </c>
      <c r="I454" s="4"/>
      <c r="J454" s="4">
        <v>1</v>
      </c>
      <c r="K454" s="4">
        <v>1</v>
      </c>
      <c r="L454" s="4"/>
      <c r="M454" s="4"/>
      <c r="N454" s="4"/>
      <c r="O454" s="4"/>
      <c r="P454" s="4"/>
      <c r="Q454" s="4"/>
      <c r="R454" s="4"/>
      <c r="S454" s="4">
        <f t="shared" si="7"/>
        <v>1</v>
      </c>
      <c r="T454" s="192">
        <v>13</v>
      </c>
      <c r="U454" s="4" t="s">
        <v>1027</v>
      </c>
      <c r="V454" s="4">
        <v>1908</v>
      </c>
      <c r="W454" s="4" t="s">
        <v>1019</v>
      </c>
      <c r="X454" s="4" t="s">
        <v>3336</v>
      </c>
    </row>
    <row r="455" spans="1:24">
      <c r="A455" s="136" t="s">
        <v>3358</v>
      </c>
      <c r="B455" s="136" t="s">
        <v>3359</v>
      </c>
      <c r="C455" s="136" t="s">
        <v>323</v>
      </c>
      <c r="D455" s="136" t="s">
        <v>3360</v>
      </c>
      <c r="E455" s="4"/>
      <c r="F455" s="157" t="s">
        <v>3361</v>
      </c>
      <c r="G455" s="4"/>
      <c r="H455" s="144" t="s">
        <v>3362</v>
      </c>
      <c r="I455" s="4"/>
      <c r="J455" s="4">
        <v>2</v>
      </c>
      <c r="K455" s="4">
        <v>2</v>
      </c>
      <c r="L455" s="4"/>
      <c r="M455" s="4"/>
      <c r="N455" s="4"/>
      <c r="O455" s="4"/>
      <c r="P455" s="4"/>
      <c r="Q455" s="4"/>
      <c r="R455" s="4"/>
      <c r="S455" s="4">
        <f t="shared" si="7"/>
        <v>2</v>
      </c>
      <c r="T455" s="192">
        <v>25</v>
      </c>
      <c r="U455" s="4" t="s">
        <v>1027</v>
      </c>
      <c r="V455" s="4">
        <v>1909</v>
      </c>
      <c r="W455" s="4" t="s">
        <v>1019</v>
      </c>
      <c r="X455" s="4" t="s">
        <v>3336</v>
      </c>
    </row>
    <row r="456" spans="1:24">
      <c r="A456" s="136" t="s">
        <v>3363</v>
      </c>
      <c r="B456" s="136" t="s">
        <v>3364</v>
      </c>
      <c r="C456" s="136" t="s">
        <v>2024</v>
      </c>
      <c r="D456" s="136" t="s">
        <v>3365</v>
      </c>
      <c r="E456" s="4"/>
      <c r="F456" s="157" t="s">
        <v>3366</v>
      </c>
      <c r="G456" s="4"/>
      <c r="H456" s="144" t="s">
        <v>3367</v>
      </c>
      <c r="I456" s="4"/>
      <c r="J456" s="4">
        <v>3</v>
      </c>
      <c r="K456" s="4">
        <v>3</v>
      </c>
      <c r="L456" s="4"/>
      <c r="M456" s="4"/>
      <c r="N456" s="4"/>
      <c r="O456" s="4"/>
      <c r="P456" s="4"/>
      <c r="Q456" s="4"/>
      <c r="R456" s="4"/>
      <c r="S456" s="4">
        <f t="shared" si="7"/>
        <v>3</v>
      </c>
      <c r="T456" s="192">
        <v>35</v>
      </c>
      <c r="U456" s="4" t="s">
        <v>1018</v>
      </c>
      <c r="V456" s="4">
        <v>1910</v>
      </c>
      <c r="W456" s="4" t="s">
        <v>1019</v>
      </c>
      <c r="X456" s="4" t="s">
        <v>3336</v>
      </c>
    </row>
    <row r="457" spans="1:24">
      <c r="A457" s="136" t="s">
        <v>3368</v>
      </c>
      <c r="B457" s="136" t="s">
        <v>3369</v>
      </c>
      <c r="C457" s="136" t="s">
        <v>1296</v>
      </c>
      <c r="D457" s="136" t="s">
        <v>3370</v>
      </c>
      <c r="E457" s="4"/>
      <c r="F457" s="157" t="s">
        <v>3371</v>
      </c>
      <c r="G457" s="4"/>
      <c r="H457" s="144" t="s">
        <v>3372</v>
      </c>
      <c r="I457" s="4"/>
      <c r="J457" s="4">
        <v>1</v>
      </c>
      <c r="K457" s="4">
        <v>1</v>
      </c>
      <c r="L457" s="4"/>
      <c r="M457" s="4"/>
      <c r="N457" s="4"/>
      <c r="O457" s="4"/>
      <c r="P457" s="4"/>
      <c r="Q457" s="4"/>
      <c r="R457" s="4"/>
      <c r="S457" s="4">
        <f t="shared" si="7"/>
        <v>1</v>
      </c>
      <c r="T457" s="192">
        <v>13</v>
      </c>
      <c r="U457" s="4" t="s">
        <v>1018</v>
      </c>
      <c r="V457" s="4">
        <v>1911</v>
      </c>
      <c r="W457" s="4" t="s">
        <v>1019</v>
      </c>
      <c r="X457" s="4" t="s">
        <v>3336</v>
      </c>
    </row>
    <row r="458" spans="1:24">
      <c r="A458" s="136" t="s">
        <v>3373</v>
      </c>
      <c r="B458" s="136" t="s">
        <v>3374</v>
      </c>
      <c r="C458" s="136" t="s">
        <v>854</v>
      </c>
      <c r="D458" s="136" t="s">
        <v>3375</v>
      </c>
      <c r="E458" s="4"/>
      <c r="F458" s="157" t="s">
        <v>3376</v>
      </c>
      <c r="G458" s="4"/>
      <c r="H458" s="144" t="s">
        <v>3377</v>
      </c>
      <c r="I458" s="4"/>
      <c r="J458" s="4">
        <v>1</v>
      </c>
      <c r="K458" s="4">
        <v>1</v>
      </c>
      <c r="L458" s="4"/>
      <c r="M458" s="4"/>
      <c r="N458" s="4"/>
      <c r="O458" s="4"/>
      <c r="P458" s="4"/>
      <c r="Q458" s="4"/>
      <c r="R458" s="4"/>
      <c r="S458" s="4">
        <f t="shared" si="7"/>
        <v>1</v>
      </c>
      <c r="T458" s="192">
        <v>13</v>
      </c>
      <c r="U458" s="4" t="s">
        <v>1027</v>
      </c>
      <c r="V458" s="4">
        <v>1912</v>
      </c>
      <c r="W458" s="4" t="s">
        <v>1019</v>
      </c>
      <c r="X458" s="4" t="s">
        <v>3336</v>
      </c>
    </row>
    <row r="459" spans="1:24">
      <c r="A459" s="136" t="s">
        <v>3378</v>
      </c>
      <c r="B459" s="136" t="s">
        <v>3379</v>
      </c>
      <c r="C459" s="136" t="s">
        <v>389</v>
      </c>
      <c r="D459" s="136" t="s">
        <v>3380</v>
      </c>
      <c r="E459" s="4"/>
      <c r="F459" s="157" t="s">
        <v>3381</v>
      </c>
      <c r="G459" s="4"/>
      <c r="H459" s="144" t="s">
        <v>3382</v>
      </c>
      <c r="I459" s="4"/>
      <c r="J459" s="4">
        <v>2</v>
      </c>
      <c r="K459" s="4">
        <v>2</v>
      </c>
      <c r="L459" s="4"/>
      <c r="M459" s="4"/>
      <c r="N459" s="4"/>
      <c r="O459" s="4"/>
      <c r="P459" s="4"/>
      <c r="Q459" s="4"/>
      <c r="R459" s="4"/>
      <c r="S459" s="4">
        <f t="shared" si="7"/>
        <v>2</v>
      </c>
      <c r="T459" s="192">
        <v>25</v>
      </c>
      <c r="U459" s="4" t="s">
        <v>1018</v>
      </c>
      <c r="V459" s="4">
        <v>1913</v>
      </c>
      <c r="W459" s="4" t="s">
        <v>1019</v>
      </c>
      <c r="X459" s="4" t="s">
        <v>3336</v>
      </c>
    </row>
    <row r="460" spans="1:24">
      <c r="A460" s="136" t="s">
        <v>3383</v>
      </c>
      <c r="B460" s="136" t="s">
        <v>3384</v>
      </c>
      <c r="C460" s="136" t="s">
        <v>2050</v>
      </c>
      <c r="D460" s="136" t="s">
        <v>3385</v>
      </c>
      <c r="E460" s="4"/>
      <c r="F460" s="157" t="s">
        <v>3386</v>
      </c>
      <c r="G460" s="4"/>
      <c r="H460" s="144" t="s">
        <v>3387</v>
      </c>
      <c r="I460" s="4"/>
      <c r="J460" s="4">
        <v>3</v>
      </c>
      <c r="K460" s="4">
        <v>3</v>
      </c>
      <c r="L460" s="4"/>
      <c r="M460" s="4"/>
      <c r="N460" s="4"/>
      <c r="O460" s="4"/>
      <c r="P460" s="4"/>
      <c r="Q460" s="4"/>
      <c r="R460" s="4"/>
      <c r="S460" s="4">
        <f t="shared" si="7"/>
        <v>3</v>
      </c>
      <c r="T460" s="192">
        <v>35</v>
      </c>
      <c r="U460" s="4" t="s">
        <v>1027</v>
      </c>
      <c r="V460" s="4">
        <v>1914</v>
      </c>
      <c r="W460" s="4" t="s">
        <v>1019</v>
      </c>
      <c r="X460" s="4" t="s">
        <v>3336</v>
      </c>
    </row>
    <row r="461" spans="1:24">
      <c r="A461" s="136" t="s">
        <v>3388</v>
      </c>
      <c r="B461" s="136" t="s">
        <v>3389</v>
      </c>
      <c r="C461" s="136" t="s">
        <v>1201</v>
      </c>
      <c r="D461" s="136" t="s">
        <v>3390</v>
      </c>
      <c r="E461" s="4"/>
      <c r="F461" s="157" t="s">
        <v>3391</v>
      </c>
      <c r="G461" s="4"/>
      <c r="H461" s="144" t="s">
        <v>3392</v>
      </c>
      <c r="I461" s="4"/>
      <c r="J461" s="4">
        <v>2</v>
      </c>
      <c r="K461" s="4">
        <v>2</v>
      </c>
      <c r="L461" s="4"/>
      <c r="M461" s="4"/>
      <c r="N461" s="4"/>
      <c r="O461" s="4"/>
      <c r="P461" s="4"/>
      <c r="Q461" s="4"/>
      <c r="R461" s="4"/>
      <c r="S461" s="4">
        <f t="shared" si="7"/>
        <v>2</v>
      </c>
      <c r="T461" s="192">
        <v>25</v>
      </c>
      <c r="U461" s="4" t="s">
        <v>1027</v>
      </c>
      <c r="V461" s="4">
        <v>1915</v>
      </c>
      <c r="W461" s="4" t="s">
        <v>1019</v>
      </c>
      <c r="X461" s="4" t="s">
        <v>3336</v>
      </c>
    </row>
    <row r="462" spans="1:24">
      <c r="A462" s="136" t="s">
        <v>3393</v>
      </c>
      <c r="B462" s="136" t="s">
        <v>3394</v>
      </c>
      <c r="C462" s="136" t="s">
        <v>125</v>
      </c>
      <c r="D462" s="136" t="s">
        <v>3395</v>
      </c>
      <c r="E462" s="4"/>
      <c r="F462" s="157" t="s">
        <v>3396</v>
      </c>
      <c r="G462" s="4"/>
      <c r="H462" s="144" t="s">
        <v>3397</v>
      </c>
      <c r="I462" s="4"/>
      <c r="J462" s="4">
        <v>1</v>
      </c>
      <c r="K462" s="4">
        <v>1</v>
      </c>
      <c r="L462" s="4"/>
      <c r="M462" s="4"/>
      <c r="N462" s="4"/>
      <c r="O462" s="4"/>
      <c r="P462" s="4"/>
      <c r="Q462" s="4"/>
      <c r="R462" s="4"/>
      <c r="S462" s="4">
        <f t="shared" si="7"/>
        <v>1</v>
      </c>
      <c r="T462" s="192">
        <v>20</v>
      </c>
      <c r="U462" s="4" t="s">
        <v>1018</v>
      </c>
      <c r="V462" s="4">
        <v>1916</v>
      </c>
      <c r="W462" s="4" t="s">
        <v>1019</v>
      </c>
      <c r="X462" s="4" t="s">
        <v>3398</v>
      </c>
    </row>
    <row r="463" spans="1:24">
      <c r="A463" s="136" t="s">
        <v>3399</v>
      </c>
      <c r="B463" s="136" t="s">
        <v>3400</v>
      </c>
      <c r="C463" s="136" t="s">
        <v>118</v>
      </c>
      <c r="D463" s="136" t="s">
        <v>3401</v>
      </c>
      <c r="E463" s="4"/>
      <c r="F463" s="157" t="s">
        <v>3402</v>
      </c>
      <c r="G463" s="4"/>
      <c r="H463" s="144" t="s">
        <v>3403</v>
      </c>
      <c r="I463" s="4"/>
      <c r="J463" s="4">
        <v>1</v>
      </c>
      <c r="K463" s="4">
        <v>1</v>
      </c>
      <c r="L463" s="4"/>
      <c r="M463" s="4"/>
      <c r="N463" s="4"/>
      <c r="O463" s="4"/>
      <c r="P463" s="4"/>
      <c r="Q463" s="4"/>
      <c r="R463" s="4"/>
      <c r="S463" s="4">
        <f t="shared" si="7"/>
        <v>1</v>
      </c>
      <c r="T463" s="192">
        <v>13</v>
      </c>
      <c r="U463" s="4" t="s">
        <v>1018</v>
      </c>
      <c r="V463" s="4">
        <v>1917</v>
      </c>
      <c r="W463" s="4" t="s">
        <v>1019</v>
      </c>
      <c r="X463" s="4" t="s">
        <v>3336</v>
      </c>
    </row>
    <row r="464" spans="1:24">
      <c r="A464" s="136" t="s">
        <v>3404</v>
      </c>
      <c r="B464" s="136" t="s">
        <v>3405</v>
      </c>
      <c r="C464" s="136" t="s">
        <v>3406</v>
      </c>
      <c r="D464" s="136" t="s">
        <v>3407</v>
      </c>
      <c r="E464" s="4"/>
      <c r="F464" s="157" t="s">
        <v>3408</v>
      </c>
      <c r="G464" s="4"/>
      <c r="H464" s="144" t="s">
        <v>3409</v>
      </c>
      <c r="I464" s="4"/>
      <c r="J464" s="4">
        <v>13</v>
      </c>
      <c r="K464" s="4">
        <v>13</v>
      </c>
      <c r="L464" s="4"/>
      <c r="M464" s="4"/>
      <c r="N464" s="4"/>
      <c r="O464" s="4"/>
      <c r="P464" s="4"/>
      <c r="Q464" s="4"/>
      <c r="R464" s="4"/>
      <c r="S464" s="4">
        <f t="shared" si="7"/>
        <v>13</v>
      </c>
      <c r="T464" s="192">
        <v>140</v>
      </c>
      <c r="U464" s="4" t="s">
        <v>1027</v>
      </c>
      <c r="V464" s="4">
        <v>1918</v>
      </c>
      <c r="W464" s="4" t="s">
        <v>1019</v>
      </c>
      <c r="X464" s="4" t="s">
        <v>3336</v>
      </c>
    </row>
    <row r="465" spans="1:24">
      <c r="A465" s="136" t="s">
        <v>3410</v>
      </c>
      <c r="B465" s="136" t="s">
        <v>3411</v>
      </c>
      <c r="C465" s="136" t="s">
        <v>952</v>
      </c>
      <c r="D465" s="136" t="s">
        <v>3412</v>
      </c>
      <c r="E465" s="4"/>
      <c r="F465" s="157" t="s">
        <v>3413</v>
      </c>
      <c r="G465" s="4"/>
      <c r="H465" s="144" t="s">
        <v>3414</v>
      </c>
      <c r="I465" s="4"/>
      <c r="J465" s="4">
        <v>1</v>
      </c>
      <c r="K465" s="4">
        <v>1</v>
      </c>
      <c r="L465" s="4"/>
      <c r="M465" s="4"/>
      <c r="N465" s="4"/>
      <c r="O465" s="4"/>
      <c r="P465" s="4"/>
      <c r="Q465" s="4"/>
      <c r="R465" s="4"/>
      <c r="S465" s="4">
        <f t="shared" si="7"/>
        <v>1</v>
      </c>
      <c r="T465" s="192">
        <v>13</v>
      </c>
      <c r="U465" s="4" t="s">
        <v>1027</v>
      </c>
      <c r="V465" s="4">
        <v>1919</v>
      </c>
      <c r="W465" s="4" t="s">
        <v>1019</v>
      </c>
      <c r="X465" s="4" t="s">
        <v>3336</v>
      </c>
    </row>
    <row r="466" spans="1:24">
      <c r="A466" s="136" t="s">
        <v>3415</v>
      </c>
      <c r="B466" s="136" t="s">
        <v>3416</v>
      </c>
      <c r="C466" s="136" t="s">
        <v>952</v>
      </c>
      <c r="D466" s="136" t="s">
        <v>3417</v>
      </c>
      <c r="E466" s="4"/>
      <c r="F466" s="157" t="s">
        <v>3418</v>
      </c>
      <c r="G466" s="4"/>
      <c r="H466" s="144" t="s">
        <v>3419</v>
      </c>
      <c r="I466" s="4"/>
      <c r="J466" s="4">
        <v>1</v>
      </c>
      <c r="K466" s="4">
        <v>1</v>
      </c>
      <c r="L466" s="4"/>
      <c r="M466" s="4"/>
      <c r="N466" s="4"/>
      <c r="O466" s="4"/>
      <c r="P466" s="4"/>
      <c r="Q466" s="4"/>
      <c r="R466" s="4"/>
      <c r="S466" s="4">
        <f t="shared" si="7"/>
        <v>1</v>
      </c>
      <c r="T466" s="192">
        <v>20</v>
      </c>
      <c r="U466" s="4" t="s">
        <v>1018</v>
      </c>
      <c r="V466" s="4">
        <v>1920</v>
      </c>
      <c r="W466" s="4" t="s">
        <v>1019</v>
      </c>
      <c r="X466" s="4" t="s">
        <v>3398</v>
      </c>
    </row>
    <row r="467" spans="1:24">
      <c r="A467" s="136" t="s">
        <v>3420</v>
      </c>
      <c r="B467" s="136" t="s">
        <v>3421</v>
      </c>
      <c r="C467" s="136" t="s">
        <v>3422</v>
      </c>
      <c r="D467" s="136" t="s">
        <v>3423</v>
      </c>
      <c r="E467" s="4"/>
      <c r="F467" s="157" t="s">
        <v>3424</v>
      </c>
      <c r="G467" s="4"/>
      <c r="H467" s="144" t="s">
        <v>3425</v>
      </c>
      <c r="I467" s="4"/>
      <c r="J467" s="4">
        <v>2</v>
      </c>
      <c r="K467" s="4">
        <v>2</v>
      </c>
      <c r="L467" s="4"/>
      <c r="M467" s="4"/>
      <c r="N467" s="4"/>
      <c r="O467" s="4"/>
      <c r="P467" s="4"/>
      <c r="Q467" s="4"/>
      <c r="R467" s="4"/>
      <c r="S467" s="4">
        <f t="shared" si="7"/>
        <v>2</v>
      </c>
      <c r="T467" s="192">
        <v>50</v>
      </c>
      <c r="U467" s="4" t="s">
        <v>1027</v>
      </c>
      <c r="V467" s="4">
        <v>1921</v>
      </c>
      <c r="W467" s="4" t="s">
        <v>1019</v>
      </c>
      <c r="X467" s="4" t="s">
        <v>3426</v>
      </c>
    </row>
    <row r="468" spans="1:24">
      <c r="A468" s="136" t="s">
        <v>3427</v>
      </c>
      <c r="B468" s="136" t="s">
        <v>3428</v>
      </c>
      <c r="C468" s="136" t="s">
        <v>323</v>
      </c>
      <c r="D468" s="136" t="s">
        <v>3429</v>
      </c>
      <c r="E468" s="4"/>
      <c r="F468" s="157" t="s">
        <v>3430</v>
      </c>
      <c r="G468" s="4"/>
      <c r="H468" s="144" t="s">
        <v>3431</v>
      </c>
      <c r="I468" s="4"/>
      <c r="J468" s="4">
        <v>3</v>
      </c>
      <c r="K468" s="4">
        <v>3</v>
      </c>
      <c r="L468" s="4"/>
      <c r="M468" s="4"/>
      <c r="N468" s="4"/>
      <c r="O468" s="4"/>
      <c r="P468" s="4"/>
      <c r="Q468" s="4"/>
      <c r="R468" s="4"/>
      <c r="S468" s="4">
        <f t="shared" si="7"/>
        <v>3</v>
      </c>
      <c r="T468" s="192">
        <v>35</v>
      </c>
      <c r="U468" s="4" t="s">
        <v>1027</v>
      </c>
      <c r="V468" s="4">
        <v>1922</v>
      </c>
      <c r="W468" s="4" t="s">
        <v>1019</v>
      </c>
      <c r="X468" s="4" t="s">
        <v>3336</v>
      </c>
    </row>
    <row r="469" spans="1:24">
      <c r="A469" s="136" t="s">
        <v>3432</v>
      </c>
      <c r="B469" s="136" t="s">
        <v>3433</v>
      </c>
      <c r="C469" s="136" t="s">
        <v>952</v>
      </c>
      <c r="D469" s="136" t="s">
        <v>3434</v>
      </c>
      <c r="E469" s="4"/>
      <c r="F469" s="157" t="s">
        <v>3435</v>
      </c>
      <c r="G469" s="4"/>
      <c r="H469" s="144" t="s">
        <v>3436</v>
      </c>
      <c r="I469" s="4"/>
      <c r="J469" s="4">
        <v>1</v>
      </c>
      <c r="K469" s="4">
        <v>1</v>
      </c>
      <c r="L469" s="4"/>
      <c r="M469" s="4"/>
      <c r="N469" s="4"/>
      <c r="O469" s="4"/>
      <c r="P469" s="4"/>
      <c r="Q469" s="4"/>
      <c r="R469" s="4"/>
      <c r="S469" s="4">
        <f t="shared" si="7"/>
        <v>1</v>
      </c>
      <c r="T469" s="192">
        <v>20</v>
      </c>
      <c r="U469" s="4" t="s">
        <v>1027</v>
      </c>
      <c r="V469" s="4">
        <v>1923</v>
      </c>
      <c r="W469" s="4" t="s">
        <v>1019</v>
      </c>
      <c r="X469" s="4" t="s">
        <v>3398</v>
      </c>
    </row>
    <row r="470" spans="1:24">
      <c r="A470" s="136" t="s">
        <v>3437</v>
      </c>
      <c r="B470" s="136" t="s">
        <v>3438</v>
      </c>
      <c r="C470" s="136" t="s">
        <v>1184</v>
      </c>
      <c r="D470" s="136" t="s">
        <v>3439</v>
      </c>
      <c r="E470" s="4"/>
      <c r="F470" s="157" t="s">
        <v>3440</v>
      </c>
      <c r="G470" s="4"/>
      <c r="H470" s="144" t="s">
        <v>3441</v>
      </c>
      <c r="I470" s="4"/>
      <c r="J470" s="4">
        <v>2</v>
      </c>
      <c r="K470" s="4">
        <v>2</v>
      </c>
      <c r="L470" s="4"/>
      <c r="M470" s="4"/>
      <c r="N470" s="4"/>
      <c r="O470" s="4"/>
      <c r="P470" s="4"/>
      <c r="Q470" s="4"/>
      <c r="R470" s="4"/>
      <c r="S470" s="4">
        <f t="shared" si="7"/>
        <v>2</v>
      </c>
      <c r="T470" s="192">
        <v>25</v>
      </c>
      <c r="U470" s="4" t="s">
        <v>1027</v>
      </c>
      <c r="V470" s="4">
        <v>1925</v>
      </c>
      <c r="W470" s="4" t="s">
        <v>1019</v>
      </c>
      <c r="X470" s="4" t="s">
        <v>3336</v>
      </c>
    </row>
    <row r="471" spans="1:24">
      <c r="A471" s="136" t="s">
        <v>3442</v>
      </c>
      <c r="B471" s="136" t="s">
        <v>3443</v>
      </c>
      <c r="C471" s="136" t="s">
        <v>952</v>
      </c>
      <c r="D471" s="136" t="s">
        <v>3444</v>
      </c>
      <c r="E471" s="4"/>
      <c r="F471" s="157" t="s">
        <v>3445</v>
      </c>
      <c r="G471" s="4"/>
      <c r="H471" s="144" t="s">
        <v>3446</v>
      </c>
      <c r="I471" s="4"/>
      <c r="J471" s="4">
        <v>2</v>
      </c>
      <c r="K471" s="4">
        <v>2</v>
      </c>
      <c r="L471" s="4"/>
      <c r="M471" s="4"/>
      <c r="N471" s="4"/>
      <c r="O471" s="4"/>
      <c r="P471" s="4"/>
      <c r="Q471" s="4"/>
      <c r="R471" s="4"/>
      <c r="S471" s="4">
        <f t="shared" si="7"/>
        <v>2</v>
      </c>
      <c r="T471" s="192">
        <v>75</v>
      </c>
      <c r="U471" s="4" t="s">
        <v>1027</v>
      </c>
      <c r="V471" s="4">
        <v>1926</v>
      </c>
      <c r="W471" s="4" t="s">
        <v>1019</v>
      </c>
      <c r="X471" s="4" t="s">
        <v>3447</v>
      </c>
    </row>
    <row r="472" spans="1:24">
      <c r="A472" s="136" t="s">
        <v>3448</v>
      </c>
      <c r="B472" s="136" t="s">
        <v>3449</v>
      </c>
      <c r="C472" s="136" t="s">
        <v>147</v>
      </c>
      <c r="D472" s="136" t="s">
        <v>3450</v>
      </c>
      <c r="E472" s="4"/>
      <c r="F472" s="157" t="s">
        <v>3451</v>
      </c>
      <c r="G472" s="4"/>
      <c r="H472" s="144" t="s">
        <v>3452</v>
      </c>
      <c r="I472" s="4"/>
      <c r="J472" s="4">
        <v>1</v>
      </c>
      <c r="K472" s="4">
        <v>1</v>
      </c>
      <c r="L472" s="4"/>
      <c r="M472" s="4"/>
      <c r="N472" s="4"/>
      <c r="O472" s="4"/>
      <c r="P472" s="4"/>
      <c r="Q472" s="4"/>
      <c r="R472" s="4"/>
      <c r="S472" s="4">
        <f t="shared" si="7"/>
        <v>1</v>
      </c>
      <c r="T472" s="192">
        <v>20</v>
      </c>
      <c r="U472" s="4" t="s">
        <v>1018</v>
      </c>
      <c r="V472" s="4">
        <v>1928</v>
      </c>
      <c r="W472" s="4" t="s">
        <v>1019</v>
      </c>
      <c r="X472" s="4" t="s">
        <v>3398</v>
      </c>
    </row>
    <row r="473" spans="1:24">
      <c r="A473" s="136" t="s">
        <v>3453</v>
      </c>
      <c r="B473" s="136" t="s">
        <v>3454</v>
      </c>
      <c r="C473" s="136" t="s">
        <v>323</v>
      </c>
      <c r="D473" s="136" t="s">
        <v>3455</v>
      </c>
      <c r="E473" s="4"/>
      <c r="F473" s="157" t="s">
        <v>3456</v>
      </c>
      <c r="G473" s="4"/>
      <c r="H473" s="144" t="s">
        <v>3457</v>
      </c>
      <c r="I473" s="4"/>
      <c r="J473" s="4">
        <v>1</v>
      </c>
      <c r="K473" s="4">
        <v>1</v>
      </c>
      <c r="L473" s="4"/>
      <c r="M473" s="4"/>
      <c r="N473" s="4"/>
      <c r="O473" s="4"/>
      <c r="P473" s="4"/>
      <c r="Q473" s="4"/>
      <c r="R473" s="4"/>
      <c r="S473" s="4">
        <f t="shared" si="7"/>
        <v>1</v>
      </c>
      <c r="T473" s="192">
        <v>20</v>
      </c>
      <c r="U473" s="4" t="s">
        <v>1018</v>
      </c>
      <c r="V473" s="4">
        <v>1929</v>
      </c>
      <c r="W473" s="4" t="s">
        <v>1019</v>
      </c>
      <c r="X473" s="4" t="s">
        <v>3398</v>
      </c>
    </row>
    <row r="474" spans="1:24">
      <c r="A474" s="136" t="s">
        <v>3458</v>
      </c>
      <c r="B474" s="136" t="s">
        <v>3459</v>
      </c>
      <c r="C474" s="136" t="s">
        <v>1243</v>
      </c>
      <c r="D474" s="136" t="s">
        <v>3460</v>
      </c>
      <c r="E474" s="4"/>
      <c r="F474" s="157" t="s">
        <v>3461</v>
      </c>
      <c r="G474" s="4"/>
      <c r="H474" s="144" t="s">
        <v>3462</v>
      </c>
      <c r="I474" s="4"/>
      <c r="J474" s="4">
        <v>1</v>
      </c>
      <c r="K474" s="4">
        <v>1</v>
      </c>
      <c r="L474" s="4"/>
      <c r="M474" s="4"/>
      <c r="N474" s="4"/>
      <c r="O474" s="4"/>
      <c r="P474" s="4"/>
      <c r="Q474" s="4"/>
      <c r="R474" s="4"/>
      <c r="S474" s="4">
        <f t="shared" si="7"/>
        <v>1</v>
      </c>
      <c r="T474" s="192">
        <v>15</v>
      </c>
      <c r="U474" s="4" t="s">
        <v>1027</v>
      </c>
      <c r="V474" s="4">
        <v>1930</v>
      </c>
      <c r="W474" s="4" t="s">
        <v>1019</v>
      </c>
      <c r="X474" s="4" t="s">
        <v>3463</v>
      </c>
    </row>
    <row r="475" spans="1:24">
      <c r="A475" s="136" t="s">
        <v>3464</v>
      </c>
      <c r="B475" s="136" t="s">
        <v>3465</v>
      </c>
      <c r="C475" s="136" t="s">
        <v>1673</v>
      </c>
      <c r="D475" s="136" t="s">
        <v>3466</v>
      </c>
      <c r="E475" s="4"/>
      <c r="F475" s="157" t="s">
        <v>3467</v>
      </c>
      <c r="G475" s="4"/>
      <c r="H475" s="144" t="s">
        <v>3468</v>
      </c>
      <c r="I475" s="4"/>
      <c r="J475" s="4">
        <v>1</v>
      </c>
      <c r="K475" s="4">
        <v>1</v>
      </c>
      <c r="L475" s="4"/>
      <c r="M475" s="4"/>
      <c r="N475" s="4"/>
      <c r="O475" s="4"/>
      <c r="P475" s="4"/>
      <c r="Q475" s="4"/>
      <c r="R475" s="4"/>
      <c r="S475" s="4">
        <f t="shared" si="7"/>
        <v>1</v>
      </c>
      <c r="T475" s="192">
        <v>20</v>
      </c>
      <c r="U475" s="4" t="s">
        <v>1018</v>
      </c>
      <c r="V475" s="4">
        <v>1931</v>
      </c>
      <c r="W475" s="4" t="s">
        <v>1019</v>
      </c>
      <c r="X475" s="4" t="s">
        <v>3398</v>
      </c>
    </row>
    <row r="476" spans="1:24">
      <c r="A476" s="136" t="s">
        <v>3469</v>
      </c>
      <c r="B476" s="136" t="s">
        <v>3470</v>
      </c>
      <c r="C476" s="136" t="s">
        <v>3471</v>
      </c>
      <c r="D476" s="136" t="s">
        <v>3472</v>
      </c>
      <c r="E476" s="4"/>
      <c r="F476" s="157" t="s">
        <v>3473</v>
      </c>
      <c r="G476" s="4"/>
      <c r="H476" s="144" t="s">
        <v>3474</v>
      </c>
      <c r="I476" s="4"/>
      <c r="J476" s="4">
        <v>2</v>
      </c>
      <c r="K476" s="4">
        <v>2</v>
      </c>
      <c r="L476" s="4"/>
      <c r="M476" s="4"/>
      <c r="N476" s="4"/>
      <c r="O476" s="4"/>
      <c r="P476" s="4"/>
      <c r="Q476" s="4"/>
      <c r="R476" s="4"/>
      <c r="S476" s="4">
        <f t="shared" si="7"/>
        <v>2</v>
      </c>
      <c r="T476" s="192">
        <v>25</v>
      </c>
      <c r="U476" s="4" t="s">
        <v>1027</v>
      </c>
      <c r="V476" s="4">
        <v>1932</v>
      </c>
      <c r="W476" s="4" t="s">
        <v>1019</v>
      </c>
      <c r="X476" s="4" t="s">
        <v>3336</v>
      </c>
    </row>
    <row r="477" spans="1:24">
      <c r="A477" s="136" t="s">
        <v>3475</v>
      </c>
      <c r="B477" s="136" t="s">
        <v>3476</v>
      </c>
      <c r="C477" s="136" t="s">
        <v>323</v>
      </c>
      <c r="D477" s="136" t="s">
        <v>3477</v>
      </c>
      <c r="E477" s="4"/>
      <c r="F477" s="157" t="s">
        <v>3478</v>
      </c>
      <c r="G477" s="4"/>
      <c r="H477" s="144" t="s">
        <v>3479</v>
      </c>
      <c r="I477" s="4"/>
      <c r="J477" s="4">
        <v>1</v>
      </c>
      <c r="K477" s="4">
        <v>1</v>
      </c>
      <c r="L477" s="4"/>
      <c r="M477" s="4"/>
      <c r="N477" s="4"/>
      <c r="O477" s="4"/>
      <c r="P477" s="4"/>
      <c r="Q477" s="4"/>
      <c r="R477" s="4"/>
      <c r="S477" s="4">
        <f t="shared" si="7"/>
        <v>1</v>
      </c>
      <c r="T477" s="192">
        <v>20</v>
      </c>
      <c r="U477" s="4" t="s">
        <v>1027</v>
      </c>
      <c r="V477" s="4">
        <v>1933</v>
      </c>
      <c r="W477" s="4" t="s">
        <v>1019</v>
      </c>
      <c r="X477" s="4" t="s">
        <v>3398</v>
      </c>
    </row>
    <row r="478" spans="1:24">
      <c r="A478" s="136" t="s">
        <v>3480</v>
      </c>
      <c r="B478" s="136" t="s">
        <v>3481</v>
      </c>
      <c r="C478" s="136" t="s">
        <v>334</v>
      </c>
      <c r="D478" s="136" t="s">
        <v>3482</v>
      </c>
      <c r="E478" s="4"/>
      <c r="F478" s="157" t="s">
        <v>3483</v>
      </c>
      <c r="G478" s="4"/>
      <c r="H478" s="144" t="s">
        <v>3484</v>
      </c>
      <c r="I478" s="4"/>
      <c r="J478" s="4">
        <v>1</v>
      </c>
      <c r="K478" s="4">
        <v>1</v>
      </c>
      <c r="L478" s="4"/>
      <c r="M478" s="4"/>
      <c r="N478" s="4"/>
      <c r="O478" s="4"/>
      <c r="P478" s="4"/>
      <c r="Q478" s="4"/>
      <c r="R478" s="4"/>
      <c r="S478" s="4">
        <f t="shared" si="7"/>
        <v>1</v>
      </c>
      <c r="T478" s="192">
        <v>13</v>
      </c>
      <c r="U478" s="4" t="s">
        <v>1027</v>
      </c>
      <c r="V478" s="4">
        <v>1934</v>
      </c>
      <c r="W478" s="4" t="s">
        <v>1019</v>
      </c>
      <c r="X478" s="4" t="s">
        <v>3336</v>
      </c>
    </row>
    <row r="479" spans="1:24">
      <c r="A479" s="136" t="s">
        <v>3485</v>
      </c>
      <c r="B479" s="136" t="s">
        <v>3486</v>
      </c>
      <c r="C479" s="136" t="s">
        <v>147</v>
      </c>
      <c r="D479" s="136" t="s">
        <v>3487</v>
      </c>
      <c r="E479" s="4"/>
      <c r="F479" s="157" t="s">
        <v>3488</v>
      </c>
      <c r="G479" s="4"/>
      <c r="H479" s="144" t="s">
        <v>3489</v>
      </c>
      <c r="I479" s="4"/>
      <c r="J479" s="4">
        <v>3</v>
      </c>
      <c r="K479" s="4">
        <v>3</v>
      </c>
      <c r="L479" s="4"/>
      <c r="M479" s="4"/>
      <c r="N479" s="4"/>
      <c r="O479" s="4"/>
      <c r="P479" s="4"/>
      <c r="Q479" s="4"/>
      <c r="R479" s="4"/>
      <c r="S479" s="4">
        <f t="shared" si="7"/>
        <v>3</v>
      </c>
      <c r="T479" s="192">
        <v>35</v>
      </c>
      <c r="U479" s="4" t="s">
        <v>1027</v>
      </c>
      <c r="V479" s="4">
        <v>1935</v>
      </c>
      <c r="W479" s="4" t="s">
        <v>1019</v>
      </c>
      <c r="X479" s="4" t="s">
        <v>3336</v>
      </c>
    </row>
    <row r="480" spans="1:24">
      <c r="A480" s="136" t="s">
        <v>3490</v>
      </c>
      <c r="B480" s="136" t="s">
        <v>3491</v>
      </c>
      <c r="C480" s="136" t="s">
        <v>221</v>
      </c>
      <c r="D480" s="136" t="s">
        <v>3492</v>
      </c>
      <c r="E480" s="4"/>
      <c r="F480" s="157" t="s">
        <v>3493</v>
      </c>
      <c r="G480" s="4"/>
      <c r="H480" s="144" t="s">
        <v>3494</v>
      </c>
      <c r="I480" s="4"/>
      <c r="J480" s="4">
        <v>1</v>
      </c>
      <c r="K480" s="4">
        <v>1</v>
      </c>
      <c r="L480" s="4"/>
      <c r="M480" s="4"/>
      <c r="N480" s="4"/>
      <c r="O480" s="4"/>
      <c r="P480" s="4"/>
      <c r="Q480" s="4"/>
      <c r="R480" s="4"/>
      <c r="S480" s="4">
        <f t="shared" si="7"/>
        <v>1</v>
      </c>
      <c r="T480" s="192">
        <v>33</v>
      </c>
      <c r="U480" s="4" t="s">
        <v>1018</v>
      </c>
      <c r="V480" s="4">
        <v>1936</v>
      </c>
      <c r="W480" s="4" t="s">
        <v>1019</v>
      </c>
      <c r="X480" s="4" t="s">
        <v>3495</v>
      </c>
    </row>
    <row r="481" spans="1:24">
      <c r="A481" s="136" t="s">
        <v>3496</v>
      </c>
      <c r="B481" s="136" t="s">
        <v>3497</v>
      </c>
      <c r="C481" s="136" t="s">
        <v>389</v>
      </c>
      <c r="D481" s="136" t="s">
        <v>3498</v>
      </c>
      <c r="E481" s="4"/>
      <c r="F481" s="157" t="s">
        <v>3499</v>
      </c>
      <c r="G481" s="4"/>
      <c r="H481" s="144" t="s">
        <v>3500</v>
      </c>
      <c r="I481" s="4"/>
      <c r="J481" s="4">
        <v>2</v>
      </c>
      <c r="K481" s="4">
        <v>2</v>
      </c>
      <c r="L481" s="4"/>
      <c r="M481" s="4"/>
      <c r="N481" s="4"/>
      <c r="O481" s="4"/>
      <c r="P481" s="4"/>
      <c r="Q481" s="4"/>
      <c r="R481" s="4"/>
      <c r="S481" s="4">
        <f t="shared" si="7"/>
        <v>2</v>
      </c>
      <c r="T481" s="192">
        <v>25</v>
      </c>
      <c r="U481" s="192" t="s">
        <v>1027</v>
      </c>
      <c r="V481" s="4">
        <v>1937</v>
      </c>
      <c r="W481" s="4" t="s">
        <v>1019</v>
      </c>
      <c r="X481" s="4" t="s">
        <v>3501</v>
      </c>
    </row>
    <row r="482" spans="1:24">
      <c r="A482" s="136" t="s">
        <v>3502</v>
      </c>
      <c r="B482" s="136" t="s">
        <v>3503</v>
      </c>
      <c r="C482" s="136" t="s">
        <v>118</v>
      </c>
      <c r="D482" s="136" t="s">
        <v>3504</v>
      </c>
      <c r="E482" s="4"/>
      <c r="F482" s="157" t="s">
        <v>3505</v>
      </c>
      <c r="G482" s="4"/>
      <c r="H482" s="144" t="s">
        <v>3506</v>
      </c>
      <c r="I482" s="4"/>
      <c r="J482" s="4">
        <v>1</v>
      </c>
      <c r="K482" s="4">
        <v>1</v>
      </c>
      <c r="L482" s="4"/>
      <c r="M482" s="4"/>
      <c r="N482" s="4"/>
      <c r="O482" s="4"/>
      <c r="P482" s="4"/>
      <c r="Q482" s="4"/>
      <c r="R482" s="4"/>
      <c r="S482" s="4">
        <f t="shared" si="7"/>
        <v>1</v>
      </c>
      <c r="T482" s="192">
        <v>13</v>
      </c>
      <c r="U482" s="4" t="s">
        <v>1018</v>
      </c>
      <c r="V482" s="4">
        <v>1939</v>
      </c>
      <c r="W482" s="4" t="s">
        <v>1019</v>
      </c>
      <c r="X482" s="4" t="s">
        <v>3501</v>
      </c>
    </row>
    <row r="483" spans="1:24">
      <c r="A483" s="136" t="s">
        <v>3507</v>
      </c>
      <c r="B483" s="136" t="s">
        <v>3508</v>
      </c>
      <c r="C483" s="136" t="s">
        <v>323</v>
      </c>
      <c r="D483" s="136" t="s">
        <v>3509</v>
      </c>
      <c r="E483" s="4"/>
      <c r="F483" s="157" t="s">
        <v>3510</v>
      </c>
      <c r="G483" s="4"/>
      <c r="H483" s="144" t="s">
        <v>3511</v>
      </c>
      <c r="I483" s="4"/>
      <c r="J483" s="4">
        <v>2</v>
      </c>
      <c r="K483" s="4">
        <v>2</v>
      </c>
      <c r="L483" s="4"/>
      <c r="M483" s="4"/>
      <c r="N483" s="4"/>
      <c r="O483" s="4"/>
      <c r="P483" s="4"/>
      <c r="Q483" s="4"/>
      <c r="R483" s="4"/>
      <c r="S483" s="4">
        <f t="shared" si="7"/>
        <v>2</v>
      </c>
      <c r="T483" s="192">
        <v>25</v>
      </c>
      <c r="U483" s="4" t="s">
        <v>1018</v>
      </c>
      <c r="V483" s="4">
        <v>1940</v>
      </c>
      <c r="W483" s="4" t="s">
        <v>1019</v>
      </c>
      <c r="X483" s="4" t="s">
        <v>3501</v>
      </c>
    </row>
    <row r="484" spans="1:24">
      <c r="A484" s="136" t="s">
        <v>3512</v>
      </c>
      <c r="B484" s="136" t="s">
        <v>3513</v>
      </c>
      <c r="C484" s="136" t="s">
        <v>2898</v>
      </c>
      <c r="D484" s="136" t="s">
        <v>3514</v>
      </c>
      <c r="E484" s="4"/>
      <c r="F484" s="157" t="s">
        <v>3515</v>
      </c>
      <c r="G484" s="4"/>
      <c r="H484" s="144" t="s">
        <v>3516</v>
      </c>
      <c r="I484" s="4"/>
      <c r="J484" s="4">
        <v>2</v>
      </c>
      <c r="K484" s="4">
        <v>2</v>
      </c>
      <c r="L484" s="4"/>
      <c r="M484" s="4"/>
      <c r="N484" s="4"/>
      <c r="O484" s="4"/>
      <c r="P484" s="4"/>
      <c r="Q484" s="4"/>
      <c r="R484" s="4"/>
      <c r="S484" s="4">
        <f t="shared" si="7"/>
        <v>2</v>
      </c>
      <c r="T484" s="192">
        <v>25</v>
      </c>
      <c r="U484" s="4" t="s">
        <v>1018</v>
      </c>
      <c r="V484" s="4">
        <v>1941</v>
      </c>
      <c r="W484" s="4" t="s">
        <v>1019</v>
      </c>
      <c r="X484" s="4" t="s">
        <v>3501</v>
      </c>
    </row>
    <row r="485" spans="1:24">
      <c r="A485" s="136" t="s">
        <v>3517</v>
      </c>
      <c r="B485" s="136" t="s">
        <v>3518</v>
      </c>
      <c r="C485" s="136" t="s">
        <v>800</v>
      </c>
      <c r="D485" s="136" t="s">
        <v>3519</v>
      </c>
      <c r="E485" s="4"/>
      <c r="F485" s="157" t="s">
        <v>3520</v>
      </c>
      <c r="G485" s="4"/>
      <c r="H485" s="144" t="s">
        <v>3521</v>
      </c>
      <c r="I485" s="4"/>
      <c r="J485" s="4">
        <v>2</v>
      </c>
      <c r="K485" s="4">
        <v>2</v>
      </c>
      <c r="L485" s="4"/>
      <c r="M485" s="4"/>
      <c r="N485" s="4"/>
      <c r="O485" s="4"/>
      <c r="P485" s="4"/>
      <c r="Q485" s="4"/>
      <c r="R485" s="4"/>
      <c r="S485" s="4">
        <f t="shared" si="7"/>
        <v>2</v>
      </c>
      <c r="T485" s="192">
        <v>25</v>
      </c>
      <c r="U485" s="4" t="s">
        <v>1027</v>
      </c>
      <c r="V485" s="4">
        <v>1942</v>
      </c>
      <c r="W485" s="4" t="s">
        <v>1019</v>
      </c>
      <c r="X485" s="4" t="s">
        <v>3501</v>
      </c>
    </row>
    <row r="486" spans="1:24">
      <c r="A486" s="136" t="s">
        <v>3522</v>
      </c>
      <c r="B486" s="136" t="s">
        <v>3523</v>
      </c>
      <c r="C486" s="136" t="s">
        <v>1673</v>
      </c>
      <c r="D486" s="136" t="s">
        <v>3524</v>
      </c>
      <c r="E486" s="4"/>
      <c r="F486" s="157" t="s">
        <v>3525</v>
      </c>
      <c r="G486" s="4"/>
      <c r="H486" s="144" t="s">
        <v>3526</v>
      </c>
      <c r="I486" s="4"/>
      <c r="J486" s="4">
        <v>3</v>
      </c>
      <c r="K486" s="4">
        <v>3</v>
      </c>
      <c r="L486" s="4"/>
      <c r="M486" s="4"/>
      <c r="N486" s="4"/>
      <c r="O486" s="4"/>
      <c r="P486" s="4"/>
      <c r="Q486" s="4"/>
      <c r="R486" s="4"/>
      <c r="S486" s="4">
        <f t="shared" si="7"/>
        <v>3</v>
      </c>
      <c r="T486" s="192">
        <v>35</v>
      </c>
      <c r="U486" s="4" t="s">
        <v>1018</v>
      </c>
      <c r="V486" s="4">
        <v>1943</v>
      </c>
      <c r="W486" s="4" t="s">
        <v>1019</v>
      </c>
      <c r="X486" s="4" t="s">
        <v>3501</v>
      </c>
    </row>
    <row r="487" spans="1:24">
      <c r="A487" s="136" t="s">
        <v>3527</v>
      </c>
      <c r="B487" s="136" t="s">
        <v>3528</v>
      </c>
      <c r="C487" s="136" t="s">
        <v>323</v>
      </c>
      <c r="D487" s="136" t="s">
        <v>3529</v>
      </c>
      <c r="E487" s="4"/>
      <c r="F487" s="157" t="s">
        <v>3530</v>
      </c>
      <c r="G487" s="4"/>
      <c r="H487" s="144" t="s">
        <v>3531</v>
      </c>
      <c r="I487" s="4"/>
      <c r="J487" s="4">
        <v>2</v>
      </c>
      <c r="K487" s="4">
        <v>2</v>
      </c>
      <c r="L487" s="4"/>
      <c r="M487" s="4"/>
      <c r="N487" s="4"/>
      <c r="O487" s="4"/>
      <c r="P487" s="4"/>
      <c r="Q487" s="4"/>
      <c r="R487" s="4"/>
      <c r="S487" s="4">
        <f t="shared" si="7"/>
        <v>2</v>
      </c>
      <c r="T487" s="192">
        <v>25</v>
      </c>
      <c r="U487" s="4" t="s">
        <v>1018</v>
      </c>
      <c r="V487" s="4">
        <v>1944</v>
      </c>
      <c r="W487" s="4" t="s">
        <v>1019</v>
      </c>
      <c r="X487" s="4" t="s">
        <v>3501</v>
      </c>
    </row>
    <row r="488" spans="1:24">
      <c r="A488" s="136" t="s">
        <v>3532</v>
      </c>
      <c r="B488" s="136" t="s">
        <v>3533</v>
      </c>
      <c r="C488" s="136" t="s">
        <v>147</v>
      </c>
      <c r="D488" s="136" t="s">
        <v>3534</v>
      </c>
      <c r="E488" s="4"/>
      <c r="F488" s="157" t="s">
        <v>3535</v>
      </c>
      <c r="G488" s="4"/>
      <c r="H488" s="144" t="s">
        <v>3536</v>
      </c>
      <c r="I488" s="4"/>
      <c r="J488" s="4">
        <v>2</v>
      </c>
      <c r="K488" s="4">
        <v>2</v>
      </c>
      <c r="L488" s="4"/>
      <c r="M488" s="4"/>
      <c r="N488" s="4"/>
      <c r="O488" s="4"/>
      <c r="P488" s="4">
        <v>2</v>
      </c>
      <c r="Q488" s="4">
        <v>2</v>
      </c>
      <c r="R488" s="4"/>
      <c r="S488" s="4">
        <f t="shared" si="7"/>
        <v>4</v>
      </c>
      <c r="T488" s="192">
        <v>45</v>
      </c>
      <c r="U488" s="4" t="s">
        <v>1027</v>
      </c>
      <c r="V488" s="4">
        <v>1945</v>
      </c>
      <c r="W488" s="4" t="s">
        <v>1019</v>
      </c>
      <c r="X488" s="4" t="s">
        <v>3501</v>
      </c>
    </row>
    <row r="489" spans="1:24">
      <c r="A489" s="136" t="s">
        <v>3537</v>
      </c>
      <c r="B489" s="136" t="s">
        <v>3538</v>
      </c>
      <c r="C489" s="136" t="s">
        <v>1723</v>
      </c>
      <c r="D489" s="136" t="s">
        <v>3539</v>
      </c>
      <c r="E489" s="4"/>
      <c r="F489" s="157" t="s">
        <v>3540</v>
      </c>
      <c r="G489" s="4"/>
      <c r="H489" s="144" t="s">
        <v>3541</v>
      </c>
      <c r="I489" s="4"/>
      <c r="J489" s="4">
        <v>2</v>
      </c>
      <c r="K489" s="4">
        <v>2</v>
      </c>
      <c r="L489" s="4"/>
      <c r="M489" s="4"/>
      <c r="N489" s="4"/>
      <c r="O489" s="4"/>
      <c r="P489" s="4"/>
      <c r="Q489" s="4"/>
      <c r="R489" s="4"/>
      <c r="S489" s="4">
        <f t="shared" si="7"/>
        <v>2</v>
      </c>
      <c r="T489" s="192">
        <v>25</v>
      </c>
      <c r="U489" s="4" t="s">
        <v>1027</v>
      </c>
      <c r="V489" s="4">
        <v>1946</v>
      </c>
      <c r="W489" s="4" t="s">
        <v>1019</v>
      </c>
      <c r="X489" s="4" t="s">
        <v>3501</v>
      </c>
    </row>
    <row r="490" spans="1:24">
      <c r="A490" s="136" t="s">
        <v>3542</v>
      </c>
      <c r="B490" s="136" t="s">
        <v>3543</v>
      </c>
      <c r="C490" s="136" t="s">
        <v>334</v>
      </c>
      <c r="D490" s="136" t="s">
        <v>3544</v>
      </c>
      <c r="E490" s="4"/>
      <c r="F490" s="157" t="s">
        <v>3545</v>
      </c>
      <c r="G490" s="4"/>
      <c r="H490" s="144" t="s">
        <v>3546</v>
      </c>
      <c r="I490" s="4"/>
      <c r="J490" s="4">
        <v>2</v>
      </c>
      <c r="K490" s="4">
        <v>2</v>
      </c>
      <c r="L490" s="4"/>
      <c r="M490" s="4"/>
      <c r="N490" s="4"/>
      <c r="O490" s="4"/>
      <c r="P490" s="4"/>
      <c r="Q490" s="4"/>
      <c r="R490" s="4"/>
      <c r="S490" s="4">
        <f t="shared" si="7"/>
        <v>2</v>
      </c>
      <c r="T490" s="192">
        <v>25</v>
      </c>
      <c r="U490" s="4" t="s">
        <v>1018</v>
      </c>
      <c r="V490" s="4">
        <v>1947</v>
      </c>
      <c r="W490" s="4" t="s">
        <v>1019</v>
      </c>
      <c r="X490" s="4" t="s">
        <v>3501</v>
      </c>
    </row>
    <row r="491" spans="1:24">
      <c r="A491" s="136" t="s">
        <v>3547</v>
      </c>
      <c r="B491" s="136" t="s">
        <v>3548</v>
      </c>
      <c r="C491" s="136" t="s">
        <v>125</v>
      </c>
      <c r="D491" s="136" t="s">
        <v>3549</v>
      </c>
      <c r="E491" s="4"/>
      <c r="F491" s="157" t="s">
        <v>3550</v>
      </c>
      <c r="G491" s="4"/>
      <c r="H491" s="144" t="s">
        <v>3551</v>
      </c>
      <c r="I491" s="4"/>
      <c r="J491" s="4">
        <v>2</v>
      </c>
      <c r="K491" s="4">
        <v>2</v>
      </c>
      <c r="L491" s="4"/>
      <c r="M491" s="4"/>
      <c r="N491" s="4"/>
      <c r="O491" s="4"/>
      <c r="P491" s="4"/>
      <c r="Q491" s="4"/>
      <c r="R491" s="4"/>
      <c r="S491" s="4">
        <f t="shared" si="7"/>
        <v>2</v>
      </c>
      <c r="T491" s="192">
        <v>25</v>
      </c>
      <c r="U491" s="4" t="s">
        <v>1027</v>
      </c>
      <c r="V491" s="4">
        <v>1948</v>
      </c>
      <c r="W491" s="4" t="s">
        <v>1019</v>
      </c>
      <c r="X491" s="4" t="s">
        <v>3501</v>
      </c>
    </row>
    <row r="492" spans="1:24">
      <c r="A492" s="136" t="s">
        <v>1773</v>
      </c>
      <c r="B492" s="136" t="s">
        <v>1774</v>
      </c>
      <c r="C492" s="136" t="s">
        <v>1418</v>
      </c>
      <c r="D492" s="136" t="s">
        <v>1775</v>
      </c>
      <c r="E492" s="4"/>
      <c r="F492" s="157" t="s">
        <v>1776</v>
      </c>
      <c r="G492" s="4"/>
      <c r="H492" s="144" t="s">
        <v>1777</v>
      </c>
      <c r="I492" s="4"/>
      <c r="J492" s="4">
        <v>1</v>
      </c>
      <c r="K492" s="4">
        <v>1</v>
      </c>
      <c r="L492" s="4"/>
      <c r="M492" s="4"/>
      <c r="N492" s="4"/>
      <c r="O492" s="4"/>
      <c r="P492" s="4"/>
      <c r="Q492" s="4"/>
      <c r="R492" s="4"/>
      <c r="S492" s="4">
        <f t="shared" si="7"/>
        <v>1</v>
      </c>
      <c r="T492" s="192">
        <v>13</v>
      </c>
      <c r="U492" s="4" t="s">
        <v>1027</v>
      </c>
      <c r="V492" s="4">
        <v>1949</v>
      </c>
      <c r="W492" s="4" t="s">
        <v>1019</v>
      </c>
      <c r="X492" s="4" t="s">
        <v>3501</v>
      </c>
    </row>
    <row r="493" spans="1:24">
      <c r="A493" s="136" t="s">
        <v>3552</v>
      </c>
      <c r="B493" s="136" t="s">
        <v>3553</v>
      </c>
      <c r="C493" s="136" t="s">
        <v>125</v>
      </c>
      <c r="D493" s="136" t="s">
        <v>3554</v>
      </c>
      <c r="E493" s="4"/>
      <c r="F493" s="157" t="s">
        <v>3555</v>
      </c>
      <c r="G493" s="4"/>
      <c r="H493" s="144" t="s">
        <v>3556</v>
      </c>
      <c r="I493" s="4"/>
      <c r="J493" s="4">
        <v>1</v>
      </c>
      <c r="K493" s="4">
        <v>1</v>
      </c>
      <c r="L493" s="4"/>
      <c r="M493" s="4"/>
      <c r="N493" s="4"/>
      <c r="O493" s="4"/>
      <c r="P493" s="4"/>
      <c r="Q493" s="4"/>
      <c r="R493" s="4"/>
      <c r="S493" s="4">
        <f t="shared" si="7"/>
        <v>1</v>
      </c>
      <c r="T493" s="192">
        <v>13</v>
      </c>
      <c r="U493" s="4" t="s">
        <v>1027</v>
      </c>
      <c r="V493" s="4">
        <v>1951</v>
      </c>
      <c r="W493" s="4" t="s">
        <v>1019</v>
      </c>
      <c r="X493" s="4" t="s">
        <v>3501</v>
      </c>
    </row>
    <row r="494" spans="1:24">
      <c r="A494" s="136" t="s">
        <v>3557</v>
      </c>
      <c r="B494" s="136" t="s">
        <v>3558</v>
      </c>
      <c r="C494" s="136" t="s">
        <v>125</v>
      </c>
      <c r="D494" s="136" t="s">
        <v>3559</v>
      </c>
      <c r="E494" s="4"/>
      <c r="F494" s="157" t="s">
        <v>3560</v>
      </c>
      <c r="G494" s="4"/>
      <c r="H494" s="144" t="s">
        <v>3561</v>
      </c>
      <c r="I494" s="4"/>
      <c r="J494" s="4">
        <v>1</v>
      </c>
      <c r="K494" s="4">
        <v>1</v>
      </c>
      <c r="L494" s="4"/>
      <c r="M494" s="4"/>
      <c r="N494" s="4"/>
      <c r="O494" s="4"/>
      <c r="P494" s="4"/>
      <c r="Q494" s="4"/>
      <c r="R494" s="4"/>
      <c r="S494" s="4">
        <f t="shared" si="7"/>
        <v>1</v>
      </c>
      <c r="T494" s="192">
        <v>13</v>
      </c>
      <c r="U494" s="4" t="s">
        <v>1027</v>
      </c>
      <c r="V494" s="4">
        <v>1952</v>
      </c>
      <c r="W494" s="4" t="s">
        <v>1019</v>
      </c>
      <c r="X494" s="4" t="s">
        <v>3501</v>
      </c>
    </row>
    <row r="495" spans="1:24">
      <c r="A495" s="136" t="s">
        <v>3562</v>
      </c>
      <c r="B495" s="136" t="s">
        <v>3563</v>
      </c>
      <c r="C495" s="136" t="s">
        <v>323</v>
      </c>
      <c r="D495" s="136" t="s">
        <v>3564</v>
      </c>
      <c r="E495" s="4"/>
      <c r="F495" s="157" t="s">
        <v>3565</v>
      </c>
      <c r="G495" s="4"/>
      <c r="H495" s="144" t="s">
        <v>3566</v>
      </c>
      <c r="I495" s="4"/>
      <c r="J495" s="4">
        <v>1</v>
      </c>
      <c r="K495" s="4">
        <v>1</v>
      </c>
      <c r="L495" s="4"/>
      <c r="M495" s="4"/>
      <c r="N495" s="4"/>
      <c r="O495" s="4"/>
      <c r="P495" s="4"/>
      <c r="Q495" s="4"/>
      <c r="R495" s="4"/>
      <c r="S495" s="4">
        <f t="shared" si="7"/>
        <v>1</v>
      </c>
      <c r="T495" s="192">
        <v>20</v>
      </c>
      <c r="U495" s="4" t="s">
        <v>1027</v>
      </c>
      <c r="V495" s="4">
        <v>1953</v>
      </c>
      <c r="W495" s="4" t="s">
        <v>1019</v>
      </c>
      <c r="X495" s="4" t="s">
        <v>3567</v>
      </c>
    </row>
    <row r="496" spans="1:24">
      <c r="A496" s="136" t="s">
        <v>3568</v>
      </c>
      <c r="B496" s="136" t="s">
        <v>3569</v>
      </c>
      <c r="C496" s="136" t="s">
        <v>2898</v>
      </c>
      <c r="D496" s="136" t="s">
        <v>3570</v>
      </c>
      <c r="E496" s="4"/>
      <c r="F496" s="157" t="s">
        <v>3571</v>
      </c>
      <c r="G496" s="4"/>
      <c r="H496" s="144" t="s">
        <v>3572</v>
      </c>
      <c r="I496" s="4"/>
      <c r="J496" s="4">
        <v>2</v>
      </c>
      <c r="K496" s="4">
        <v>2</v>
      </c>
      <c r="L496" s="4"/>
      <c r="M496" s="4"/>
      <c r="N496" s="4"/>
      <c r="O496" s="4"/>
      <c r="P496" s="4"/>
      <c r="Q496" s="4"/>
      <c r="R496" s="4"/>
      <c r="S496" s="4">
        <f t="shared" si="7"/>
        <v>2</v>
      </c>
      <c r="T496" s="192">
        <v>25</v>
      </c>
      <c r="U496" s="4" t="s">
        <v>1018</v>
      </c>
      <c r="V496" s="4">
        <v>1954</v>
      </c>
      <c r="W496" s="4" t="s">
        <v>1019</v>
      </c>
      <c r="X496" s="4" t="s">
        <v>3501</v>
      </c>
    </row>
    <row r="497" spans="1:24">
      <c r="A497" s="136" t="s">
        <v>3573</v>
      </c>
      <c r="B497" s="136" t="s">
        <v>3574</v>
      </c>
      <c r="C497" s="136" t="s">
        <v>125</v>
      </c>
      <c r="D497" s="136" t="s">
        <v>3575</v>
      </c>
      <c r="E497" s="4"/>
      <c r="F497" s="157" t="s">
        <v>3576</v>
      </c>
      <c r="G497" s="4"/>
      <c r="H497" s="196" t="s">
        <v>3577</v>
      </c>
      <c r="I497" s="4"/>
      <c r="J497" s="4">
        <v>1</v>
      </c>
      <c r="K497" s="4">
        <v>1</v>
      </c>
      <c r="L497" s="4"/>
      <c r="M497" s="4"/>
      <c r="N497" s="4"/>
      <c r="O497" s="4"/>
      <c r="P497" s="4"/>
      <c r="Q497" s="4"/>
      <c r="R497" s="4"/>
      <c r="S497" s="4">
        <f t="shared" si="7"/>
        <v>1</v>
      </c>
      <c r="T497" s="192">
        <v>50</v>
      </c>
      <c r="U497" s="4" t="s">
        <v>1018</v>
      </c>
      <c r="V497" s="4">
        <v>1955</v>
      </c>
      <c r="W497" s="4" t="s">
        <v>1019</v>
      </c>
      <c r="X497" s="4" t="s">
        <v>3501</v>
      </c>
    </row>
    <row r="498" spans="1:24">
      <c r="A498" s="136" t="s">
        <v>3578</v>
      </c>
      <c r="B498" s="136" t="s">
        <v>3579</v>
      </c>
      <c r="C498" s="136" t="s">
        <v>125</v>
      </c>
      <c r="D498" s="136" t="s">
        <v>3580</v>
      </c>
      <c r="E498" s="4"/>
      <c r="F498" s="157" t="s">
        <v>3581</v>
      </c>
      <c r="G498" s="4"/>
      <c r="H498" s="144" t="s">
        <v>3582</v>
      </c>
      <c r="I498" s="4"/>
      <c r="J498" s="4">
        <v>1</v>
      </c>
      <c r="K498" s="4">
        <v>1</v>
      </c>
      <c r="L498" s="4"/>
      <c r="M498" s="4"/>
      <c r="N498" s="4"/>
      <c r="O498" s="4"/>
      <c r="P498" s="4"/>
      <c r="Q498" s="4"/>
      <c r="R498" s="4"/>
      <c r="S498" s="4">
        <f t="shared" si="7"/>
        <v>1</v>
      </c>
      <c r="T498" s="192">
        <v>33</v>
      </c>
      <c r="U498" s="4" t="s">
        <v>1018</v>
      </c>
      <c r="V498" s="4">
        <v>1956</v>
      </c>
      <c r="W498" s="4" t="s">
        <v>1019</v>
      </c>
      <c r="X498" s="4" t="s">
        <v>3495</v>
      </c>
    </row>
    <row r="499" spans="1:24">
      <c r="A499" s="136" t="s">
        <v>3583</v>
      </c>
      <c r="B499" s="136" t="s">
        <v>3584</v>
      </c>
      <c r="C499" s="136" t="s">
        <v>952</v>
      </c>
      <c r="D499" s="136" t="s">
        <v>3585</v>
      </c>
      <c r="E499" s="4"/>
      <c r="F499" s="157" t="s">
        <v>3586</v>
      </c>
      <c r="G499" s="4"/>
      <c r="H499" s="144" t="s">
        <v>3587</v>
      </c>
      <c r="I499" s="4"/>
      <c r="J499" s="4">
        <v>2</v>
      </c>
      <c r="K499" s="4">
        <v>2</v>
      </c>
      <c r="L499" s="4"/>
      <c r="M499" s="4"/>
      <c r="N499" s="4"/>
      <c r="O499" s="4"/>
      <c r="P499" s="4"/>
      <c r="Q499" s="4"/>
      <c r="R499" s="4"/>
      <c r="S499" s="4">
        <f t="shared" si="7"/>
        <v>2</v>
      </c>
      <c r="T499" s="192">
        <v>25</v>
      </c>
      <c r="U499" s="4" t="s">
        <v>1027</v>
      </c>
      <c r="V499" s="4">
        <v>1957</v>
      </c>
      <c r="W499" s="4" t="s">
        <v>1019</v>
      </c>
      <c r="X499" s="4" t="s">
        <v>3501</v>
      </c>
    </row>
    <row r="500" spans="1:24">
      <c r="A500" s="136" t="s">
        <v>3588</v>
      </c>
      <c r="B500" s="136" t="s">
        <v>3589</v>
      </c>
      <c r="C500" s="136" t="s">
        <v>334</v>
      </c>
      <c r="D500" s="136" t="s">
        <v>3590</v>
      </c>
      <c r="E500" s="4"/>
      <c r="F500" s="157" t="s">
        <v>3591</v>
      </c>
      <c r="G500" s="4"/>
      <c r="H500" s="144" t="s">
        <v>3592</v>
      </c>
      <c r="I500" s="4"/>
      <c r="J500" s="4">
        <v>2</v>
      </c>
      <c r="K500" s="4">
        <v>2</v>
      </c>
      <c r="L500" s="4"/>
      <c r="M500" s="4"/>
      <c r="N500" s="4"/>
      <c r="O500" s="4"/>
      <c r="P500" s="4"/>
      <c r="Q500" s="4"/>
      <c r="R500" s="4"/>
      <c r="S500" s="4">
        <f t="shared" si="7"/>
        <v>2</v>
      </c>
      <c r="T500" s="192">
        <v>25</v>
      </c>
      <c r="U500" s="4" t="s">
        <v>1027</v>
      </c>
      <c r="V500" s="4">
        <v>1958</v>
      </c>
      <c r="W500" s="4" t="s">
        <v>1019</v>
      </c>
      <c r="X500" s="4" t="s">
        <v>3501</v>
      </c>
    </row>
    <row r="501" spans="1:24">
      <c r="A501" s="136" t="s">
        <v>3593</v>
      </c>
      <c r="B501" s="136" t="s">
        <v>3594</v>
      </c>
      <c r="C501" s="136" t="s">
        <v>125</v>
      </c>
      <c r="D501" s="136" t="s">
        <v>3595</v>
      </c>
      <c r="E501" s="4"/>
      <c r="F501" s="157" t="s">
        <v>3596</v>
      </c>
      <c r="G501" s="4"/>
      <c r="H501" s="144" t="s">
        <v>3597</v>
      </c>
      <c r="I501" s="4"/>
      <c r="J501" s="4">
        <v>2</v>
      </c>
      <c r="K501" s="4">
        <v>2</v>
      </c>
      <c r="L501" s="4"/>
      <c r="M501" s="4"/>
      <c r="N501" s="4"/>
      <c r="O501" s="4"/>
      <c r="P501" s="4"/>
      <c r="Q501" s="4"/>
      <c r="R501" s="4"/>
      <c r="S501" s="4">
        <f t="shared" si="7"/>
        <v>2</v>
      </c>
      <c r="T501" s="192">
        <v>50</v>
      </c>
      <c r="U501" s="4" t="s">
        <v>1027</v>
      </c>
      <c r="V501" s="4">
        <v>1959</v>
      </c>
      <c r="W501" s="4" t="s">
        <v>1019</v>
      </c>
      <c r="X501" s="4" t="s">
        <v>3495</v>
      </c>
    </row>
    <row r="502" spans="1:24">
      <c r="A502" s="136" t="s">
        <v>3598</v>
      </c>
      <c r="B502" s="136" t="s">
        <v>3599</v>
      </c>
      <c r="C502" s="136" t="s">
        <v>1158</v>
      </c>
      <c r="D502" s="136" t="s">
        <v>3600</v>
      </c>
      <c r="E502" s="4"/>
      <c r="F502" s="157" t="s">
        <v>3601</v>
      </c>
      <c r="G502" s="4"/>
      <c r="H502" s="144" t="s">
        <v>3602</v>
      </c>
      <c r="I502" s="4"/>
      <c r="J502" s="4">
        <v>2</v>
      </c>
      <c r="K502" s="4">
        <v>2</v>
      </c>
      <c r="L502" s="4"/>
      <c r="M502" s="4"/>
      <c r="N502" s="4"/>
      <c r="O502" s="4"/>
      <c r="P502" s="4"/>
      <c r="Q502" s="4"/>
      <c r="R502" s="4"/>
      <c r="S502" s="4">
        <f t="shared" si="7"/>
        <v>2</v>
      </c>
      <c r="T502" s="192">
        <v>25</v>
      </c>
      <c r="U502" s="4" t="s">
        <v>1018</v>
      </c>
      <c r="V502" s="4">
        <v>1960</v>
      </c>
      <c r="W502" s="4" t="s">
        <v>1019</v>
      </c>
      <c r="X502" s="4" t="s">
        <v>3501</v>
      </c>
    </row>
    <row r="503" spans="1:24">
      <c r="A503" s="136" t="s">
        <v>3603</v>
      </c>
      <c r="B503" s="136" t="s">
        <v>3604</v>
      </c>
      <c r="C503" s="136" t="s">
        <v>3605</v>
      </c>
      <c r="D503" s="136" t="s">
        <v>3606</v>
      </c>
      <c r="E503" s="4"/>
      <c r="F503" s="157" t="s">
        <v>3607</v>
      </c>
      <c r="G503" s="4"/>
      <c r="H503" s="196" t="s">
        <v>3608</v>
      </c>
      <c r="I503" s="4"/>
      <c r="J503" s="4">
        <v>1</v>
      </c>
      <c r="K503" s="4">
        <v>1</v>
      </c>
      <c r="L503" s="4"/>
      <c r="M503" s="4"/>
      <c r="N503" s="4"/>
      <c r="O503" s="4"/>
      <c r="P503" s="4"/>
      <c r="Q503" s="4"/>
      <c r="R503" s="4"/>
      <c r="S503" s="4">
        <f t="shared" si="7"/>
        <v>1</v>
      </c>
      <c r="T503" s="192">
        <v>13</v>
      </c>
      <c r="U503" s="4" t="s">
        <v>1018</v>
      </c>
      <c r="V503" s="4">
        <v>1961</v>
      </c>
      <c r="W503" s="4" t="s">
        <v>1019</v>
      </c>
      <c r="X503" s="4" t="s">
        <v>3501</v>
      </c>
    </row>
    <row r="504" spans="1:24">
      <c r="A504" s="136" t="s">
        <v>3609</v>
      </c>
      <c r="B504" s="136" t="s">
        <v>3610</v>
      </c>
      <c r="C504" s="136" t="s">
        <v>800</v>
      </c>
      <c r="D504" s="136" t="s">
        <v>3611</v>
      </c>
      <c r="E504" s="4"/>
      <c r="F504" s="157" t="s">
        <v>3612</v>
      </c>
      <c r="G504" s="4"/>
      <c r="H504" s="144" t="s">
        <v>3613</v>
      </c>
      <c r="I504" s="4"/>
      <c r="J504" s="4">
        <v>3</v>
      </c>
      <c r="K504" s="4">
        <v>3</v>
      </c>
      <c r="L504" s="4"/>
      <c r="M504" s="4"/>
      <c r="N504" s="4"/>
      <c r="O504" s="4"/>
      <c r="P504" s="4"/>
      <c r="Q504" s="4"/>
      <c r="R504" s="4"/>
      <c r="S504" s="4">
        <f t="shared" si="7"/>
        <v>3</v>
      </c>
      <c r="T504" s="192">
        <v>35</v>
      </c>
      <c r="U504" s="4" t="s">
        <v>1018</v>
      </c>
      <c r="V504" s="4">
        <v>1962</v>
      </c>
      <c r="W504" s="4" t="s">
        <v>1019</v>
      </c>
      <c r="X504" s="4" t="s">
        <v>3501</v>
      </c>
    </row>
    <row r="505" spans="1:24">
      <c r="A505" s="136" t="s">
        <v>3614</v>
      </c>
      <c r="B505" s="136" t="s">
        <v>3615</v>
      </c>
      <c r="C505" s="136" t="s">
        <v>334</v>
      </c>
      <c r="D505" s="136" t="s">
        <v>3616</v>
      </c>
      <c r="E505" s="4"/>
      <c r="F505" s="157" t="s">
        <v>3617</v>
      </c>
      <c r="G505" s="4"/>
      <c r="H505" s="144" t="s">
        <v>3618</v>
      </c>
      <c r="I505" s="4"/>
      <c r="J505" s="4">
        <v>3</v>
      </c>
      <c r="K505" s="4">
        <v>3</v>
      </c>
      <c r="L505" s="4"/>
      <c r="M505" s="4"/>
      <c r="N505" s="4"/>
      <c r="O505" s="4"/>
      <c r="P505" s="4"/>
      <c r="Q505" s="4"/>
      <c r="R505" s="4"/>
      <c r="S505" s="4">
        <f t="shared" si="7"/>
        <v>3</v>
      </c>
      <c r="T505" s="192">
        <v>40</v>
      </c>
      <c r="U505" s="4" t="s">
        <v>1018</v>
      </c>
      <c r="V505" s="4">
        <v>1963</v>
      </c>
      <c r="W505" s="4" t="s">
        <v>1019</v>
      </c>
      <c r="X505" s="4" t="s">
        <v>3619</v>
      </c>
    </row>
    <row r="506" spans="1:24">
      <c r="A506" s="136" t="s">
        <v>3620</v>
      </c>
      <c r="B506" s="136" t="s">
        <v>3621</v>
      </c>
      <c r="C506" s="136" t="s">
        <v>125</v>
      </c>
      <c r="D506" s="136" t="s">
        <v>3622</v>
      </c>
      <c r="E506" s="4"/>
      <c r="F506" s="157" t="s">
        <v>3623</v>
      </c>
      <c r="G506" s="4"/>
      <c r="H506" s="144" t="s">
        <v>3624</v>
      </c>
      <c r="I506" s="4"/>
      <c r="J506" s="4">
        <v>2</v>
      </c>
      <c r="K506" s="4">
        <v>2</v>
      </c>
      <c r="L506" s="4"/>
      <c r="M506" s="4"/>
      <c r="N506" s="4"/>
      <c r="O506" s="4"/>
      <c r="P506" s="4"/>
      <c r="Q506" s="4"/>
      <c r="R506" s="4"/>
      <c r="S506" s="4">
        <f t="shared" si="7"/>
        <v>2</v>
      </c>
      <c r="T506" s="192">
        <v>50</v>
      </c>
      <c r="U506" s="4" t="s">
        <v>1018</v>
      </c>
      <c r="V506" s="4">
        <v>1964</v>
      </c>
      <c r="W506" s="4" t="s">
        <v>1019</v>
      </c>
      <c r="X506" s="4" t="s">
        <v>3625</v>
      </c>
    </row>
    <row r="507" spans="1:24">
      <c r="A507" s="136" t="s">
        <v>3626</v>
      </c>
      <c r="B507" s="136" t="s">
        <v>3627</v>
      </c>
      <c r="C507" s="136" t="s">
        <v>446</v>
      </c>
      <c r="D507" s="136" t="s">
        <v>3628</v>
      </c>
      <c r="E507" s="4"/>
      <c r="F507" s="157" t="s">
        <v>3629</v>
      </c>
      <c r="G507" s="4"/>
      <c r="H507" s="144" t="s">
        <v>3630</v>
      </c>
      <c r="I507" s="4"/>
      <c r="J507" s="4">
        <v>1</v>
      </c>
      <c r="K507" s="4">
        <v>1</v>
      </c>
      <c r="L507" s="4"/>
      <c r="M507" s="4"/>
      <c r="N507" s="4"/>
      <c r="O507" s="4"/>
      <c r="P507" s="4"/>
      <c r="Q507" s="4"/>
      <c r="R507" s="4"/>
      <c r="S507" s="4">
        <f t="shared" si="7"/>
        <v>1</v>
      </c>
      <c r="T507" s="192">
        <v>33</v>
      </c>
      <c r="U507" s="4" t="s">
        <v>1018</v>
      </c>
      <c r="V507" s="4">
        <v>1965</v>
      </c>
      <c r="W507" s="4" t="s">
        <v>1019</v>
      </c>
      <c r="X507" s="4" t="s">
        <v>3495</v>
      </c>
    </row>
    <row r="508" spans="1:24">
      <c r="A508" s="136" t="s">
        <v>3631</v>
      </c>
      <c r="B508" s="136" t="s">
        <v>3632</v>
      </c>
      <c r="C508" s="136" t="s">
        <v>125</v>
      </c>
      <c r="D508" s="136" t="s">
        <v>3633</v>
      </c>
      <c r="E508" s="4"/>
      <c r="F508" s="157" t="s">
        <v>3634</v>
      </c>
      <c r="G508" s="4"/>
      <c r="H508" s="196" t="s">
        <v>3635</v>
      </c>
      <c r="I508" s="4"/>
      <c r="J508" s="4">
        <v>5</v>
      </c>
      <c r="K508" s="4">
        <v>5</v>
      </c>
      <c r="L508" s="4"/>
      <c r="M508" s="4"/>
      <c r="N508" s="4"/>
      <c r="O508" s="4"/>
      <c r="P508" s="4"/>
      <c r="Q508" s="4"/>
      <c r="R508" s="4"/>
      <c r="S508" s="4">
        <f t="shared" si="7"/>
        <v>5</v>
      </c>
      <c r="T508" s="192">
        <v>55</v>
      </c>
      <c r="U508" s="4" t="s">
        <v>1018</v>
      </c>
      <c r="V508" s="4">
        <v>1966</v>
      </c>
      <c r="W508" s="4" t="s">
        <v>1019</v>
      </c>
      <c r="X508" s="4" t="s">
        <v>3501</v>
      </c>
    </row>
    <row r="509" spans="1:24">
      <c r="A509" s="136" t="s">
        <v>3636</v>
      </c>
      <c r="B509" s="136" t="s">
        <v>3637</v>
      </c>
      <c r="C509" s="136" t="s">
        <v>1571</v>
      </c>
      <c r="D509" s="136" t="s">
        <v>3638</v>
      </c>
      <c r="E509" s="4"/>
      <c r="F509" s="157" t="s">
        <v>3638</v>
      </c>
      <c r="G509" s="4"/>
      <c r="H509" s="144" t="s">
        <v>3639</v>
      </c>
      <c r="I509" s="4"/>
      <c r="J509" s="4">
        <v>3</v>
      </c>
      <c r="K509" s="4">
        <v>3</v>
      </c>
      <c r="L509" s="4"/>
      <c r="M509" s="4"/>
      <c r="N509" s="4"/>
      <c r="O509" s="4"/>
      <c r="P509" s="4"/>
      <c r="Q509" s="4"/>
      <c r="R509" s="4"/>
      <c r="S509" s="4">
        <f t="shared" si="7"/>
        <v>3</v>
      </c>
      <c r="T509" s="192">
        <v>35</v>
      </c>
      <c r="U509" s="4" t="s">
        <v>1018</v>
      </c>
      <c r="V509" s="4">
        <v>1967</v>
      </c>
      <c r="W509" s="4" t="s">
        <v>1019</v>
      </c>
      <c r="X509" s="4" t="s">
        <v>3501</v>
      </c>
    </row>
    <row r="510" spans="1:24">
      <c r="A510" s="136" t="s">
        <v>3640</v>
      </c>
      <c r="B510" s="136" t="s">
        <v>3641</v>
      </c>
      <c r="C510" s="136" t="s">
        <v>952</v>
      </c>
      <c r="D510" s="136" t="s">
        <v>3642</v>
      </c>
      <c r="E510" s="4"/>
      <c r="F510" s="157" t="s">
        <v>3643</v>
      </c>
      <c r="G510" s="4"/>
      <c r="H510" s="144" t="s">
        <v>3644</v>
      </c>
      <c r="I510" s="4"/>
      <c r="J510" s="4">
        <v>1</v>
      </c>
      <c r="K510" s="4">
        <v>1</v>
      </c>
      <c r="L510" s="4"/>
      <c r="M510" s="4"/>
      <c r="N510" s="4"/>
      <c r="O510" s="4"/>
      <c r="P510" s="4"/>
      <c r="Q510" s="4"/>
      <c r="R510" s="4"/>
      <c r="S510" s="4">
        <f t="shared" si="7"/>
        <v>1</v>
      </c>
      <c r="T510" s="192">
        <v>13</v>
      </c>
      <c r="U510" s="4" t="s">
        <v>1027</v>
      </c>
      <c r="V510" s="4">
        <v>1968</v>
      </c>
      <c r="W510" s="4" t="s">
        <v>1019</v>
      </c>
      <c r="X510" s="4" t="s">
        <v>3645</v>
      </c>
    </row>
    <row r="511" spans="1:24">
      <c r="A511" s="136" t="s">
        <v>3646</v>
      </c>
      <c r="B511" s="136" t="s">
        <v>3647</v>
      </c>
      <c r="C511" s="136" t="s">
        <v>3648</v>
      </c>
      <c r="D511" s="136" t="s">
        <v>3649</v>
      </c>
      <c r="E511" s="4"/>
      <c r="F511" s="157" t="s">
        <v>3650</v>
      </c>
      <c r="G511" s="4"/>
      <c r="H511" s="144" t="s">
        <v>3651</v>
      </c>
      <c r="I511" s="4"/>
      <c r="J511" s="4">
        <v>1</v>
      </c>
      <c r="K511" s="4">
        <v>1</v>
      </c>
      <c r="L511" s="4"/>
      <c r="M511" s="4"/>
      <c r="N511" s="4"/>
      <c r="O511" s="4"/>
      <c r="P511" s="4"/>
      <c r="Q511" s="4"/>
      <c r="R511" s="4"/>
      <c r="S511" s="4">
        <f t="shared" si="7"/>
        <v>1</v>
      </c>
      <c r="T511" s="192">
        <v>13</v>
      </c>
      <c r="U511" s="4" t="s">
        <v>1027</v>
      </c>
      <c r="V511" s="4">
        <v>1969</v>
      </c>
      <c r="W511" s="4" t="s">
        <v>1019</v>
      </c>
      <c r="X511" s="4" t="s">
        <v>3645</v>
      </c>
    </row>
    <row r="512" spans="1:24">
      <c r="A512" s="136" t="s">
        <v>3652</v>
      </c>
      <c r="B512" s="136" t="s">
        <v>3653</v>
      </c>
      <c r="C512" s="136" t="s">
        <v>334</v>
      </c>
      <c r="D512" s="136" t="s">
        <v>3654</v>
      </c>
      <c r="E512" s="4"/>
      <c r="F512" s="157" t="s">
        <v>3655</v>
      </c>
      <c r="G512" s="4"/>
      <c r="H512" s="144" t="s">
        <v>3656</v>
      </c>
      <c r="I512" s="4"/>
      <c r="J512" s="4">
        <v>1</v>
      </c>
      <c r="K512" s="4">
        <v>1</v>
      </c>
      <c r="L512" s="4"/>
      <c r="M512" s="4"/>
      <c r="N512" s="4"/>
      <c r="O512" s="4"/>
      <c r="P512" s="4"/>
      <c r="Q512" s="4"/>
      <c r="R512" s="4"/>
      <c r="S512" s="4">
        <f t="shared" si="7"/>
        <v>1</v>
      </c>
      <c r="T512" s="192">
        <v>13</v>
      </c>
      <c r="U512" s="4" t="s">
        <v>1027</v>
      </c>
      <c r="V512" s="4">
        <v>1970</v>
      </c>
      <c r="W512" s="4" t="s">
        <v>1019</v>
      </c>
      <c r="X512" s="4" t="s">
        <v>3645</v>
      </c>
    </row>
    <row r="513" spans="1:24">
      <c r="A513" s="136" t="s">
        <v>3657</v>
      </c>
      <c r="B513" s="136" t="s">
        <v>3658</v>
      </c>
      <c r="C513" s="136" t="s">
        <v>125</v>
      </c>
      <c r="D513" s="136" t="s">
        <v>3659</v>
      </c>
      <c r="E513" s="4"/>
      <c r="F513" s="157" t="s">
        <v>3660</v>
      </c>
      <c r="G513" s="4"/>
      <c r="H513" s="144" t="s">
        <v>3661</v>
      </c>
      <c r="I513" s="4"/>
      <c r="J513" s="4">
        <v>2</v>
      </c>
      <c r="K513" s="4">
        <v>2</v>
      </c>
      <c r="L513" s="4"/>
      <c r="M513" s="4"/>
      <c r="N513" s="4"/>
      <c r="O513" s="4"/>
      <c r="P513" s="4"/>
      <c r="Q513" s="4"/>
      <c r="R513" s="4"/>
      <c r="S513" s="4">
        <f t="shared" si="7"/>
        <v>2</v>
      </c>
      <c r="T513" s="192">
        <v>25</v>
      </c>
      <c r="U513" s="4" t="s">
        <v>1018</v>
      </c>
      <c r="V513" s="4">
        <v>1971</v>
      </c>
      <c r="W513" s="4" t="s">
        <v>1019</v>
      </c>
      <c r="X513" s="4" t="s">
        <v>3645</v>
      </c>
    </row>
    <row r="514" spans="1:24">
      <c r="A514" s="136" t="s">
        <v>3662</v>
      </c>
      <c r="B514" s="136" t="s">
        <v>3663</v>
      </c>
      <c r="C514" s="136" t="s">
        <v>103</v>
      </c>
      <c r="D514" s="136" t="s">
        <v>3664</v>
      </c>
      <c r="E514" s="4"/>
      <c r="F514" s="157" t="s">
        <v>3665</v>
      </c>
      <c r="G514" s="4"/>
      <c r="H514" s="144" t="s">
        <v>3666</v>
      </c>
      <c r="I514" s="4"/>
      <c r="J514" s="4">
        <v>2</v>
      </c>
      <c r="K514" s="4">
        <v>2</v>
      </c>
      <c r="L514" s="4"/>
      <c r="M514" s="4"/>
      <c r="N514" s="4"/>
      <c r="O514" s="4"/>
      <c r="P514" s="4"/>
      <c r="Q514" s="4"/>
      <c r="R514" s="4"/>
      <c r="S514" s="4">
        <f t="shared" si="7"/>
        <v>2</v>
      </c>
      <c r="T514" s="192">
        <v>25</v>
      </c>
      <c r="U514" s="4" t="s">
        <v>1018</v>
      </c>
      <c r="V514" s="4">
        <v>1972</v>
      </c>
      <c r="W514" s="4" t="s">
        <v>1019</v>
      </c>
      <c r="X514" s="4" t="s">
        <v>3645</v>
      </c>
    </row>
    <row r="515" spans="1:24">
      <c r="A515" s="136" t="s">
        <v>3667</v>
      </c>
      <c r="B515" s="136" t="s">
        <v>3668</v>
      </c>
      <c r="C515" s="136" t="s">
        <v>1424</v>
      </c>
      <c r="D515" s="136" t="s">
        <v>3669</v>
      </c>
      <c r="E515" s="4"/>
      <c r="F515" s="157" t="s">
        <v>3670</v>
      </c>
      <c r="G515" s="4"/>
      <c r="H515" s="144" t="s">
        <v>3671</v>
      </c>
      <c r="I515" s="4"/>
      <c r="J515" s="4">
        <v>1</v>
      </c>
      <c r="K515" s="4">
        <v>1</v>
      </c>
      <c r="L515" s="4"/>
      <c r="M515" s="4"/>
      <c r="N515" s="4"/>
      <c r="O515" s="4"/>
      <c r="P515" s="4"/>
      <c r="Q515" s="4"/>
      <c r="R515" s="4"/>
      <c r="S515" s="4">
        <f t="shared" si="7"/>
        <v>1</v>
      </c>
      <c r="T515" s="192">
        <v>13</v>
      </c>
      <c r="U515" s="4" t="s">
        <v>1018</v>
      </c>
      <c r="V515" s="4">
        <v>1973</v>
      </c>
      <c r="W515" s="4" t="s">
        <v>1019</v>
      </c>
      <c r="X515" s="4" t="s">
        <v>3645</v>
      </c>
    </row>
    <row r="516" spans="1:24">
      <c r="A516" s="136" t="s">
        <v>3672</v>
      </c>
      <c r="B516" s="136" t="s">
        <v>3673</v>
      </c>
      <c r="C516" s="136" t="s">
        <v>446</v>
      </c>
      <c r="D516" s="136" t="s">
        <v>3674</v>
      </c>
      <c r="E516" s="4"/>
      <c r="F516" s="157" t="s">
        <v>3675</v>
      </c>
      <c r="G516" s="4"/>
      <c r="H516" s="144" t="s">
        <v>3676</v>
      </c>
      <c r="I516" s="4"/>
      <c r="J516" s="4">
        <v>2</v>
      </c>
      <c r="K516" s="4">
        <v>2</v>
      </c>
      <c r="L516" s="4"/>
      <c r="M516" s="4"/>
      <c r="N516" s="4"/>
      <c r="O516" s="4"/>
      <c r="P516" s="4"/>
      <c r="Q516" s="4"/>
      <c r="R516" s="4"/>
      <c r="S516" s="4">
        <f t="shared" si="7"/>
        <v>2</v>
      </c>
      <c r="T516" s="192">
        <v>25</v>
      </c>
      <c r="U516" s="4" t="s">
        <v>1018</v>
      </c>
      <c r="V516" s="4">
        <v>1974</v>
      </c>
      <c r="W516" s="4" t="s">
        <v>1019</v>
      </c>
      <c r="X516" s="4" t="s">
        <v>3645</v>
      </c>
    </row>
    <row r="517" spans="1:24">
      <c r="A517" s="136" t="s">
        <v>3677</v>
      </c>
      <c r="B517" s="136" t="s">
        <v>3678</v>
      </c>
      <c r="C517" s="136" t="s">
        <v>3679</v>
      </c>
      <c r="D517" s="136" t="s">
        <v>3680</v>
      </c>
      <c r="E517" s="4"/>
      <c r="F517" s="157" t="s">
        <v>3681</v>
      </c>
      <c r="G517" s="4"/>
      <c r="H517" s="144" t="s">
        <v>3682</v>
      </c>
      <c r="I517" s="4"/>
      <c r="J517" s="4">
        <v>2</v>
      </c>
      <c r="K517" s="4">
        <v>2</v>
      </c>
      <c r="L517" s="4"/>
      <c r="M517" s="4"/>
      <c r="N517" s="4"/>
      <c r="O517" s="4"/>
      <c r="P517" s="4"/>
      <c r="Q517" s="4"/>
      <c r="R517" s="4"/>
      <c r="S517" s="4">
        <f t="shared" ref="S517:S585" si="8">SUM(J517+M517+P517)</f>
        <v>2</v>
      </c>
      <c r="T517" s="192">
        <v>250</v>
      </c>
      <c r="U517" s="4" t="s">
        <v>1018</v>
      </c>
      <c r="V517" s="4">
        <v>1975</v>
      </c>
      <c r="W517" s="4" t="s">
        <v>1019</v>
      </c>
      <c r="X517" s="4" t="s">
        <v>3683</v>
      </c>
    </row>
    <row r="518" spans="1:24">
      <c r="A518" s="136" t="s">
        <v>3684</v>
      </c>
      <c r="B518" s="136" t="s">
        <v>3685</v>
      </c>
      <c r="C518" s="136" t="s">
        <v>3686</v>
      </c>
      <c r="D518" s="136" t="s">
        <v>3687</v>
      </c>
      <c r="E518" s="4"/>
      <c r="F518" s="157" t="s">
        <v>3688</v>
      </c>
      <c r="G518" s="4"/>
      <c r="H518" s="144" t="s">
        <v>3689</v>
      </c>
      <c r="I518" s="4"/>
      <c r="J518" s="4">
        <v>2</v>
      </c>
      <c r="K518" s="4">
        <v>2</v>
      </c>
      <c r="L518" s="4"/>
      <c r="M518" s="4"/>
      <c r="N518" s="4"/>
      <c r="O518" s="4"/>
      <c r="P518" s="4"/>
      <c r="Q518" s="4"/>
      <c r="R518" s="4"/>
      <c r="S518" s="4">
        <f t="shared" si="8"/>
        <v>2</v>
      </c>
      <c r="T518" s="192">
        <v>25</v>
      </c>
      <c r="U518" s="4" t="s">
        <v>1018</v>
      </c>
      <c r="V518" s="4">
        <v>1976</v>
      </c>
      <c r="W518" s="4" t="s">
        <v>1019</v>
      </c>
      <c r="X518" s="4" t="s">
        <v>3645</v>
      </c>
    </row>
    <row r="519" spans="1:24">
      <c r="A519" s="136" t="s">
        <v>3690</v>
      </c>
      <c r="B519" s="136" t="s">
        <v>3691</v>
      </c>
      <c r="C519" s="136" t="s">
        <v>214</v>
      </c>
      <c r="D519" s="136" t="s">
        <v>3692</v>
      </c>
      <c r="E519" s="4"/>
      <c r="F519" s="157" t="s">
        <v>3693</v>
      </c>
      <c r="G519" s="4"/>
      <c r="H519" s="144" t="s">
        <v>3694</v>
      </c>
      <c r="I519" s="4"/>
      <c r="J519" s="4">
        <v>1</v>
      </c>
      <c r="K519" s="4">
        <v>1</v>
      </c>
      <c r="L519" s="4"/>
      <c r="M519" s="4"/>
      <c r="N519" s="4"/>
      <c r="O519" s="4"/>
      <c r="P519" s="4"/>
      <c r="Q519" s="4"/>
      <c r="R519" s="4"/>
      <c r="S519" s="4">
        <f t="shared" si="8"/>
        <v>1</v>
      </c>
      <c r="T519" s="192">
        <v>13</v>
      </c>
      <c r="U519" s="4" t="s">
        <v>1018</v>
      </c>
      <c r="V519" s="4">
        <v>1977</v>
      </c>
      <c r="W519" s="4" t="s">
        <v>1019</v>
      </c>
      <c r="X519" s="4" t="s">
        <v>3645</v>
      </c>
    </row>
    <row r="520" spans="1:24">
      <c r="A520" s="136" t="s">
        <v>3695</v>
      </c>
      <c r="B520" s="136" t="s">
        <v>3696</v>
      </c>
      <c r="C520" s="136" t="s">
        <v>3697</v>
      </c>
      <c r="D520" s="136">
        <v>90266</v>
      </c>
      <c r="E520" s="4"/>
      <c r="F520" s="157" t="s">
        <v>3698</v>
      </c>
      <c r="G520" s="4"/>
      <c r="H520" s="144" t="s">
        <v>3699</v>
      </c>
      <c r="I520" s="4"/>
      <c r="J520" s="4">
        <v>1</v>
      </c>
      <c r="K520" s="4">
        <v>1</v>
      </c>
      <c r="L520" s="4"/>
      <c r="M520" s="4"/>
      <c r="N520" s="4"/>
      <c r="O520" s="4"/>
      <c r="P520" s="4"/>
      <c r="Q520" s="4"/>
      <c r="R520" s="4"/>
      <c r="S520" s="4">
        <f t="shared" si="8"/>
        <v>1</v>
      </c>
      <c r="T520" s="192">
        <v>15</v>
      </c>
      <c r="U520" s="4" t="s">
        <v>1018</v>
      </c>
      <c r="V520" s="4">
        <v>1978</v>
      </c>
      <c r="W520" s="4" t="s">
        <v>1019</v>
      </c>
      <c r="X520" s="4" t="s">
        <v>3700</v>
      </c>
    </row>
    <row r="521" spans="1:24">
      <c r="A521" s="136" t="s">
        <v>3701</v>
      </c>
      <c r="B521" s="136" t="s">
        <v>3702</v>
      </c>
      <c r="C521" s="136" t="s">
        <v>3703</v>
      </c>
      <c r="D521" s="136" t="s">
        <v>3704</v>
      </c>
      <c r="E521" s="4"/>
      <c r="F521" s="157" t="s">
        <v>3705</v>
      </c>
      <c r="G521" s="4"/>
      <c r="H521" s="144" t="s">
        <v>3706</v>
      </c>
      <c r="I521" s="4"/>
      <c r="J521" s="4">
        <v>2</v>
      </c>
      <c r="K521" s="4">
        <v>2</v>
      </c>
      <c r="L521" s="4"/>
      <c r="M521" s="4"/>
      <c r="N521" s="4"/>
      <c r="O521" s="4"/>
      <c r="P521" s="4"/>
      <c r="Q521" s="4"/>
      <c r="R521" s="4"/>
      <c r="S521" s="4">
        <f t="shared" si="8"/>
        <v>2</v>
      </c>
      <c r="T521" s="192">
        <v>25</v>
      </c>
      <c r="U521" s="4" t="s">
        <v>1018</v>
      </c>
      <c r="V521" s="4">
        <v>1979</v>
      </c>
      <c r="W521" s="4" t="s">
        <v>1019</v>
      </c>
      <c r="X521" s="4" t="s">
        <v>3645</v>
      </c>
    </row>
    <row r="522" spans="1:24">
      <c r="A522" s="136" t="s">
        <v>3707</v>
      </c>
      <c r="B522" s="136" t="s">
        <v>3708</v>
      </c>
      <c r="C522" s="136" t="s">
        <v>3709</v>
      </c>
      <c r="D522" s="136" t="s">
        <v>3710</v>
      </c>
      <c r="E522" s="4"/>
      <c r="F522" s="157" t="s">
        <v>3711</v>
      </c>
      <c r="G522" s="4"/>
      <c r="H522" s="144" t="s">
        <v>3712</v>
      </c>
      <c r="I522" s="4"/>
      <c r="J522" s="4">
        <v>1</v>
      </c>
      <c r="K522" s="4">
        <v>1</v>
      </c>
      <c r="L522" s="4"/>
      <c r="M522" s="4"/>
      <c r="N522" s="4"/>
      <c r="O522" s="4"/>
      <c r="P522" s="4"/>
      <c r="Q522" s="4"/>
      <c r="R522" s="4"/>
      <c r="S522" s="4">
        <f t="shared" si="8"/>
        <v>1</v>
      </c>
      <c r="T522" s="192">
        <v>20</v>
      </c>
      <c r="U522" s="4" t="s">
        <v>1018</v>
      </c>
      <c r="V522" s="4">
        <v>1980</v>
      </c>
      <c r="W522" s="4" t="s">
        <v>1019</v>
      </c>
      <c r="X522" s="4" t="s">
        <v>3713</v>
      </c>
    </row>
    <row r="523" spans="1:24">
      <c r="A523" s="136" t="s">
        <v>3714</v>
      </c>
      <c r="B523" s="136" t="s">
        <v>3715</v>
      </c>
      <c r="C523" s="136" t="s">
        <v>118</v>
      </c>
      <c r="D523" s="136" t="s">
        <v>3716</v>
      </c>
      <c r="E523" s="4"/>
      <c r="F523" s="157" t="s">
        <v>3717</v>
      </c>
      <c r="G523" s="4"/>
      <c r="H523" s="144" t="s">
        <v>3718</v>
      </c>
      <c r="I523" s="4"/>
      <c r="J523" s="4">
        <v>1</v>
      </c>
      <c r="K523" s="4">
        <v>1</v>
      </c>
      <c r="L523" s="4"/>
      <c r="M523" s="4"/>
      <c r="N523" s="4"/>
      <c r="O523" s="4"/>
      <c r="P523" s="4"/>
      <c r="Q523" s="4"/>
      <c r="R523" s="4"/>
      <c r="S523" s="4">
        <f t="shared" si="8"/>
        <v>1</v>
      </c>
      <c r="T523" s="192">
        <v>15</v>
      </c>
      <c r="U523" s="4" t="s">
        <v>1018</v>
      </c>
      <c r="V523" s="4">
        <v>1981</v>
      </c>
      <c r="W523" s="4" t="s">
        <v>1019</v>
      </c>
      <c r="X523" s="4" t="s">
        <v>3700</v>
      </c>
    </row>
    <row r="524" spans="1:24">
      <c r="A524" s="136" t="s">
        <v>3719</v>
      </c>
      <c r="B524" s="136" t="s">
        <v>3720</v>
      </c>
      <c r="C524" s="136" t="s">
        <v>125</v>
      </c>
      <c r="D524" s="136" t="s">
        <v>3721</v>
      </c>
      <c r="E524" s="4"/>
      <c r="F524" s="157" t="s">
        <v>3722</v>
      </c>
      <c r="G524" s="4"/>
      <c r="H524" s="144" t="s">
        <v>3723</v>
      </c>
      <c r="I524" s="4"/>
      <c r="J524" s="4">
        <v>3</v>
      </c>
      <c r="K524" s="4">
        <v>3</v>
      </c>
      <c r="L524" s="4"/>
      <c r="M524" s="4"/>
      <c r="N524" s="4"/>
      <c r="O524" s="4"/>
      <c r="P524" s="4"/>
      <c r="Q524" s="4"/>
      <c r="R524" s="4"/>
      <c r="S524" s="4">
        <f t="shared" si="8"/>
        <v>3</v>
      </c>
      <c r="T524" s="192">
        <v>35</v>
      </c>
      <c r="U524" s="4" t="s">
        <v>1018</v>
      </c>
      <c r="V524" s="4">
        <v>1982</v>
      </c>
      <c r="W524" s="4" t="s">
        <v>1019</v>
      </c>
      <c r="X524" s="4" t="s">
        <v>3645</v>
      </c>
    </row>
    <row r="525" spans="1:24">
      <c r="A525" s="136" t="s">
        <v>3724</v>
      </c>
      <c r="B525" s="136" t="s">
        <v>3725</v>
      </c>
      <c r="C525" s="136" t="s">
        <v>952</v>
      </c>
      <c r="D525" s="136" t="s">
        <v>3726</v>
      </c>
      <c r="E525" s="4"/>
      <c r="F525" s="157" t="s">
        <v>3727</v>
      </c>
      <c r="G525" s="4"/>
      <c r="H525" s="144" t="s">
        <v>3728</v>
      </c>
      <c r="I525" s="4"/>
      <c r="J525" s="4">
        <v>2</v>
      </c>
      <c r="K525" s="4">
        <v>2</v>
      </c>
      <c r="L525" s="4"/>
      <c r="M525" s="4"/>
      <c r="N525" s="4"/>
      <c r="O525" s="4"/>
      <c r="P525" s="4"/>
      <c r="Q525" s="4"/>
      <c r="R525" s="4"/>
      <c r="S525" s="4">
        <f t="shared" si="8"/>
        <v>2</v>
      </c>
      <c r="T525" s="192">
        <v>25</v>
      </c>
      <c r="U525" s="4" t="s">
        <v>1018</v>
      </c>
      <c r="V525" s="4">
        <v>1983</v>
      </c>
      <c r="W525" s="4" t="s">
        <v>1019</v>
      </c>
      <c r="X525" s="4" t="s">
        <v>3645</v>
      </c>
    </row>
    <row r="526" spans="1:24">
      <c r="A526" s="136" t="s">
        <v>3729</v>
      </c>
      <c r="B526" s="136" t="s">
        <v>3730</v>
      </c>
      <c r="C526" s="136" t="s">
        <v>3731</v>
      </c>
      <c r="D526" s="136" t="s">
        <v>3732</v>
      </c>
      <c r="E526" s="4"/>
      <c r="F526" s="157" t="s">
        <v>3733</v>
      </c>
      <c r="G526" s="4"/>
      <c r="H526" s="144" t="s">
        <v>3734</v>
      </c>
      <c r="I526" s="4"/>
      <c r="J526" s="4">
        <v>1</v>
      </c>
      <c r="K526" s="4">
        <v>1</v>
      </c>
      <c r="L526" s="4"/>
      <c r="M526" s="4"/>
      <c r="N526" s="4"/>
      <c r="O526" s="4"/>
      <c r="P526" s="4"/>
      <c r="Q526" s="4"/>
      <c r="R526" s="4"/>
      <c r="S526" s="4">
        <f t="shared" si="8"/>
        <v>1</v>
      </c>
      <c r="T526" s="192">
        <v>33</v>
      </c>
      <c r="U526" s="4" t="s">
        <v>1027</v>
      </c>
      <c r="V526" s="4">
        <v>1984</v>
      </c>
      <c r="W526" s="4" t="s">
        <v>1019</v>
      </c>
      <c r="X526" s="4" t="s">
        <v>3735</v>
      </c>
    </row>
    <row r="527" spans="1:24">
      <c r="A527" s="136" t="s">
        <v>3736</v>
      </c>
      <c r="B527" s="136" t="s">
        <v>3737</v>
      </c>
      <c r="C527" s="136" t="s">
        <v>945</v>
      </c>
      <c r="D527" s="136" t="s">
        <v>3738</v>
      </c>
      <c r="E527" s="4"/>
      <c r="F527" s="157" t="s">
        <v>3739</v>
      </c>
      <c r="G527" s="4"/>
      <c r="H527" s="144" t="s">
        <v>3740</v>
      </c>
      <c r="I527" s="4"/>
      <c r="J527" s="4">
        <v>2</v>
      </c>
      <c r="K527" s="4">
        <v>2</v>
      </c>
      <c r="L527" s="4"/>
      <c r="M527" s="4"/>
      <c r="N527" s="4"/>
      <c r="O527" s="4"/>
      <c r="P527" s="4"/>
      <c r="Q527" s="4"/>
      <c r="R527" s="4"/>
      <c r="S527" s="4">
        <f t="shared" si="8"/>
        <v>2</v>
      </c>
      <c r="T527" s="192">
        <v>25</v>
      </c>
      <c r="U527" s="4" t="s">
        <v>1018</v>
      </c>
      <c r="V527" s="4">
        <v>1985</v>
      </c>
      <c r="W527" s="4" t="s">
        <v>1019</v>
      </c>
      <c r="X527" s="4" t="s">
        <v>3735</v>
      </c>
    </row>
    <row r="528" spans="1:24">
      <c r="A528" s="136" t="s">
        <v>3741</v>
      </c>
      <c r="B528" s="136" t="s">
        <v>3742</v>
      </c>
      <c r="C528" s="136" t="s">
        <v>1048</v>
      </c>
      <c r="D528" s="136" t="s">
        <v>3743</v>
      </c>
      <c r="E528" s="4"/>
      <c r="F528" s="157" t="s">
        <v>3744</v>
      </c>
      <c r="G528" s="4"/>
      <c r="H528" s="144" t="s">
        <v>3745</v>
      </c>
      <c r="I528" s="4"/>
      <c r="J528" s="4">
        <v>1</v>
      </c>
      <c r="K528" s="4">
        <v>1</v>
      </c>
      <c r="L528" s="4"/>
      <c r="M528" s="4"/>
      <c r="N528" s="4"/>
      <c r="O528" s="4"/>
      <c r="P528" s="4"/>
      <c r="Q528" s="4"/>
      <c r="R528" s="4"/>
      <c r="S528" s="4">
        <f t="shared" si="8"/>
        <v>1</v>
      </c>
      <c r="T528" s="192">
        <v>50</v>
      </c>
      <c r="U528" s="4" t="s">
        <v>1018</v>
      </c>
      <c r="V528" s="4">
        <v>1986</v>
      </c>
      <c r="W528" s="4" t="s">
        <v>1019</v>
      </c>
      <c r="X528" s="4" t="s">
        <v>3746</v>
      </c>
    </row>
    <row r="529" spans="1:24">
      <c r="A529" s="136" t="s">
        <v>3747</v>
      </c>
      <c r="B529" s="136" t="s">
        <v>3748</v>
      </c>
      <c r="C529" s="136" t="s">
        <v>952</v>
      </c>
      <c r="D529" s="136" t="s">
        <v>3749</v>
      </c>
      <c r="E529" s="4"/>
      <c r="F529" s="157" t="s">
        <v>3750</v>
      </c>
      <c r="G529" s="4"/>
      <c r="H529" s="144" t="s">
        <v>3751</v>
      </c>
      <c r="I529" s="4"/>
      <c r="J529" s="4">
        <v>1</v>
      </c>
      <c r="K529" s="4">
        <v>1</v>
      </c>
      <c r="L529" s="4"/>
      <c r="M529" s="4"/>
      <c r="N529" s="4"/>
      <c r="O529" s="4"/>
      <c r="P529" s="4"/>
      <c r="Q529" s="4"/>
      <c r="R529" s="4"/>
      <c r="S529" s="4">
        <f t="shared" si="8"/>
        <v>1</v>
      </c>
      <c r="T529" s="192">
        <v>25</v>
      </c>
      <c r="U529" s="4" t="s">
        <v>1018</v>
      </c>
      <c r="V529" s="4">
        <v>1987</v>
      </c>
      <c r="W529" s="4" t="s">
        <v>1019</v>
      </c>
      <c r="X529" s="4" t="s">
        <v>3752</v>
      </c>
    </row>
    <row r="530" spans="1:24">
      <c r="A530" s="136" t="s">
        <v>3753</v>
      </c>
      <c r="B530" s="136" t="s">
        <v>3754</v>
      </c>
      <c r="C530" s="136" t="s">
        <v>3755</v>
      </c>
      <c r="D530" s="136" t="s">
        <v>3756</v>
      </c>
      <c r="E530" s="4"/>
      <c r="F530" s="157" t="s">
        <v>3757</v>
      </c>
      <c r="G530" s="4"/>
      <c r="H530" s="144" t="s">
        <v>3758</v>
      </c>
      <c r="I530" s="4"/>
      <c r="J530" s="4">
        <v>1</v>
      </c>
      <c r="K530" s="4">
        <v>1</v>
      </c>
      <c r="L530" s="4"/>
      <c r="M530" s="4"/>
      <c r="N530" s="4"/>
      <c r="O530" s="4"/>
      <c r="P530" s="4"/>
      <c r="Q530" s="4"/>
      <c r="R530" s="4"/>
      <c r="S530" s="4">
        <f t="shared" si="8"/>
        <v>1</v>
      </c>
      <c r="T530" s="192">
        <v>13</v>
      </c>
      <c r="U530" s="4" t="s">
        <v>1018</v>
      </c>
      <c r="V530" s="4">
        <v>1988</v>
      </c>
      <c r="W530" s="4" t="s">
        <v>1019</v>
      </c>
      <c r="X530" s="4" t="s">
        <v>3645</v>
      </c>
    </row>
    <row r="531" spans="1:24">
      <c r="A531" s="136" t="s">
        <v>3759</v>
      </c>
      <c r="B531" s="136" t="s">
        <v>3760</v>
      </c>
      <c r="C531" s="136" t="s">
        <v>1230</v>
      </c>
      <c r="D531" s="136" t="s">
        <v>3761</v>
      </c>
      <c r="E531" s="4"/>
      <c r="F531" s="157" t="s">
        <v>3762</v>
      </c>
      <c r="G531" s="4"/>
      <c r="H531" s="144" t="s">
        <v>3763</v>
      </c>
      <c r="I531" s="4"/>
      <c r="J531" s="4">
        <v>9</v>
      </c>
      <c r="K531" s="4">
        <v>9</v>
      </c>
      <c r="L531" s="4"/>
      <c r="M531" s="4"/>
      <c r="N531" s="4"/>
      <c r="O531" s="4"/>
      <c r="P531" s="4"/>
      <c r="Q531" s="4"/>
      <c r="R531" s="4"/>
      <c r="S531" s="4">
        <f t="shared" si="8"/>
        <v>9</v>
      </c>
      <c r="T531" s="192">
        <v>100</v>
      </c>
      <c r="U531" s="4" t="s">
        <v>1027</v>
      </c>
      <c r="V531" s="4">
        <v>1989</v>
      </c>
      <c r="W531" s="4" t="s">
        <v>1019</v>
      </c>
      <c r="X531" s="4" t="s">
        <v>3645</v>
      </c>
    </row>
    <row r="532" spans="1:24">
      <c r="A532" s="136" t="s">
        <v>3764</v>
      </c>
      <c r="B532" s="136" t="s">
        <v>3765</v>
      </c>
      <c r="C532" s="136" t="s">
        <v>214</v>
      </c>
      <c r="D532" s="136" t="s">
        <v>3766</v>
      </c>
      <c r="E532" s="4"/>
      <c r="F532" s="157" t="s">
        <v>3767</v>
      </c>
      <c r="G532" s="4"/>
      <c r="H532" s="144" t="s">
        <v>3768</v>
      </c>
      <c r="I532" s="4"/>
      <c r="J532" s="4">
        <v>1</v>
      </c>
      <c r="K532" s="4">
        <v>1</v>
      </c>
      <c r="L532" s="4"/>
      <c r="M532" s="4"/>
      <c r="N532" s="4"/>
      <c r="O532" s="4"/>
      <c r="P532" s="4"/>
      <c r="Q532" s="4"/>
      <c r="R532" s="4"/>
      <c r="S532" s="4">
        <f t="shared" si="8"/>
        <v>1</v>
      </c>
      <c r="T532" s="192">
        <v>15</v>
      </c>
      <c r="U532" s="4" t="s">
        <v>1018</v>
      </c>
      <c r="V532" s="4">
        <v>1990</v>
      </c>
      <c r="W532" s="4" t="s">
        <v>1019</v>
      </c>
      <c r="X532" s="4" t="s">
        <v>3700</v>
      </c>
    </row>
    <row r="533" spans="1:24">
      <c r="A533" s="136" t="s">
        <v>3769</v>
      </c>
      <c r="B533" s="136" t="s">
        <v>3770</v>
      </c>
      <c r="C533" s="136" t="s">
        <v>111</v>
      </c>
      <c r="D533" s="136" t="s">
        <v>3771</v>
      </c>
      <c r="E533" s="4"/>
      <c r="F533" s="157" t="s">
        <v>3772</v>
      </c>
      <c r="G533" s="4"/>
      <c r="H533" s="144" t="s">
        <v>3773</v>
      </c>
      <c r="I533" s="4"/>
      <c r="J533" s="4">
        <v>2</v>
      </c>
      <c r="K533" s="4">
        <v>2</v>
      </c>
      <c r="L533" s="4"/>
      <c r="M533" s="4"/>
      <c r="N533" s="4"/>
      <c r="O533" s="4"/>
      <c r="P533" s="4"/>
      <c r="Q533" s="4"/>
      <c r="R533" s="4"/>
      <c r="S533" s="4">
        <f t="shared" si="8"/>
        <v>2</v>
      </c>
      <c r="T533" s="192">
        <v>25</v>
      </c>
      <c r="U533" s="4" t="s">
        <v>1018</v>
      </c>
      <c r="V533" s="4">
        <v>1991</v>
      </c>
      <c r="W533" s="4" t="s">
        <v>1019</v>
      </c>
      <c r="X533" s="4" t="s">
        <v>3645</v>
      </c>
    </row>
    <row r="534" spans="1:24">
      <c r="A534" s="136" t="s">
        <v>3774</v>
      </c>
      <c r="B534" s="136" t="s">
        <v>3775</v>
      </c>
      <c r="C534" s="136" t="s">
        <v>3776</v>
      </c>
      <c r="D534" s="136" t="s">
        <v>3777</v>
      </c>
      <c r="E534" s="4"/>
      <c r="F534" s="157" t="s">
        <v>3778</v>
      </c>
      <c r="G534" s="4"/>
      <c r="H534" s="144" t="s">
        <v>3779</v>
      </c>
      <c r="I534" s="4"/>
      <c r="J534" s="4">
        <v>2</v>
      </c>
      <c r="K534" s="4">
        <v>2</v>
      </c>
      <c r="L534" s="4"/>
      <c r="M534" s="4"/>
      <c r="N534" s="4"/>
      <c r="O534" s="4"/>
      <c r="P534" s="4"/>
      <c r="Q534" s="4"/>
      <c r="R534" s="4"/>
      <c r="S534" s="4">
        <f t="shared" si="8"/>
        <v>2</v>
      </c>
      <c r="T534" s="192">
        <v>50</v>
      </c>
      <c r="U534" s="4" t="s">
        <v>1018</v>
      </c>
      <c r="V534" s="4">
        <v>1992</v>
      </c>
      <c r="W534" s="4" t="s">
        <v>1019</v>
      </c>
      <c r="X534" s="4" t="s">
        <v>3780</v>
      </c>
    </row>
    <row r="535" spans="1:24">
      <c r="A535" s="136" t="s">
        <v>3781</v>
      </c>
      <c r="B535" s="136" t="s">
        <v>3782</v>
      </c>
      <c r="C535" s="136" t="s">
        <v>323</v>
      </c>
      <c r="D535" s="136" t="s">
        <v>3783</v>
      </c>
      <c r="E535" s="4"/>
      <c r="F535" s="157" t="s">
        <v>3784</v>
      </c>
      <c r="G535" s="4"/>
      <c r="H535" s="144" t="s">
        <v>3785</v>
      </c>
      <c r="I535" s="4"/>
      <c r="J535" s="4">
        <v>1</v>
      </c>
      <c r="K535" s="4">
        <v>1</v>
      </c>
      <c r="L535" s="4"/>
      <c r="M535" s="4"/>
      <c r="N535" s="4"/>
      <c r="O535" s="4"/>
      <c r="P535" s="4"/>
      <c r="Q535" s="4"/>
      <c r="R535" s="4"/>
      <c r="S535" s="4">
        <f t="shared" si="8"/>
        <v>1</v>
      </c>
      <c r="T535" s="192">
        <v>35</v>
      </c>
      <c r="U535" s="4" t="s">
        <v>1018</v>
      </c>
      <c r="V535" s="4">
        <v>1993</v>
      </c>
      <c r="W535" s="4" t="s">
        <v>1019</v>
      </c>
      <c r="X535" s="4" t="s">
        <v>3786</v>
      </c>
    </row>
    <row r="536" spans="1:24">
      <c r="A536" s="136" t="s">
        <v>3787</v>
      </c>
      <c r="B536" s="136" t="s">
        <v>3788</v>
      </c>
      <c r="C536" s="136" t="s">
        <v>323</v>
      </c>
      <c r="D536" s="136" t="s">
        <v>3789</v>
      </c>
      <c r="E536" s="4"/>
      <c r="F536" s="157" t="s">
        <v>3790</v>
      </c>
      <c r="G536" s="4"/>
      <c r="H536" s="144" t="s">
        <v>3791</v>
      </c>
      <c r="I536" s="4"/>
      <c r="J536" s="4">
        <v>1</v>
      </c>
      <c r="K536" s="4">
        <v>1</v>
      </c>
      <c r="L536" s="4"/>
      <c r="M536" s="4"/>
      <c r="N536" s="4"/>
      <c r="O536" s="4"/>
      <c r="P536" s="4"/>
      <c r="Q536" s="4"/>
      <c r="R536" s="4"/>
      <c r="S536" s="4">
        <f t="shared" si="8"/>
        <v>1</v>
      </c>
      <c r="T536" s="192">
        <v>33</v>
      </c>
      <c r="U536" s="4" t="s">
        <v>1018</v>
      </c>
      <c r="V536" s="4">
        <v>1994</v>
      </c>
      <c r="W536" s="4" t="s">
        <v>1019</v>
      </c>
      <c r="X536" s="4" t="s">
        <v>3735</v>
      </c>
    </row>
    <row r="537" spans="1:24">
      <c r="A537" s="136" t="s">
        <v>3792</v>
      </c>
      <c r="B537" s="136" t="s">
        <v>3793</v>
      </c>
      <c r="C537" s="136" t="s">
        <v>1880</v>
      </c>
      <c r="D537" s="136" t="s">
        <v>3794</v>
      </c>
      <c r="E537" s="4"/>
      <c r="F537" s="157" t="s">
        <v>3795</v>
      </c>
      <c r="G537" s="4"/>
      <c r="H537" s="144" t="s">
        <v>3796</v>
      </c>
      <c r="I537" s="4"/>
      <c r="J537" s="4">
        <v>1</v>
      </c>
      <c r="K537" s="4">
        <v>1</v>
      </c>
      <c r="L537" s="4"/>
      <c r="M537" s="4"/>
      <c r="N537" s="4"/>
      <c r="O537" s="4"/>
      <c r="P537" s="4"/>
      <c r="Q537" s="4"/>
      <c r="R537" s="4"/>
      <c r="S537" s="4">
        <f t="shared" si="8"/>
        <v>1</v>
      </c>
      <c r="T537" s="192">
        <v>13</v>
      </c>
      <c r="U537" s="4" t="s">
        <v>1027</v>
      </c>
      <c r="V537" s="4">
        <v>1995</v>
      </c>
      <c r="W537" s="4" t="s">
        <v>1019</v>
      </c>
      <c r="X537" s="4" t="s">
        <v>3645</v>
      </c>
    </row>
    <row r="538" spans="1:24">
      <c r="A538" s="136" t="s">
        <v>3797</v>
      </c>
      <c r="B538" s="136" t="s">
        <v>3798</v>
      </c>
      <c r="C538" s="136" t="s">
        <v>3799</v>
      </c>
      <c r="D538" s="136">
        <v>96825</v>
      </c>
      <c r="E538" s="4"/>
      <c r="F538" s="157" t="s">
        <v>3800</v>
      </c>
      <c r="G538" s="4"/>
      <c r="H538" s="144" t="s">
        <v>3801</v>
      </c>
      <c r="I538" s="4"/>
      <c r="J538" s="4">
        <v>2</v>
      </c>
      <c r="K538" s="4">
        <v>2</v>
      </c>
      <c r="L538" s="4"/>
      <c r="M538" s="4"/>
      <c r="N538" s="4"/>
      <c r="O538" s="4"/>
      <c r="P538" s="4"/>
      <c r="Q538" s="4"/>
      <c r="R538" s="4"/>
      <c r="S538" s="4">
        <f t="shared" si="8"/>
        <v>2</v>
      </c>
      <c r="T538" s="192">
        <v>25</v>
      </c>
      <c r="U538" s="4" t="s">
        <v>1027</v>
      </c>
      <c r="V538" s="4">
        <v>1996</v>
      </c>
      <c r="W538" s="4" t="s">
        <v>1019</v>
      </c>
      <c r="X538" s="4" t="s">
        <v>3645</v>
      </c>
    </row>
    <row r="539" spans="1:24">
      <c r="A539" s="136" t="s">
        <v>3802</v>
      </c>
      <c r="B539" s="136" t="s">
        <v>3803</v>
      </c>
      <c r="C539" s="136" t="s">
        <v>1066</v>
      </c>
      <c r="D539" s="136" t="s">
        <v>3804</v>
      </c>
      <c r="E539" s="4"/>
      <c r="F539" s="157" t="s">
        <v>3805</v>
      </c>
      <c r="G539" s="4"/>
      <c r="H539" s="144" t="s">
        <v>3806</v>
      </c>
      <c r="I539" s="4"/>
      <c r="J539" s="4">
        <v>1</v>
      </c>
      <c r="K539" s="4">
        <v>2</v>
      </c>
      <c r="L539" s="4"/>
      <c r="M539" s="4"/>
      <c r="N539" s="4"/>
      <c r="O539" s="4"/>
      <c r="P539" s="4"/>
      <c r="Q539" s="4"/>
      <c r="R539" s="4"/>
      <c r="S539" s="4">
        <f t="shared" si="8"/>
        <v>1</v>
      </c>
      <c r="T539" s="192">
        <v>20</v>
      </c>
      <c r="U539" s="4" t="s">
        <v>1018</v>
      </c>
      <c r="V539" s="4">
        <v>1997</v>
      </c>
      <c r="W539" s="4" t="s">
        <v>1019</v>
      </c>
      <c r="X539" s="4" t="s">
        <v>3713</v>
      </c>
    </row>
    <row r="540" spans="1:24">
      <c r="A540" s="136" t="s">
        <v>3807</v>
      </c>
      <c r="B540" s="136" t="s">
        <v>3808</v>
      </c>
      <c r="C540" s="136" t="s">
        <v>1116</v>
      </c>
      <c r="D540" s="136" t="s">
        <v>3809</v>
      </c>
      <c r="E540" s="4"/>
      <c r="F540" s="157" t="s">
        <v>3810</v>
      </c>
      <c r="G540" s="4"/>
      <c r="H540" s="144" t="s">
        <v>3811</v>
      </c>
      <c r="I540" s="4"/>
      <c r="J540" s="4">
        <v>1</v>
      </c>
      <c r="K540" s="4">
        <v>1</v>
      </c>
      <c r="L540" s="4"/>
      <c r="M540" s="4"/>
      <c r="N540" s="4"/>
      <c r="O540" s="4"/>
      <c r="P540" s="4"/>
      <c r="Q540" s="4"/>
      <c r="R540" s="4"/>
      <c r="S540" s="4">
        <f t="shared" si="8"/>
        <v>1</v>
      </c>
      <c r="T540" s="192">
        <v>13</v>
      </c>
      <c r="U540" s="4" t="s">
        <v>1018</v>
      </c>
      <c r="V540" s="4">
        <v>1998</v>
      </c>
      <c r="W540" s="4" t="s">
        <v>1019</v>
      </c>
      <c r="X540" s="4" t="s">
        <v>3645</v>
      </c>
    </row>
    <row r="541" spans="1:24">
      <c r="A541" s="136" t="s">
        <v>3812</v>
      </c>
      <c r="B541" s="136" t="s">
        <v>3813</v>
      </c>
      <c r="C541" s="136" t="s">
        <v>118</v>
      </c>
      <c r="D541" s="136" t="s">
        <v>3814</v>
      </c>
      <c r="E541" s="4"/>
      <c r="F541" s="157" t="s">
        <v>3815</v>
      </c>
      <c r="G541" s="4"/>
      <c r="H541" s="144" t="s">
        <v>3816</v>
      </c>
      <c r="I541" s="4"/>
      <c r="J541" s="4">
        <v>10</v>
      </c>
      <c r="K541" s="4">
        <v>10</v>
      </c>
      <c r="L541" s="4"/>
      <c r="M541" s="4"/>
      <c r="N541" s="4"/>
      <c r="O541" s="4"/>
      <c r="P541" s="4"/>
      <c r="Q541" s="4"/>
      <c r="R541" s="4"/>
      <c r="S541" s="4">
        <f t="shared" si="8"/>
        <v>10</v>
      </c>
      <c r="T541" s="192">
        <v>110</v>
      </c>
      <c r="U541" s="4" t="s">
        <v>1018</v>
      </c>
      <c r="V541" s="4">
        <v>1999</v>
      </c>
      <c r="W541" s="4" t="s">
        <v>1019</v>
      </c>
      <c r="X541" s="4" t="s">
        <v>3817</v>
      </c>
    </row>
    <row r="542" spans="1:24">
      <c r="A542" s="136" t="s">
        <v>3818</v>
      </c>
      <c r="B542" s="136" t="s">
        <v>3819</v>
      </c>
      <c r="C542" s="136" t="s">
        <v>125</v>
      </c>
      <c r="D542" s="136" t="s">
        <v>3820</v>
      </c>
      <c r="E542" s="4"/>
      <c r="F542" s="157" t="s">
        <v>3821</v>
      </c>
      <c r="G542" s="4"/>
      <c r="H542" s="144" t="s">
        <v>3822</v>
      </c>
      <c r="I542" s="4"/>
      <c r="J542" s="4">
        <v>1</v>
      </c>
      <c r="K542" s="4">
        <v>1</v>
      </c>
      <c r="L542" s="4"/>
      <c r="M542" s="4"/>
      <c r="N542" s="4"/>
      <c r="O542" s="4"/>
      <c r="P542" s="4"/>
      <c r="Q542" s="4"/>
      <c r="R542" s="4"/>
      <c r="S542" s="4">
        <f t="shared" si="8"/>
        <v>1</v>
      </c>
      <c r="T542" s="192">
        <v>25</v>
      </c>
      <c r="U542" s="4" t="s">
        <v>1018</v>
      </c>
      <c r="V542" s="4">
        <v>2000</v>
      </c>
      <c r="W542" s="4" t="s">
        <v>1019</v>
      </c>
      <c r="X542" s="4" t="s">
        <v>3823</v>
      </c>
    </row>
    <row r="543" spans="1:24">
      <c r="A543" s="136" t="s">
        <v>3824</v>
      </c>
      <c r="B543" s="136" t="s">
        <v>3825</v>
      </c>
      <c r="C543" s="136" t="s">
        <v>1453</v>
      </c>
      <c r="D543" s="136" t="s">
        <v>3826</v>
      </c>
      <c r="E543" s="4"/>
      <c r="F543" s="157" t="s">
        <v>3827</v>
      </c>
      <c r="G543" s="4"/>
      <c r="H543" s="144" t="s">
        <v>3828</v>
      </c>
      <c r="I543" s="4"/>
      <c r="J543" s="4">
        <v>49</v>
      </c>
      <c r="K543" s="4">
        <v>49</v>
      </c>
      <c r="L543" s="4"/>
      <c r="M543" s="4"/>
      <c r="N543" s="4"/>
      <c r="O543" s="4"/>
      <c r="P543" s="4"/>
      <c r="Q543" s="4"/>
      <c r="R543" s="4"/>
      <c r="S543" s="4">
        <f t="shared" si="8"/>
        <v>49</v>
      </c>
      <c r="T543" s="192">
        <v>500</v>
      </c>
      <c r="U543" s="4" t="s">
        <v>1018</v>
      </c>
      <c r="V543" s="4">
        <v>2001</v>
      </c>
      <c r="W543" s="4" t="s">
        <v>1019</v>
      </c>
      <c r="X543" s="4" t="s">
        <v>3817</v>
      </c>
    </row>
    <row r="544" spans="1:24">
      <c r="A544" s="136" t="s">
        <v>3829</v>
      </c>
      <c r="B544" s="136" t="s">
        <v>3830</v>
      </c>
      <c r="C544" s="136" t="s">
        <v>800</v>
      </c>
      <c r="D544" s="136" t="s">
        <v>3831</v>
      </c>
      <c r="E544" s="4"/>
      <c r="F544" s="157" t="s">
        <v>3832</v>
      </c>
      <c r="G544" s="4"/>
      <c r="H544" s="144" t="s">
        <v>3833</v>
      </c>
      <c r="I544" s="4"/>
      <c r="J544" s="4">
        <v>2</v>
      </c>
      <c r="K544" s="4">
        <v>2</v>
      </c>
      <c r="L544" s="4"/>
      <c r="M544" s="4"/>
      <c r="N544" s="4"/>
      <c r="O544" s="4"/>
      <c r="P544" s="4"/>
      <c r="Q544" s="4"/>
      <c r="R544" s="4"/>
      <c r="S544" s="4">
        <f t="shared" si="8"/>
        <v>2</v>
      </c>
      <c r="T544" s="192">
        <v>55</v>
      </c>
      <c r="U544" s="4" t="s">
        <v>1018</v>
      </c>
      <c r="V544" s="4">
        <v>2002</v>
      </c>
      <c r="W544" s="4" t="s">
        <v>1019</v>
      </c>
      <c r="X544" s="4" t="s">
        <v>3834</v>
      </c>
    </row>
    <row r="545" spans="1:24">
      <c r="A545" s="136" t="s">
        <v>3835</v>
      </c>
      <c r="B545" s="136" t="s">
        <v>3836</v>
      </c>
      <c r="C545" s="136" t="s">
        <v>147</v>
      </c>
      <c r="D545" s="136" t="s">
        <v>3837</v>
      </c>
      <c r="E545" s="4"/>
      <c r="F545" s="157" t="s">
        <v>3838</v>
      </c>
      <c r="G545" s="4"/>
      <c r="H545" s="144" t="s">
        <v>3839</v>
      </c>
      <c r="I545" s="4"/>
      <c r="J545" s="4">
        <v>2</v>
      </c>
      <c r="K545" s="4">
        <v>2</v>
      </c>
      <c r="L545" s="4"/>
      <c r="M545" s="4"/>
      <c r="N545" s="4"/>
      <c r="O545" s="4"/>
      <c r="P545" s="4"/>
      <c r="Q545" s="4"/>
      <c r="R545" s="4"/>
      <c r="S545" s="4">
        <f t="shared" si="8"/>
        <v>2</v>
      </c>
      <c r="T545" s="192">
        <v>25</v>
      </c>
      <c r="U545" s="4" t="s">
        <v>1018</v>
      </c>
      <c r="V545" s="4">
        <v>2003</v>
      </c>
      <c r="W545" s="4" t="s">
        <v>1019</v>
      </c>
      <c r="X545" s="4" t="s">
        <v>3817</v>
      </c>
    </row>
    <row r="546" spans="1:24">
      <c r="A546" s="136" t="s">
        <v>2504</v>
      </c>
      <c r="B546" s="136" t="s">
        <v>2505</v>
      </c>
      <c r="C546" s="136" t="s">
        <v>1518</v>
      </c>
      <c r="D546" s="136" t="s">
        <v>2506</v>
      </c>
      <c r="E546" s="4"/>
      <c r="F546" s="157" t="s">
        <v>2507</v>
      </c>
      <c r="G546" s="4"/>
      <c r="H546" s="144" t="s">
        <v>2508</v>
      </c>
      <c r="I546" s="4"/>
      <c r="J546" s="4">
        <v>1</v>
      </c>
      <c r="K546" s="4">
        <v>1</v>
      </c>
      <c r="L546" s="4"/>
      <c r="M546" s="4"/>
      <c r="N546" s="4"/>
      <c r="O546" s="4"/>
      <c r="P546" s="4"/>
      <c r="Q546" s="4"/>
      <c r="R546" s="4"/>
      <c r="S546" s="4">
        <f t="shared" si="8"/>
        <v>1</v>
      </c>
      <c r="T546" s="192">
        <v>13</v>
      </c>
      <c r="U546" s="4" t="s">
        <v>1018</v>
      </c>
      <c r="V546" s="4">
        <v>2004</v>
      </c>
      <c r="W546" s="4" t="s">
        <v>1019</v>
      </c>
      <c r="X546" s="4" t="s">
        <v>3840</v>
      </c>
    </row>
    <row r="547" spans="1:24">
      <c r="A547" s="136" t="s">
        <v>3841</v>
      </c>
      <c r="B547" s="136" t="s">
        <v>3842</v>
      </c>
      <c r="C547" s="136" t="s">
        <v>1870</v>
      </c>
      <c r="D547" s="136" t="s">
        <v>3843</v>
      </c>
      <c r="E547" s="4"/>
      <c r="F547" s="157" t="s">
        <v>3844</v>
      </c>
      <c r="G547" s="4"/>
      <c r="H547" s="144" t="s">
        <v>3845</v>
      </c>
      <c r="I547" s="4"/>
      <c r="J547" s="4">
        <v>1</v>
      </c>
      <c r="K547" s="4">
        <v>1</v>
      </c>
      <c r="L547" s="4"/>
      <c r="M547" s="4"/>
      <c r="N547" s="4"/>
      <c r="O547" s="4"/>
      <c r="P547" s="4"/>
      <c r="Q547" s="4"/>
      <c r="R547" s="4"/>
      <c r="S547" s="4">
        <f t="shared" si="8"/>
        <v>1</v>
      </c>
      <c r="T547" s="192">
        <v>33</v>
      </c>
      <c r="U547" s="4" t="s">
        <v>1027</v>
      </c>
      <c r="V547" s="4">
        <v>2006</v>
      </c>
      <c r="W547" s="4" t="s">
        <v>1019</v>
      </c>
      <c r="X547" s="4" t="s">
        <v>3846</v>
      </c>
    </row>
    <row r="548" spans="1:24">
      <c r="A548" s="136" t="s">
        <v>3847</v>
      </c>
      <c r="B548" s="136" t="s">
        <v>3848</v>
      </c>
      <c r="C548" s="136" t="s">
        <v>945</v>
      </c>
      <c r="D548" s="136" t="s">
        <v>3849</v>
      </c>
      <c r="E548" s="4"/>
      <c r="F548" s="157" t="s">
        <v>3850</v>
      </c>
      <c r="G548" s="4"/>
      <c r="H548" s="144" t="s">
        <v>3851</v>
      </c>
      <c r="I548" s="4"/>
      <c r="J548" s="4">
        <v>2</v>
      </c>
      <c r="K548" s="4">
        <v>2</v>
      </c>
      <c r="L548" s="4"/>
      <c r="M548" s="4"/>
      <c r="N548" s="4"/>
      <c r="O548" s="4"/>
      <c r="P548" s="4"/>
      <c r="Q548" s="4"/>
      <c r="R548" s="4"/>
      <c r="S548" s="4">
        <f t="shared" si="8"/>
        <v>2</v>
      </c>
      <c r="T548" s="192">
        <v>40</v>
      </c>
      <c r="U548" s="4" t="s">
        <v>1018</v>
      </c>
      <c r="V548" s="4">
        <v>2007</v>
      </c>
      <c r="W548" s="4" t="s">
        <v>1019</v>
      </c>
      <c r="X548" s="4" t="s">
        <v>3852</v>
      </c>
    </row>
    <row r="549" spans="1:24">
      <c r="A549" s="136" t="s">
        <v>3853</v>
      </c>
      <c r="B549" s="136" t="s">
        <v>3854</v>
      </c>
      <c r="C549" s="136" t="s">
        <v>125</v>
      </c>
      <c r="D549" s="136" t="s">
        <v>3855</v>
      </c>
      <c r="E549" s="4"/>
      <c r="F549" s="157" t="s">
        <v>3856</v>
      </c>
      <c r="G549" s="4"/>
      <c r="H549" s="144" t="s">
        <v>3857</v>
      </c>
      <c r="I549" s="4"/>
      <c r="J549" s="4">
        <v>2</v>
      </c>
      <c r="K549" s="4">
        <v>2</v>
      </c>
      <c r="L549" s="4"/>
      <c r="M549" s="4"/>
      <c r="N549" s="4"/>
      <c r="O549" s="4"/>
      <c r="P549" s="4"/>
      <c r="Q549" s="4"/>
      <c r="R549" s="4"/>
      <c r="S549" s="4">
        <f t="shared" si="8"/>
        <v>2</v>
      </c>
      <c r="T549" s="192">
        <v>25</v>
      </c>
      <c r="U549" s="4" t="s">
        <v>1018</v>
      </c>
      <c r="V549" s="4">
        <v>2008</v>
      </c>
      <c r="W549" s="4" t="s">
        <v>1019</v>
      </c>
      <c r="X549" s="4" t="s">
        <v>3858</v>
      </c>
    </row>
    <row r="550" spans="1:24">
      <c r="A550" s="136" t="s">
        <v>3859</v>
      </c>
      <c r="B550" s="136" t="s">
        <v>3860</v>
      </c>
      <c r="C550" s="136" t="s">
        <v>125</v>
      </c>
      <c r="D550" s="136" t="s">
        <v>3861</v>
      </c>
      <c r="E550" s="4"/>
      <c r="F550" s="157" t="s">
        <v>3862</v>
      </c>
      <c r="G550" s="4"/>
      <c r="H550" s="144" t="s">
        <v>3863</v>
      </c>
      <c r="I550" s="4"/>
      <c r="J550" s="4">
        <v>1</v>
      </c>
      <c r="K550" s="4">
        <v>1</v>
      </c>
      <c r="L550" s="4"/>
      <c r="M550" s="4"/>
      <c r="N550" s="4"/>
      <c r="O550" s="4"/>
      <c r="P550" s="4"/>
      <c r="Q550" s="4"/>
      <c r="R550" s="4"/>
      <c r="S550" s="4">
        <f t="shared" si="8"/>
        <v>1</v>
      </c>
      <c r="T550" s="192">
        <v>13</v>
      </c>
      <c r="U550" s="4" t="s">
        <v>1018</v>
      </c>
      <c r="V550" s="4">
        <v>2009</v>
      </c>
      <c r="W550" s="4" t="s">
        <v>1019</v>
      </c>
      <c r="X550" s="4" t="s">
        <v>3858</v>
      </c>
    </row>
    <row r="551" spans="1:24">
      <c r="A551" s="136" t="s">
        <v>3864</v>
      </c>
      <c r="B551" s="136" t="s">
        <v>3865</v>
      </c>
      <c r="C551" s="136" t="s">
        <v>1424</v>
      </c>
      <c r="D551" s="136" t="s">
        <v>3866</v>
      </c>
      <c r="E551" s="4"/>
      <c r="F551" s="157" t="s">
        <v>3867</v>
      </c>
      <c r="G551" s="4"/>
      <c r="H551" s="144" t="s">
        <v>3868</v>
      </c>
      <c r="I551" s="4"/>
      <c r="J551" s="4">
        <v>1</v>
      </c>
      <c r="K551" s="4">
        <v>1</v>
      </c>
      <c r="L551" s="4"/>
      <c r="M551" s="4"/>
      <c r="N551" s="4"/>
      <c r="O551" s="4"/>
      <c r="P551" s="4"/>
      <c r="Q551" s="4"/>
      <c r="R551" s="4"/>
      <c r="S551" s="4">
        <f t="shared" si="8"/>
        <v>1</v>
      </c>
      <c r="T551" s="192">
        <v>13</v>
      </c>
      <c r="U551" s="4" t="s">
        <v>1027</v>
      </c>
      <c r="V551" s="4">
        <v>2011</v>
      </c>
      <c r="W551" s="4" t="s">
        <v>1019</v>
      </c>
      <c r="X551" s="4" t="s">
        <v>3858</v>
      </c>
    </row>
    <row r="552" spans="1:24">
      <c r="A552" s="136" t="s">
        <v>3869</v>
      </c>
      <c r="B552" s="136" t="s">
        <v>3870</v>
      </c>
      <c r="C552" s="136" t="s">
        <v>3871</v>
      </c>
      <c r="D552" s="136" t="s">
        <v>3872</v>
      </c>
      <c r="E552" s="4"/>
      <c r="F552" s="157" t="s">
        <v>3873</v>
      </c>
      <c r="G552" s="4"/>
      <c r="H552" s="144" t="s">
        <v>3874</v>
      </c>
      <c r="I552" s="4"/>
      <c r="J552" s="4">
        <v>1</v>
      </c>
      <c r="K552" s="4">
        <v>1</v>
      </c>
      <c r="L552" s="4"/>
      <c r="M552" s="4"/>
      <c r="N552" s="4"/>
      <c r="O552" s="4"/>
      <c r="P552" s="4"/>
      <c r="Q552" s="4"/>
      <c r="R552" s="4"/>
      <c r="S552" s="4">
        <f t="shared" si="8"/>
        <v>1</v>
      </c>
      <c r="T552" s="192">
        <v>13</v>
      </c>
      <c r="U552" s="4" t="s">
        <v>1018</v>
      </c>
      <c r="V552" s="4">
        <v>2012</v>
      </c>
      <c r="W552" s="4" t="s">
        <v>1019</v>
      </c>
      <c r="X552" s="4" t="s">
        <v>3858</v>
      </c>
    </row>
    <row r="553" spans="1:24">
      <c r="A553" s="136" t="s">
        <v>3875</v>
      </c>
      <c r="B553" s="136" t="s">
        <v>3876</v>
      </c>
      <c r="C553" s="136" t="s">
        <v>446</v>
      </c>
      <c r="D553" s="136" t="s">
        <v>3877</v>
      </c>
      <c r="E553" s="4"/>
      <c r="F553" s="157" t="s">
        <v>3878</v>
      </c>
      <c r="G553" s="4"/>
      <c r="H553" s="144" t="s">
        <v>3879</v>
      </c>
      <c r="I553" s="4"/>
      <c r="J553" s="4">
        <v>1</v>
      </c>
      <c r="K553" s="4">
        <v>1</v>
      </c>
      <c r="L553" s="4"/>
      <c r="M553" s="4"/>
      <c r="N553" s="4"/>
      <c r="O553" s="4"/>
      <c r="P553" s="4"/>
      <c r="Q553" s="4"/>
      <c r="R553" s="4"/>
      <c r="S553" s="4">
        <f t="shared" si="8"/>
        <v>1</v>
      </c>
      <c r="T553" s="192">
        <v>20</v>
      </c>
      <c r="U553" s="4" t="s">
        <v>1018</v>
      </c>
      <c r="V553" s="4">
        <v>2013</v>
      </c>
      <c r="W553" s="4" t="s">
        <v>1019</v>
      </c>
      <c r="X553" s="4" t="s">
        <v>3880</v>
      </c>
    </row>
    <row r="554" spans="1:24">
      <c r="A554" s="136" t="s">
        <v>3881</v>
      </c>
      <c r="B554" s="136" t="s">
        <v>3882</v>
      </c>
      <c r="C554" s="136" t="s">
        <v>2073</v>
      </c>
      <c r="D554" s="136" t="s">
        <v>3883</v>
      </c>
      <c r="E554" s="4"/>
      <c r="F554" s="157" t="s">
        <v>3884</v>
      </c>
      <c r="G554" s="4"/>
      <c r="H554" s="196" t="s">
        <v>3885</v>
      </c>
      <c r="I554" s="4"/>
      <c r="J554" s="4">
        <v>2</v>
      </c>
      <c r="K554" s="4">
        <v>2</v>
      </c>
      <c r="L554" s="4"/>
      <c r="M554" s="4"/>
      <c r="N554" s="4"/>
      <c r="O554" s="4"/>
      <c r="P554" s="4"/>
      <c r="Q554" s="4"/>
      <c r="R554" s="4"/>
      <c r="S554" s="4">
        <f t="shared" si="8"/>
        <v>2</v>
      </c>
      <c r="T554" s="192">
        <v>45</v>
      </c>
      <c r="U554" s="4" t="s">
        <v>1027</v>
      </c>
      <c r="V554" s="4">
        <v>2014</v>
      </c>
      <c r="W554" s="4" t="s">
        <v>1019</v>
      </c>
      <c r="X554" s="4" t="s">
        <v>3886</v>
      </c>
    </row>
    <row r="555" spans="1:24">
      <c r="A555" s="136" t="s">
        <v>3887</v>
      </c>
      <c r="B555" s="136" t="s">
        <v>3888</v>
      </c>
      <c r="C555" s="136" t="s">
        <v>1735</v>
      </c>
      <c r="D555" s="136" t="s">
        <v>3889</v>
      </c>
      <c r="E555" s="4"/>
      <c r="F555" s="157" t="s">
        <v>3890</v>
      </c>
      <c r="G555" s="4"/>
      <c r="H555" s="144" t="s">
        <v>3891</v>
      </c>
      <c r="I555" s="4"/>
      <c r="J555" s="4">
        <v>2</v>
      </c>
      <c r="K555" s="4">
        <v>2</v>
      </c>
      <c r="L555" s="4"/>
      <c r="M555" s="4"/>
      <c r="N555" s="4"/>
      <c r="O555" s="4"/>
      <c r="P555" s="4"/>
      <c r="Q555" s="4"/>
      <c r="R555" s="4"/>
      <c r="S555" s="4">
        <f t="shared" si="8"/>
        <v>2</v>
      </c>
      <c r="T555" s="192">
        <v>25</v>
      </c>
      <c r="U555" s="4" t="s">
        <v>1027</v>
      </c>
      <c r="V555" s="4">
        <v>2015</v>
      </c>
      <c r="W555" s="4" t="s">
        <v>1019</v>
      </c>
      <c r="X555" s="4" t="s">
        <v>3892</v>
      </c>
    </row>
    <row r="556" spans="1:24">
      <c r="A556" s="136" t="s">
        <v>3893</v>
      </c>
      <c r="B556" s="136" t="s">
        <v>3894</v>
      </c>
      <c r="C556" s="136" t="s">
        <v>323</v>
      </c>
      <c r="D556" s="136" t="s">
        <v>3895</v>
      </c>
      <c r="E556" s="4"/>
      <c r="F556" s="157" t="s">
        <v>3896</v>
      </c>
      <c r="G556" s="4"/>
      <c r="H556" s="144" t="s">
        <v>3897</v>
      </c>
      <c r="I556" s="4"/>
      <c r="J556" s="4">
        <v>1</v>
      </c>
      <c r="K556" s="4">
        <v>1</v>
      </c>
      <c r="L556" s="4"/>
      <c r="M556" s="4"/>
      <c r="N556" s="4"/>
      <c r="O556" s="4"/>
      <c r="P556" s="4"/>
      <c r="Q556" s="4"/>
      <c r="R556" s="4"/>
      <c r="S556" s="4">
        <f t="shared" si="8"/>
        <v>1</v>
      </c>
      <c r="T556" s="192">
        <v>13</v>
      </c>
      <c r="U556" s="4" t="s">
        <v>1018</v>
      </c>
      <c r="V556" s="4">
        <v>2016</v>
      </c>
      <c r="W556" s="4" t="s">
        <v>1019</v>
      </c>
      <c r="X556" s="4" t="s">
        <v>3898</v>
      </c>
    </row>
    <row r="557" spans="1:24">
      <c r="A557" s="136" t="s">
        <v>3899</v>
      </c>
      <c r="B557" s="136" t="s">
        <v>3900</v>
      </c>
      <c r="C557" s="136" t="s">
        <v>111</v>
      </c>
      <c r="D557" s="136" t="s">
        <v>3901</v>
      </c>
      <c r="E557" s="4"/>
      <c r="F557" s="157" t="s">
        <v>3902</v>
      </c>
      <c r="G557" s="4"/>
      <c r="H557" s="144" t="s">
        <v>3903</v>
      </c>
      <c r="I557" s="4"/>
      <c r="J557" s="4">
        <v>1</v>
      </c>
      <c r="K557" s="4">
        <v>1</v>
      </c>
      <c r="L557" s="4"/>
      <c r="M557" s="4"/>
      <c r="N557" s="4"/>
      <c r="O557" s="4"/>
      <c r="P557" s="4"/>
      <c r="Q557" s="4"/>
      <c r="R557" s="4"/>
      <c r="S557" s="4">
        <f t="shared" si="8"/>
        <v>1</v>
      </c>
      <c r="T557" s="192">
        <v>13</v>
      </c>
      <c r="U557" s="4" t="s">
        <v>1018</v>
      </c>
      <c r="V557" s="4">
        <v>2017</v>
      </c>
      <c r="W557" s="4" t="s">
        <v>1019</v>
      </c>
      <c r="X557" s="4" t="s">
        <v>3898</v>
      </c>
    </row>
    <row r="558" spans="1:24">
      <c r="A558" s="136" t="s">
        <v>3904</v>
      </c>
      <c r="B558" s="136" t="s">
        <v>3905</v>
      </c>
      <c r="C558" s="136" t="s">
        <v>1184</v>
      </c>
      <c r="D558" s="136" t="s">
        <v>3906</v>
      </c>
      <c r="E558" s="4"/>
      <c r="F558" s="157" t="s">
        <v>3907</v>
      </c>
      <c r="G558" s="4"/>
      <c r="H558" s="144" t="s">
        <v>3908</v>
      </c>
      <c r="I558" s="4"/>
      <c r="J558" s="4">
        <v>1</v>
      </c>
      <c r="K558" s="4">
        <v>1</v>
      </c>
      <c r="L558" s="4"/>
      <c r="M558" s="4"/>
      <c r="N558" s="4"/>
      <c r="O558" s="4"/>
      <c r="P558" s="4"/>
      <c r="Q558" s="4"/>
      <c r="R558" s="4"/>
      <c r="S558" s="4">
        <f t="shared" si="8"/>
        <v>1</v>
      </c>
      <c r="T558" s="192">
        <v>13</v>
      </c>
      <c r="U558" s="4" t="s">
        <v>1027</v>
      </c>
      <c r="V558" s="4">
        <v>2018</v>
      </c>
      <c r="W558" s="4" t="s">
        <v>1019</v>
      </c>
      <c r="X558" s="4" t="s">
        <v>3909</v>
      </c>
    </row>
    <row r="559" spans="1:24">
      <c r="A559" s="136" t="s">
        <v>3910</v>
      </c>
      <c r="B559" s="136" t="s">
        <v>3911</v>
      </c>
      <c r="C559" s="136" t="s">
        <v>125</v>
      </c>
      <c r="D559" s="136" t="s">
        <v>3912</v>
      </c>
      <c r="E559" s="4"/>
      <c r="F559" s="157" t="s">
        <v>3913</v>
      </c>
      <c r="G559" s="4"/>
      <c r="H559" s="144" t="s">
        <v>3914</v>
      </c>
      <c r="I559" s="4"/>
      <c r="J559" s="4">
        <v>4</v>
      </c>
      <c r="K559" s="4">
        <v>4</v>
      </c>
      <c r="L559" s="4"/>
      <c r="M559" s="4"/>
      <c r="N559" s="4"/>
      <c r="O559" s="4"/>
      <c r="P559" s="4"/>
      <c r="Q559" s="4"/>
      <c r="R559" s="4"/>
      <c r="S559" s="4">
        <f t="shared" si="8"/>
        <v>4</v>
      </c>
      <c r="T559" s="192">
        <v>45</v>
      </c>
      <c r="U559" s="4" t="s">
        <v>1027</v>
      </c>
      <c r="V559" s="4">
        <v>2019</v>
      </c>
      <c r="W559" s="4" t="s">
        <v>1019</v>
      </c>
      <c r="X559" s="4" t="s">
        <v>3909</v>
      </c>
    </row>
    <row r="560" spans="1:24">
      <c r="A560" s="136" t="s">
        <v>3915</v>
      </c>
      <c r="B560" s="136" t="s">
        <v>3916</v>
      </c>
      <c r="C560" s="136" t="s">
        <v>125</v>
      </c>
      <c r="D560" s="136" t="s">
        <v>3917</v>
      </c>
      <c r="E560" s="4"/>
      <c r="F560" s="157" t="s">
        <v>3918</v>
      </c>
      <c r="G560" s="4"/>
      <c r="H560" s="144"/>
      <c r="I560" s="4"/>
      <c r="J560" s="4">
        <v>2</v>
      </c>
      <c r="K560" s="4">
        <v>2</v>
      </c>
      <c r="L560" s="4"/>
      <c r="M560" s="4"/>
      <c r="N560" s="4"/>
      <c r="O560" s="4"/>
      <c r="P560" s="4"/>
      <c r="Q560" s="4"/>
      <c r="R560" s="4"/>
      <c r="S560" s="4">
        <f t="shared" si="8"/>
        <v>2</v>
      </c>
      <c r="T560" s="192">
        <v>25</v>
      </c>
      <c r="U560" s="4" t="s">
        <v>1027</v>
      </c>
      <c r="V560" s="4"/>
      <c r="W560" s="4" t="s">
        <v>76</v>
      </c>
      <c r="X560" s="4" t="s">
        <v>3336</v>
      </c>
    </row>
    <row r="561" spans="1:24">
      <c r="A561" s="136" t="s">
        <v>3919</v>
      </c>
      <c r="B561" s="136" t="s">
        <v>3920</v>
      </c>
      <c r="C561" s="136" t="s">
        <v>125</v>
      </c>
      <c r="D561" s="136" t="s">
        <v>3921</v>
      </c>
      <c r="E561" s="4"/>
      <c r="F561" s="157" t="s">
        <v>3922</v>
      </c>
      <c r="G561" s="4"/>
      <c r="H561" s="144"/>
      <c r="I561" s="4"/>
      <c r="J561" s="4">
        <v>2</v>
      </c>
      <c r="K561" s="4">
        <v>2</v>
      </c>
      <c r="L561" s="4"/>
      <c r="M561" s="4"/>
      <c r="N561" s="4"/>
      <c r="O561" s="4"/>
      <c r="P561" s="4"/>
      <c r="Q561" s="4"/>
      <c r="R561" s="4"/>
      <c r="S561" s="4">
        <f t="shared" si="8"/>
        <v>2</v>
      </c>
      <c r="T561" s="192">
        <v>25</v>
      </c>
      <c r="U561" s="4" t="s">
        <v>1027</v>
      </c>
      <c r="V561" s="4"/>
      <c r="W561" s="4" t="s">
        <v>76</v>
      </c>
      <c r="X561" s="4" t="s">
        <v>3336</v>
      </c>
    </row>
    <row r="562" spans="1:24">
      <c r="A562" s="136" t="s">
        <v>3923</v>
      </c>
      <c r="B562" s="136" t="s">
        <v>3924</v>
      </c>
      <c r="C562" s="136" t="s">
        <v>1673</v>
      </c>
      <c r="D562" s="136" t="s">
        <v>3925</v>
      </c>
      <c r="E562" s="4"/>
      <c r="F562" s="157" t="s">
        <v>3926</v>
      </c>
      <c r="G562" s="4"/>
      <c r="H562" s="144"/>
      <c r="I562" s="4"/>
      <c r="J562" s="4">
        <v>2</v>
      </c>
      <c r="K562" s="4">
        <v>2</v>
      </c>
      <c r="L562" s="4"/>
      <c r="M562" s="4"/>
      <c r="N562" s="4"/>
      <c r="O562" s="4"/>
      <c r="P562" s="4"/>
      <c r="Q562" s="4"/>
      <c r="R562" s="4"/>
      <c r="S562" s="4">
        <f t="shared" si="8"/>
        <v>2</v>
      </c>
      <c r="T562" s="192">
        <v>25</v>
      </c>
      <c r="U562" s="4" t="s">
        <v>1027</v>
      </c>
      <c r="V562" s="4"/>
      <c r="W562" s="4" t="s">
        <v>76</v>
      </c>
      <c r="X562" s="4" t="s">
        <v>3336</v>
      </c>
    </row>
    <row r="563" spans="1:24">
      <c r="A563" s="136" t="s">
        <v>3927</v>
      </c>
      <c r="B563" s="136" t="s">
        <v>3928</v>
      </c>
      <c r="C563" s="136"/>
      <c r="D563" s="136"/>
      <c r="E563" s="4"/>
      <c r="F563" s="157" t="s">
        <v>3929</v>
      </c>
      <c r="G563" s="4"/>
      <c r="H563" s="144"/>
      <c r="I563" s="4"/>
      <c r="J563" s="4">
        <v>32</v>
      </c>
      <c r="K563" s="4">
        <v>32</v>
      </c>
      <c r="L563" s="4"/>
      <c r="M563" s="4"/>
      <c r="N563" s="4"/>
      <c r="O563" s="4"/>
      <c r="P563" s="4"/>
      <c r="Q563" s="4"/>
      <c r="R563" s="4"/>
      <c r="S563" s="4">
        <f t="shared" si="8"/>
        <v>32</v>
      </c>
      <c r="T563" s="192">
        <v>320</v>
      </c>
      <c r="U563" s="4" t="s">
        <v>1018</v>
      </c>
      <c r="V563" s="4"/>
      <c r="W563" s="4" t="s">
        <v>76</v>
      </c>
      <c r="X563" s="4" t="s">
        <v>3336</v>
      </c>
    </row>
    <row r="564" spans="1:24">
      <c r="A564" s="136" t="s">
        <v>3930</v>
      </c>
      <c r="B564" s="136" t="s">
        <v>3931</v>
      </c>
      <c r="C564" s="136" t="s">
        <v>2287</v>
      </c>
      <c r="D564" s="136" t="s">
        <v>3932</v>
      </c>
      <c r="E564" s="4"/>
      <c r="F564" s="157" t="s">
        <v>3933</v>
      </c>
      <c r="G564" s="4"/>
      <c r="H564" s="144"/>
      <c r="I564" s="4"/>
      <c r="J564" s="4">
        <v>10</v>
      </c>
      <c r="K564" s="4">
        <v>10</v>
      </c>
      <c r="L564" s="4"/>
      <c r="M564" s="4"/>
      <c r="N564" s="4"/>
      <c r="O564" s="4"/>
      <c r="P564" s="4"/>
      <c r="Q564" s="4"/>
      <c r="R564" s="4"/>
      <c r="S564" s="4">
        <f t="shared" si="8"/>
        <v>10</v>
      </c>
      <c r="T564" s="192">
        <v>110</v>
      </c>
      <c r="U564" s="4" t="s">
        <v>1027</v>
      </c>
      <c r="V564" s="4"/>
      <c r="W564" s="4" t="s">
        <v>76</v>
      </c>
      <c r="X564" s="4" t="s">
        <v>3934</v>
      </c>
    </row>
    <row r="565" spans="1:24">
      <c r="A565" s="136" t="s">
        <v>3935</v>
      </c>
      <c r="B565" s="136" t="s">
        <v>3936</v>
      </c>
      <c r="C565" s="136" t="s">
        <v>334</v>
      </c>
      <c r="D565" s="136" t="s">
        <v>3937</v>
      </c>
      <c r="E565" s="4"/>
      <c r="F565" s="157" t="s">
        <v>3938</v>
      </c>
      <c r="G565" s="4"/>
      <c r="H565" s="144"/>
      <c r="I565" s="4"/>
      <c r="J565" s="4"/>
      <c r="K565" s="4"/>
      <c r="L565" s="4"/>
      <c r="M565" s="4">
        <v>1</v>
      </c>
      <c r="N565" s="4">
        <v>1</v>
      </c>
      <c r="O565" s="4"/>
      <c r="P565" s="4"/>
      <c r="Q565" s="4"/>
      <c r="R565" s="4"/>
      <c r="S565" s="4">
        <f t="shared" si="8"/>
        <v>1</v>
      </c>
      <c r="T565" s="192">
        <v>20</v>
      </c>
      <c r="U565" s="4" t="s">
        <v>1018</v>
      </c>
      <c r="V565" s="4"/>
      <c r="W565" s="4" t="s">
        <v>76</v>
      </c>
      <c r="X565" s="4" t="s">
        <v>3035</v>
      </c>
    </row>
    <row r="566" spans="1:24">
      <c r="A566" s="136" t="s">
        <v>3939</v>
      </c>
      <c r="B566" s="136" t="s">
        <v>3940</v>
      </c>
      <c r="C566" s="136" t="s">
        <v>3941</v>
      </c>
      <c r="D566" s="136" t="s">
        <v>3942</v>
      </c>
      <c r="E566" s="4"/>
      <c r="F566" s="157" t="s">
        <v>3943</v>
      </c>
      <c r="G566" s="4"/>
      <c r="H566" s="144"/>
      <c r="I566" s="4"/>
      <c r="J566" s="4"/>
      <c r="K566" s="4"/>
      <c r="L566" s="4"/>
      <c r="M566" s="4"/>
      <c r="N566" s="4"/>
      <c r="O566" s="4"/>
      <c r="P566" s="4">
        <v>6</v>
      </c>
      <c r="Q566" s="4">
        <v>6</v>
      </c>
      <c r="R566" s="4"/>
      <c r="S566" s="4">
        <f t="shared" si="8"/>
        <v>6</v>
      </c>
      <c r="T566" s="192">
        <v>70</v>
      </c>
      <c r="U566" s="4" t="s">
        <v>1018</v>
      </c>
      <c r="V566" s="4"/>
      <c r="W566" s="4" t="s">
        <v>76</v>
      </c>
      <c r="X566" s="4" t="s">
        <v>3944</v>
      </c>
    </row>
    <row r="567" spans="1:24">
      <c r="A567" s="136" t="s">
        <v>3945</v>
      </c>
      <c r="B567" s="136" t="s">
        <v>3946</v>
      </c>
      <c r="C567" s="136" t="s">
        <v>3947</v>
      </c>
      <c r="D567" s="136" t="s">
        <v>3948</v>
      </c>
      <c r="E567" s="4"/>
      <c r="F567" s="157"/>
      <c r="G567" s="4"/>
      <c r="H567" s="144"/>
      <c r="I567" s="4"/>
      <c r="J567" s="4"/>
      <c r="K567" s="4"/>
      <c r="L567" s="4"/>
      <c r="M567" s="4">
        <v>2</v>
      </c>
      <c r="N567" s="4">
        <v>2</v>
      </c>
      <c r="O567" s="4"/>
      <c r="P567" s="4"/>
      <c r="Q567" s="4"/>
      <c r="R567" s="4"/>
      <c r="S567" s="4">
        <f t="shared" si="8"/>
        <v>2</v>
      </c>
      <c r="T567" s="192">
        <v>23</v>
      </c>
      <c r="U567" s="4" t="s">
        <v>1018</v>
      </c>
      <c r="V567" s="4"/>
      <c r="W567" s="4" t="s">
        <v>76</v>
      </c>
      <c r="X567" s="4" t="s">
        <v>3336</v>
      </c>
    </row>
    <row r="568" spans="1:24">
      <c r="A568" s="136" t="s">
        <v>3949</v>
      </c>
      <c r="B568" s="136" t="s">
        <v>3950</v>
      </c>
      <c r="C568" s="136" t="s">
        <v>1243</v>
      </c>
      <c r="D568" s="136" t="s">
        <v>1946</v>
      </c>
      <c r="E568" s="4"/>
      <c r="F568" s="157" t="s">
        <v>1947</v>
      </c>
      <c r="G568" s="4"/>
      <c r="H568" s="144"/>
      <c r="I568" s="4"/>
      <c r="J568" s="4">
        <v>1</v>
      </c>
      <c r="K568" s="4">
        <v>1</v>
      </c>
      <c r="L568" s="4"/>
      <c r="M568" s="4">
        <v>1</v>
      </c>
      <c r="N568" s="4">
        <v>1</v>
      </c>
      <c r="O568" s="4"/>
      <c r="P568" s="4"/>
      <c r="Q568" s="4"/>
      <c r="R568" s="4"/>
      <c r="S568" s="4">
        <f t="shared" si="8"/>
        <v>2</v>
      </c>
      <c r="T568" s="192">
        <v>25</v>
      </c>
      <c r="U568" s="4" t="s">
        <v>1018</v>
      </c>
      <c r="V568" s="4"/>
      <c r="W568" s="4" t="s">
        <v>76</v>
      </c>
      <c r="X568" s="4" t="s">
        <v>3951</v>
      </c>
    </row>
    <row r="569" spans="1:24">
      <c r="A569" s="136" t="s">
        <v>1878</v>
      </c>
      <c r="B569" s="136" t="s">
        <v>1879</v>
      </c>
      <c r="C569" s="136" t="s">
        <v>1880</v>
      </c>
      <c r="D569" s="136" t="s">
        <v>1881</v>
      </c>
      <c r="E569" s="4"/>
      <c r="F569" s="157" t="s">
        <v>1882</v>
      </c>
      <c r="G569" s="4"/>
      <c r="H569" s="144"/>
      <c r="I569" s="4"/>
      <c r="J569" s="4">
        <v>4</v>
      </c>
      <c r="K569" s="4">
        <v>4</v>
      </c>
      <c r="L569" s="4"/>
      <c r="M569" s="4"/>
      <c r="N569" s="4"/>
      <c r="O569" s="4"/>
      <c r="P569" s="4"/>
      <c r="Q569" s="4"/>
      <c r="R569" s="4"/>
      <c r="S569" s="4">
        <f t="shared" si="8"/>
        <v>4</v>
      </c>
      <c r="T569" s="192">
        <v>45</v>
      </c>
      <c r="U569" s="4" t="s">
        <v>1027</v>
      </c>
      <c r="V569" s="4"/>
      <c r="W569" s="4" t="s">
        <v>76</v>
      </c>
      <c r="X569" s="4" t="s">
        <v>3952</v>
      </c>
    </row>
    <row r="570" spans="1:24">
      <c r="A570" s="136" t="s">
        <v>3953</v>
      </c>
      <c r="B570" s="136" t="s">
        <v>3954</v>
      </c>
      <c r="C570" s="136" t="s">
        <v>446</v>
      </c>
      <c r="D570" s="136" t="s">
        <v>3955</v>
      </c>
      <c r="E570" s="4"/>
      <c r="F570" s="157" t="s">
        <v>3956</v>
      </c>
      <c r="G570" s="4"/>
      <c r="H570" s="144"/>
      <c r="I570" s="4"/>
      <c r="J570" s="4">
        <v>2</v>
      </c>
      <c r="K570" s="4">
        <v>2</v>
      </c>
      <c r="L570" s="4"/>
      <c r="M570" s="4"/>
      <c r="N570" s="4"/>
      <c r="O570" s="4"/>
      <c r="P570" s="4"/>
      <c r="Q570" s="4"/>
      <c r="R570" s="4"/>
      <c r="S570" s="4">
        <f t="shared" si="8"/>
        <v>2</v>
      </c>
      <c r="T570" s="192">
        <v>25</v>
      </c>
      <c r="U570" s="4" t="s">
        <v>1018</v>
      </c>
      <c r="V570" s="4"/>
      <c r="W570" s="4" t="s">
        <v>76</v>
      </c>
      <c r="X570" s="4" t="s">
        <v>3952</v>
      </c>
    </row>
    <row r="571" spans="1:24">
      <c r="A571" s="136" t="s">
        <v>3957</v>
      </c>
      <c r="B571" s="136" t="s">
        <v>3958</v>
      </c>
      <c r="C571" s="136" t="s">
        <v>3959</v>
      </c>
      <c r="D571" s="136" t="s">
        <v>3960</v>
      </c>
      <c r="E571" s="4"/>
      <c r="F571" s="157" t="s">
        <v>3961</v>
      </c>
      <c r="G571" s="4"/>
      <c r="H571" s="144"/>
      <c r="I571" s="4"/>
      <c r="J571" s="4"/>
      <c r="K571" s="4"/>
      <c r="L571" s="4"/>
      <c r="M571" s="4"/>
      <c r="N571" s="4"/>
      <c r="O571" s="4"/>
      <c r="P571" s="4">
        <v>4</v>
      </c>
      <c r="Q571" s="4">
        <v>4</v>
      </c>
      <c r="R571" s="4"/>
      <c r="S571" s="4">
        <f t="shared" si="8"/>
        <v>4</v>
      </c>
      <c r="T571" s="192">
        <v>45</v>
      </c>
      <c r="U571" s="4" t="s">
        <v>1018</v>
      </c>
      <c r="V571" s="4"/>
      <c r="W571" s="4" t="s">
        <v>76</v>
      </c>
      <c r="X571" s="4" t="s">
        <v>3952</v>
      </c>
    </row>
    <row r="572" spans="1:24">
      <c r="A572" s="136" t="s">
        <v>3962</v>
      </c>
      <c r="B572" s="136" t="s">
        <v>3963</v>
      </c>
      <c r="C572" s="136" t="s">
        <v>1424</v>
      </c>
      <c r="D572" s="136" t="s">
        <v>3964</v>
      </c>
      <c r="E572" s="4"/>
      <c r="F572" s="157" t="s">
        <v>3965</v>
      </c>
      <c r="G572" s="4"/>
      <c r="H572" s="144"/>
      <c r="I572" s="4"/>
      <c r="J572" s="4">
        <v>1</v>
      </c>
      <c r="K572" s="4">
        <v>1</v>
      </c>
      <c r="L572" s="4"/>
      <c r="M572" s="4">
        <v>2</v>
      </c>
      <c r="N572" s="4">
        <v>2</v>
      </c>
      <c r="O572" s="4"/>
      <c r="P572" s="4">
        <v>1</v>
      </c>
      <c r="Q572" s="4">
        <v>1</v>
      </c>
      <c r="R572" s="4"/>
      <c r="S572" s="4">
        <f t="shared" si="8"/>
        <v>4</v>
      </c>
      <c r="T572" s="192">
        <v>45</v>
      </c>
      <c r="U572" s="4" t="s">
        <v>1018</v>
      </c>
      <c r="V572" s="4"/>
      <c r="W572" s="4" t="s">
        <v>76</v>
      </c>
      <c r="X572" s="4" t="s">
        <v>3952</v>
      </c>
    </row>
    <row r="573" spans="1:24">
      <c r="A573" s="136" t="s">
        <v>3966</v>
      </c>
      <c r="B573" s="136" t="s">
        <v>3967</v>
      </c>
      <c r="C573" s="136" t="s">
        <v>221</v>
      </c>
      <c r="D573" s="136" t="s">
        <v>3968</v>
      </c>
      <c r="E573" s="4"/>
      <c r="F573" s="157" t="s">
        <v>3969</v>
      </c>
      <c r="G573" s="4"/>
      <c r="H573" s="144"/>
      <c r="I573" s="4"/>
      <c r="J573" s="4">
        <v>1</v>
      </c>
      <c r="K573" s="4">
        <v>1</v>
      </c>
      <c r="L573" s="4"/>
      <c r="M573" s="4"/>
      <c r="N573" s="4"/>
      <c r="O573" s="4"/>
      <c r="P573" s="4"/>
      <c r="Q573" s="4"/>
      <c r="R573" s="4"/>
      <c r="S573" s="4">
        <f t="shared" si="8"/>
        <v>1</v>
      </c>
      <c r="T573" s="192">
        <v>13</v>
      </c>
      <c r="U573" s="4" t="s">
        <v>1018</v>
      </c>
      <c r="V573" s="4"/>
      <c r="W573" s="4" t="s">
        <v>76</v>
      </c>
      <c r="X573" s="4" t="s">
        <v>3035</v>
      </c>
    </row>
    <row r="574" spans="1:24">
      <c r="A574" s="136" t="s">
        <v>3970</v>
      </c>
      <c r="B574" s="136" t="s">
        <v>3971</v>
      </c>
      <c r="C574" s="136" t="s">
        <v>3972</v>
      </c>
      <c r="D574" s="136" t="s">
        <v>3973</v>
      </c>
      <c r="E574" s="4"/>
      <c r="F574" s="157" t="s">
        <v>3974</v>
      </c>
      <c r="G574" s="4"/>
      <c r="H574" s="144"/>
      <c r="I574" s="4"/>
      <c r="J574" s="4">
        <v>2</v>
      </c>
      <c r="K574" s="4">
        <v>2</v>
      </c>
      <c r="L574" s="4"/>
      <c r="M574" s="4">
        <v>1</v>
      </c>
      <c r="N574" s="4">
        <v>1</v>
      </c>
      <c r="O574" s="4"/>
      <c r="P574" s="4">
        <v>2</v>
      </c>
      <c r="Q574" s="4">
        <v>2</v>
      </c>
      <c r="R574" s="4"/>
      <c r="S574" s="4">
        <f t="shared" si="8"/>
        <v>5</v>
      </c>
      <c r="T574" s="192">
        <v>55</v>
      </c>
      <c r="U574" s="4" t="s">
        <v>1018</v>
      </c>
      <c r="V574" s="4"/>
      <c r="W574" s="4" t="s">
        <v>76</v>
      </c>
      <c r="X574" s="4" t="s">
        <v>3952</v>
      </c>
    </row>
    <row r="575" spans="1:24">
      <c r="A575" s="136" t="s">
        <v>3646</v>
      </c>
      <c r="B575" s="136" t="s">
        <v>3647</v>
      </c>
      <c r="C575" s="136" t="s">
        <v>3648</v>
      </c>
      <c r="D575" s="136" t="s">
        <v>3649</v>
      </c>
      <c r="E575" s="4"/>
      <c r="F575" s="157" t="s">
        <v>3650</v>
      </c>
      <c r="G575" s="4"/>
      <c r="H575" s="144" t="s">
        <v>3975</v>
      </c>
      <c r="I575" s="4"/>
      <c r="J575" s="4">
        <v>1</v>
      </c>
      <c r="K575" s="4">
        <v>1</v>
      </c>
      <c r="L575" s="4"/>
      <c r="M575" s="4"/>
      <c r="N575" s="4"/>
      <c r="O575" s="4"/>
      <c r="P575" s="4"/>
      <c r="Q575" s="4"/>
      <c r="R575" s="4"/>
      <c r="S575" s="4">
        <f t="shared" si="8"/>
        <v>1</v>
      </c>
      <c r="T575" s="192">
        <v>13</v>
      </c>
      <c r="U575" s="4" t="s">
        <v>1027</v>
      </c>
      <c r="V575" s="4">
        <v>2020</v>
      </c>
      <c r="W575" s="4" t="s">
        <v>1019</v>
      </c>
      <c r="X575" s="4" t="s">
        <v>3976</v>
      </c>
    </row>
    <row r="576" spans="1:24">
      <c r="A576" s="136" t="s">
        <v>3977</v>
      </c>
      <c r="B576" s="136" t="s">
        <v>3978</v>
      </c>
      <c r="C576" s="136" t="s">
        <v>334</v>
      </c>
      <c r="D576" s="136" t="s">
        <v>3979</v>
      </c>
      <c r="E576" s="4"/>
      <c r="F576" s="157" t="s">
        <v>3980</v>
      </c>
      <c r="G576" s="4"/>
      <c r="H576" s="144" t="s">
        <v>3981</v>
      </c>
      <c r="I576" s="4"/>
      <c r="J576" s="4">
        <v>1</v>
      </c>
      <c r="K576" s="4">
        <v>1</v>
      </c>
      <c r="L576" s="4"/>
      <c r="M576" s="4"/>
      <c r="N576" s="4"/>
      <c r="O576" s="4"/>
      <c r="P576" s="4"/>
      <c r="Q576" s="4"/>
      <c r="R576" s="4"/>
      <c r="S576" s="4">
        <f t="shared" si="8"/>
        <v>1</v>
      </c>
      <c r="T576" s="192">
        <v>20</v>
      </c>
      <c r="U576" s="4" t="s">
        <v>1027</v>
      </c>
      <c r="V576" s="4">
        <v>2021</v>
      </c>
      <c r="W576" s="4" t="s">
        <v>1019</v>
      </c>
      <c r="X576" s="4" t="s">
        <v>3982</v>
      </c>
    </row>
    <row r="577" spans="1:24">
      <c r="A577" s="136" t="s">
        <v>3983</v>
      </c>
      <c r="B577" s="136" t="s">
        <v>3984</v>
      </c>
      <c r="C577" s="136" t="s">
        <v>945</v>
      </c>
      <c r="D577" s="136" t="s">
        <v>3985</v>
      </c>
      <c r="E577" s="4"/>
      <c r="F577" s="157" t="s">
        <v>3986</v>
      </c>
      <c r="G577" s="4"/>
      <c r="H577" s="144" t="s">
        <v>3987</v>
      </c>
      <c r="I577" s="4"/>
      <c r="J577" s="4">
        <v>2</v>
      </c>
      <c r="K577" s="4">
        <v>2</v>
      </c>
      <c r="L577" s="4"/>
      <c r="M577" s="4"/>
      <c r="N577" s="4"/>
      <c r="O577" s="4"/>
      <c r="P577" s="4"/>
      <c r="Q577" s="4"/>
      <c r="R577" s="4"/>
      <c r="S577" s="4">
        <f t="shared" si="8"/>
        <v>2</v>
      </c>
      <c r="T577" s="192">
        <v>100</v>
      </c>
      <c r="U577" s="4" t="s">
        <v>1018</v>
      </c>
      <c r="V577" s="4">
        <v>2024</v>
      </c>
      <c r="W577" s="4" t="s">
        <v>1019</v>
      </c>
      <c r="X577" s="4" t="s">
        <v>3988</v>
      </c>
    </row>
    <row r="578" spans="1:24">
      <c r="A578" s="136" t="s">
        <v>3989</v>
      </c>
      <c r="B578" s="136" t="s">
        <v>3990</v>
      </c>
      <c r="C578" s="136" t="s">
        <v>125</v>
      </c>
      <c r="D578" s="136" t="s">
        <v>3991</v>
      </c>
      <c r="E578" s="4"/>
      <c r="F578" s="157" t="s">
        <v>3992</v>
      </c>
      <c r="G578" s="4"/>
      <c r="H578" s="144" t="s">
        <v>3993</v>
      </c>
      <c r="I578" s="4"/>
      <c r="J578" s="4">
        <v>2</v>
      </c>
      <c r="K578" s="4">
        <v>2</v>
      </c>
      <c r="L578" s="4"/>
      <c r="M578" s="4"/>
      <c r="N578" s="4"/>
      <c r="O578" s="4"/>
      <c r="P578" s="4"/>
      <c r="Q578" s="4"/>
      <c r="R578" s="4"/>
      <c r="S578" s="4">
        <f t="shared" si="8"/>
        <v>2</v>
      </c>
      <c r="T578" s="192">
        <v>25</v>
      </c>
      <c r="U578" s="4" t="s">
        <v>1027</v>
      </c>
      <c r="V578" s="4">
        <v>2025</v>
      </c>
      <c r="W578" s="4" t="s">
        <v>1019</v>
      </c>
      <c r="X578" s="4" t="s">
        <v>3994</v>
      </c>
    </row>
    <row r="579" spans="1:24">
      <c r="A579" s="136" t="s">
        <v>3995</v>
      </c>
      <c r="B579" s="136" t="s">
        <v>3996</v>
      </c>
      <c r="C579" s="136" t="s">
        <v>125</v>
      </c>
      <c r="D579" s="136" t="s">
        <v>3997</v>
      </c>
      <c r="E579" s="4"/>
      <c r="F579" s="157" t="s">
        <v>3998</v>
      </c>
      <c r="G579" s="4"/>
      <c r="H579" s="144" t="s">
        <v>3999</v>
      </c>
      <c r="I579" s="4"/>
      <c r="J579" s="4">
        <v>1</v>
      </c>
      <c r="K579" s="4">
        <v>1</v>
      </c>
      <c r="L579" s="4"/>
      <c r="M579" s="4"/>
      <c r="N579" s="4"/>
      <c r="O579" s="4"/>
      <c r="P579" s="4"/>
      <c r="Q579" s="4"/>
      <c r="R579" s="4"/>
      <c r="S579" s="4">
        <f t="shared" si="8"/>
        <v>1</v>
      </c>
      <c r="T579" s="192">
        <v>13</v>
      </c>
      <c r="U579" s="4" t="s">
        <v>1027</v>
      </c>
      <c r="V579" s="4">
        <v>2026</v>
      </c>
      <c r="W579" s="4" t="s">
        <v>1019</v>
      </c>
      <c r="X579" s="4" t="s">
        <v>3994</v>
      </c>
    </row>
    <row r="580" spans="1:24">
      <c r="A580" s="136" t="s">
        <v>4000</v>
      </c>
      <c r="B580" s="136" t="s">
        <v>4001</v>
      </c>
      <c r="C580" s="136" t="s">
        <v>1296</v>
      </c>
      <c r="D580" s="136" t="s">
        <v>4002</v>
      </c>
      <c r="E580" s="4"/>
      <c r="F580" s="157" t="s">
        <v>4003</v>
      </c>
      <c r="G580" s="4"/>
      <c r="H580" s="144" t="s">
        <v>4004</v>
      </c>
      <c r="I580" s="4"/>
      <c r="J580" s="4">
        <v>2</v>
      </c>
      <c r="K580" s="4">
        <v>2</v>
      </c>
      <c r="L580" s="4"/>
      <c r="M580" s="4"/>
      <c r="N580" s="4"/>
      <c r="O580" s="4"/>
      <c r="P580" s="4"/>
      <c r="Q580" s="4"/>
      <c r="R580" s="4"/>
      <c r="S580" s="4">
        <f t="shared" si="8"/>
        <v>2</v>
      </c>
      <c r="T580" s="192">
        <v>50</v>
      </c>
      <c r="U580" s="4" t="s">
        <v>1018</v>
      </c>
      <c r="V580" s="4">
        <v>2029</v>
      </c>
      <c r="W580" s="4" t="s">
        <v>1019</v>
      </c>
      <c r="X580" s="4" t="s">
        <v>4005</v>
      </c>
    </row>
    <row r="581" spans="1:24">
      <c r="A581" s="136" t="s">
        <v>4006</v>
      </c>
      <c r="B581" s="136" t="s">
        <v>4007</v>
      </c>
      <c r="C581" s="136" t="s">
        <v>1418</v>
      </c>
      <c r="D581" s="136" t="s">
        <v>4008</v>
      </c>
      <c r="E581" s="4"/>
      <c r="F581" s="157" t="s">
        <v>4009</v>
      </c>
      <c r="G581" s="4"/>
      <c r="H581" s="144" t="s">
        <v>4010</v>
      </c>
      <c r="I581" s="4"/>
      <c r="J581" s="4">
        <v>1</v>
      </c>
      <c r="K581" s="4">
        <v>1</v>
      </c>
      <c r="L581" s="4"/>
      <c r="M581" s="4"/>
      <c r="N581" s="4"/>
      <c r="O581" s="4"/>
      <c r="P581" s="4"/>
      <c r="Q581" s="4"/>
      <c r="R581" s="4"/>
      <c r="S581" s="4">
        <f t="shared" si="8"/>
        <v>1</v>
      </c>
      <c r="T581" s="192">
        <v>33</v>
      </c>
      <c r="U581" s="4" t="s">
        <v>1027</v>
      </c>
      <c r="V581" s="4">
        <v>2031</v>
      </c>
      <c r="W581" s="4" t="s">
        <v>1019</v>
      </c>
      <c r="X581" s="4" t="s">
        <v>4011</v>
      </c>
    </row>
    <row r="582" spans="1:24">
      <c r="A582" s="136" t="s">
        <v>4012</v>
      </c>
      <c r="B582" s="136" t="s">
        <v>4013</v>
      </c>
      <c r="C582" s="136" t="s">
        <v>147</v>
      </c>
      <c r="D582" s="136" t="s">
        <v>4014</v>
      </c>
      <c r="E582" s="4"/>
      <c r="F582" s="157" t="s">
        <v>4015</v>
      </c>
      <c r="G582" s="4"/>
      <c r="H582" s="144"/>
      <c r="I582" s="4"/>
      <c r="J582" s="4"/>
      <c r="K582" s="4"/>
      <c r="L582" s="4"/>
      <c r="M582" s="4">
        <v>1</v>
      </c>
      <c r="N582" s="4">
        <v>1</v>
      </c>
      <c r="O582" s="4"/>
      <c r="P582" s="4">
        <v>1</v>
      </c>
      <c r="Q582" s="4">
        <v>1</v>
      </c>
      <c r="R582" s="4"/>
      <c r="S582" s="4">
        <f t="shared" si="8"/>
        <v>2</v>
      </c>
      <c r="T582" s="192">
        <v>25</v>
      </c>
      <c r="U582" s="4" t="s">
        <v>1018</v>
      </c>
      <c r="V582" s="4"/>
      <c r="W582" s="4" t="s">
        <v>76</v>
      </c>
      <c r="X582" s="4" t="s">
        <v>4016</v>
      </c>
    </row>
    <row r="583" spans="1:24">
      <c r="A583" s="302" t="s">
        <v>4017</v>
      </c>
      <c r="B583" s="302" t="s">
        <v>4018</v>
      </c>
      <c r="C583" s="302" t="s">
        <v>4019</v>
      </c>
      <c r="D583" s="302" t="s">
        <v>4020</v>
      </c>
      <c r="E583" s="12"/>
      <c r="F583" s="315" t="s">
        <v>4021</v>
      </c>
      <c r="G583" s="12"/>
      <c r="H583" s="303" t="s">
        <v>4022</v>
      </c>
      <c r="I583" s="12"/>
      <c r="J583" s="12">
        <v>2</v>
      </c>
      <c r="K583" s="12">
        <v>2</v>
      </c>
      <c r="L583" s="12"/>
      <c r="M583" s="12"/>
      <c r="N583" s="12"/>
      <c r="O583" s="12"/>
      <c r="P583" s="12"/>
      <c r="Q583" s="12"/>
      <c r="R583" s="12"/>
      <c r="S583" s="12">
        <f t="shared" si="8"/>
        <v>2</v>
      </c>
      <c r="T583" s="304">
        <v>25</v>
      </c>
      <c r="U583" s="12" t="s">
        <v>1018</v>
      </c>
      <c r="V583" s="12">
        <v>2032</v>
      </c>
      <c r="W583" s="12" t="s">
        <v>1019</v>
      </c>
      <c r="X583" s="12" t="s">
        <v>4023</v>
      </c>
    </row>
    <row r="584" spans="1:24" s="143" customFormat="1">
      <c r="A584" s="143" t="s">
        <v>4024</v>
      </c>
      <c r="B584" s="143" t="s">
        <v>4025</v>
      </c>
      <c r="C584" s="143" t="s">
        <v>952</v>
      </c>
      <c r="D584" s="143" t="s">
        <v>4026</v>
      </c>
      <c r="F584" s="298" t="s">
        <v>4027</v>
      </c>
      <c r="H584" s="299" t="s">
        <v>4028</v>
      </c>
      <c r="J584" s="143">
        <v>15</v>
      </c>
      <c r="K584" s="143">
        <v>15</v>
      </c>
      <c r="S584" s="143">
        <f t="shared" si="8"/>
        <v>15</v>
      </c>
      <c r="T584" s="305">
        <v>160</v>
      </c>
      <c r="U584" s="143" t="s">
        <v>1018</v>
      </c>
      <c r="V584" s="143">
        <v>2043</v>
      </c>
      <c r="W584" s="143" t="s">
        <v>1019</v>
      </c>
      <c r="X584" s="143" t="s">
        <v>4029</v>
      </c>
    </row>
    <row r="585" spans="1:24" s="143" customFormat="1">
      <c r="A585" s="143" t="s">
        <v>4030</v>
      </c>
      <c r="B585" s="143" t="s">
        <v>4031</v>
      </c>
      <c r="C585" s="143" t="s">
        <v>323</v>
      </c>
      <c r="D585" s="143" t="s">
        <v>4032</v>
      </c>
      <c r="F585" s="298" t="s">
        <v>4033</v>
      </c>
      <c r="H585" s="299" t="s">
        <v>4034</v>
      </c>
      <c r="J585" s="143">
        <v>1</v>
      </c>
      <c r="K585" s="143">
        <v>1</v>
      </c>
      <c r="S585" s="143">
        <f t="shared" si="8"/>
        <v>1</v>
      </c>
      <c r="T585" s="305">
        <v>13</v>
      </c>
      <c r="U585" s="143" t="s">
        <v>1018</v>
      </c>
      <c r="V585" s="143">
        <v>2046</v>
      </c>
      <c r="W585" s="143" t="s">
        <v>1019</v>
      </c>
      <c r="X585" s="143" t="s">
        <v>4035</v>
      </c>
    </row>
    <row r="586" spans="1:24" s="52" customFormat="1" ht="16.5" customHeight="1">
      <c r="E586" s="60"/>
      <c r="G586" s="5"/>
      <c r="H586" s="245" t="s">
        <v>273</v>
      </c>
      <c r="I586" s="246"/>
      <c r="J586" s="247">
        <f>SUM(J4:J585)</f>
        <v>1216</v>
      </c>
      <c r="K586" s="247">
        <f>SUM(K4:K585)</f>
        <v>1221</v>
      </c>
      <c r="L586" s="246"/>
      <c r="M586" s="247">
        <f>SUM(M4:M582)</f>
        <v>41</v>
      </c>
      <c r="N586" s="247">
        <f>SUM(N4:N582)</f>
        <v>41</v>
      </c>
      <c r="O586" s="246"/>
      <c r="P586" s="247">
        <f>SUM(P4:P582)</f>
        <v>35</v>
      </c>
      <c r="Q586" s="247">
        <f>SUM(Q4:Q582)</f>
        <v>35</v>
      </c>
      <c r="R586" s="246"/>
      <c r="S586" s="247">
        <f>SUM(S4:S585)</f>
        <v>1292</v>
      </c>
      <c r="T586" s="248">
        <f>SUM(T4:T585)</f>
        <v>18895</v>
      </c>
      <c r="U586" s="8"/>
      <c r="V586" s="8"/>
    </row>
    <row r="587" spans="1:24">
      <c r="A587" s="52"/>
      <c r="B587" s="52"/>
      <c r="C587" s="52"/>
      <c r="D587" s="52"/>
      <c r="H587" s="52"/>
      <c r="J587" s="52"/>
      <c r="M587" s="17"/>
      <c r="O587" s="52"/>
      <c r="P587" s="52"/>
    </row>
    <row r="588" spans="1:24">
      <c r="A588" s="52"/>
      <c r="B588" s="52"/>
      <c r="C588" s="52"/>
      <c r="D588" s="52"/>
      <c r="H588" s="52"/>
      <c r="J588" s="52"/>
      <c r="M588" s="17"/>
      <c r="O588" s="52"/>
      <c r="P588" s="52"/>
    </row>
    <row r="589" spans="1:24">
      <c r="A589" s="52"/>
      <c r="B589" s="52"/>
      <c r="C589" s="52"/>
      <c r="D589" s="52"/>
      <c r="H589" s="52"/>
      <c r="J589" s="52"/>
      <c r="M589" s="17"/>
      <c r="O589" s="52"/>
      <c r="P589" s="52"/>
    </row>
    <row r="590" spans="1:24">
      <c r="A590" s="52"/>
      <c r="B590" s="52"/>
      <c r="C590" s="52"/>
      <c r="D590" s="52"/>
      <c r="H590" s="52"/>
      <c r="J590" s="52"/>
      <c r="M590" s="17"/>
      <c r="O590" s="52"/>
      <c r="P590" s="52"/>
    </row>
    <row r="591" spans="1:24">
      <c r="A591" s="52"/>
      <c r="C591" s="52"/>
      <c r="M591" s="17"/>
      <c r="O591" s="52"/>
    </row>
    <row r="592" spans="1:24">
      <c r="A592" s="52"/>
      <c r="B592" s="52"/>
      <c r="C592" s="52"/>
      <c r="D592" s="52"/>
      <c r="H592" s="52"/>
      <c r="J592" s="52"/>
      <c r="M592" s="17"/>
      <c r="O592" s="52"/>
      <c r="P592" s="52"/>
    </row>
    <row r="593" spans="1:16">
      <c r="A593" s="52"/>
      <c r="B593" s="52"/>
      <c r="C593" s="52"/>
      <c r="M593" s="17"/>
      <c r="O593" s="52"/>
      <c r="P593" s="52"/>
    </row>
    <row r="594" spans="1:16">
      <c r="A594" s="52"/>
      <c r="B594" s="52"/>
      <c r="C594" s="52"/>
      <c r="D594" s="52"/>
      <c r="H594" s="52"/>
      <c r="J594" s="52"/>
      <c r="M594" s="17"/>
      <c r="O594" s="52"/>
      <c r="P594" s="52"/>
    </row>
    <row r="595" spans="1:16">
      <c r="A595" s="52"/>
      <c r="B595" s="52"/>
      <c r="C595" s="52"/>
      <c r="D595" s="52"/>
      <c r="H595" s="52"/>
      <c r="J595" s="52"/>
      <c r="M595" s="75"/>
      <c r="O595" s="52"/>
      <c r="P595" s="52"/>
    </row>
    <row r="596" spans="1:16">
      <c r="A596" s="52"/>
      <c r="B596" s="52"/>
      <c r="C596" s="52"/>
      <c r="D596" s="52"/>
      <c r="H596" s="52"/>
      <c r="J596" s="52"/>
      <c r="M596" s="75"/>
      <c r="O596" s="52"/>
      <c r="P596" s="52"/>
    </row>
    <row r="597" spans="1:16">
      <c r="A597" s="52"/>
      <c r="B597" s="52"/>
      <c r="C597" s="52"/>
      <c r="D597" s="52"/>
      <c r="H597" s="52"/>
      <c r="J597" s="52"/>
      <c r="M597" s="17"/>
      <c r="O597" s="52"/>
      <c r="P597" s="52"/>
    </row>
    <row r="598" spans="1:16">
      <c r="A598" s="52"/>
      <c r="B598" s="52"/>
      <c r="C598" s="52"/>
      <c r="D598" s="52"/>
      <c r="H598" s="52"/>
      <c r="J598" s="52"/>
      <c r="M598" s="17"/>
      <c r="O598" s="52"/>
      <c r="P598" s="52"/>
    </row>
    <row r="599" spans="1:16">
      <c r="A599" s="52"/>
      <c r="B599" s="52"/>
      <c r="C599" s="52"/>
      <c r="D599" s="52"/>
      <c r="H599" s="52"/>
      <c r="J599" s="52"/>
      <c r="M599" s="17"/>
      <c r="O599" s="52"/>
      <c r="P599" s="52"/>
    </row>
    <row r="601" spans="1:16">
      <c r="A601" s="52"/>
      <c r="B601" s="52"/>
      <c r="C601" s="52"/>
      <c r="D601" s="52"/>
      <c r="H601" s="52"/>
      <c r="J601" s="52"/>
      <c r="M601" s="17"/>
      <c r="O601" s="52"/>
      <c r="P601" s="52"/>
    </row>
    <row r="602" spans="1:16">
      <c r="A602" s="52"/>
      <c r="B602" s="52"/>
      <c r="C602" s="52"/>
      <c r="D602" s="52"/>
      <c r="H602" s="52"/>
      <c r="J602" s="52"/>
      <c r="M602" s="17"/>
      <c r="O602" s="52"/>
      <c r="P602" s="52"/>
    </row>
    <row r="603" spans="1:16">
      <c r="A603" s="52"/>
      <c r="B603" s="52"/>
      <c r="C603" s="52"/>
      <c r="D603" s="52"/>
      <c r="H603" s="52"/>
      <c r="J603" s="52"/>
      <c r="M603" s="17"/>
      <c r="O603" s="52"/>
      <c r="P603" s="52"/>
    </row>
    <row r="604" spans="1:16">
      <c r="A604" s="52"/>
      <c r="B604" s="52"/>
      <c r="C604" s="52"/>
      <c r="D604" s="52"/>
      <c r="H604" s="52"/>
      <c r="J604" s="52"/>
      <c r="M604" s="17"/>
      <c r="O604" s="52"/>
      <c r="P604" s="52"/>
    </row>
    <row r="605" spans="1:16">
      <c r="A605" s="52"/>
      <c r="B605" s="52"/>
      <c r="C605" s="52"/>
      <c r="D605" s="52"/>
      <c r="H605" s="52"/>
      <c r="J605" s="52"/>
      <c r="M605" s="17"/>
      <c r="O605" s="52"/>
      <c r="P605" s="52"/>
    </row>
    <row r="606" spans="1:16">
      <c r="A606" s="52"/>
      <c r="B606" s="52"/>
      <c r="C606" s="52"/>
      <c r="D606" s="52"/>
      <c r="H606" s="52"/>
      <c r="J606" s="52"/>
      <c r="M606" s="17"/>
      <c r="O606" s="52"/>
      <c r="P606" s="52"/>
    </row>
    <row r="607" spans="1:16">
      <c r="M607" s="17"/>
    </row>
    <row r="608" spans="1:16">
      <c r="A608" s="52"/>
      <c r="B608" s="52"/>
      <c r="C608" s="52"/>
      <c r="D608" s="52"/>
      <c r="H608" s="52"/>
      <c r="J608" s="52"/>
      <c r="M608" s="17"/>
      <c r="O608" s="52"/>
      <c r="P608" s="52"/>
    </row>
    <row r="609" spans="1:16">
      <c r="M609" s="17"/>
    </row>
    <row r="610" spans="1:16">
      <c r="A610" s="52"/>
      <c r="B610" s="52"/>
      <c r="C610" s="52"/>
      <c r="M610" s="17"/>
      <c r="O610" s="52"/>
      <c r="P610" s="52"/>
    </row>
    <row r="611" spans="1:16">
      <c r="M611" s="75"/>
    </row>
    <row r="612" spans="1:16">
      <c r="A612" s="52"/>
      <c r="B612" s="52"/>
      <c r="C612" s="52"/>
      <c r="D612" s="52"/>
      <c r="H612" s="52"/>
      <c r="J612" s="52"/>
      <c r="M612" s="75"/>
      <c r="O612" s="52"/>
      <c r="P612" s="52"/>
    </row>
    <row r="613" spans="1:16">
      <c r="A613" s="52"/>
      <c r="B613" s="52"/>
      <c r="C613" s="52"/>
      <c r="D613" s="52"/>
      <c r="H613" s="52"/>
      <c r="J613" s="52"/>
      <c r="M613" s="17"/>
      <c r="O613" s="52"/>
      <c r="P613" s="52"/>
    </row>
    <row r="614" spans="1:16">
      <c r="A614" s="52"/>
      <c r="B614" s="52"/>
      <c r="C614" s="52"/>
      <c r="D614" s="52"/>
      <c r="H614" s="52"/>
      <c r="J614" s="52"/>
      <c r="M614" s="17"/>
      <c r="O614" s="52"/>
      <c r="P614" s="52"/>
    </row>
    <row r="615" spans="1:16">
      <c r="A615" s="52"/>
      <c r="B615" s="52"/>
      <c r="C615" s="52"/>
      <c r="D615" s="52"/>
      <c r="H615" s="52"/>
      <c r="J615" s="52"/>
      <c r="M615" s="17"/>
      <c r="O615" s="52"/>
      <c r="P615" s="52"/>
    </row>
    <row r="616" spans="1:16">
      <c r="A616" s="52"/>
      <c r="B616" s="52"/>
      <c r="C616" s="52"/>
      <c r="D616" s="52"/>
      <c r="H616" s="52"/>
      <c r="J616" s="52"/>
      <c r="M616" s="17"/>
      <c r="O616" s="52"/>
      <c r="P616" s="52"/>
    </row>
    <row r="617" spans="1:16">
      <c r="A617" s="52"/>
      <c r="B617" s="52"/>
      <c r="C617" s="52"/>
      <c r="D617" s="52"/>
      <c r="H617" s="52"/>
      <c r="J617" s="52"/>
      <c r="M617" s="17"/>
      <c r="O617" s="52"/>
      <c r="P617" s="52"/>
    </row>
    <row r="618" spans="1:16">
      <c r="A618" s="52"/>
      <c r="B618" s="52"/>
      <c r="C618" s="52"/>
      <c r="D618" s="52"/>
      <c r="H618" s="52"/>
      <c r="J618" s="52"/>
      <c r="M618" s="17"/>
      <c r="O618" s="52"/>
      <c r="P618" s="52"/>
    </row>
    <row r="619" spans="1:16">
      <c r="A619" s="52"/>
      <c r="B619" s="52"/>
      <c r="C619" s="52"/>
      <c r="D619" s="52"/>
      <c r="H619" s="52"/>
      <c r="J619" s="52"/>
      <c r="M619" s="17"/>
      <c r="O619" s="52"/>
      <c r="P619" s="52"/>
    </row>
    <row r="620" spans="1:16">
      <c r="A620" s="52"/>
      <c r="B620" s="52"/>
      <c r="C620" s="52"/>
      <c r="D620" s="52"/>
      <c r="H620" s="52"/>
      <c r="J620" s="52"/>
      <c r="M620" s="75"/>
      <c r="O620" s="52"/>
      <c r="P620" s="52"/>
    </row>
    <row r="621" spans="1:16">
      <c r="A621" s="52"/>
      <c r="B621" s="52"/>
      <c r="C621" s="52"/>
      <c r="D621" s="52"/>
      <c r="H621" s="52"/>
      <c r="J621" s="52"/>
      <c r="M621" s="17"/>
      <c r="O621" s="52"/>
      <c r="P621" s="52"/>
    </row>
    <row r="622" spans="1:16">
      <c r="A622" s="52"/>
      <c r="B622" s="52"/>
      <c r="C622" s="52"/>
      <c r="D622" s="52"/>
      <c r="H622" s="52"/>
      <c r="J622" s="52"/>
      <c r="M622" s="17"/>
      <c r="O622" s="52"/>
      <c r="P622" s="52"/>
    </row>
    <row r="623" spans="1:16">
      <c r="A623" s="52"/>
      <c r="B623" s="52"/>
      <c r="C623" s="52"/>
      <c r="M623" s="17"/>
      <c r="O623" s="52"/>
      <c r="P623" s="52"/>
    </row>
    <row r="624" spans="1:16">
      <c r="A624" s="52"/>
      <c r="B624" s="52"/>
      <c r="C624" s="52"/>
      <c r="D624" s="52"/>
      <c r="H624" s="52"/>
      <c r="J624" s="52"/>
      <c r="M624" s="17"/>
      <c r="O624" s="52"/>
      <c r="P624" s="52"/>
    </row>
    <row r="625" spans="1:16">
      <c r="A625" s="52"/>
      <c r="B625" s="52"/>
      <c r="C625" s="52"/>
      <c r="D625" s="52"/>
      <c r="H625" s="52"/>
      <c r="J625" s="52"/>
      <c r="M625" s="17"/>
      <c r="O625" s="52"/>
      <c r="P625" s="52"/>
    </row>
    <row r="626" spans="1:16">
      <c r="A626" s="52"/>
      <c r="B626" s="52"/>
      <c r="C626" s="52"/>
      <c r="D626" s="52"/>
      <c r="H626" s="52"/>
      <c r="J626" s="52"/>
      <c r="M626" s="75"/>
      <c r="O626" s="52"/>
      <c r="P626" s="52"/>
    </row>
    <row r="627" spans="1:16">
      <c r="A627" s="52"/>
      <c r="B627" s="52"/>
      <c r="C627" s="52"/>
      <c r="D627" s="52"/>
      <c r="H627" s="52"/>
      <c r="J627" s="52"/>
      <c r="M627" s="17"/>
      <c r="O627" s="52"/>
      <c r="P627" s="52"/>
    </row>
    <row r="628" spans="1:16">
      <c r="M628" s="17"/>
    </row>
    <row r="629" spans="1:16">
      <c r="A629" s="52"/>
      <c r="B629" s="52"/>
      <c r="C629" s="52"/>
      <c r="D629" s="52"/>
      <c r="H629" s="52"/>
      <c r="J629" s="52"/>
      <c r="M629" s="17"/>
      <c r="O629" s="52"/>
      <c r="P629" s="52"/>
    </row>
    <row r="630" spans="1:16">
      <c r="A630" s="52"/>
      <c r="B630" s="52"/>
      <c r="C630" s="52"/>
      <c r="D630" s="52"/>
      <c r="H630" s="52"/>
      <c r="J630" s="52"/>
      <c r="M630" s="17"/>
      <c r="O630" s="52"/>
      <c r="P630" s="52"/>
    </row>
    <row r="631" spans="1:16">
      <c r="A631" s="52"/>
      <c r="B631" s="52"/>
      <c r="C631" s="52"/>
      <c r="D631" s="52"/>
      <c r="H631" s="52"/>
      <c r="J631" s="52"/>
      <c r="M631" s="75"/>
      <c r="O631" s="52"/>
      <c r="P631" s="52"/>
    </row>
    <row r="632" spans="1:16">
      <c r="M632" s="17"/>
    </row>
    <row r="633" spans="1:16">
      <c r="M633" s="17"/>
    </row>
    <row r="634" spans="1:16">
      <c r="A634" s="52"/>
      <c r="B634" s="52"/>
      <c r="C634" s="52"/>
      <c r="D634" s="52"/>
      <c r="H634" s="52"/>
      <c r="J634" s="52"/>
      <c r="M634" s="17"/>
      <c r="O634" s="52"/>
      <c r="P634" s="52"/>
    </row>
    <row r="635" spans="1:16">
      <c r="A635" s="52"/>
      <c r="B635" s="52"/>
      <c r="C635" s="52"/>
      <c r="D635" s="52"/>
      <c r="H635" s="52"/>
      <c r="J635" s="52"/>
      <c r="M635" s="17"/>
      <c r="O635" s="52"/>
      <c r="P635" s="52"/>
    </row>
    <row r="636" spans="1:16">
      <c r="A636" s="52"/>
      <c r="B636" s="52"/>
      <c r="C636" s="52"/>
      <c r="D636" s="52"/>
      <c r="H636" s="52"/>
      <c r="J636" s="52"/>
      <c r="M636" s="17"/>
      <c r="O636" s="52"/>
      <c r="P636" s="52"/>
    </row>
    <row r="637" spans="1:16">
      <c r="A637" s="52"/>
      <c r="B637" s="52"/>
      <c r="C637" s="52"/>
      <c r="D637" s="52"/>
      <c r="H637" s="52"/>
      <c r="J637" s="52"/>
      <c r="M637" s="17"/>
      <c r="O637" s="52"/>
      <c r="P637" s="52"/>
    </row>
    <row r="638" spans="1:16">
      <c r="A638" s="52"/>
      <c r="B638" s="52"/>
      <c r="C638" s="52"/>
      <c r="D638" s="52"/>
      <c r="H638" s="52"/>
      <c r="J638" s="52"/>
      <c r="M638" s="17"/>
      <c r="O638" s="52"/>
      <c r="P638" s="52"/>
    </row>
    <row r="639" spans="1:16">
      <c r="M639" s="17"/>
    </row>
    <row r="640" spans="1:16">
      <c r="A640" s="52"/>
      <c r="B640" s="52"/>
      <c r="C640" s="52"/>
      <c r="D640" s="52"/>
      <c r="H640" s="52"/>
      <c r="J640" s="52"/>
      <c r="M640" s="75"/>
      <c r="O640" s="52"/>
      <c r="P640" s="52"/>
    </row>
    <row r="641" spans="1:16">
      <c r="A641" s="52"/>
      <c r="B641" s="52"/>
      <c r="C641" s="52"/>
      <c r="D641" s="52"/>
      <c r="H641" s="52"/>
      <c r="J641" s="52"/>
      <c r="M641" s="75"/>
      <c r="O641" s="52"/>
      <c r="P641" s="52"/>
    </row>
    <row r="642" spans="1:16">
      <c r="A642" s="52"/>
      <c r="B642" s="52"/>
      <c r="C642" s="52"/>
      <c r="D642" s="52"/>
      <c r="H642" s="52"/>
      <c r="J642" s="52"/>
      <c r="M642" s="75"/>
      <c r="O642" s="52"/>
      <c r="P642" s="52"/>
    </row>
    <row r="643" spans="1:16">
      <c r="A643" s="52"/>
      <c r="B643" s="52"/>
      <c r="C643" s="52"/>
      <c r="D643" s="52"/>
      <c r="H643" s="52"/>
      <c r="J643" s="52"/>
      <c r="M643" s="17"/>
      <c r="O643" s="52"/>
      <c r="P643" s="52"/>
    </row>
    <row r="644" spans="1:16">
      <c r="M644" s="17"/>
    </row>
    <row r="645" spans="1:16">
      <c r="M645" s="17"/>
    </row>
    <row r="646" spans="1:16">
      <c r="A646" s="52"/>
      <c r="B646" s="52"/>
      <c r="C646" s="52"/>
      <c r="D646" s="52"/>
      <c r="H646" s="52"/>
      <c r="J646" s="52"/>
      <c r="M646" s="75"/>
      <c r="O646" s="52"/>
      <c r="P646" s="52"/>
    </row>
    <row r="647" spans="1:16">
      <c r="A647" s="52"/>
      <c r="B647" s="52"/>
      <c r="C647" s="52"/>
      <c r="D647" s="52"/>
      <c r="H647" s="52"/>
      <c r="J647" s="52"/>
      <c r="M647" s="17"/>
      <c r="O647" s="52"/>
      <c r="P647" s="52"/>
    </row>
    <row r="648" spans="1:16">
      <c r="M648" s="17"/>
    </row>
    <row r="649" spans="1:16">
      <c r="A649" s="52"/>
      <c r="B649" s="52"/>
      <c r="C649" s="52"/>
      <c r="D649" s="52"/>
      <c r="H649" s="52"/>
      <c r="J649" s="52"/>
      <c r="M649" s="17"/>
      <c r="O649" s="52"/>
      <c r="P649" s="52"/>
    </row>
    <row r="650" spans="1:16">
      <c r="A650" s="52"/>
      <c r="B650" s="52"/>
      <c r="C650" s="52"/>
      <c r="D650" s="52"/>
      <c r="H650" s="52"/>
      <c r="J650" s="52"/>
      <c r="M650" s="75"/>
      <c r="O650" s="52"/>
      <c r="P650" s="52"/>
    </row>
    <row r="651" spans="1:16">
      <c r="A651" s="52"/>
      <c r="B651" s="52"/>
      <c r="C651" s="52"/>
      <c r="D651" s="52"/>
      <c r="H651" s="52"/>
      <c r="J651" s="52"/>
      <c r="M651" s="17"/>
      <c r="O651" s="52"/>
      <c r="P651" s="52"/>
    </row>
    <row r="652" spans="1:16">
      <c r="A652" s="52"/>
      <c r="B652" s="52"/>
      <c r="C652" s="52"/>
      <c r="D652" s="52"/>
      <c r="H652" s="52"/>
      <c r="J652" s="52"/>
      <c r="M652" s="17"/>
      <c r="O652" s="52"/>
      <c r="P652" s="52"/>
    </row>
    <row r="653" spans="1:16">
      <c r="A653" s="52"/>
      <c r="B653" s="52"/>
      <c r="C653" s="52"/>
      <c r="D653" s="52"/>
      <c r="H653" s="52"/>
      <c r="J653" s="52"/>
      <c r="M653" s="17"/>
      <c r="O653" s="52"/>
      <c r="P653" s="52"/>
    </row>
    <row r="654" spans="1:16">
      <c r="A654" s="52"/>
      <c r="B654" s="52"/>
      <c r="C654" s="52"/>
      <c r="D654" s="52"/>
      <c r="H654" s="52"/>
      <c r="J654" s="52"/>
      <c r="M654" s="75"/>
      <c r="O654" s="52"/>
      <c r="P654" s="52"/>
    </row>
    <row r="655" spans="1:16">
      <c r="M655" s="17"/>
    </row>
    <row r="656" spans="1:16">
      <c r="A656" s="52"/>
      <c r="B656" s="52"/>
      <c r="C656" s="52"/>
      <c r="D656" s="52"/>
      <c r="H656" s="52"/>
      <c r="J656" s="52"/>
      <c r="M656" s="17"/>
      <c r="O656" s="52"/>
      <c r="P656" s="52"/>
    </row>
    <row r="657" spans="1:16">
      <c r="A657" s="52"/>
      <c r="B657" s="52"/>
      <c r="C657" s="52"/>
      <c r="D657" s="52"/>
      <c r="H657" s="52"/>
      <c r="J657" s="52"/>
      <c r="M657" s="17"/>
      <c r="O657" s="52"/>
      <c r="P657" s="52"/>
    </row>
    <row r="659" spans="1:16">
      <c r="A659" s="52"/>
      <c r="B659" s="52"/>
      <c r="C659" s="52"/>
      <c r="D659" s="52"/>
      <c r="H659" s="52"/>
      <c r="J659" s="52"/>
      <c r="M659" s="17"/>
      <c r="O659" s="52"/>
      <c r="P659" s="52"/>
    </row>
    <row r="660" spans="1:16">
      <c r="A660" s="52"/>
      <c r="B660" s="52"/>
      <c r="C660" s="52"/>
      <c r="D660" s="52"/>
      <c r="H660" s="52"/>
      <c r="J660" s="52"/>
      <c r="M660" s="17"/>
      <c r="O660" s="52"/>
      <c r="P660" s="52"/>
    </row>
    <row r="661" spans="1:16">
      <c r="A661" s="52"/>
      <c r="B661" s="52"/>
      <c r="C661" s="52"/>
      <c r="D661" s="52"/>
      <c r="H661" s="52"/>
      <c r="J661" s="52"/>
      <c r="M661" s="17"/>
      <c r="O661" s="52"/>
      <c r="P661" s="52"/>
    </row>
    <row r="662" spans="1:16">
      <c r="A662" s="52"/>
      <c r="B662" s="52"/>
      <c r="C662" s="52"/>
      <c r="D662" s="52"/>
      <c r="H662" s="52"/>
      <c r="J662" s="52"/>
      <c r="M662" s="17"/>
      <c r="O662" s="52"/>
      <c r="P662" s="52"/>
    </row>
    <row r="663" spans="1:16">
      <c r="A663" s="52"/>
      <c r="B663" s="52"/>
      <c r="C663" s="52"/>
      <c r="D663" s="52"/>
      <c r="H663" s="52"/>
      <c r="J663" s="52"/>
      <c r="M663" s="75"/>
      <c r="O663" s="52"/>
      <c r="P663" s="52"/>
    </row>
    <row r="664" spans="1:16">
      <c r="M664" s="17"/>
    </row>
    <row r="665" spans="1:16">
      <c r="A665" s="52"/>
      <c r="B665" s="52"/>
      <c r="C665" s="52"/>
      <c r="D665" s="52"/>
      <c r="H665" s="52"/>
      <c r="J665" s="52"/>
      <c r="M665" s="17"/>
      <c r="O665" s="52"/>
      <c r="P665" s="52"/>
    </row>
    <row r="666" spans="1:16">
      <c r="M666" s="17"/>
    </row>
    <row r="667" spans="1:16">
      <c r="A667" s="52"/>
      <c r="B667" s="52"/>
      <c r="C667" s="52"/>
      <c r="D667" s="52"/>
      <c r="H667" s="52"/>
      <c r="J667" s="52"/>
      <c r="M667" s="75"/>
      <c r="O667" s="52"/>
      <c r="P667" s="52"/>
    </row>
    <row r="668" spans="1:16">
      <c r="A668" s="52"/>
      <c r="B668" s="52"/>
      <c r="C668" s="52"/>
      <c r="D668" s="52"/>
      <c r="H668" s="52"/>
      <c r="J668" s="52"/>
      <c r="M668" s="17"/>
      <c r="O668" s="52"/>
      <c r="P668" s="52"/>
    </row>
    <row r="669" spans="1:16">
      <c r="A669" s="52"/>
      <c r="B669" s="52"/>
      <c r="C669" s="52"/>
      <c r="D669" s="52"/>
      <c r="H669" s="52"/>
      <c r="J669" s="52"/>
      <c r="M669" s="17"/>
      <c r="O669" s="52"/>
      <c r="P669" s="52"/>
    </row>
    <row r="670" spans="1:16">
      <c r="A670" s="52"/>
      <c r="B670" s="52"/>
      <c r="C670" s="52"/>
      <c r="D670" s="52"/>
      <c r="H670" s="52"/>
      <c r="J670" s="52"/>
      <c r="M670" s="17"/>
      <c r="O670" s="52"/>
      <c r="P670" s="52"/>
    </row>
    <row r="671" spans="1:16">
      <c r="A671" s="52"/>
      <c r="B671" s="52"/>
      <c r="C671" s="52"/>
      <c r="D671" s="52"/>
      <c r="H671" s="52"/>
      <c r="J671" s="52"/>
      <c r="M671" s="17"/>
      <c r="O671" s="52"/>
      <c r="P671" s="52"/>
    </row>
    <row r="672" spans="1:16">
      <c r="M672" s="17"/>
    </row>
    <row r="673" spans="1:16">
      <c r="A673" s="52"/>
      <c r="B673" s="52"/>
      <c r="C673" s="52"/>
      <c r="D673" s="52"/>
      <c r="H673" s="52"/>
      <c r="J673" s="52"/>
      <c r="M673" s="17"/>
      <c r="O673" s="52"/>
      <c r="P673" s="52"/>
    </row>
    <row r="674" spans="1:16">
      <c r="A674" s="52"/>
      <c r="B674" s="52"/>
      <c r="C674" s="52"/>
      <c r="D674" s="52"/>
      <c r="H674" s="52"/>
      <c r="J674" s="52"/>
      <c r="M674" s="75"/>
      <c r="O674" s="52"/>
      <c r="P674" s="52"/>
    </row>
    <row r="675" spans="1:16">
      <c r="A675" s="52"/>
      <c r="B675" s="52"/>
      <c r="C675" s="52"/>
      <c r="D675" s="52"/>
      <c r="H675" s="52"/>
      <c r="J675" s="52"/>
      <c r="M675" s="17"/>
      <c r="O675" s="52"/>
      <c r="P675" s="52"/>
    </row>
    <row r="676" spans="1:16">
      <c r="A676" s="52"/>
      <c r="B676" s="52"/>
      <c r="C676" s="52"/>
      <c r="D676" s="52"/>
      <c r="H676" s="52"/>
      <c r="J676" s="52"/>
      <c r="M676" s="17"/>
    </row>
    <row r="677" spans="1:16">
      <c r="A677" s="52"/>
      <c r="B677" s="52"/>
      <c r="C677" s="52"/>
      <c r="D677" s="52"/>
      <c r="H677" s="52"/>
      <c r="J677" s="52"/>
      <c r="M677" s="17"/>
      <c r="O677" s="52"/>
      <c r="P677" s="52"/>
    </row>
    <row r="678" spans="1:16">
      <c r="A678" s="52"/>
      <c r="B678" s="52"/>
      <c r="C678" s="52"/>
      <c r="M678" s="17"/>
      <c r="O678" s="52"/>
      <c r="P678" s="52"/>
    </row>
    <row r="679" spans="1:16">
      <c r="A679" s="52"/>
      <c r="B679" s="52"/>
      <c r="C679" s="52"/>
      <c r="D679" s="52"/>
      <c r="H679" s="52"/>
      <c r="J679" s="52"/>
      <c r="M679" s="75"/>
      <c r="O679" s="52"/>
      <c r="P679" s="52"/>
    </row>
    <row r="680" spans="1:16">
      <c r="A680" s="52"/>
      <c r="C680" s="52"/>
      <c r="D680" s="52"/>
      <c r="H680" s="52"/>
      <c r="J680" s="52"/>
      <c r="M680" s="17"/>
      <c r="O680" s="52"/>
      <c r="P680" s="52"/>
    </row>
    <row r="681" spans="1:16">
      <c r="M681" s="17"/>
    </row>
    <row r="682" spans="1:16">
      <c r="A682" s="52"/>
      <c r="B682" s="52"/>
      <c r="C682" s="52"/>
      <c r="D682" s="52"/>
      <c r="H682" s="52"/>
      <c r="J682" s="52"/>
      <c r="M682" s="75"/>
      <c r="O682" s="52"/>
      <c r="P682" s="52"/>
    </row>
    <row r="683" spans="1:16">
      <c r="A683" s="52"/>
      <c r="B683" s="52"/>
      <c r="C683" s="52"/>
      <c r="D683" s="52"/>
      <c r="H683" s="52"/>
      <c r="J683" s="52"/>
      <c r="M683" s="17"/>
      <c r="O683" s="52"/>
      <c r="P683" s="52"/>
    </row>
    <row r="684" spans="1:16">
      <c r="A684" s="52"/>
      <c r="B684" s="52"/>
      <c r="C684" s="52"/>
      <c r="D684" s="52"/>
      <c r="H684" s="52"/>
      <c r="J684" s="52"/>
      <c r="M684" s="17"/>
      <c r="O684" s="52"/>
      <c r="P684" s="52"/>
    </row>
    <row r="685" spans="1:16">
      <c r="A685" s="52"/>
      <c r="B685" s="52"/>
      <c r="C685" s="52"/>
      <c r="D685" s="52"/>
      <c r="H685" s="52"/>
      <c r="J685" s="52"/>
      <c r="M685" s="75"/>
      <c r="O685" s="52"/>
      <c r="P685" s="52"/>
    </row>
    <row r="686" spans="1:16">
      <c r="A686" s="52"/>
      <c r="B686" s="52"/>
      <c r="C686" s="52"/>
      <c r="D686" s="52"/>
      <c r="H686" s="52"/>
      <c r="J686" s="52"/>
      <c r="M686" s="17"/>
      <c r="O686" s="52"/>
      <c r="P686" s="52"/>
    </row>
    <row r="687" spans="1:16">
      <c r="A687" s="52"/>
      <c r="B687" s="52"/>
      <c r="C687" s="52"/>
      <c r="D687" s="52"/>
      <c r="H687" s="52"/>
      <c r="J687" s="52"/>
      <c r="M687" s="17"/>
      <c r="O687" s="52"/>
      <c r="P687" s="52"/>
    </row>
    <row r="688" spans="1:16">
      <c r="A688" s="52"/>
      <c r="B688" s="52"/>
      <c r="C688" s="52"/>
      <c r="D688" s="52"/>
      <c r="H688" s="52"/>
      <c r="J688" s="52"/>
      <c r="M688" s="17"/>
      <c r="O688" s="52"/>
      <c r="P688" s="52"/>
    </row>
    <row r="689" spans="1:16">
      <c r="A689" s="52"/>
      <c r="B689" s="52"/>
      <c r="C689" s="52"/>
      <c r="D689" s="52"/>
      <c r="H689" s="52"/>
      <c r="J689" s="52"/>
      <c r="M689" s="75"/>
      <c r="O689" s="52"/>
      <c r="P689" s="52"/>
    </row>
    <row r="690" spans="1:16">
      <c r="A690" s="52"/>
      <c r="B690" s="52"/>
      <c r="C690" s="52"/>
      <c r="D690" s="52"/>
      <c r="H690" s="52"/>
      <c r="J690" s="52"/>
      <c r="M690" s="75"/>
      <c r="O690" s="52"/>
      <c r="P690" s="52"/>
    </row>
    <row r="691" spans="1:16">
      <c r="A691" s="52"/>
      <c r="B691" s="52"/>
      <c r="C691" s="52"/>
      <c r="D691" s="52"/>
      <c r="H691" s="52"/>
      <c r="J691" s="52"/>
      <c r="M691" s="17"/>
      <c r="O691" s="52"/>
      <c r="P691" s="52"/>
    </row>
    <row r="692" spans="1:16">
      <c r="C692" s="52"/>
      <c r="M692" s="17"/>
      <c r="O692" s="52"/>
    </row>
    <row r="693" spans="1:16">
      <c r="A693" s="52"/>
      <c r="B693" s="52"/>
      <c r="C693" s="52"/>
      <c r="D693" s="52"/>
      <c r="H693" s="52"/>
      <c r="J693" s="52"/>
      <c r="M693" s="17"/>
      <c r="O693" s="52"/>
      <c r="P693" s="52"/>
    </row>
    <row r="694" spans="1:16">
      <c r="A694" s="52"/>
      <c r="B694" s="52"/>
      <c r="C694" s="52"/>
      <c r="D694" s="52"/>
      <c r="H694" s="52"/>
      <c r="J694" s="52"/>
      <c r="M694" s="17"/>
      <c r="O694" s="52"/>
      <c r="P694" s="52"/>
    </row>
    <row r="695" spans="1:16">
      <c r="A695" s="52"/>
      <c r="B695" s="52"/>
      <c r="C695" s="52"/>
      <c r="D695" s="52"/>
      <c r="H695" s="52"/>
      <c r="J695" s="52"/>
      <c r="M695" s="17"/>
      <c r="O695" s="52"/>
      <c r="P695" s="52"/>
    </row>
    <row r="696" spans="1:16">
      <c r="A696" s="52"/>
      <c r="B696" s="52"/>
      <c r="C696" s="52"/>
      <c r="D696" s="52"/>
      <c r="H696" s="52"/>
      <c r="J696" s="52"/>
      <c r="M696" s="17"/>
      <c r="O696" s="52"/>
      <c r="P696" s="52"/>
    </row>
    <row r="697" spans="1:16">
      <c r="A697" s="52"/>
      <c r="B697" s="52"/>
      <c r="C697" s="52"/>
      <c r="D697" s="52"/>
      <c r="H697" s="52"/>
      <c r="J697" s="52"/>
      <c r="M697" s="75"/>
      <c r="O697" s="52"/>
      <c r="P697" s="52"/>
    </row>
    <row r="698" spans="1:16">
      <c r="A698" s="52"/>
      <c r="B698" s="52"/>
      <c r="C698" s="52"/>
      <c r="D698" s="52"/>
      <c r="H698" s="52"/>
      <c r="J698" s="52"/>
      <c r="M698" s="17"/>
      <c r="O698" s="52"/>
      <c r="P698" s="52"/>
    </row>
    <row r="699" spans="1:16">
      <c r="M699" s="17"/>
    </row>
    <row r="700" spans="1:16">
      <c r="A700" s="52"/>
      <c r="B700" s="52"/>
      <c r="C700" s="52"/>
      <c r="D700" s="52"/>
      <c r="H700" s="52"/>
      <c r="J700" s="52"/>
      <c r="M700" s="17"/>
      <c r="O700" s="52"/>
      <c r="P700" s="52"/>
    </row>
    <row r="701" spans="1:16">
      <c r="A701" s="52"/>
      <c r="B701" s="52"/>
      <c r="C701" s="52"/>
      <c r="D701" s="52"/>
      <c r="H701" s="52"/>
      <c r="J701" s="52"/>
      <c r="M701" s="17"/>
      <c r="O701" s="52"/>
      <c r="P701" s="52"/>
    </row>
    <row r="702" spans="1:16">
      <c r="A702" s="52"/>
      <c r="C702" s="52"/>
      <c r="D702" s="52"/>
      <c r="H702" s="52"/>
      <c r="J702" s="52"/>
      <c r="M702" s="17"/>
      <c r="O702" s="52"/>
      <c r="P702" s="52"/>
    </row>
    <row r="703" spans="1:16">
      <c r="A703" s="52"/>
      <c r="B703" s="52"/>
      <c r="C703" s="52"/>
      <c r="D703" s="52"/>
      <c r="H703" s="52"/>
      <c r="J703" s="52"/>
      <c r="M703" s="75"/>
      <c r="O703" s="52"/>
      <c r="P703" s="52"/>
    </row>
    <row r="704" spans="1:16">
      <c r="A704" s="52"/>
      <c r="B704" s="52"/>
      <c r="C704" s="52"/>
      <c r="D704" s="52"/>
      <c r="H704" s="52"/>
      <c r="J704" s="52"/>
      <c r="M704" s="17"/>
      <c r="O704" s="52"/>
      <c r="P704" s="52"/>
    </row>
    <row r="705" spans="1:16">
      <c r="A705" s="52"/>
      <c r="B705" s="52"/>
      <c r="C705" s="52"/>
      <c r="D705" s="52"/>
      <c r="H705" s="52"/>
      <c r="J705" s="52"/>
      <c r="M705" s="75"/>
      <c r="O705" s="52"/>
      <c r="P705" s="52"/>
    </row>
    <row r="706" spans="1:16">
      <c r="M706" s="17"/>
    </row>
    <row r="707" spans="1:16">
      <c r="A707" s="52"/>
      <c r="B707" s="52"/>
      <c r="C707" s="52"/>
      <c r="D707" s="52"/>
      <c r="H707" s="52"/>
      <c r="J707" s="52"/>
      <c r="M707" s="17"/>
      <c r="O707" s="52"/>
      <c r="P707" s="52"/>
    </row>
  </sheetData>
  <phoneticPr fontId="0" type="noConversion"/>
  <hyperlinks>
    <hyperlink ref="H13" r:id="rId1" xr:uid="{00000000-0004-0000-0900-000000000000}"/>
    <hyperlink ref="H15" r:id="rId2" xr:uid="{00000000-0004-0000-0900-000001000000}"/>
    <hyperlink ref="H16" r:id="rId3" xr:uid="{00000000-0004-0000-0900-000002000000}"/>
    <hyperlink ref="H17" r:id="rId4" xr:uid="{00000000-0004-0000-0900-000003000000}"/>
    <hyperlink ref="H18" r:id="rId5" xr:uid="{00000000-0004-0000-0900-000004000000}"/>
    <hyperlink ref="H19" r:id="rId6" xr:uid="{00000000-0004-0000-0900-000005000000}"/>
    <hyperlink ref="H20" r:id="rId7" xr:uid="{00000000-0004-0000-0900-000006000000}"/>
    <hyperlink ref="H21" r:id="rId8" xr:uid="{00000000-0004-0000-0900-000007000000}"/>
    <hyperlink ref="H22" r:id="rId9" xr:uid="{00000000-0004-0000-0900-000008000000}"/>
    <hyperlink ref="H23" r:id="rId10" xr:uid="{00000000-0004-0000-0900-000009000000}"/>
    <hyperlink ref="H24" r:id="rId11" xr:uid="{00000000-0004-0000-0900-00000A000000}"/>
    <hyperlink ref="H25" r:id="rId12" xr:uid="{00000000-0004-0000-0900-00000B000000}"/>
    <hyperlink ref="H26" r:id="rId13" xr:uid="{00000000-0004-0000-0900-00000C000000}"/>
    <hyperlink ref="H27" r:id="rId14" xr:uid="{00000000-0004-0000-0900-00000D000000}"/>
    <hyperlink ref="H28" r:id="rId15" xr:uid="{00000000-0004-0000-0900-00000E000000}"/>
    <hyperlink ref="H29" r:id="rId16" xr:uid="{00000000-0004-0000-0900-00000F000000}"/>
    <hyperlink ref="H30" r:id="rId17" xr:uid="{00000000-0004-0000-0900-000010000000}"/>
    <hyperlink ref="H31" r:id="rId18" xr:uid="{00000000-0004-0000-0900-000011000000}"/>
    <hyperlink ref="H32" r:id="rId19" xr:uid="{00000000-0004-0000-0900-000012000000}"/>
    <hyperlink ref="H34" r:id="rId20" xr:uid="{00000000-0004-0000-0900-000013000000}"/>
    <hyperlink ref="H35" r:id="rId21" xr:uid="{00000000-0004-0000-0900-000014000000}"/>
    <hyperlink ref="H36" r:id="rId22" xr:uid="{00000000-0004-0000-0900-000015000000}"/>
    <hyperlink ref="H37" r:id="rId23" xr:uid="{00000000-0004-0000-0900-000016000000}"/>
    <hyperlink ref="H38" r:id="rId24" xr:uid="{00000000-0004-0000-0900-000017000000}"/>
    <hyperlink ref="H42" r:id="rId25" xr:uid="{00000000-0004-0000-0900-000018000000}"/>
    <hyperlink ref="H43" r:id="rId26" xr:uid="{00000000-0004-0000-0900-000019000000}"/>
    <hyperlink ref="H44" r:id="rId27" xr:uid="{00000000-0004-0000-0900-00001A000000}"/>
    <hyperlink ref="H45" r:id="rId28" xr:uid="{00000000-0004-0000-0900-00001B000000}"/>
    <hyperlink ref="H46" r:id="rId29" xr:uid="{00000000-0004-0000-0900-00001C000000}"/>
    <hyperlink ref="H47" r:id="rId30" xr:uid="{00000000-0004-0000-0900-00001D000000}"/>
    <hyperlink ref="H48" r:id="rId31" xr:uid="{00000000-0004-0000-0900-00001E000000}"/>
    <hyperlink ref="H49" r:id="rId32" xr:uid="{00000000-0004-0000-0900-00001F000000}"/>
    <hyperlink ref="H50" r:id="rId33" xr:uid="{00000000-0004-0000-0900-000020000000}"/>
    <hyperlink ref="H51" r:id="rId34" xr:uid="{00000000-0004-0000-0900-000021000000}"/>
    <hyperlink ref="H52" r:id="rId35" xr:uid="{00000000-0004-0000-0900-000022000000}"/>
    <hyperlink ref="H53" r:id="rId36" xr:uid="{00000000-0004-0000-0900-000023000000}"/>
    <hyperlink ref="H54" r:id="rId37" xr:uid="{00000000-0004-0000-0900-000024000000}"/>
    <hyperlink ref="H55" r:id="rId38" xr:uid="{00000000-0004-0000-0900-000025000000}"/>
    <hyperlink ref="H56" r:id="rId39" xr:uid="{00000000-0004-0000-0900-000026000000}"/>
    <hyperlink ref="H57" r:id="rId40" xr:uid="{00000000-0004-0000-0900-000027000000}"/>
    <hyperlink ref="H58" r:id="rId41" xr:uid="{00000000-0004-0000-0900-000028000000}"/>
    <hyperlink ref="H59" r:id="rId42" xr:uid="{00000000-0004-0000-0900-000029000000}"/>
    <hyperlink ref="H60" r:id="rId43" xr:uid="{00000000-0004-0000-0900-00002A000000}"/>
    <hyperlink ref="H61" r:id="rId44" xr:uid="{00000000-0004-0000-0900-00002B000000}"/>
    <hyperlink ref="H62" r:id="rId45" xr:uid="{00000000-0004-0000-0900-00002C000000}"/>
    <hyperlink ref="H63" r:id="rId46" xr:uid="{00000000-0004-0000-0900-00002D000000}"/>
    <hyperlink ref="H64" r:id="rId47" xr:uid="{00000000-0004-0000-0900-00002E000000}"/>
    <hyperlink ref="H65" r:id="rId48" xr:uid="{00000000-0004-0000-0900-00002F000000}"/>
    <hyperlink ref="H66" r:id="rId49" xr:uid="{00000000-0004-0000-0900-000030000000}"/>
    <hyperlink ref="H67" r:id="rId50" xr:uid="{00000000-0004-0000-0900-000031000000}"/>
    <hyperlink ref="H68" r:id="rId51" xr:uid="{00000000-0004-0000-0900-000032000000}"/>
    <hyperlink ref="H69" r:id="rId52" xr:uid="{00000000-0004-0000-0900-000033000000}"/>
    <hyperlink ref="H70" r:id="rId53" xr:uid="{00000000-0004-0000-0900-000034000000}"/>
    <hyperlink ref="H71" r:id="rId54" xr:uid="{00000000-0004-0000-0900-000035000000}"/>
    <hyperlink ref="H72" r:id="rId55" xr:uid="{00000000-0004-0000-0900-000036000000}"/>
    <hyperlink ref="H73" r:id="rId56" xr:uid="{00000000-0004-0000-0900-000037000000}"/>
    <hyperlink ref="H74" r:id="rId57" xr:uid="{00000000-0004-0000-0900-000038000000}"/>
    <hyperlink ref="H75" r:id="rId58" xr:uid="{00000000-0004-0000-0900-000039000000}"/>
    <hyperlink ref="H76" r:id="rId59" xr:uid="{00000000-0004-0000-0900-00003A000000}"/>
    <hyperlink ref="H77" r:id="rId60" xr:uid="{00000000-0004-0000-0900-00003B000000}"/>
    <hyperlink ref="H78" r:id="rId61" xr:uid="{00000000-0004-0000-0900-00003C000000}"/>
    <hyperlink ref="H79" r:id="rId62" xr:uid="{00000000-0004-0000-0900-00003D000000}"/>
    <hyperlink ref="H80" r:id="rId63" xr:uid="{00000000-0004-0000-0900-00003E000000}"/>
    <hyperlink ref="H81" r:id="rId64" xr:uid="{00000000-0004-0000-0900-00003F000000}"/>
    <hyperlink ref="H82" r:id="rId65" xr:uid="{00000000-0004-0000-0900-000040000000}"/>
    <hyperlink ref="H84" r:id="rId66" xr:uid="{00000000-0004-0000-0900-000041000000}"/>
    <hyperlink ref="H85" r:id="rId67" xr:uid="{00000000-0004-0000-0900-000042000000}"/>
    <hyperlink ref="H86" r:id="rId68" xr:uid="{00000000-0004-0000-0900-000043000000}"/>
    <hyperlink ref="H87" r:id="rId69" xr:uid="{00000000-0004-0000-0900-000044000000}"/>
    <hyperlink ref="H88" r:id="rId70" xr:uid="{00000000-0004-0000-0900-000045000000}"/>
    <hyperlink ref="H89" r:id="rId71" xr:uid="{00000000-0004-0000-0900-000046000000}"/>
    <hyperlink ref="H90" r:id="rId72" display="lynn.saferite@sympatico.Ca" xr:uid="{00000000-0004-0000-0900-000047000000}"/>
    <hyperlink ref="H91" r:id="rId73" xr:uid="{00000000-0004-0000-0900-000048000000}"/>
    <hyperlink ref="H92" r:id="rId74" xr:uid="{00000000-0004-0000-0900-000049000000}"/>
    <hyperlink ref="H93" r:id="rId75" xr:uid="{00000000-0004-0000-0900-00004A000000}"/>
    <hyperlink ref="H94" r:id="rId76" xr:uid="{00000000-0004-0000-0900-00004B000000}"/>
    <hyperlink ref="H95" r:id="rId77" xr:uid="{00000000-0004-0000-0900-00004C000000}"/>
    <hyperlink ref="H96" r:id="rId78" xr:uid="{00000000-0004-0000-0900-00004D000000}"/>
    <hyperlink ref="H97" r:id="rId79" xr:uid="{00000000-0004-0000-0900-00004E000000}"/>
    <hyperlink ref="H98" r:id="rId80" xr:uid="{00000000-0004-0000-0900-00004F000000}"/>
    <hyperlink ref="H99" r:id="rId81" xr:uid="{00000000-0004-0000-0900-000050000000}"/>
    <hyperlink ref="H100" r:id="rId82" xr:uid="{00000000-0004-0000-0900-000051000000}"/>
    <hyperlink ref="H101" r:id="rId83" xr:uid="{00000000-0004-0000-0900-000052000000}"/>
    <hyperlink ref="H102" r:id="rId84" xr:uid="{00000000-0004-0000-0900-000053000000}"/>
    <hyperlink ref="H103" r:id="rId85" xr:uid="{00000000-0004-0000-0900-000054000000}"/>
    <hyperlink ref="H104" r:id="rId86" xr:uid="{00000000-0004-0000-0900-000055000000}"/>
    <hyperlink ref="H105" r:id="rId87" xr:uid="{00000000-0004-0000-0900-000056000000}"/>
    <hyperlink ref="H106" r:id="rId88" xr:uid="{00000000-0004-0000-0900-000057000000}"/>
    <hyperlink ref="H107" r:id="rId89" xr:uid="{00000000-0004-0000-0900-000058000000}"/>
    <hyperlink ref="H108" r:id="rId90" xr:uid="{00000000-0004-0000-0900-000059000000}"/>
    <hyperlink ref="H112" r:id="rId91" xr:uid="{00000000-0004-0000-0900-00005A000000}"/>
    <hyperlink ref="H113" r:id="rId92" xr:uid="{00000000-0004-0000-0900-00005B000000}"/>
    <hyperlink ref="H121" r:id="rId93" xr:uid="{00000000-0004-0000-0900-00005C000000}"/>
    <hyperlink ref="H122" r:id="rId94" xr:uid="{00000000-0004-0000-0900-00005D000000}"/>
    <hyperlink ref="H110" r:id="rId95" xr:uid="{00000000-0004-0000-0900-00005E000000}"/>
    <hyperlink ref="H111" r:id="rId96" xr:uid="{00000000-0004-0000-0900-00005F000000}"/>
    <hyperlink ref="H123" r:id="rId97" xr:uid="{00000000-0004-0000-0900-000060000000}"/>
    <hyperlink ref="H124" r:id="rId98" xr:uid="{00000000-0004-0000-0900-000061000000}"/>
    <hyperlink ref="H125" r:id="rId99" xr:uid="{00000000-0004-0000-0900-000062000000}"/>
    <hyperlink ref="H126" r:id="rId100" xr:uid="{00000000-0004-0000-0900-000063000000}"/>
    <hyperlink ref="H127" r:id="rId101" xr:uid="{00000000-0004-0000-0900-000064000000}"/>
    <hyperlink ref="H128" r:id="rId102" xr:uid="{00000000-0004-0000-0900-000065000000}"/>
    <hyperlink ref="H114" r:id="rId103" xr:uid="{00000000-0004-0000-0900-000066000000}"/>
    <hyperlink ref="H115" r:id="rId104" xr:uid="{00000000-0004-0000-0900-000067000000}"/>
    <hyperlink ref="H116" r:id="rId105" xr:uid="{00000000-0004-0000-0900-000068000000}"/>
    <hyperlink ref="H117" r:id="rId106" xr:uid="{00000000-0004-0000-0900-000069000000}"/>
    <hyperlink ref="H118" r:id="rId107" xr:uid="{00000000-0004-0000-0900-00006A000000}"/>
    <hyperlink ref="H119" r:id="rId108" xr:uid="{00000000-0004-0000-0900-00006B000000}"/>
    <hyperlink ref="H120" r:id="rId109" xr:uid="{00000000-0004-0000-0900-00006C000000}"/>
    <hyperlink ref="H130" r:id="rId110" xr:uid="{00000000-0004-0000-0900-00006D000000}"/>
    <hyperlink ref="H131" r:id="rId111" xr:uid="{00000000-0004-0000-0900-00006E000000}"/>
    <hyperlink ref="H132" r:id="rId112" xr:uid="{00000000-0004-0000-0900-00006F000000}"/>
    <hyperlink ref="H133" r:id="rId113" xr:uid="{00000000-0004-0000-0900-000070000000}"/>
    <hyperlink ref="H134" r:id="rId114" xr:uid="{00000000-0004-0000-0900-000071000000}"/>
    <hyperlink ref="H135" r:id="rId115" xr:uid="{00000000-0004-0000-0900-000072000000}"/>
    <hyperlink ref="H136" r:id="rId116" xr:uid="{00000000-0004-0000-0900-000073000000}"/>
    <hyperlink ref="H162" r:id="rId117" xr:uid="{00000000-0004-0000-0900-000074000000}"/>
    <hyperlink ref="H137" r:id="rId118" xr:uid="{00000000-0004-0000-0900-000075000000}"/>
    <hyperlink ref="H138" r:id="rId119" xr:uid="{00000000-0004-0000-0900-000076000000}"/>
    <hyperlink ref="H139" r:id="rId120" xr:uid="{00000000-0004-0000-0900-000077000000}"/>
    <hyperlink ref="H140" r:id="rId121" xr:uid="{00000000-0004-0000-0900-000078000000}"/>
    <hyperlink ref="H141" r:id="rId122" xr:uid="{00000000-0004-0000-0900-000079000000}"/>
    <hyperlink ref="H142" r:id="rId123" xr:uid="{00000000-0004-0000-0900-00007A000000}"/>
    <hyperlink ref="H143" r:id="rId124" xr:uid="{00000000-0004-0000-0900-00007B000000}"/>
    <hyperlink ref="H144" r:id="rId125" xr:uid="{00000000-0004-0000-0900-00007C000000}"/>
    <hyperlink ref="H145" r:id="rId126" xr:uid="{00000000-0004-0000-0900-00007D000000}"/>
    <hyperlink ref="H146" r:id="rId127" xr:uid="{00000000-0004-0000-0900-00007E000000}"/>
    <hyperlink ref="H147" r:id="rId128" xr:uid="{00000000-0004-0000-0900-00007F000000}"/>
    <hyperlink ref="H148" r:id="rId129" xr:uid="{00000000-0004-0000-0900-000080000000}"/>
    <hyperlink ref="H149" r:id="rId130" xr:uid="{00000000-0004-0000-0900-000081000000}"/>
    <hyperlink ref="H150" r:id="rId131" xr:uid="{00000000-0004-0000-0900-000082000000}"/>
    <hyperlink ref="H151" r:id="rId132" xr:uid="{00000000-0004-0000-0900-000083000000}"/>
    <hyperlink ref="H152" r:id="rId133" xr:uid="{00000000-0004-0000-0900-000084000000}"/>
    <hyperlink ref="H153" r:id="rId134" xr:uid="{00000000-0004-0000-0900-000085000000}"/>
    <hyperlink ref="H154" r:id="rId135" xr:uid="{00000000-0004-0000-0900-000086000000}"/>
    <hyperlink ref="H155" r:id="rId136" xr:uid="{00000000-0004-0000-0900-000087000000}"/>
    <hyperlink ref="H156" r:id="rId137" xr:uid="{00000000-0004-0000-0900-000088000000}"/>
    <hyperlink ref="H157" r:id="rId138" xr:uid="{00000000-0004-0000-0900-000089000000}"/>
    <hyperlink ref="H158" r:id="rId139" xr:uid="{00000000-0004-0000-0900-00008A000000}"/>
    <hyperlink ref="H159" r:id="rId140" xr:uid="{00000000-0004-0000-0900-00008B000000}"/>
    <hyperlink ref="H160" r:id="rId141" xr:uid="{00000000-0004-0000-0900-00008C000000}"/>
    <hyperlink ref="H161" r:id="rId142" xr:uid="{00000000-0004-0000-0900-00008D000000}"/>
    <hyperlink ref="H203" r:id="rId143" xr:uid="{00000000-0004-0000-0900-00008E000000}"/>
    <hyperlink ref="H202" r:id="rId144" xr:uid="{00000000-0004-0000-0900-00008F000000}"/>
    <hyperlink ref="H204" r:id="rId145" xr:uid="{00000000-0004-0000-0900-000090000000}"/>
    <hyperlink ref="H205" r:id="rId146" xr:uid="{00000000-0004-0000-0900-000091000000}"/>
    <hyperlink ref="H206" r:id="rId147" xr:uid="{00000000-0004-0000-0900-000092000000}"/>
    <hyperlink ref="H207" r:id="rId148" xr:uid="{00000000-0004-0000-0900-000093000000}"/>
    <hyperlink ref="H208" r:id="rId149" xr:uid="{00000000-0004-0000-0900-000094000000}"/>
    <hyperlink ref="H209" r:id="rId150" xr:uid="{00000000-0004-0000-0900-000095000000}"/>
    <hyperlink ref="H210" r:id="rId151" xr:uid="{00000000-0004-0000-0900-000096000000}"/>
    <hyperlink ref="H211" r:id="rId152" xr:uid="{00000000-0004-0000-0900-000097000000}"/>
    <hyperlink ref="H212" r:id="rId153" xr:uid="{00000000-0004-0000-0900-000098000000}"/>
    <hyperlink ref="H213" r:id="rId154" xr:uid="{00000000-0004-0000-0900-000099000000}"/>
    <hyperlink ref="H214" r:id="rId155" xr:uid="{00000000-0004-0000-0900-00009A000000}"/>
    <hyperlink ref="H215" r:id="rId156" xr:uid="{00000000-0004-0000-0900-00009B000000}"/>
    <hyperlink ref="H216" r:id="rId157" xr:uid="{00000000-0004-0000-0900-00009C000000}"/>
    <hyperlink ref="H217" r:id="rId158" xr:uid="{00000000-0004-0000-0900-00009D000000}"/>
    <hyperlink ref="H218" r:id="rId159" xr:uid="{00000000-0004-0000-0900-00009E000000}"/>
    <hyperlink ref="H219" r:id="rId160" xr:uid="{00000000-0004-0000-0900-00009F000000}"/>
    <hyperlink ref="H220" r:id="rId161" xr:uid="{00000000-0004-0000-0900-0000A0000000}"/>
    <hyperlink ref="H221" r:id="rId162" xr:uid="{00000000-0004-0000-0900-0000A1000000}"/>
    <hyperlink ref="H222" r:id="rId163" xr:uid="{00000000-0004-0000-0900-0000A2000000}"/>
    <hyperlink ref="H223" r:id="rId164" xr:uid="{00000000-0004-0000-0900-0000A3000000}"/>
    <hyperlink ref="H224" r:id="rId165" xr:uid="{00000000-0004-0000-0900-0000A4000000}"/>
    <hyperlink ref="H225" r:id="rId166" xr:uid="{00000000-0004-0000-0900-0000A5000000}"/>
    <hyperlink ref="H226" r:id="rId167" xr:uid="{00000000-0004-0000-0900-0000A6000000}"/>
    <hyperlink ref="H227" r:id="rId168" xr:uid="{00000000-0004-0000-0900-0000A7000000}"/>
    <hyperlink ref="H228" r:id="rId169" xr:uid="{00000000-0004-0000-0900-0000A8000000}"/>
    <hyperlink ref="H229" r:id="rId170" xr:uid="{00000000-0004-0000-0900-0000A9000000}"/>
    <hyperlink ref="H230" r:id="rId171" xr:uid="{00000000-0004-0000-0900-0000AA000000}"/>
    <hyperlink ref="H231" r:id="rId172" xr:uid="{00000000-0004-0000-0900-0000AB000000}"/>
    <hyperlink ref="H232" r:id="rId173" xr:uid="{00000000-0004-0000-0900-0000AC000000}"/>
    <hyperlink ref="H233" r:id="rId174" xr:uid="{00000000-0004-0000-0900-0000AD000000}"/>
    <hyperlink ref="H234" r:id="rId175" xr:uid="{00000000-0004-0000-0900-0000AE000000}"/>
    <hyperlink ref="H235" r:id="rId176" xr:uid="{00000000-0004-0000-0900-0000AF000000}"/>
    <hyperlink ref="H236" r:id="rId177" xr:uid="{00000000-0004-0000-0900-0000B0000000}"/>
    <hyperlink ref="H237" r:id="rId178" xr:uid="{00000000-0004-0000-0900-0000B1000000}"/>
    <hyperlink ref="H238" r:id="rId179" xr:uid="{00000000-0004-0000-0900-0000B2000000}"/>
    <hyperlink ref="H239" r:id="rId180" xr:uid="{00000000-0004-0000-0900-0000B3000000}"/>
    <hyperlink ref="H240" r:id="rId181" xr:uid="{00000000-0004-0000-0900-0000B4000000}"/>
    <hyperlink ref="H241" r:id="rId182" xr:uid="{00000000-0004-0000-0900-0000B5000000}"/>
    <hyperlink ref="H242" r:id="rId183" xr:uid="{00000000-0004-0000-0900-0000B6000000}"/>
    <hyperlink ref="H243" r:id="rId184" xr:uid="{00000000-0004-0000-0900-0000B7000000}"/>
    <hyperlink ref="H244" r:id="rId185" xr:uid="{00000000-0004-0000-0900-0000B8000000}"/>
    <hyperlink ref="H245" r:id="rId186" xr:uid="{00000000-0004-0000-0900-0000B9000000}"/>
    <hyperlink ref="H246" r:id="rId187" xr:uid="{00000000-0004-0000-0900-0000BA000000}"/>
    <hyperlink ref="H247" r:id="rId188" xr:uid="{00000000-0004-0000-0900-0000BB000000}"/>
    <hyperlink ref="H248" r:id="rId189" xr:uid="{00000000-0004-0000-0900-0000BC000000}"/>
    <hyperlink ref="H249" r:id="rId190" xr:uid="{00000000-0004-0000-0900-0000BD000000}"/>
    <hyperlink ref="H250" r:id="rId191" xr:uid="{00000000-0004-0000-0900-0000BE000000}"/>
    <hyperlink ref="H251" r:id="rId192" xr:uid="{00000000-0004-0000-0900-0000BF000000}"/>
    <hyperlink ref="H252" r:id="rId193" xr:uid="{00000000-0004-0000-0900-0000C0000000}"/>
    <hyperlink ref="H253" r:id="rId194" xr:uid="{00000000-0004-0000-0900-0000C1000000}"/>
    <hyperlink ref="H254" r:id="rId195" xr:uid="{00000000-0004-0000-0900-0000C2000000}"/>
    <hyperlink ref="H255" r:id="rId196" xr:uid="{00000000-0004-0000-0900-0000C3000000}"/>
    <hyperlink ref="H256" r:id="rId197" xr:uid="{00000000-0004-0000-0900-0000C4000000}"/>
    <hyperlink ref="H257" r:id="rId198" xr:uid="{00000000-0004-0000-0900-0000C5000000}"/>
    <hyperlink ref="H258" r:id="rId199" xr:uid="{00000000-0004-0000-0900-0000C6000000}"/>
    <hyperlink ref="H259" r:id="rId200" xr:uid="{00000000-0004-0000-0900-0000C7000000}"/>
    <hyperlink ref="H260" r:id="rId201" xr:uid="{00000000-0004-0000-0900-0000C8000000}"/>
    <hyperlink ref="H261" r:id="rId202" xr:uid="{00000000-0004-0000-0900-0000C9000000}"/>
    <hyperlink ref="H262" r:id="rId203" xr:uid="{00000000-0004-0000-0900-0000CA000000}"/>
    <hyperlink ref="H263" r:id="rId204" xr:uid="{00000000-0004-0000-0900-0000CB000000}"/>
    <hyperlink ref="H264" r:id="rId205" xr:uid="{00000000-0004-0000-0900-0000CC000000}"/>
    <hyperlink ref="H265" r:id="rId206" xr:uid="{00000000-0004-0000-0900-0000CD000000}"/>
    <hyperlink ref="H266" r:id="rId207" xr:uid="{00000000-0004-0000-0900-0000CE000000}"/>
    <hyperlink ref="H267" r:id="rId208" xr:uid="{00000000-0004-0000-0900-0000CF000000}"/>
    <hyperlink ref="H269" r:id="rId209" xr:uid="{00000000-0004-0000-0900-0000D0000000}"/>
    <hyperlink ref="H270" r:id="rId210" xr:uid="{00000000-0004-0000-0900-0000D1000000}"/>
    <hyperlink ref="H271" r:id="rId211" xr:uid="{00000000-0004-0000-0900-0000D2000000}"/>
    <hyperlink ref="H272" r:id="rId212" xr:uid="{00000000-0004-0000-0900-0000D3000000}"/>
    <hyperlink ref="H273" r:id="rId213" xr:uid="{00000000-0004-0000-0900-0000D4000000}"/>
    <hyperlink ref="H274" r:id="rId214" xr:uid="{00000000-0004-0000-0900-0000D5000000}"/>
    <hyperlink ref="H275" r:id="rId215" xr:uid="{00000000-0004-0000-0900-0000D6000000}"/>
    <hyperlink ref="H276" r:id="rId216" xr:uid="{00000000-0004-0000-0900-0000D7000000}"/>
    <hyperlink ref="H277" r:id="rId217" xr:uid="{00000000-0004-0000-0900-0000D8000000}"/>
    <hyperlink ref="H278" r:id="rId218" xr:uid="{00000000-0004-0000-0900-0000D9000000}"/>
    <hyperlink ref="H279" r:id="rId219" xr:uid="{00000000-0004-0000-0900-0000DA000000}"/>
    <hyperlink ref="H280" r:id="rId220" xr:uid="{00000000-0004-0000-0900-0000DB000000}"/>
    <hyperlink ref="H281" r:id="rId221" xr:uid="{00000000-0004-0000-0900-0000DC000000}"/>
    <hyperlink ref="H283" r:id="rId222" xr:uid="{00000000-0004-0000-0900-0000DD000000}"/>
    <hyperlink ref="H284" r:id="rId223" xr:uid="{00000000-0004-0000-0900-0000DE000000}"/>
    <hyperlink ref="H285" r:id="rId224" xr:uid="{00000000-0004-0000-0900-0000DF000000}"/>
    <hyperlink ref="H286" r:id="rId225" xr:uid="{00000000-0004-0000-0900-0000E0000000}"/>
    <hyperlink ref="H287" r:id="rId226" xr:uid="{00000000-0004-0000-0900-0000E1000000}"/>
    <hyperlink ref="H288" r:id="rId227" xr:uid="{00000000-0004-0000-0900-0000E2000000}"/>
    <hyperlink ref="H289" r:id="rId228" xr:uid="{00000000-0004-0000-0900-0000E3000000}"/>
    <hyperlink ref="H291" r:id="rId229" xr:uid="{00000000-0004-0000-0900-0000E4000000}"/>
    <hyperlink ref="H292" r:id="rId230" xr:uid="{00000000-0004-0000-0900-0000E5000000}"/>
    <hyperlink ref="H293" r:id="rId231" xr:uid="{00000000-0004-0000-0900-0000E6000000}"/>
    <hyperlink ref="H294" r:id="rId232" xr:uid="{00000000-0004-0000-0900-0000E7000000}"/>
    <hyperlink ref="H295" r:id="rId233" xr:uid="{00000000-0004-0000-0900-0000E8000000}"/>
    <hyperlink ref="H296" r:id="rId234" xr:uid="{00000000-0004-0000-0900-0000E9000000}"/>
    <hyperlink ref="H297" r:id="rId235" xr:uid="{00000000-0004-0000-0900-0000EA000000}"/>
    <hyperlink ref="H298" r:id="rId236" xr:uid="{00000000-0004-0000-0900-0000EB000000}"/>
    <hyperlink ref="H299" r:id="rId237" xr:uid="{00000000-0004-0000-0900-0000EC000000}"/>
    <hyperlink ref="H300" r:id="rId238" xr:uid="{00000000-0004-0000-0900-0000ED000000}"/>
    <hyperlink ref="H301" r:id="rId239" xr:uid="{00000000-0004-0000-0900-0000EE000000}"/>
    <hyperlink ref="H302" r:id="rId240" xr:uid="{00000000-0004-0000-0900-0000EF000000}"/>
    <hyperlink ref="H303" r:id="rId241" xr:uid="{00000000-0004-0000-0900-0000F0000000}"/>
    <hyperlink ref="H304" r:id="rId242" xr:uid="{00000000-0004-0000-0900-0000F1000000}"/>
    <hyperlink ref="H305" r:id="rId243" xr:uid="{00000000-0004-0000-0900-0000F2000000}"/>
    <hyperlink ref="H306" r:id="rId244" xr:uid="{00000000-0004-0000-0900-0000F3000000}"/>
    <hyperlink ref="H307" r:id="rId245" xr:uid="{00000000-0004-0000-0900-0000F4000000}"/>
    <hyperlink ref="H308" r:id="rId246" xr:uid="{00000000-0004-0000-0900-0000F5000000}"/>
    <hyperlink ref="H309" r:id="rId247" xr:uid="{00000000-0004-0000-0900-0000F6000000}"/>
    <hyperlink ref="H310" r:id="rId248" xr:uid="{00000000-0004-0000-0900-0000F7000000}"/>
    <hyperlink ref="H311" r:id="rId249" xr:uid="{00000000-0004-0000-0900-0000F8000000}"/>
    <hyperlink ref="H312" r:id="rId250" xr:uid="{00000000-0004-0000-0900-0000F9000000}"/>
    <hyperlink ref="H313" r:id="rId251" xr:uid="{00000000-0004-0000-0900-0000FA000000}"/>
    <hyperlink ref="H314" r:id="rId252" xr:uid="{00000000-0004-0000-0900-0000FB000000}"/>
    <hyperlink ref="H315" r:id="rId253" xr:uid="{00000000-0004-0000-0900-0000FC000000}"/>
    <hyperlink ref="H316" r:id="rId254" xr:uid="{00000000-0004-0000-0900-0000FD000000}"/>
    <hyperlink ref="H317" r:id="rId255" xr:uid="{00000000-0004-0000-0900-0000FE000000}"/>
    <hyperlink ref="H318" r:id="rId256" xr:uid="{00000000-0004-0000-0900-0000FF000000}"/>
    <hyperlink ref="H319" r:id="rId257" xr:uid="{00000000-0004-0000-0900-000000010000}"/>
    <hyperlink ref="H320" r:id="rId258" xr:uid="{00000000-0004-0000-0900-000001010000}"/>
    <hyperlink ref="H321" r:id="rId259" xr:uid="{00000000-0004-0000-0900-000002010000}"/>
    <hyperlink ref="H322" r:id="rId260" xr:uid="{00000000-0004-0000-0900-000003010000}"/>
    <hyperlink ref="H323" r:id="rId261" xr:uid="{00000000-0004-0000-0900-000004010000}"/>
    <hyperlink ref="H324" r:id="rId262" xr:uid="{00000000-0004-0000-0900-000005010000}"/>
    <hyperlink ref="H325" r:id="rId263" xr:uid="{00000000-0004-0000-0900-000006010000}"/>
    <hyperlink ref="H326" r:id="rId264" xr:uid="{00000000-0004-0000-0900-000007010000}"/>
    <hyperlink ref="H327" r:id="rId265" xr:uid="{00000000-0004-0000-0900-000008010000}"/>
    <hyperlink ref="H328" r:id="rId266" xr:uid="{00000000-0004-0000-0900-000009010000}"/>
    <hyperlink ref="H329" r:id="rId267" xr:uid="{00000000-0004-0000-0900-00000A010000}"/>
    <hyperlink ref="H330" r:id="rId268" xr:uid="{00000000-0004-0000-0900-00000B010000}"/>
    <hyperlink ref="H331" r:id="rId269" xr:uid="{00000000-0004-0000-0900-00000C010000}"/>
    <hyperlink ref="H332" r:id="rId270" xr:uid="{00000000-0004-0000-0900-00000D010000}"/>
    <hyperlink ref="H333" r:id="rId271" xr:uid="{00000000-0004-0000-0900-00000E010000}"/>
    <hyperlink ref="H334" r:id="rId272" xr:uid="{00000000-0004-0000-0900-00000F010000}"/>
    <hyperlink ref="H335" r:id="rId273" xr:uid="{00000000-0004-0000-0900-000010010000}"/>
    <hyperlink ref="H336" r:id="rId274" xr:uid="{00000000-0004-0000-0900-000011010000}"/>
    <hyperlink ref="H337" r:id="rId275" xr:uid="{00000000-0004-0000-0900-000012010000}"/>
    <hyperlink ref="H338" r:id="rId276" xr:uid="{00000000-0004-0000-0900-000013010000}"/>
    <hyperlink ref="H339" r:id="rId277" xr:uid="{00000000-0004-0000-0900-000014010000}"/>
    <hyperlink ref="H340" r:id="rId278" xr:uid="{00000000-0004-0000-0900-000015010000}"/>
    <hyperlink ref="H341" r:id="rId279" xr:uid="{00000000-0004-0000-0900-000016010000}"/>
    <hyperlink ref="H342" r:id="rId280" xr:uid="{00000000-0004-0000-0900-000017010000}"/>
    <hyperlink ref="H343" r:id="rId281" xr:uid="{00000000-0004-0000-0900-000018010000}"/>
    <hyperlink ref="H344" r:id="rId282" xr:uid="{00000000-0004-0000-0900-000019010000}"/>
    <hyperlink ref="H345" r:id="rId283" xr:uid="{00000000-0004-0000-0900-00001A010000}"/>
    <hyperlink ref="H346" r:id="rId284" xr:uid="{00000000-0004-0000-0900-00001B010000}"/>
    <hyperlink ref="H347" r:id="rId285" xr:uid="{00000000-0004-0000-0900-00001C010000}"/>
    <hyperlink ref="H348" r:id="rId286" xr:uid="{00000000-0004-0000-0900-00001D010000}"/>
    <hyperlink ref="H349" r:id="rId287" xr:uid="{00000000-0004-0000-0900-00001E010000}"/>
    <hyperlink ref="H350" r:id="rId288" xr:uid="{00000000-0004-0000-0900-00001F010000}"/>
    <hyperlink ref="H351" r:id="rId289" xr:uid="{00000000-0004-0000-0900-000020010000}"/>
    <hyperlink ref="H352" r:id="rId290" xr:uid="{00000000-0004-0000-0900-000021010000}"/>
    <hyperlink ref="H353" r:id="rId291" xr:uid="{00000000-0004-0000-0900-000022010000}"/>
    <hyperlink ref="H354" r:id="rId292" xr:uid="{00000000-0004-0000-0900-000023010000}"/>
    <hyperlink ref="H355" r:id="rId293" xr:uid="{00000000-0004-0000-0900-000024010000}"/>
    <hyperlink ref="H356" r:id="rId294" xr:uid="{00000000-0004-0000-0900-000025010000}"/>
    <hyperlink ref="H357" r:id="rId295" xr:uid="{00000000-0004-0000-0900-000026010000}"/>
    <hyperlink ref="H358" r:id="rId296" xr:uid="{00000000-0004-0000-0900-000027010000}"/>
    <hyperlink ref="H359" r:id="rId297" xr:uid="{00000000-0004-0000-0900-000028010000}"/>
    <hyperlink ref="H360" r:id="rId298" xr:uid="{00000000-0004-0000-0900-000029010000}"/>
    <hyperlink ref="H361" r:id="rId299" xr:uid="{00000000-0004-0000-0900-00002A010000}"/>
    <hyperlink ref="H362" r:id="rId300" xr:uid="{00000000-0004-0000-0900-00002B010000}"/>
    <hyperlink ref="H363" r:id="rId301" xr:uid="{00000000-0004-0000-0900-00002C010000}"/>
    <hyperlink ref="H365" r:id="rId302" xr:uid="{00000000-0004-0000-0900-00002D010000}"/>
    <hyperlink ref="H366" r:id="rId303" xr:uid="{00000000-0004-0000-0900-00002E010000}"/>
    <hyperlink ref="H367" r:id="rId304" xr:uid="{00000000-0004-0000-0900-00002F010000}"/>
    <hyperlink ref="H368" r:id="rId305" xr:uid="{00000000-0004-0000-0900-000030010000}"/>
    <hyperlink ref="H369" r:id="rId306" xr:uid="{00000000-0004-0000-0900-000031010000}"/>
    <hyperlink ref="H370" r:id="rId307" display="gf13_017nj2@hotamail.com" xr:uid="{00000000-0004-0000-0900-000032010000}"/>
    <hyperlink ref="H371" r:id="rId308" xr:uid="{00000000-0004-0000-0900-000033010000}"/>
    <hyperlink ref="H372" r:id="rId309" xr:uid="{00000000-0004-0000-0900-000034010000}"/>
    <hyperlink ref="H373" r:id="rId310" xr:uid="{00000000-0004-0000-0900-000035010000}"/>
    <hyperlink ref="H374" r:id="rId311" xr:uid="{00000000-0004-0000-0900-000036010000}"/>
    <hyperlink ref="H375" r:id="rId312" xr:uid="{00000000-0004-0000-0900-000037010000}"/>
    <hyperlink ref="H376" r:id="rId313" xr:uid="{00000000-0004-0000-0900-000038010000}"/>
    <hyperlink ref="H377" r:id="rId314" xr:uid="{00000000-0004-0000-0900-000039010000}"/>
    <hyperlink ref="H378" r:id="rId315" xr:uid="{00000000-0004-0000-0900-00003A010000}"/>
    <hyperlink ref="H379" r:id="rId316" xr:uid="{00000000-0004-0000-0900-00003B010000}"/>
    <hyperlink ref="H380" r:id="rId317" xr:uid="{00000000-0004-0000-0900-00003C010000}"/>
    <hyperlink ref="H381" r:id="rId318" xr:uid="{00000000-0004-0000-0900-00003D010000}"/>
    <hyperlink ref="H382" r:id="rId319" xr:uid="{00000000-0004-0000-0900-00003E010000}"/>
    <hyperlink ref="H383" r:id="rId320" xr:uid="{00000000-0004-0000-0900-00003F010000}"/>
    <hyperlink ref="H384" r:id="rId321" xr:uid="{00000000-0004-0000-0900-000040010000}"/>
    <hyperlink ref="H385" r:id="rId322" xr:uid="{00000000-0004-0000-0900-000041010000}"/>
    <hyperlink ref="H386" r:id="rId323" xr:uid="{00000000-0004-0000-0900-000042010000}"/>
    <hyperlink ref="H387" r:id="rId324" xr:uid="{00000000-0004-0000-0900-000043010000}"/>
    <hyperlink ref="H388" r:id="rId325" xr:uid="{00000000-0004-0000-0900-000044010000}"/>
    <hyperlink ref="H389" r:id="rId326" xr:uid="{00000000-0004-0000-0900-000045010000}"/>
    <hyperlink ref="H390" r:id="rId327" xr:uid="{00000000-0004-0000-0900-000046010000}"/>
    <hyperlink ref="H391" r:id="rId328" xr:uid="{00000000-0004-0000-0900-000047010000}"/>
    <hyperlink ref="H392" r:id="rId329" xr:uid="{00000000-0004-0000-0900-000048010000}"/>
    <hyperlink ref="H393" r:id="rId330" xr:uid="{00000000-0004-0000-0900-000049010000}"/>
    <hyperlink ref="H394" r:id="rId331" xr:uid="{00000000-0004-0000-0900-00004A010000}"/>
    <hyperlink ref="H395" r:id="rId332" xr:uid="{00000000-0004-0000-0900-00004B010000}"/>
    <hyperlink ref="H396" r:id="rId333" xr:uid="{00000000-0004-0000-0900-00004C010000}"/>
    <hyperlink ref="H397" r:id="rId334" xr:uid="{00000000-0004-0000-0900-00004D010000}"/>
    <hyperlink ref="H398" r:id="rId335" xr:uid="{00000000-0004-0000-0900-00004E010000}"/>
    <hyperlink ref="H399" r:id="rId336" xr:uid="{00000000-0004-0000-0900-00004F010000}"/>
    <hyperlink ref="H400" r:id="rId337" xr:uid="{00000000-0004-0000-0900-000050010000}"/>
    <hyperlink ref="H401" r:id="rId338" xr:uid="{00000000-0004-0000-0900-000051010000}"/>
    <hyperlink ref="H402" r:id="rId339" xr:uid="{00000000-0004-0000-0900-000052010000}"/>
    <hyperlink ref="H403" r:id="rId340" xr:uid="{00000000-0004-0000-0900-000053010000}"/>
    <hyperlink ref="H404" r:id="rId341" xr:uid="{00000000-0004-0000-0900-000054010000}"/>
    <hyperlink ref="H405" r:id="rId342" xr:uid="{00000000-0004-0000-0900-000055010000}"/>
    <hyperlink ref="H406" r:id="rId343" xr:uid="{00000000-0004-0000-0900-000056010000}"/>
    <hyperlink ref="H407" r:id="rId344" xr:uid="{00000000-0004-0000-0900-000057010000}"/>
    <hyperlink ref="H408" r:id="rId345" xr:uid="{00000000-0004-0000-0900-000058010000}"/>
    <hyperlink ref="H409" r:id="rId346" xr:uid="{00000000-0004-0000-0900-000059010000}"/>
    <hyperlink ref="H410" r:id="rId347" xr:uid="{00000000-0004-0000-0900-00005A010000}"/>
    <hyperlink ref="H411" r:id="rId348" xr:uid="{00000000-0004-0000-0900-00005B010000}"/>
    <hyperlink ref="H412" r:id="rId349" xr:uid="{00000000-0004-0000-0900-00005C010000}"/>
    <hyperlink ref="H413" r:id="rId350" xr:uid="{00000000-0004-0000-0900-00005D010000}"/>
    <hyperlink ref="H414" r:id="rId351" xr:uid="{00000000-0004-0000-0900-00005E010000}"/>
    <hyperlink ref="H415" r:id="rId352" xr:uid="{00000000-0004-0000-0900-00005F010000}"/>
    <hyperlink ref="H416" r:id="rId353" xr:uid="{00000000-0004-0000-0900-000060010000}"/>
    <hyperlink ref="H417" r:id="rId354" xr:uid="{00000000-0004-0000-0900-000061010000}"/>
    <hyperlink ref="H431" r:id="rId355" xr:uid="{00000000-0004-0000-0900-000062010000}"/>
    <hyperlink ref="H432" r:id="rId356" xr:uid="{00000000-0004-0000-0900-000063010000}"/>
    <hyperlink ref="H433" r:id="rId357" xr:uid="{00000000-0004-0000-0900-000064010000}"/>
    <hyperlink ref="H434" r:id="rId358" xr:uid="{00000000-0004-0000-0900-000065010000}"/>
    <hyperlink ref="H435" r:id="rId359" xr:uid="{00000000-0004-0000-0900-000066010000}"/>
    <hyperlink ref="H436" r:id="rId360" xr:uid="{00000000-0004-0000-0900-000067010000}"/>
    <hyperlink ref="H437" r:id="rId361" xr:uid="{00000000-0004-0000-0900-000068010000}"/>
    <hyperlink ref="H438" r:id="rId362" xr:uid="{00000000-0004-0000-0900-000069010000}"/>
    <hyperlink ref="H439" r:id="rId363" xr:uid="{00000000-0004-0000-0900-00006A010000}"/>
    <hyperlink ref="H440" r:id="rId364" xr:uid="{00000000-0004-0000-0900-00006B010000}"/>
    <hyperlink ref="H441" r:id="rId365" xr:uid="{00000000-0004-0000-0900-00006C010000}"/>
    <hyperlink ref="H442" r:id="rId366" xr:uid="{00000000-0004-0000-0900-00006D010000}"/>
    <hyperlink ref="H443" r:id="rId367" xr:uid="{00000000-0004-0000-0900-00006E010000}"/>
    <hyperlink ref="H444" r:id="rId368" xr:uid="{00000000-0004-0000-0900-00006F010000}"/>
    <hyperlink ref="H445" r:id="rId369" xr:uid="{00000000-0004-0000-0900-000070010000}"/>
    <hyperlink ref="H446" r:id="rId370" xr:uid="{00000000-0004-0000-0900-000071010000}"/>
    <hyperlink ref="H447" r:id="rId371" xr:uid="{00000000-0004-0000-0900-000072010000}"/>
    <hyperlink ref="H448" r:id="rId372" xr:uid="{00000000-0004-0000-0900-000073010000}"/>
    <hyperlink ref="H449" r:id="rId373" xr:uid="{00000000-0004-0000-0900-000074010000}"/>
    <hyperlink ref="H450" r:id="rId374" xr:uid="{00000000-0004-0000-0900-000075010000}"/>
    <hyperlink ref="H451" r:id="rId375" xr:uid="{00000000-0004-0000-0900-000076010000}"/>
    <hyperlink ref="H452" r:id="rId376" xr:uid="{00000000-0004-0000-0900-000077010000}"/>
    <hyperlink ref="H453" r:id="rId377" xr:uid="{00000000-0004-0000-0900-000078010000}"/>
    <hyperlink ref="H454" r:id="rId378" xr:uid="{00000000-0004-0000-0900-000079010000}"/>
    <hyperlink ref="H455" r:id="rId379" xr:uid="{00000000-0004-0000-0900-00007A010000}"/>
    <hyperlink ref="H456" r:id="rId380" xr:uid="{00000000-0004-0000-0900-00007B010000}"/>
    <hyperlink ref="H457" r:id="rId381" xr:uid="{00000000-0004-0000-0900-00007C010000}"/>
    <hyperlink ref="H458" r:id="rId382" xr:uid="{00000000-0004-0000-0900-00007D010000}"/>
    <hyperlink ref="H459" r:id="rId383" xr:uid="{00000000-0004-0000-0900-00007E010000}"/>
    <hyperlink ref="H460" r:id="rId384" xr:uid="{00000000-0004-0000-0900-00007F010000}"/>
    <hyperlink ref="H461" r:id="rId385" xr:uid="{00000000-0004-0000-0900-000080010000}"/>
    <hyperlink ref="H462" r:id="rId386" xr:uid="{00000000-0004-0000-0900-000081010000}"/>
    <hyperlink ref="H463" r:id="rId387" xr:uid="{00000000-0004-0000-0900-000082010000}"/>
    <hyperlink ref="H464" r:id="rId388" xr:uid="{00000000-0004-0000-0900-000083010000}"/>
    <hyperlink ref="H465" r:id="rId389" xr:uid="{00000000-0004-0000-0900-000084010000}"/>
    <hyperlink ref="H466" r:id="rId390" xr:uid="{00000000-0004-0000-0900-000085010000}"/>
    <hyperlink ref="H467" r:id="rId391" xr:uid="{00000000-0004-0000-0900-000086010000}"/>
    <hyperlink ref="H468" r:id="rId392" xr:uid="{00000000-0004-0000-0900-000087010000}"/>
    <hyperlink ref="H469" r:id="rId393" xr:uid="{00000000-0004-0000-0900-000088010000}"/>
    <hyperlink ref="H470" r:id="rId394" xr:uid="{00000000-0004-0000-0900-000089010000}"/>
    <hyperlink ref="H471" r:id="rId395" xr:uid="{00000000-0004-0000-0900-00008A010000}"/>
    <hyperlink ref="H472" r:id="rId396" xr:uid="{00000000-0004-0000-0900-00008B010000}"/>
    <hyperlink ref="H473" r:id="rId397" xr:uid="{00000000-0004-0000-0900-00008C010000}"/>
    <hyperlink ref="H474" r:id="rId398" xr:uid="{00000000-0004-0000-0900-00008D010000}"/>
    <hyperlink ref="H475" r:id="rId399" xr:uid="{00000000-0004-0000-0900-00008E010000}"/>
    <hyperlink ref="H476" r:id="rId400" xr:uid="{00000000-0004-0000-0900-00008F010000}"/>
    <hyperlink ref="H477" r:id="rId401" xr:uid="{00000000-0004-0000-0900-000090010000}"/>
    <hyperlink ref="H478" r:id="rId402" xr:uid="{00000000-0004-0000-0900-000091010000}"/>
    <hyperlink ref="H479" r:id="rId403" xr:uid="{00000000-0004-0000-0900-000092010000}"/>
    <hyperlink ref="H480" r:id="rId404" xr:uid="{00000000-0004-0000-0900-000093010000}"/>
    <hyperlink ref="H481" r:id="rId405" xr:uid="{00000000-0004-0000-0900-000094010000}"/>
    <hyperlink ref="H482" r:id="rId406" xr:uid="{00000000-0004-0000-0900-000095010000}"/>
    <hyperlink ref="H483" r:id="rId407" xr:uid="{00000000-0004-0000-0900-000096010000}"/>
    <hyperlink ref="H484" r:id="rId408" xr:uid="{00000000-0004-0000-0900-000097010000}"/>
    <hyperlink ref="H485" r:id="rId409" xr:uid="{00000000-0004-0000-0900-000098010000}"/>
    <hyperlink ref="H486" r:id="rId410" xr:uid="{00000000-0004-0000-0900-000099010000}"/>
    <hyperlink ref="H487" r:id="rId411" xr:uid="{00000000-0004-0000-0900-00009A010000}"/>
    <hyperlink ref="H488" r:id="rId412" xr:uid="{00000000-0004-0000-0900-00009B010000}"/>
    <hyperlink ref="H489" r:id="rId413" xr:uid="{00000000-0004-0000-0900-00009C010000}"/>
    <hyperlink ref="H490" r:id="rId414" xr:uid="{00000000-0004-0000-0900-00009D010000}"/>
    <hyperlink ref="H491" r:id="rId415" xr:uid="{00000000-0004-0000-0900-00009E010000}"/>
    <hyperlink ref="H492" r:id="rId416" xr:uid="{00000000-0004-0000-0900-00009F010000}"/>
    <hyperlink ref="H493" r:id="rId417" xr:uid="{00000000-0004-0000-0900-0000A0010000}"/>
    <hyperlink ref="H494" r:id="rId418" xr:uid="{00000000-0004-0000-0900-0000A1010000}"/>
    <hyperlink ref="H495" r:id="rId419" xr:uid="{00000000-0004-0000-0900-0000A2010000}"/>
    <hyperlink ref="H496" r:id="rId420" xr:uid="{00000000-0004-0000-0900-0000A3010000}"/>
    <hyperlink ref="H498" r:id="rId421" xr:uid="{00000000-0004-0000-0900-0000A4010000}"/>
    <hyperlink ref="H499" r:id="rId422" xr:uid="{00000000-0004-0000-0900-0000A5010000}"/>
    <hyperlink ref="H500" r:id="rId423" xr:uid="{00000000-0004-0000-0900-0000A6010000}"/>
    <hyperlink ref="H501" r:id="rId424" xr:uid="{00000000-0004-0000-0900-0000A7010000}"/>
    <hyperlink ref="H502" r:id="rId425" xr:uid="{00000000-0004-0000-0900-0000A8010000}"/>
    <hyperlink ref="H504" r:id="rId426" xr:uid="{00000000-0004-0000-0900-0000A9010000}"/>
    <hyperlink ref="H505" r:id="rId427" xr:uid="{00000000-0004-0000-0900-0000AA010000}"/>
    <hyperlink ref="H506" r:id="rId428" xr:uid="{00000000-0004-0000-0900-0000AB010000}"/>
    <hyperlink ref="H507" r:id="rId429" xr:uid="{00000000-0004-0000-0900-0000AC010000}"/>
    <hyperlink ref="H509" r:id="rId430" xr:uid="{00000000-0004-0000-0900-0000AD010000}"/>
    <hyperlink ref="H510" r:id="rId431" xr:uid="{00000000-0004-0000-0900-0000AE010000}"/>
    <hyperlink ref="H511" r:id="rId432" xr:uid="{00000000-0004-0000-0900-0000AF010000}"/>
    <hyperlink ref="H512" r:id="rId433" xr:uid="{00000000-0004-0000-0900-0000B0010000}"/>
    <hyperlink ref="H513" r:id="rId434" xr:uid="{00000000-0004-0000-0900-0000B1010000}"/>
    <hyperlink ref="H514" r:id="rId435" xr:uid="{00000000-0004-0000-0900-0000B2010000}"/>
    <hyperlink ref="H515" r:id="rId436" xr:uid="{00000000-0004-0000-0900-0000B3010000}"/>
    <hyperlink ref="H516" r:id="rId437" xr:uid="{00000000-0004-0000-0900-0000B4010000}"/>
    <hyperlink ref="H517" r:id="rId438" xr:uid="{00000000-0004-0000-0900-0000B5010000}"/>
    <hyperlink ref="H518" r:id="rId439" xr:uid="{00000000-0004-0000-0900-0000B6010000}"/>
    <hyperlink ref="H519" r:id="rId440" xr:uid="{00000000-0004-0000-0900-0000B7010000}"/>
    <hyperlink ref="H520" r:id="rId441" xr:uid="{00000000-0004-0000-0900-0000B8010000}"/>
    <hyperlink ref="H521" r:id="rId442" xr:uid="{00000000-0004-0000-0900-0000B9010000}"/>
    <hyperlink ref="H522" r:id="rId443" xr:uid="{00000000-0004-0000-0900-0000BA010000}"/>
    <hyperlink ref="H523" r:id="rId444" xr:uid="{00000000-0004-0000-0900-0000BB010000}"/>
    <hyperlink ref="H524" r:id="rId445" xr:uid="{00000000-0004-0000-0900-0000BC010000}"/>
    <hyperlink ref="H525" r:id="rId446" xr:uid="{00000000-0004-0000-0900-0000BD010000}"/>
    <hyperlink ref="H526" r:id="rId447" xr:uid="{00000000-0004-0000-0900-0000BE010000}"/>
    <hyperlink ref="H527" r:id="rId448" xr:uid="{00000000-0004-0000-0900-0000BF010000}"/>
    <hyperlink ref="H528" r:id="rId449" xr:uid="{00000000-0004-0000-0900-0000C0010000}"/>
    <hyperlink ref="H529" r:id="rId450" xr:uid="{00000000-0004-0000-0900-0000C1010000}"/>
    <hyperlink ref="H530" r:id="rId451" xr:uid="{00000000-0004-0000-0900-0000C2010000}"/>
    <hyperlink ref="H531" r:id="rId452" xr:uid="{00000000-0004-0000-0900-0000C3010000}"/>
    <hyperlink ref="H532" r:id="rId453" xr:uid="{00000000-0004-0000-0900-0000C4010000}"/>
    <hyperlink ref="H533" r:id="rId454" xr:uid="{00000000-0004-0000-0900-0000C5010000}"/>
    <hyperlink ref="H534" r:id="rId455" xr:uid="{00000000-0004-0000-0900-0000C6010000}"/>
    <hyperlink ref="H535" r:id="rId456" xr:uid="{00000000-0004-0000-0900-0000C7010000}"/>
    <hyperlink ref="H536" r:id="rId457" xr:uid="{00000000-0004-0000-0900-0000C8010000}"/>
    <hyperlink ref="H537" r:id="rId458" xr:uid="{00000000-0004-0000-0900-0000C9010000}"/>
    <hyperlink ref="H538" r:id="rId459" xr:uid="{00000000-0004-0000-0900-0000CA010000}"/>
    <hyperlink ref="H539" r:id="rId460" xr:uid="{00000000-0004-0000-0900-0000CB010000}"/>
    <hyperlink ref="H540" r:id="rId461" xr:uid="{00000000-0004-0000-0900-0000CC010000}"/>
    <hyperlink ref="H541" r:id="rId462" xr:uid="{00000000-0004-0000-0900-0000CD010000}"/>
    <hyperlink ref="H542" r:id="rId463" xr:uid="{00000000-0004-0000-0900-0000CE010000}"/>
    <hyperlink ref="H543" r:id="rId464" xr:uid="{00000000-0004-0000-0900-0000CF010000}"/>
    <hyperlink ref="H544" r:id="rId465" xr:uid="{00000000-0004-0000-0900-0000D0010000}"/>
    <hyperlink ref="H545" r:id="rId466" xr:uid="{00000000-0004-0000-0900-0000D1010000}"/>
    <hyperlink ref="H546" r:id="rId467" xr:uid="{00000000-0004-0000-0900-0000D2010000}"/>
    <hyperlink ref="H547" r:id="rId468" xr:uid="{00000000-0004-0000-0900-0000D3010000}"/>
    <hyperlink ref="H548" r:id="rId469" xr:uid="{00000000-0004-0000-0900-0000D4010000}"/>
    <hyperlink ref="H549" r:id="rId470" xr:uid="{00000000-0004-0000-0900-0000D5010000}"/>
    <hyperlink ref="H550" r:id="rId471" xr:uid="{00000000-0004-0000-0900-0000D6010000}"/>
    <hyperlink ref="H551" r:id="rId472" xr:uid="{00000000-0004-0000-0900-0000D7010000}"/>
    <hyperlink ref="H552" r:id="rId473" xr:uid="{00000000-0004-0000-0900-0000D8010000}"/>
    <hyperlink ref="H553" r:id="rId474" xr:uid="{00000000-0004-0000-0900-0000D9010000}"/>
    <hyperlink ref="H555" r:id="rId475" xr:uid="{00000000-0004-0000-0900-0000DA010000}"/>
    <hyperlink ref="H556" r:id="rId476" xr:uid="{00000000-0004-0000-0900-0000DB010000}"/>
    <hyperlink ref="H557" r:id="rId477" xr:uid="{00000000-0004-0000-0900-0000DC010000}"/>
    <hyperlink ref="H558" r:id="rId478" xr:uid="{00000000-0004-0000-0900-0000DD010000}"/>
    <hyperlink ref="H559" r:id="rId479" xr:uid="{00000000-0004-0000-0900-0000DE010000}"/>
    <hyperlink ref="H575" r:id="rId480" xr:uid="{00000000-0004-0000-0900-0000DF010000}"/>
    <hyperlink ref="H576" r:id="rId481" xr:uid="{00000000-0004-0000-0900-0000E0010000}"/>
    <hyperlink ref="H577" r:id="rId482" xr:uid="{00000000-0004-0000-0900-0000E1010000}"/>
    <hyperlink ref="H579" r:id="rId483" xr:uid="{00000000-0004-0000-0900-0000E2010000}"/>
    <hyperlink ref="H578" r:id="rId484" xr:uid="{00000000-0004-0000-0900-0000E3010000}"/>
    <hyperlink ref="H580" r:id="rId485" xr:uid="{00000000-0004-0000-0900-0000E4010000}"/>
    <hyperlink ref="H581" r:id="rId486" xr:uid="{00000000-0004-0000-0900-0000E5010000}"/>
    <hyperlink ref="H364" r:id="rId487" xr:uid="{00000000-0004-0000-0900-0000E6010000}"/>
    <hyperlink ref="H583" r:id="rId488" xr:uid="{00000000-0004-0000-0900-0000E7010000}"/>
    <hyperlink ref="H584" r:id="rId489" xr:uid="{00000000-0004-0000-0900-0000E8010000}"/>
    <hyperlink ref="H585" r:id="rId490" xr:uid="{00000000-0004-0000-0900-0000E9010000}"/>
  </hyperlinks>
  <pageMargins left="0.25" right="0.26" top="0.37" bottom="0.35" header="0.25" footer="0.25"/>
  <pageSetup paperSize="5" scale="47" orientation="landscape" horizontalDpi="1200" verticalDpi="1200" r:id="rId491"/>
  <headerFooter alignWithMargins="0"/>
  <legacyDrawing r:id="rId4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44"/>
  <sheetViews>
    <sheetView view="pageBreakPreview" topLeftCell="G1" zoomScale="75" zoomScaleNormal="100" workbookViewId="0" xr3:uid="{65FA3815-DCC1-5481-872F-D2879ED395ED}">
      <pane ySplit="1" topLeftCell="A12" activePane="bottomLeft" state="frozen"/>
      <selection pane="bottomLeft" activeCell="T42" sqref="T42"/>
    </sheetView>
  </sheetViews>
  <sheetFormatPr defaultRowHeight="12.75"/>
  <cols>
    <col min="1" max="1" width="27.140625" style="13" customWidth="1"/>
    <col min="2" max="2" width="29.140625" style="13" customWidth="1"/>
    <col min="3" max="3" width="16.7109375" style="13" customWidth="1"/>
    <col min="4" max="4" width="9" style="13" bestFit="1" customWidth="1"/>
    <col min="5" max="5" width="21.7109375" style="13" customWidth="1"/>
    <col min="6" max="6" width="20.140625" style="13" bestFit="1" customWidth="1"/>
    <col min="7" max="7" width="12.140625" style="13" bestFit="1" customWidth="1"/>
    <col min="8" max="8" width="25" style="13" bestFit="1" customWidth="1"/>
    <col min="9" max="9" width="4.28515625" style="13" customWidth="1"/>
    <col min="10" max="11" width="9.140625" style="13"/>
    <col min="12" max="12" width="3.7109375" style="13" customWidth="1"/>
    <col min="13" max="14" width="9.140625" style="13"/>
    <col min="15" max="15" width="3.140625" style="13" customWidth="1"/>
    <col min="16" max="16" width="14.28515625" style="13" customWidth="1"/>
    <col min="17" max="17" width="12" style="13" customWidth="1"/>
    <col min="18" max="18" width="4" style="13" customWidth="1"/>
    <col min="19" max="19" width="11.42578125" style="13" customWidth="1"/>
    <col min="20" max="20" width="9.140625" style="13"/>
    <col min="21" max="21" width="12" style="13" customWidth="1"/>
    <col min="22" max="22" width="9.140625" style="13"/>
    <col min="23" max="23" width="49.5703125" style="13" customWidth="1"/>
    <col min="24" max="25" width="9.140625" style="13" hidden="1" customWidth="1"/>
    <col min="26" max="16384" width="9.140625" style="13"/>
  </cols>
  <sheetData>
    <row r="1" spans="1:23" ht="57">
      <c r="A1" s="2" t="s">
        <v>1010</v>
      </c>
      <c r="B1" s="2" t="s">
        <v>72</v>
      </c>
      <c r="C1" s="2" t="s">
        <v>73</v>
      </c>
      <c r="D1" s="132" t="s">
        <v>74</v>
      </c>
      <c r="E1" s="2" t="s">
        <v>75</v>
      </c>
      <c r="F1" s="2" t="s">
        <v>76</v>
      </c>
      <c r="G1" s="2" t="s">
        <v>77</v>
      </c>
      <c r="H1" s="132" t="s">
        <v>78</v>
      </c>
      <c r="I1" s="153"/>
      <c r="J1" s="132" t="s">
        <v>79</v>
      </c>
      <c r="K1" s="133" t="s">
        <v>80</v>
      </c>
      <c r="L1" s="135"/>
      <c r="M1" s="134" t="s">
        <v>6</v>
      </c>
      <c r="N1" s="133" t="s">
        <v>82</v>
      </c>
      <c r="O1" s="135"/>
      <c r="P1" s="134" t="s">
        <v>8</v>
      </c>
      <c r="Q1" s="133" t="s">
        <v>83</v>
      </c>
      <c r="R1" s="135"/>
      <c r="S1" s="132" t="s">
        <v>10</v>
      </c>
      <c r="T1" s="132" t="s">
        <v>14</v>
      </c>
      <c r="U1" s="194" t="s">
        <v>1011</v>
      </c>
      <c r="V1" s="194" t="s">
        <v>1013</v>
      </c>
      <c r="W1" s="2" t="s">
        <v>26</v>
      </c>
    </row>
    <row r="2" spans="1:23" s="52" customFormat="1">
      <c r="A2" s="136" t="s">
        <v>721</v>
      </c>
      <c r="B2" s="136" t="s">
        <v>4036</v>
      </c>
      <c r="C2" s="136" t="s">
        <v>125</v>
      </c>
      <c r="D2" s="136" t="s">
        <v>723</v>
      </c>
      <c r="E2" s="136" t="s">
        <v>4037</v>
      </c>
      <c r="F2" s="136" t="s">
        <v>4038</v>
      </c>
      <c r="G2" s="136"/>
      <c r="H2" s="252" t="s">
        <v>4039</v>
      </c>
      <c r="I2" s="136"/>
      <c r="J2" s="197">
        <v>1</v>
      </c>
      <c r="K2" s="136">
        <v>1</v>
      </c>
      <c r="L2" s="136"/>
      <c r="M2" s="197">
        <v>1</v>
      </c>
      <c r="N2" s="136">
        <v>1</v>
      </c>
      <c r="O2" s="136"/>
      <c r="P2" s="136"/>
      <c r="Q2" s="136"/>
      <c r="R2" s="136"/>
      <c r="S2" s="197">
        <f t="shared" ref="S2:S40" si="0">SUM(J2+M2+P2)</f>
        <v>2</v>
      </c>
      <c r="T2" s="156">
        <v>20</v>
      </c>
      <c r="U2" s="136" t="s">
        <v>1888</v>
      </c>
      <c r="V2" s="136"/>
      <c r="W2" s="174" t="s">
        <v>4040</v>
      </c>
    </row>
    <row r="3" spans="1:23" s="117" customFormat="1" ht="25.5">
      <c r="A3" s="200" t="s">
        <v>721</v>
      </c>
      <c r="B3" s="200" t="s">
        <v>4036</v>
      </c>
      <c r="C3" s="200" t="s">
        <v>125</v>
      </c>
      <c r="D3" s="200" t="s">
        <v>723</v>
      </c>
      <c r="E3" s="200" t="s">
        <v>4041</v>
      </c>
      <c r="F3" s="200" t="s">
        <v>4042</v>
      </c>
      <c r="G3" s="200"/>
      <c r="H3" s="200"/>
      <c r="I3" s="200"/>
      <c r="J3" s="200">
        <v>17</v>
      </c>
      <c r="K3" s="200">
        <v>17</v>
      </c>
      <c r="L3" s="200"/>
      <c r="M3" s="200">
        <v>10</v>
      </c>
      <c r="N3" s="200">
        <v>10</v>
      </c>
      <c r="O3" s="200"/>
      <c r="P3" s="200">
        <v>10</v>
      </c>
      <c r="Q3" s="200">
        <v>10</v>
      </c>
      <c r="R3" s="200"/>
      <c r="S3" s="289">
        <f t="shared" si="0"/>
        <v>37</v>
      </c>
      <c r="T3" s="213">
        <v>370</v>
      </c>
      <c r="U3" s="200" t="s">
        <v>1038</v>
      </c>
      <c r="V3" s="200"/>
      <c r="W3" s="267" t="s">
        <v>4043</v>
      </c>
    </row>
    <row r="4" spans="1:23">
      <c r="A4" s="195" t="s">
        <v>4044</v>
      </c>
      <c r="B4" s="15"/>
      <c r="C4" s="4"/>
      <c r="D4" s="160"/>
      <c r="E4" s="6"/>
      <c r="F4" s="4"/>
      <c r="G4" s="4"/>
      <c r="H4" s="4"/>
      <c r="I4" s="4"/>
      <c r="J4" s="4">
        <v>1</v>
      </c>
      <c r="K4" s="4">
        <v>1</v>
      </c>
      <c r="L4" s="4"/>
      <c r="M4" s="4"/>
      <c r="N4" s="4"/>
      <c r="O4" s="4"/>
      <c r="P4" s="4"/>
      <c r="Q4" s="4"/>
      <c r="R4" s="4"/>
      <c r="S4" s="197">
        <f t="shared" si="0"/>
        <v>1</v>
      </c>
      <c r="T4" s="6">
        <v>10</v>
      </c>
      <c r="U4" s="4" t="s">
        <v>1888</v>
      </c>
      <c r="V4" s="4"/>
      <c r="W4" s="4"/>
    </row>
    <row r="5" spans="1:23">
      <c r="A5" s="45" t="s">
        <v>4045</v>
      </c>
      <c r="B5" s="15"/>
      <c r="C5" s="4"/>
      <c r="D5" s="160"/>
      <c r="E5" s="6"/>
      <c r="F5" s="4"/>
      <c r="G5" s="4"/>
      <c r="H5" s="4"/>
      <c r="I5" s="4"/>
      <c r="J5" s="4">
        <v>2</v>
      </c>
      <c r="K5" s="4">
        <v>2</v>
      </c>
      <c r="L5" s="4"/>
      <c r="M5" s="4"/>
      <c r="N5" s="4"/>
      <c r="O5" s="4"/>
      <c r="P5" s="4"/>
      <c r="Q5" s="4"/>
      <c r="R5" s="4"/>
      <c r="S5" s="197">
        <f t="shared" si="0"/>
        <v>2</v>
      </c>
      <c r="T5" s="6">
        <v>20</v>
      </c>
      <c r="U5" s="4" t="s">
        <v>1888</v>
      </c>
      <c r="V5" s="4"/>
      <c r="W5" s="4"/>
    </row>
    <row r="6" spans="1:23">
      <c r="A6" s="195" t="s">
        <v>4045</v>
      </c>
      <c r="B6" s="15"/>
      <c r="C6" s="4"/>
      <c r="D6" s="160"/>
      <c r="E6" s="6" t="s">
        <v>4046</v>
      </c>
      <c r="F6" s="4"/>
      <c r="G6" s="4"/>
      <c r="H6" s="4"/>
      <c r="I6" s="4"/>
      <c r="J6" s="4">
        <v>1</v>
      </c>
      <c r="K6" s="4">
        <v>1</v>
      </c>
      <c r="L6" s="4"/>
      <c r="M6" s="4"/>
      <c r="N6" s="4"/>
      <c r="O6" s="4"/>
      <c r="P6" s="4"/>
      <c r="Q6" s="4"/>
      <c r="R6" s="4"/>
      <c r="S6" s="197">
        <f t="shared" si="0"/>
        <v>1</v>
      </c>
      <c r="T6" s="6">
        <v>10</v>
      </c>
      <c r="U6" s="198" t="s">
        <v>1888</v>
      </c>
      <c r="V6" s="4"/>
      <c r="W6" s="4"/>
    </row>
    <row r="7" spans="1:23" s="52" customFormat="1">
      <c r="A7" s="136" t="s">
        <v>4045</v>
      </c>
      <c r="B7" s="136"/>
      <c r="C7" s="136"/>
      <c r="D7" s="160"/>
      <c r="E7" s="160" t="s">
        <v>4047</v>
      </c>
      <c r="F7" s="136" t="s">
        <v>4048</v>
      </c>
      <c r="G7" s="136"/>
      <c r="H7" s="136"/>
      <c r="I7" s="136"/>
      <c r="J7" s="136">
        <v>10</v>
      </c>
      <c r="K7" s="136">
        <v>10</v>
      </c>
      <c r="L7" s="136"/>
      <c r="M7" s="136">
        <v>10</v>
      </c>
      <c r="N7" s="136">
        <v>10</v>
      </c>
      <c r="O7" s="136"/>
      <c r="P7" s="136"/>
      <c r="Q7" s="136"/>
      <c r="R7" s="136"/>
      <c r="S7" s="197">
        <f t="shared" si="0"/>
        <v>20</v>
      </c>
      <c r="T7" s="160">
        <v>150</v>
      </c>
      <c r="U7" s="261" t="s">
        <v>1888</v>
      </c>
      <c r="V7" s="136"/>
      <c r="W7" s="136" t="s">
        <v>4049</v>
      </c>
    </row>
    <row r="8" spans="1:23" s="117" customFormat="1">
      <c r="A8" s="257" t="s">
        <v>4045</v>
      </c>
      <c r="B8" s="257" t="s">
        <v>4050</v>
      </c>
      <c r="C8" s="200" t="s">
        <v>125</v>
      </c>
      <c r="D8" s="201" t="s">
        <v>1045</v>
      </c>
      <c r="E8" s="201" t="s">
        <v>4051</v>
      </c>
      <c r="F8" s="267" t="s">
        <v>4052</v>
      </c>
      <c r="G8" s="200"/>
      <c r="H8" s="200"/>
      <c r="I8" s="200"/>
      <c r="J8" s="200">
        <v>5</v>
      </c>
      <c r="K8" s="200">
        <v>5</v>
      </c>
      <c r="L8" s="200"/>
      <c r="M8" s="200"/>
      <c r="N8" s="200"/>
      <c r="O8" s="200"/>
      <c r="P8" s="200"/>
      <c r="Q8" s="200"/>
      <c r="R8" s="200"/>
      <c r="S8" s="289">
        <f t="shared" si="0"/>
        <v>5</v>
      </c>
      <c r="T8" s="201">
        <v>50</v>
      </c>
      <c r="U8" s="290"/>
      <c r="V8" s="200"/>
      <c r="W8" s="200" t="s">
        <v>4053</v>
      </c>
    </row>
    <row r="9" spans="1:23">
      <c r="A9" s="45" t="s">
        <v>4045</v>
      </c>
      <c r="B9" s="15"/>
      <c r="C9" s="4" t="s">
        <v>125</v>
      </c>
      <c r="D9" s="160"/>
      <c r="E9" s="6"/>
      <c r="F9" s="166"/>
      <c r="G9" s="4"/>
      <c r="H9" s="4"/>
      <c r="I9" s="4"/>
      <c r="J9" s="4"/>
      <c r="K9" s="4"/>
      <c r="L9" s="4"/>
      <c r="M9" s="4">
        <v>1</v>
      </c>
      <c r="N9" s="4">
        <v>1</v>
      </c>
      <c r="O9" s="4"/>
      <c r="P9" s="4"/>
      <c r="Q9" s="4"/>
      <c r="R9" s="4"/>
      <c r="S9" s="197">
        <f t="shared" si="0"/>
        <v>1</v>
      </c>
      <c r="T9" s="6">
        <v>10</v>
      </c>
      <c r="U9" s="199" t="s">
        <v>1888</v>
      </c>
      <c r="V9" s="4"/>
      <c r="W9" s="4"/>
    </row>
    <row r="10" spans="1:23">
      <c r="A10" s="4" t="s">
        <v>4045</v>
      </c>
      <c r="B10" s="4"/>
      <c r="C10" s="4" t="s">
        <v>125</v>
      </c>
      <c r="D10" s="160"/>
      <c r="E10" s="6"/>
      <c r="F10" s="4"/>
      <c r="G10" s="4"/>
      <c r="H10" s="4"/>
      <c r="I10" s="4"/>
      <c r="J10" s="4">
        <v>1</v>
      </c>
      <c r="K10" s="4">
        <v>1</v>
      </c>
      <c r="L10" s="4"/>
      <c r="M10" s="4">
        <v>1</v>
      </c>
      <c r="N10" s="4">
        <v>1</v>
      </c>
      <c r="O10" s="4"/>
      <c r="P10" s="4">
        <v>1</v>
      </c>
      <c r="Q10" s="4">
        <v>1</v>
      </c>
      <c r="R10" s="4"/>
      <c r="S10" s="197">
        <f t="shared" si="0"/>
        <v>3</v>
      </c>
      <c r="T10" s="6">
        <v>50</v>
      </c>
      <c r="U10" s="199" t="s">
        <v>1888</v>
      </c>
      <c r="V10" s="4"/>
      <c r="W10" s="4"/>
    </row>
    <row r="11" spans="1:23" s="52" customFormat="1">
      <c r="A11" s="136" t="s">
        <v>4054</v>
      </c>
      <c r="B11" s="136" t="s">
        <v>4055</v>
      </c>
      <c r="C11" s="136" t="s">
        <v>1048</v>
      </c>
      <c r="D11" s="136" t="s">
        <v>4056</v>
      </c>
      <c r="E11" s="136" t="s">
        <v>4054</v>
      </c>
      <c r="F11" s="136" t="s">
        <v>4057</v>
      </c>
      <c r="G11" s="136" t="s">
        <v>4058</v>
      </c>
      <c r="H11" s="252" t="s">
        <v>4059</v>
      </c>
      <c r="I11" s="136"/>
      <c r="J11" s="136">
        <v>30</v>
      </c>
      <c r="K11" s="136">
        <v>30</v>
      </c>
      <c r="L11" s="136"/>
      <c r="M11" s="136"/>
      <c r="N11" s="136"/>
      <c r="O11" s="136"/>
      <c r="P11" s="136"/>
      <c r="Q11" s="136"/>
      <c r="R11" s="136"/>
      <c r="S11" s="197">
        <f t="shared" si="0"/>
        <v>30</v>
      </c>
      <c r="T11" s="160">
        <v>300</v>
      </c>
      <c r="U11" s="136"/>
      <c r="V11" s="136"/>
      <c r="W11" s="136" t="s">
        <v>4060</v>
      </c>
    </row>
    <row r="12" spans="1:23">
      <c r="A12" s="4" t="s">
        <v>4045</v>
      </c>
      <c r="B12" s="4"/>
      <c r="C12" s="4" t="s">
        <v>125</v>
      </c>
      <c r="D12" s="160"/>
      <c r="E12" s="6"/>
      <c r="F12" s="4"/>
      <c r="G12" s="4"/>
      <c r="H12" s="4"/>
      <c r="I12" s="4"/>
      <c r="J12" s="4">
        <v>1</v>
      </c>
      <c r="K12" s="4">
        <v>1</v>
      </c>
      <c r="L12" s="4"/>
      <c r="M12" s="4"/>
      <c r="N12" s="4"/>
      <c r="O12" s="4"/>
      <c r="P12" s="4">
        <v>1</v>
      </c>
      <c r="Q12" s="4">
        <v>1</v>
      </c>
      <c r="R12" s="4"/>
      <c r="S12" s="197">
        <f t="shared" si="0"/>
        <v>2</v>
      </c>
      <c r="T12" s="6">
        <v>20</v>
      </c>
      <c r="U12" s="199" t="s">
        <v>1888</v>
      </c>
      <c r="V12" s="4"/>
      <c r="W12" s="4" t="s">
        <v>4061</v>
      </c>
    </row>
    <row r="13" spans="1:23">
      <c r="A13" s="4" t="s">
        <v>4045</v>
      </c>
      <c r="B13" s="4"/>
      <c r="C13" s="4" t="s">
        <v>125</v>
      </c>
      <c r="D13" s="160"/>
      <c r="E13" s="6"/>
      <c r="F13" s="4"/>
      <c r="G13" s="4"/>
      <c r="H13" s="4"/>
      <c r="I13" s="4"/>
      <c r="J13" s="4">
        <v>1</v>
      </c>
      <c r="K13" s="4">
        <v>1</v>
      </c>
      <c r="L13" s="4"/>
      <c r="M13" s="4">
        <v>1</v>
      </c>
      <c r="N13" s="4">
        <v>1</v>
      </c>
      <c r="O13" s="4"/>
      <c r="P13" s="4"/>
      <c r="Q13" s="4"/>
      <c r="R13" s="4"/>
      <c r="S13" s="197">
        <f t="shared" si="0"/>
        <v>2</v>
      </c>
      <c r="T13" s="6">
        <v>20</v>
      </c>
      <c r="U13" s="199" t="s">
        <v>1888</v>
      </c>
      <c r="V13" s="4"/>
      <c r="W13" s="4" t="s">
        <v>4061</v>
      </c>
    </row>
    <row r="14" spans="1:23">
      <c r="A14" s="4" t="s">
        <v>4045</v>
      </c>
      <c r="B14" s="4" t="s">
        <v>4062</v>
      </c>
      <c r="C14" s="4" t="s">
        <v>214</v>
      </c>
      <c r="D14" s="160" t="s">
        <v>4063</v>
      </c>
      <c r="E14" s="6" t="s">
        <v>4064</v>
      </c>
      <c r="F14" s="4" t="s">
        <v>4065</v>
      </c>
      <c r="G14" s="4"/>
      <c r="H14" s="202" t="s">
        <v>4066</v>
      </c>
      <c r="I14" s="4"/>
      <c r="J14" s="4">
        <v>1</v>
      </c>
      <c r="K14" s="4">
        <v>1</v>
      </c>
      <c r="L14" s="4"/>
      <c r="M14" s="4"/>
      <c r="N14" s="4"/>
      <c r="O14" s="4"/>
      <c r="P14" s="4"/>
      <c r="Q14" s="4"/>
      <c r="R14" s="4"/>
      <c r="S14" s="197">
        <f t="shared" si="0"/>
        <v>1</v>
      </c>
      <c r="T14" s="6">
        <v>10</v>
      </c>
      <c r="U14" s="199" t="s">
        <v>1888</v>
      </c>
      <c r="V14" s="4"/>
      <c r="W14" s="4" t="s">
        <v>4061</v>
      </c>
    </row>
    <row r="15" spans="1:23">
      <c r="A15" s="4" t="s">
        <v>4067</v>
      </c>
      <c r="B15" s="4"/>
      <c r="C15" s="4" t="s">
        <v>125</v>
      </c>
      <c r="D15" s="160"/>
      <c r="E15" s="6"/>
      <c r="F15" s="4"/>
      <c r="G15" s="4"/>
      <c r="H15" s="202"/>
      <c r="I15" s="4"/>
      <c r="J15" s="4">
        <v>1</v>
      </c>
      <c r="K15" s="4">
        <v>1</v>
      </c>
      <c r="L15" s="4"/>
      <c r="M15" s="4"/>
      <c r="N15" s="4"/>
      <c r="O15" s="4"/>
      <c r="P15" s="4"/>
      <c r="Q15" s="4"/>
      <c r="R15" s="4"/>
      <c r="S15" s="197">
        <f t="shared" si="0"/>
        <v>1</v>
      </c>
      <c r="T15" s="6">
        <v>10</v>
      </c>
      <c r="U15" s="199" t="s">
        <v>1888</v>
      </c>
      <c r="V15" s="4"/>
      <c r="W15" s="4" t="s">
        <v>4068</v>
      </c>
    </row>
    <row r="16" spans="1:23">
      <c r="A16" s="4" t="s">
        <v>4067</v>
      </c>
      <c r="B16" s="4" t="s">
        <v>4069</v>
      </c>
      <c r="C16" s="4" t="s">
        <v>1571</v>
      </c>
      <c r="D16" s="160" t="s">
        <v>4070</v>
      </c>
      <c r="E16" s="6" t="s">
        <v>4071</v>
      </c>
      <c r="F16" s="4" t="s">
        <v>4072</v>
      </c>
      <c r="G16" s="4"/>
      <c r="H16" s="202"/>
      <c r="I16" s="4"/>
      <c r="J16" s="4">
        <v>1</v>
      </c>
      <c r="K16" s="4">
        <v>1</v>
      </c>
      <c r="L16" s="4"/>
      <c r="M16" s="4"/>
      <c r="N16" s="4"/>
      <c r="O16" s="4"/>
      <c r="P16" s="4">
        <v>1</v>
      </c>
      <c r="Q16" s="4">
        <v>1</v>
      </c>
      <c r="R16" s="4"/>
      <c r="S16" s="197">
        <f t="shared" si="0"/>
        <v>2</v>
      </c>
      <c r="T16" s="6">
        <v>20</v>
      </c>
      <c r="U16" s="199" t="s">
        <v>1888</v>
      </c>
      <c r="V16" s="4"/>
      <c r="W16" s="4" t="s">
        <v>4073</v>
      </c>
    </row>
    <row r="17" spans="1:23">
      <c r="A17" s="4" t="s">
        <v>4045</v>
      </c>
      <c r="B17" s="4"/>
      <c r="C17" s="4"/>
      <c r="D17" s="160"/>
      <c r="E17" s="6"/>
      <c r="F17" s="4"/>
      <c r="G17" s="4"/>
      <c r="H17" s="4"/>
      <c r="I17" s="4"/>
      <c r="J17" s="4">
        <v>1</v>
      </c>
      <c r="K17" s="4">
        <v>1</v>
      </c>
      <c r="L17" s="4"/>
      <c r="M17" s="4"/>
      <c r="N17" s="4"/>
      <c r="O17" s="4"/>
      <c r="P17" s="4"/>
      <c r="Q17" s="4"/>
      <c r="R17" s="4"/>
      <c r="S17" s="197">
        <f t="shared" si="0"/>
        <v>1</v>
      </c>
      <c r="T17" s="6">
        <v>10</v>
      </c>
      <c r="U17" s="199" t="s">
        <v>1888</v>
      </c>
      <c r="V17" s="4"/>
      <c r="W17" s="4" t="s">
        <v>4074</v>
      </c>
    </row>
    <row r="18" spans="1:23">
      <c r="A18" s="4" t="s">
        <v>4045</v>
      </c>
      <c r="B18" s="4" t="s">
        <v>4075</v>
      </c>
      <c r="C18" s="4" t="s">
        <v>221</v>
      </c>
      <c r="D18" s="160" t="s">
        <v>4076</v>
      </c>
      <c r="E18" s="6" t="s">
        <v>4077</v>
      </c>
      <c r="F18" s="4"/>
      <c r="G18" s="4"/>
      <c r="H18" s="4"/>
      <c r="I18" s="4"/>
      <c r="J18" s="4">
        <v>6</v>
      </c>
      <c r="K18" s="4">
        <v>6</v>
      </c>
      <c r="L18" s="4"/>
      <c r="M18" s="4"/>
      <c r="N18" s="4"/>
      <c r="O18" s="4"/>
      <c r="P18" s="4"/>
      <c r="Q18" s="4"/>
      <c r="R18" s="4"/>
      <c r="S18" s="197">
        <f t="shared" si="0"/>
        <v>6</v>
      </c>
      <c r="T18" s="6">
        <v>70</v>
      </c>
      <c r="U18" s="199" t="s">
        <v>1018</v>
      </c>
      <c r="V18" s="4"/>
      <c r="W18" s="4" t="s">
        <v>4078</v>
      </c>
    </row>
    <row r="19" spans="1:23">
      <c r="A19" s="4" t="s">
        <v>4045</v>
      </c>
      <c r="B19" s="4" t="s">
        <v>4079</v>
      </c>
      <c r="C19" s="4" t="s">
        <v>125</v>
      </c>
      <c r="D19" s="160" t="s">
        <v>4080</v>
      </c>
      <c r="E19" s="6" t="s">
        <v>4081</v>
      </c>
      <c r="F19" s="4" t="s">
        <v>4082</v>
      </c>
      <c r="G19" s="4"/>
      <c r="H19" s="4"/>
      <c r="I19" s="4"/>
      <c r="J19" s="4"/>
      <c r="K19" s="4"/>
      <c r="L19" s="4"/>
      <c r="M19" s="4"/>
      <c r="N19" s="4"/>
      <c r="O19" s="4"/>
      <c r="P19" s="4">
        <v>1</v>
      </c>
      <c r="Q19" s="4">
        <v>1</v>
      </c>
      <c r="R19" s="4"/>
      <c r="S19" s="197">
        <f t="shared" si="0"/>
        <v>1</v>
      </c>
      <c r="T19" s="6">
        <v>10</v>
      </c>
      <c r="U19" s="199" t="s">
        <v>1888</v>
      </c>
      <c r="V19" s="4"/>
      <c r="W19" s="4" t="s">
        <v>4083</v>
      </c>
    </row>
    <row r="20" spans="1:23">
      <c r="A20" s="4" t="s">
        <v>4045</v>
      </c>
      <c r="B20" s="4"/>
      <c r="C20" s="4" t="s">
        <v>125</v>
      </c>
      <c r="D20" s="160"/>
      <c r="E20" s="6"/>
      <c r="F20" s="4"/>
      <c r="G20" s="4"/>
      <c r="H20" s="4"/>
      <c r="I20" s="4"/>
      <c r="J20" s="4">
        <v>1</v>
      </c>
      <c r="K20" s="4">
        <v>1</v>
      </c>
      <c r="L20" s="4"/>
      <c r="M20" s="4"/>
      <c r="N20" s="4"/>
      <c r="O20" s="4"/>
      <c r="P20" s="4"/>
      <c r="Q20" s="4"/>
      <c r="R20" s="4"/>
      <c r="S20" s="197">
        <f t="shared" si="0"/>
        <v>1</v>
      </c>
      <c r="T20" s="6">
        <v>10</v>
      </c>
      <c r="U20" s="199" t="s">
        <v>1888</v>
      </c>
      <c r="V20" s="4"/>
      <c r="W20" s="4" t="s">
        <v>4084</v>
      </c>
    </row>
    <row r="21" spans="1:23">
      <c r="A21" s="4" t="s">
        <v>4045</v>
      </c>
      <c r="B21" s="4" t="s">
        <v>4085</v>
      </c>
      <c r="C21" s="4" t="s">
        <v>125</v>
      </c>
      <c r="D21" s="160" t="s">
        <v>4086</v>
      </c>
      <c r="E21" s="6" t="s">
        <v>4087</v>
      </c>
      <c r="F21" s="4" t="s">
        <v>4088</v>
      </c>
      <c r="G21" s="4"/>
      <c r="H21" s="202" t="s">
        <v>4089</v>
      </c>
      <c r="I21" s="4"/>
      <c r="J21" s="4"/>
      <c r="K21" s="4"/>
      <c r="L21" s="4"/>
      <c r="M21" s="4">
        <v>1</v>
      </c>
      <c r="N21" s="4">
        <v>1</v>
      </c>
      <c r="O21" s="4"/>
      <c r="P21" s="4">
        <v>1</v>
      </c>
      <c r="Q21" s="4">
        <v>1</v>
      </c>
      <c r="R21" s="4"/>
      <c r="S21" s="197">
        <f t="shared" si="0"/>
        <v>2</v>
      </c>
      <c r="T21" s="6">
        <v>20</v>
      </c>
      <c r="U21" s="199" t="s">
        <v>1888</v>
      </c>
      <c r="V21" s="4"/>
      <c r="W21" s="4" t="s">
        <v>4083</v>
      </c>
    </row>
    <row r="22" spans="1:23">
      <c r="A22" s="4" t="s">
        <v>4045</v>
      </c>
      <c r="B22" s="4"/>
      <c r="C22" s="4" t="s">
        <v>125</v>
      </c>
      <c r="D22" s="160"/>
      <c r="E22" s="6"/>
      <c r="F22" s="4"/>
      <c r="G22" s="4"/>
      <c r="H22" s="202"/>
      <c r="I22" s="4"/>
      <c r="J22" s="4">
        <v>2</v>
      </c>
      <c r="K22" s="4">
        <v>2</v>
      </c>
      <c r="L22" s="4"/>
      <c r="M22" s="4"/>
      <c r="N22" s="4"/>
      <c r="O22" s="4"/>
      <c r="P22" s="4"/>
      <c r="Q22" s="4"/>
      <c r="R22" s="4"/>
      <c r="S22" s="197">
        <f t="shared" si="0"/>
        <v>2</v>
      </c>
      <c r="T22" s="6">
        <v>20</v>
      </c>
      <c r="U22" s="199" t="s">
        <v>1888</v>
      </c>
      <c r="V22" s="4"/>
      <c r="W22" s="4" t="s">
        <v>4090</v>
      </c>
    </row>
    <row r="23" spans="1:23">
      <c r="A23" s="4" t="s">
        <v>4045</v>
      </c>
      <c r="B23" s="4" t="s">
        <v>4091</v>
      </c>
      <c r="C23" s="4" t="s">
        <v>125</v>
      </c>
      <c r="D23" s="160" t="s">
        <v>4092</v>
      </c>
      <c r="E23" s="6" t="s">
        <v>4093</v>
      </c>
      <c r="F23" s="4" t="s">
        <v>4094</v>
      </c>
      <c r="G23" s="4"/>
      <c r="H23" s="4"/>
      <c r="I23" s="4"/>
      <c r="J23" s="4">
        <v>2</v>
      </c>
      <c r="K23" s="4">
        <v>2</v>
      </c>
      <c r="L23" s="4"/>
      <c r="M23" s="4"/>
      <c r="N23" s="4"/>
      <c r="O23" s="4"/>
      <c r="P23" s="4"/>
      <c r="Q23" s="4"/>
      <c r="R23" s="4"/>
      <c r="S23" s="197">
        <f t="shared" si="0"/>
        <v>2</v>
      </c>
      <c r="T23" s="6">
        <v>50</v>
      </c>
      <c r="U23" s="199" t="s">
        <v>1038</v>
      </c>
      <c r="V23" s="4"/>
      <c r="W23" s="4" t="s">
        <v>4095</v>
      </c>
    </row>
    <row r="24" spans="1:23">
      <c r="A24" s="4" t="s">
        <v>4045</v>
      </c>
      <c r="B24" s="4" t="s">
        <v>4096</v>
      </c>
      <c r="C24" s="4" t="s">
        <v>4097</v>
      </c>
      <c r="D24" s="160" t="s">
        <v>4098</v>
      </c>
      <c r="E24" s="6" t="s">
        <v>4099</v>
      </c>
      <c r="F24" s="4" t="s">
        <v>4100</v>
      </c>
      <c r="G24" s="4"/>
      <c r="H24" s="4"/>
      <c r="I24" s="4"/>
      <c r="J24" s="4">
        <v>1</v>
      </c>
      <c r="K24" s="4">
        <v>1</v>
      </c>
      <c r="L24" s="4"/>
      <c r="M24" s="4"/>
      <c r="N24" s="4"/>
      <c r="O24" s="4"/>
      <c r="P24" s="4"/>
      <c r="Q24" s="4"/>
      <c r="R24" s="4"/>
      <c r="S24" s="197">
        <f t="shared" si="0"/>
        <v>1</v>
      </c>
      <c r="T24" s="6">
        <v>15</v>
      </c>
      <c r="U24" s="199" t="s">
        <v>1038</v>
      </c>
      <c r="V24" s="4"/>
      <c r="W24" s="4" t="s">
        <v>4095</v>
      </c>
    </row>
    <row r="25" spans="1:23">
      <c r="A25" s="4" t="s">
        <v>4045</v>
      </c>
      <c r="B25" s="4" t="s">
        <v>4101</v>
      </c>
      <c r="C25" s="4" t="s">
        <v>125</v>
      </c>
      <c r="D25" s="160" t="s">
        <v>4102</v>
      </c>
      <c r="E25" s="6" t="s">
        <v>4103</v>
      </c>
      <c r="F25" s="4"/>
      <c r="G25" s="4"/>
      <c r="H25" s="4"/>
      <c r="I25" s="4"/>
      <c r="J25" s="4"/>
      <c r="K25" s="4"/>
      <c r="L25" s="4"/>
      <c r="M25" s="4">
        <v>1</v>
      </c>
      <c r="N25" s="4">
        <v>1</v>
      </c>
      <c r="O25" s="4"/>
      <c r="P25" s="4">
        <v>1</v>
      </c>
      <c r="Q25" s="4">
        <v>1</v>
      </c>
      <c r="R25" s="4"/>
      <c r="S25" s="197">
        <f t="shared" si="0"/>
        <v>2</v>
      </c>
      <c r="T25" s="6">
        <v>45</v>
      </c>
      <c r="U25" s="199" t="s">
        <v>1888</v>
      </c>
      <c r="V25" s="4"/>
      <c r="W25" s="4" t="s">
        <v>4090</v>
      </c>
    </row>
    <row r="26" spans="1:23">
      <c r="A26" s="4" t="s">
        <v>4104</v>
      </c>
      <c r="B26" s="4"/>
      <c r="C26" s="4"/>
      <c r="D26" s="160"/>
      <c r="E26" s="6"/>
      <c r="F26" s="4"/>
      <c r="G26" s="4"/>
      <c r="H26" s="4"/>
      <c r="I26" s="4"/>
      <c r="J26" s="4">
        <v>5</v>
      </c>
      <c r="K26" s="4">
        <v>5</v>
      </c>
      <c r="L26" s="4"/>
      <c r="M26" s="4">
        <v>1</v>
      </c>
      <c r="N26" s="4">
        <v>1</v>
      </c>
      <c r="O26" s="4"/>
      <c r="P26" s="4"/>
      <c r="Q26" s="4"/>
      <c r="R26" s="4"/>
      <c r="S26" s="197">
        <f t="shared" si="0"/>
        <v>6</v>
      </c>
      <c r="T26" s="6">
        <v>60</v>
      </c>
      <c r="U26" s="199" t="s">
        <v>1888</v>
      </c>
      <c r="V26" s="4"/>
      <c r="W26" s="203">
        <v>38020</v>
      </c>
    </row>
    <row r="27" spans="1:23">
      <c r="A27" s="4" t="s">
        <v>4045</v>
      </c>
      <c r="B27" s="4"/>
      <c r="C27" s="4"/>
      <c r="D27" s="160"/>
      <c r="E27" s="6"/>
      <c r="F27" s="4"/>
      <c r="G27" s="4"/>
      <c r="H27" s="4"/>
      <c r="I27" s="4"/>
      <c r="J27" s="4">
        <v>2</v>
      </c>
      <c r="K27" s="4">
        <v>2</v>
      </c>
      <c r="L27" s="4"/>
      <c r="M27" s="4"/>
      <c r="N27" s="4"/>
      <c r="O27" s="4"/>
      <c r="P27" s="4"/>
      <c r="Q27" s="4"/>
      <c r="R27" s="4"/>
      <c r="S27" s="197">
        <f t="shared" si="0"/>
        <v>2</v>
      </c>
      <c r="T27" s="6">
        <v>20</v>
      </c>
      <c r="U27" s="199" t="s">
        <v>1888</v>
      </c>
      <c r="V27" s="4"/>
      <c r="W27" s="4" t="s">
        <v>4105</v>
      </c>
    </row>
    <row r="28" spans="1:23">
      <c r="A28" s="4" t="s">
        <v>4045</v>
      </c>
      <c r="B28" s="4" t="s">
        <v>4106</v>
      </c>
      <c r="C28" s="4" t="s">
        <v>4107</v>
      </c>
      <c r="D28" s="160" t="s">
        <v>4108</v>
      </c>
      <c r="E28" s="6" t="s">
        <v>4109</v>
      </c>
      <c r="F28" s="4" t="s">
        <v>4110</v>
      </c>
      <c r="G28" s="4" t="s">
        <v>4111</v>
      </c>
      <c r="H28" s="4"/>
      <c r="I28" s="4"/>
      <c r="J28" s="4">
        <v>1</v>
      </c>
      <c r="K28" s="4">
        <v>1</v>
      </c>
      <c r="L28" s="4"/>
      <c r="M28" s="4"/>
      <c r="N28" s="4"/>
      <c r="O28" s="4"/>
      <c r="P28" s="4"/>
      <c r="Q28" s="4"/>
      <c r="R28" s="4"/>
      <c r="S28" s="197">
        <f t="shared" si="0"/>
        <v>1</v>
      </c>
      <c r="T28" s="6">
        <v>13</v>
      </c>
      <c r="U28" s="199" t="s">
        <v>4112</v>
      </c>
      <c r="V28" s="4"/>
      <c r="W28" s="4" t="s">
        <v>4113</v>
      </c>
    </row>
    <row r="29" spans="1:23">
      <c r="A29" s="4" t="s">
        <v>4045</v>
      </c>
      <c r="B29" s="4"/>
      <c r="C29" s="4"/>
      <c r="D29" s="160"/>
      <c r="E29" s="6"/>
      <c r="F29" s="4"/>
      <c r="G29" s="4"/>
      <c r="H29" s="4"/>
      <c r="I29" s="4"/>
      <c r="J29" s="4"/>
      <c r="K29" s="4"/>
      <c r="L29" s="4"/>
      <c r="M29" s="4">
        <v>1</v>
      </c>
      <c r="N29" s="4">
        <v>1</v>
      </c>
      <c r="O29" s="4"/>
      <c r="P29" s="4"/>
      <c r="Q29" s="4"/>
      <c r="R29" s="4"/>
      <c r="S29" s="197">
        <f t="shared" si="0"/>
        <v>1</v>
      </c>
      <c r="T29" s="6">
        <v>10</v>
      </c>
      <c r="U29" s="199" t="s">
        <v>1888</v>
      </c>
      <c r="V29" s="4"/>
      <c r="W29" s="4" t="s">
        <v>4114</v>
      </c>
    </row>
    <row r="30" spans="1:23">
      <c r="A30" s="4" t="s">
        <v>4045</v>
      </c>
      <c r="B30" s="4"/>
      <c r="C30" s="4"/>
      <c r="D30" s="160"/>
      <c r="E30" s="6"/>
      <c r="F30" s="4"/>
      <c r="G30" s="4"/>
      <c r="H30" s="4"/>
      <c r="I30" s="4"/>
      <c r="J30" s="4">
        <v>2</v>
      </c>
      <c r="K30" s="4">
        <v>2</v>
      </c>
      <c r="L30" s="4"/>
      <c r="M30" s="4"/>
      <c r="N30" s="4"/>
      <c r="O30" s="4"/>
      <c r="P30" s="4"/>
      <c r="Q30" s="4"/>
      <c r="R30" s="4"/>
      <c r="S30" s="197">
        <f t="shared" si="0"/>
        <v>2</v>
      </c>
      <c r="T30" s="6">
        <v>20</v>
      </c>
      <c r="U30" s="199" t="s">
        <v>1888</v>
      </c>
      <c r="V30" s="4"/>
      <c r="W30" s="4" t="s">
        <v>4114</v>
      </c>
    </row>
    <row r="31" spans="1:23">
      <c r="A31" s="4" t="s">
        <v>4045</v>
      </c>
      <c r="B31" s="4"/>
      <c r="C31" s="4"/>
      <c r="D31" s="160"/>
      <c r="E31" s="6" t="s">
        <v>4115</v>
      </c>
      <c r="F31" s="4"/>
      <c r="G31" s="4"/>
      <c r="H31" s="202" t="s">
        <v>4116</v>
      </c>
      <c r="I31" s="4"/>
      <c r="J31" s="4">
        <v>7</v>
      </c>
      <c r="K31" s="4">
        <v>7</v>
      </c>
      <c r="L31" s="4"/>
      <c r="M31" s="4">
        <v>7</v>
      </c>
      <c r="N31" s="4">
        <v>7</v>
      </c>
      <c r="O31" s="4"/>
      <c r="P31" s="4"/>
      <c r="Q31" s="4"/>
      <c r="R31" s="4"/>
      <c r="S31" s="197">
        <f t="shared" si="0"/>
        <v>14</v>
      </c>
      <c r="T31" s="6">
        <v>140</v>
      </c>
      <c r="U31" s="199" t="s">
        <v>1888</v>
      </c>
      <c r="V31" s="4"/>
      <c r="W31" s="4" t="s">
        <v>4117</v>
      </c>
    </row>
    <row r="32" spans="1:23">
      <c r="A32" s="4" t="s">
        <v>4045</v>
      </c>
      <c r="B32" s="4" t="s">
        <v>4118</v>
      </c>
      <c r="C32" s="4" t="s">
        <v>4119</v>
      </c>
      <c r="D32" s="160" t="s">
        <v>4120</v>
      </c>
      <c r="E32" s="6" t="s">
        <v>4121</v>
      </c>
      <c r="F32" s="4"/>
      <c r="G32" s="4"/>
      <c r="H32" s="202"/>
      <c r="I32" s="4"/>
      <c r="J32" s="4">
        <v>1</v>
      </c>
      <c r="K32" s="4">
        <v>1</v>
      </c>
      <c r="L32" s="4"/>
      <c r="M32" s="4"/>
      <c r="N32" s="4"/>
      <c r="O32" s="4"/>
      <c r="P32" s="4"/>
      <c r="Q32" s="4"/>
      <c r="R32" s="4"/>
      <c r="S32" s="197">
        <f t="shared" si="0"/>
        <v>1</v>
      </c>
      <c r="T32" s="6">
        <v>50</v>
      </c>
      <c r="U32" s="199" t="s">
        <v>4112</v>
      </c>
      <c r="V32" s="4"/>
      <c r="W32" s="4" t="s">
        <v>4122</v>
      </c>
    </row>
    <row r="33" spans="1:23">
      <c r="A33" s="4" t="s">
        <v>4045</v>
      </c>
      <c r="B33" s="4" t="s">
        <v>4123</v>
      </c>
      <c r="C33" s="4" t="s">
        <v>4124</v>
      </c>
      <c r="D33" s="160" t="s">
        <v>4125</v>
      </c>
      <c r="E33" s="6" t="s">
        <v>4126</v>
      </c>
      <c r="F33" s="4" t="s">
        <v>4127</v>
      </c>
      <c r="G33" s="4"/>
      <c r="H33" s="202"/>
      <c r="I33" s="4"/>
      <c r="J33" s="4">
        <v>1</v>
      </c>
      <c r="K33" s="4">
        <v>1</v>
      </c>
      <c r="L33" s="4"/>
      <c r="M33" s="4"/>
      <c r="N33" s="4"/>
      <c r="O33" s="4"/>
      <c r="P33" s="4"/>
      <c r="Q33" s="4"/>
      <c r="R33" s="4"/>
      <c r="S33" s="197">
        <f t="shared" si="0"/>
        <v>1</v>
      </c>
      <c r="T33" s="6">
        <v>13</v>
      </c>
      <c r="U33" s="199" t="s">
        <v>4112</v>
      </c>
      <c r="V33" s="4"/>
      <c r="W33" s="4" t="s">
        <v>4128</v>
      </c>
    </row>
    <row r="34" spans="1:23">
      <c r="A34" s="4" t="s">
        <v>4045</v>
      </c>
      <c r="B34" s="4"/>
      <c r="C34" s="4"/>
      <c r="D34" s="160"/>
      <c r="E34" s="6"/>
      <c r="F34" s="4"/>
      <c r="G34" s="4"/>
      <c r="H34" s="202"/>
      <c r="I34" s="4"/>
      <c r="J34" s="4">
        <v>1</v>
      </c>
      <c r="K34" s="4">
        <v>1</v>
      </c>
      <c r="L34" s="4"/>
      <c r="M34" s="4"/>
      <c r="N34" s="4"/>
      <c r="O34" s="4"/>
      <c r="P34" s="4"/>
      <c r="Q34" s="4"/>
      <c r="R34" s="4"/>
      <c r="S34" s="197">
        <f t="shared" si="0"/>
        <v>1</v>
      </c>
      <c r="T34" s="6">
        <v>10</v>
      </c>
      <c r="U34" s="199" t="s">
        <v>1888</v>
      </c>
      <c r="V34" s="4"/>
      <c r="W34" s="4" t="s">
        <v>4129</v>
      </c>
    </row>
    <row r="35" spans="1:23">
      <c r="A35" s="4" t="s">
        <v>4045</v>
      </c>
      <c r="B35" s="4" t="s">
        <v>4130</v>
      </c>
      <c r="C35" s="4" t="s">
        <v>125</v>
      </c>
      <c r="D35" s="160"/>
      <c r="E35" s="6" t="s">
        <v>4131</v>
      </c>
      <c r="F35" s="4" t="s">
        <v>4132</v>
      </c>
      <c r="G35" s="4"/>
      <c r="H35" s="144" t="s">
        <v>4133</v>
      </c>
      <c r="I35" s="4"/>
      <c r="J35" s="4">
        <v>1</v>
      </c>
      <c r="K35" s="4">
        <v>1</v>
      </c>
      <c r="L35" s="4"/>
      <c r="M35" s="4"/>
      <c r="N35" s="4"/>
      <c r="O35" s="4"/>
      <c r="P35" s="4"/>
      <c r="Q35" s="4"/>
      <c r="R35" s="4"/>
      <c r="S35" s="197">
        <f t="shared" si="0"/>
        <v>1</v>
      </c>
      <c r="T35" s="6">
        <v>10</v>
      </c>
      <c r="U35" s="199" t="s">
        <v>1888</v>
      </c>
      <c r="V35" s="4"/>
      <c r="W35" s="4" t="s">
        <v>4134</v>
      </c>
    </row>
    <row r="36" spans="1:23">
      <c r="A36" s="4" t="s">
        <v>4045</v>
      </c>
      <c r="B36" s="4"/>
      <c r="C36" s="4" t="s">
        <v>125</v>
      </c>
      <c r="D36" s="160"/>
      <c r="E36" s="6" t="s">
        <v>4135</v>
      </c>
      <c r="F36" s="4" t="s">
        <v>4136</v>
      </c>
      <c r="G36" s="4"/>
      <c r="H36" s="144" t="s">
        <v>4137</v>
      </c>
      <c r="I36" s="4"/>
      <c r="J36" s="4">
        <v>1</v>
      </c>
      <c r="K36" s="4">
        <v>1</v>
      </c>
      <c r="L36" s="4"/>
      <c r="M36" s="4">
        <v>2</v>
      </c>
      <c r="N36" s="4">
        <v>2</v>
      </c>
      <c r="O36" s="4"/>
      <c r="P36" s="4"/>
      <c r="Q36" s="4"/>
      <c r="R36" s="4"/>
      <c r="S36" s="197">
        <f t="shared" si="0"/>
        <v>3</v>
      </c>
      <c r="T36" s="6">
        <v>30</v>
      </c>
      <c r="U36" s="199" t="s">
        <v>1888</v>
      </c>
      <c r="V36" s="4"/>
      <c r="W36" s="4" t="s">
        <v>4138</v>
      </c>
    </row>
    <row r="37" spans="1:23">
      <c r="A37" s="4" t="s">
        <v>4045</v>
      </c>
      <c r="B37" s="4" t="s">
        <v>4139</v>
      </c>
      <c r="C37" s="4" t="s">
        <v>125</v>
      </c>
      <c r="D37" s="160"/>
      <c r="E37" s="6" t="s">
        <v>4140</v>
      </c>
      <c r="F37" s="4"/>
      <c r="G37" s="4"/>
      <c r="H37" s="144"/>
      <c r="I37" s="4"/>
      <c r="J37" s="4">
        <v>1</v>
      </c>
      <c r="K37" s="4">
        <v>1</v>
      </c>
      <c r="L37" s="4"/>
      <c r="M37" s="4"/>
      <c r="N37" s="4"/>
      <c r="O37" s="4"/>
      <c r="P37" s="4"/>
      <c r="Q37" s="4"/>
      <c r="R37" s="4"/>
      <c r="S37" s="197">
        <f t="shared" si="0"/>
        <v>1</v>
      </c>
      <c r="T37" s="6">
        <v>15</v>
      </c>
      <c r="U37" s="199" t="s">
        <v>4141</v>
      </c>
      <c r="V37" s="4"/>
      <c r="W37" s="4" t="s">
        <v>4142</v>
      </c>
    </row>
    <row r="38" spans="1:23">
      <c r="A38" s="4" t="s">
        <v>4045</v>
      </c>
      <c r="B38" s="4"/>
      <c r="C38" s="4"/>
      <c r="D38" s="160"/>
      <c r="E38" s="6" t="s">
        <v>4143</v>
      </c>
      <c r="F38" s="4"/>
      <c r="G38" s="4"/>
      <c r="H38" s="144"/>
      <c r="I38" s="4"/>
      <c r="J38" s="4"/>
      <c r="K38" s="4"/>
      <c r="L38" s="4"/>
      <c r="M38" s="4">
        <v>1</v>
      </c>
      <c r="N38" s="4">
        <v>1</v>
      </c>
      <c r="O38" s="4"/>
      <c r="P38" s="4"/>
      <c r="Q38" s="4"/>
      <c r="R38" s="4"/>
      <c r="S38" s="197">
        <f t="shared" si="0"/>
        <v>1</v>
      </c>
      <c r="T38" s="6">
        <v>10</v>
      </c>
      <c r="U38" s="199" t="s">
        <v>1027</v>
      </c>
      <c r="V38" s="4"/>
      <c r="W38" s="4" t="s">
        <v>4144</v>
      </c>
    </row>
    <row r="39" spans="1:23">
      <c r="A39" s="4" t="s">
        <v>4045</v>
      </c>
      <c r="B39" s="4" t="s">
        <v>66</v>
      </c>
      <c r="C39" s="4" t="s">
        <v>125</v>
      </c>
      <c r="D39" s="160"/>
      <c r="E39" s="6" t="s">
        <v>4145</v>
      </c>
      <c r="F39" s="4"/>
      <c r="G39" s="4"/>
      <c r="H39" s="144" t="s">
        <v>4146</v>
      </c>
      <c r="I39" s="4"/>
      <c r="J39" s="4">
        <v>2</v>
      </c>
      <c r="K39" s="4">
        <v>2</v>
      </c>
      <c r="L39" s="4"/>
      <c r="M39" s="4"/>
      <c r="N39" s="4"/>
      <c r="O39" s="4"/>
      <c r="P39" s="4"/>
      <c r="Q39" s="4"/>
      <c r="R39" s="4"/>
      <c r="S39" s="197">
        <f t="shared" si="0"/>
        <v>2</v>
      </c>
      <c r="T39" s="6">
        <v>20</v>
      </c>
      <c r="U39" s="199" t="s">
        <v>1888</v>
      </c>
      <c r="V39" s="4"/>
      <c r="W39" s="4" t="s">
        <v>4147</v>
      </c>
    </row>
    <row r="40" spans="1:23">
      <c r="A40" s="4" t="s">
        <v>4045</v>
      </c>
      <c r="B40" s="4" t="s">
        <v>4148</v>
      </c>
      <c r="C40" s="4" t="s">
        <v>125</v>
      </c>
      <c r="D40" s="160"/>
      <c r="E40" s="6" t="s">
        <v>4149</v>
      </c>
      <c r="F40" s="4"/>
      <c r="G40" s="4"/>
      <c r="H40" s="144"/>
      <c r="I40" s="4"/>
      <c r="J40" s="4">
        <v>72</v>
      </c>
      <c r="K40" s="4">
        <v>72</v>
      </c>
      <c r="L40" s="4"/>
      <c r="M40" s="4"/>
      <c r="N40" s="4"/>
      <c r="O40" s="4"/>
      <c r="P40" s="4"/>
      <c r="Q40" s="4"/>
      <c r="R40" s="4"/>
      <c r="S40" s="197">
        <f t="shared" si="0"/>
        <v>72</v>
      </c>
      <c r="T40" s="6">
        <v>720</v>
      </c>
      <c r="U40" s="199" t="s">
        <v>1018</v>
      </c>
      <c r="V40" s="4"/>
      <c r="W40" s="4" t="s">
        <v>4150</v>
      </c>
    </row>
    <row r="41" spans="1:23">
      <c r="D41" s="11"/>
      <c r="E41" s="17"/>
      <c r="H41" s="57"/>
      <c r="T41" s="17"/>
      <c r="U41" s="90"/>
    </row>
    <row r="42" spans="1:23">
      <c r="B42" s="5"/>
      <c r="D42" s="8"/>
      <c r="E42" s="8"/>
      <c r="G42" s="52"/>
      <c r="H42" s="154" t="s">
        <v>4151</v>
      </c>
      <c r="I42" s="136"/>
      <c r="J42" s="154">
        <f>SUM(J2:J40)</f>
        <v>183</v>
      </c>
      <c r="K42" s="154">
        <f>SUM(K2:K40)</f>
        <v>183</v>
      </c>
      <c r="L42" s="136"/>
      <c r="M42" s="154">
        <f>SUM(M2:M40)</f>
        <v>38</v>
      </c>
      <c r="N42" s="154">
        <f>SUM(N2:N40)</f>
        <v>38</v>
      </c>
      <c r="O42" s="136"/>
      <c r="P42" s="154">
        <f>SUM(P2:P40)</f>
        <v>16</v>
      </c>
      <c r="Q42" s="154">
        <f>SUM(Q2:Q40)</f>
        <v>16</v>
      </c>
      <c r="R42" s="136"/>
      <c r="S42" s="154">
        <f>SUM(S2:S40)</f>
        <v>237</v>
      </c>
      <c r="T42" s="162">
        <f>SUM(T2:T40)</f>
        <v>2461</v>
      </c>
      <c r="U42" s="92"/>
    </row>
    <row r="43" spans="1:23">
      <c r="U43" s="90"/>
    </row>
    <row r="44" spans="1:23">
      <c r="U44" s="90"/>
    </row>
  </sheetData>
  <phoneticPr fontId="0" type="noConversion"/>
  <hyperlinks>
    <hyperlink ref="H2" r:id="rId1" xr:uid="{00000000-0004-0000-0A00-000000000000}"/>
    <hyperlink ref="H11" r:id="rId2" xr:uid="{00000000-0004-0000-0A00-000001000000}"/>
    <hyperlink ref="H14" r:id="rId3" xr:uid="{00000000-0004-0000-0A00-000002000000}"/>
    <hyperlink ref="H21" r:id="rId4" xr:uid="{00000000-0004-0000-0A00-000003000000}"/>
    <hyperlink ref="H31" r:id="rId5" xr:uid="{00000000-0004-0000-0A00-000004000000}"/>
    <hyperlink ref="H35" r:id="rId6" xr:uid="{00000000-0004-0000-0A00-000005000000}"/>
    <hyperlink ref="H36" r:id="rId7" xr:uid="{00000000-0004-0000-0A00-000006000000}"/>
    <hyperlink ref="H39" r:id="rId8" xr:uid="{00000000-0004-0000-0A00-000007000000}"/>
  </hyperlinks>
  <pageMargins left="0.53" right="0.75" top="0.8" bottom="1" header="0.31" footer="0.5"/>
  <pageSetup scale="36" orientation="landscape" horizontalDpi="4294967292" verticalDpi="1200" r:id="rId9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29"/>
  <sheetViews>
    <sheetView view="pageBreakPreview" topLeftCell="K3" zoomScaleNormal="100" workbookViewId="0" xr3:uid="{FF0BDA26-1AD6-5648-BD9A-E01AA4DDCA7C}">
      <pane ySplit="1" topLeftCell="A4" activePane="bottomLeft" state="frozen"/>
      <selection activeCell="A3" sqref="A3"/>
      <selection pane="bottomLeft" activeCell="U9" sqref="U9"/>
    </sheetView>
  </sheetViews>
  <sheetFormatPr defaultRowHeight="12.75"/>
  <cols>
    <col min="1" max="1" width="23" style="13" bestFit="1" customWidth="1"/>
    <col min="2" max="2" width="12" style="13" hidden="1" customWidth="1"/>
    <col min="3" max="3" width="9.140625" style="13" hidden="1" customWidth="1"/>
    <col min="4" max="4" width="6.5703125" style="13" hidden="1" customWidth="1"/>
    <col min="5" max="5" width="15.42578125" style="13" hidden="1" customWidth="1"/>
    <col min="6" max="6" width="9.140625" style="13" hidden="1" customWidth="1"/>
    <col min="7" max="7" width="14.28515625" style="13" hidden="1" customWidth="1"/>
    <col min="8" max="8" width="16" style="13" hidden="1" customWidth="1"/>
    <col min="9" max="9" width="2.7109375" style="13" customWidth="1"/>
    <col min="10" max="10" width="14.5703125" style="13" bestFit="1" customWidth="1"/>
    <col min="11" max="11" width="13.42578125" style="13" bestFit="1" customWidth="1"/>
    <col min="12" max="12" width="2.7109375" style="13" customWidth="1"/>
    <col min="13" max="13" width="14.28515625" style="13" bestFit="1" customWidth="1"/>
    <col min="14" max="14" width="12.140625" style="13" bestFit="1" customWidth="1"/>
    <col min="15" max="15" width="2.7109375" style="13" customWidth="1"/>
    <col min="16" max="16" width="14.42578125" style="13" bestFit="1" customWidth="1"/>
    <col min="17" max="17" width="12.28515625" style="13" bestFit="1" customWidth="1"/>
    <col min="18" max="18" width="2.7109375" style="13" customWidth="1"/>
    <col min="19" max="19" width="12.7109375" style="13" bestFit="1" customWidth="1"/>
    <col min="20" max="20" width="9.140625" style="13" bestFit="1"/>
    <col min="21" max="21" width="47" style="13" bestFit="1" customWidth="1"/>
    <col min="22" max="16384" width="9.140625" style="13"/>
  </cols>
  <sheetData>
    <row r="1" spans="1:21">
      <c r="A1" s="3" t="s">
        <v>4152</v>
      </c>
    </row>
    <row r="3" spans="1:21" ht="28.5">
      <c r="A3" s="2" t="s">
        <v>296</v>
      </c>
      <c r="B3" s="2" t="s">
        <v>72</v>
      </c>
      <c r="C3" s="2" t="s">
        <v>73</v>
      </c>
      <c r="D3" s="132" t="s">
        <v>74</v>
      </c>
      <c r="E3" s="2" t="s">
        <v>75</v>
      </c>
      <c r="F3" s="2" t="s">
        <v>76</v>
      </c>
      <c r="G3" s="2" t="s">
        <v>77</v>
      </c>
      <c r="H3" s="132" t="s">
        <v>78</v>
      </c>
      <c r="I3" s="153"/>
      <c r="J3" s="132" t="s">
        <v>79</v>
      </c>
      <c r="K3" s="133" t="s">
        <v>80</v>
      </c>
      <c r="L3" s="135"/>
      <c r="M3" s="134" t="s">
        <v>6</v>
      </c>
      <c r="N3" s="133" t="s">
        <v>82</v>
      </c>
      <c r="O3" s="135"/>
      <c r="P3" s="134" t="s">
        <v>8</v>
      </c>
      <c r="Q3" s="133" t="s">
        <v>83</v>
      </c>
      <c r="R3" s="135"/>
      <c r="S3" s="132" t="s">
        <v>10</v>
      </c>
      <c r="T3" s="132" t="s">
        <v>14</v>
      </c>
      <c r="U3" s="2" t="s">
        <v>26</v>
      </c>
    </row>
    <row r="4" spans="1:21">
      <c r="A4" s="4" t="s">
        <v>943</v>
      </c>
      <c r="B4" s="4"/>
      <c r="C4" s="4"/>
      <c r="D4" s="4"/>
      <c r="E4" s="4"/>
      <c r="F4" s="4"/>
      <c r="G4" s="4"/>
      <c r="H4" s="4"/>
      <c r="I4" s="4"/>
      <c r="J4" s="4">
        <v>12</v>
      </c>
      <c r="K4" s="4">
        <v>12</v>
      </c>
      <c r="L4" s="4"/>
      <c r="M4" s="4"/>
      <c r="N4" s="4"/>
      <c r="O4" s="4"/>
      <c r="P4" s="4"/>
      <c r="Q4" s="4"/>
      <c r="R4" s="4"/>
      <c r="S4" s="4"/>
      <c r="T4" s="4"/>
      <c r="U4" s="4" t="s">
        <v>4153</v>
      </c>
    </row>
    <row r="5" spans="1:21">
      <c r="A5" s="4" t="s">
        <v>920</v>
      </c>
      <c r="B5" s="4"/>
      <c r="C5" s="4"/>
      <c r="D5" s="4"/>
      <c r="E5" s="4"/>
      <c r="F5" s="4"/>
      <c r="G5" s="4"/>
      <c r="H5" s="4"/>
      <c r="I5" s="4"/>
      <c r="J5" s="4">
        <v>12</v>
      </c>
      <c r="K5" s="4">
        <v>12</v>
      </c>
      <c r="L5" s="4"/>
      <c r="M5" s="4"/>
      <c r="N5" s="4"/>
      <c r="O5" s="4"/>
      <c r="P5" s="4"/>
      <c r="Q5" s="4"/>
      <c r="R5" s="4"/>
      <c r="S5" s="4"/>
      <c r="T5" s="4"/>
      <c r="U5" s="4" t="s">
        <v>4153</v>
      </c>
    </row>
    <row r="6" spans="1:21">
      <c r="A6" s="4" t="s">
        <v>761</v>
      </c>
      <c r="B6" s="4"/>
      <c r="C6" s="4"/>
      <c r="D6" s="4"/>
      <c r="E6" s="4"/>
      <c r="F6" s="4"/>
      <c r="G6" s="4"/>
      <c r="H6" s="4"/>
      <c r="I6" s="4"/>
      <c r="J6" s="4">
        <v>12</v>
      </c>
      <c r="K6" s="4">
        <v>12</v>
      </c>
      <c r="L6" s="4"/>
      <c r="M6" s="4"/>
      <c r="N6" s="4"/>
      <c r="O6" s="4"/>
      <c r="P6" s="4"/>
      <c r="Q6" s="4"/>
      <c r="R6" s="4"/>
      <c r="S6" s="4"/>
      <c r="T6" s="4"/>
      <c r="U6" s="4" t="s">
        <v>4153</v>
      </c>
    </row>
    <row r="7" spans="1:21">
      <c r="A7" s="4" t="s">
        <v>798</v>
      </c>
      <c r="B7" s="4"/>
      <c r="C7" s="4"/>
      <c r="D7" s="4"/>
      <c r="E7" s="4"/>
      <c r="F7" s="4"/>
      <c r="G7" s="4"/>
      <c r="H7" s="4"/>
      <c r="I7" s="4"/>
      <c r="J7" s="4">
        <v>2</v>
      </c>
      <c r="K7" s="4">
        <v>2</v>
      </c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>
      <c r="A8" s="4" t="s">
        <v>4154</v>
      </c>
      <c r="B8" s="4"/>
      <c r="C8" s="4"/>
      <c r="D8" s="4"/>
      <c r="E8" s="4"/>
      <c r="F8" s="4"/>
      <c r="G8" s="4"/>
      <c r="H8" s="4"/>
      <c r="I8" s="4"/>
      <c r="J8" s="4">
        <v>2</v>
      </c>
      <c r="K8" s="4">
        <v>2</v>
      </c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>
      <c r="A9" s="4" t="s">
        <v>4155</v>
      </c>
      <c r="B9" s="4"/>
      <c r="C9" s="4"/>
      <c r="D9" s="4"/>
      <c r="E9" s="4"/>
      <c r="F9" s="4"/>
      <c r="G9" s="4"/>
      <c r="H9" s="4"/>
      <c r="I9" s="4"/>
      <c r="J9" s="4">
        <v>2</v>
      </c>
      <c r="K9" s="4">
        <v>2</v>
      </c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>
      <c r="A10" s="4" t="s">
        <v>4156</v>
      </c>
      <c r="B10" s="4"/>
      <c r="C10" s="4"/>
      <c r="D10" s="4"/>
      <c r="E10" s="4"/>
      <c r="F10" s="4"/>
      <c r="G10" s="4"/>
      <c r="H10" s="4"/>
      <c r="I10" s="4"/>
      <c r="J10" s="4">
        <v>2</v>
      </c>
      <c r="K10" s="4">
        <v>2</v>
      </c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>
      <c r="A11" s="4" t="s">
        <v>838</v>
      </c>
      <c r="B11" s="4"/>
      <c r="C11" s="4"/>
      <c r="D11" s="4"/>
      <c r="E11" s="4"/>
      <c r="F11" s="4"/>
      <c r="G11" s="4"/>
      <c r="H11" s="4"/>
      <c r="I11" s="4"/>
      <c r="J11" s="4">
        <v>2</v>
      </c>
      <c r="K11" s="4">
        <v>2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>
      <c r="A12" s="4" t="s">
        <v>4157</v>
      </c>
      <c r="B12" s="4"/>
      <c r="C12" s="4"/>
      <c r="D12" s="4"/>
      <c r="E12" s="4"/>
      <c r="F12" s="4"/>
      <c r="G12" s="4"/>
      <c r="H12" s="4"/>
      <c r="I12" s="4"/>
      <c r="J12" s="4">
        <v>2</v>
      </c>
      <c r="K12" s="4">
        <v>2</v>
      </c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>
      <c r="A13" s="4" t="s">
        <v>4158</v>
      </c>
      <c r="B13" s="4"/>
      <c r="C13" s="4"/>
      <c r="D13" s="4"/>
      <c r="E13" s="4"/>
      <c r="F13" s="4"/>
      <c r="G13" s="4"/>
      <c r="H13" s="4"/>
      <c r="I13" s="4"/>
      <c r="J13" s="4">
        <v>20</v>
      </c>
      <c r="K13" s="4">
        <v>20</v>
      </c>
      <c r="L13" s="4"/>
      <c r="M13" s="4"/>
      <c r="N13" s="4"/>
      <c r="O13" s="4"/>
      <c r="P13" s="4"/>
      <c r="Q13" s="4"/>
      <c r="R13" s="4"/>
      <c r="S13" s="4"/>
      <c r="T13" s="4"/>
      <c r="U13" s="4" t="s">
        <v>4159</v>
      </c>
    </row>
    <row r="14" spans="1:21">
      <c r="A14" s="4" t="s">
        <v>4160</v>
      </c>
      <c r="B14" s="4"/>
      <c r="C14" s="4"/>
      <c r="D14" s="4"/>
      <c r="E14" s="4"/>
      <c r="F14" s="4"/>
      <c r="G14" s="4"/>
      <c r="H14" s="4"/>
      <c r="I14" s="4"/>
      <c r="J14" s="4">
        <v>10</v>
      </c>
      <c r="K14" s="4">
        <v>10</v>
      </c>
      <c r="L14" s="4"/>
      <c r="M14" s="4">
        <v>10</v>
      </c>
      <c r="N14" s="4">
        <v>10</v>
      </c>
      <c r="O14" s="4"/>
      <c r="P14" s="4"/>
      <c r="Q14" s="4"/>
      <c r="R14" s="4"/>
      <c r="S14" s="4"/>
      <c r="T14" s="4"/>
      <c r="U14" s="4"/>
    </row>
    <row r="15" spans="1:21">
      <c r="A15" s="4" t="s">
        <v>4161</v>
      </c>
      <c r="B15" s="4"/>
      <c r="C15" s="4"/>
      <c r="D15" s="4"/>
      <c r="E15" s="4"/>
      <c r="F15" s="4"/>
      <c r="G15" s="4"/>
      <c r="H15" s="4"/>
      <c r="I15" s="4"/>
      <c r="J15" s="4">
        <v>2</v>
      </c>
      <c r="K15" s="4">
        <v>2</v>
      </c>
      <c r="L15" s="4"/>
      <c r="M15" s="4">
        <v>25</v>
      </c>
      <c r="N15" s="4">
        <v>25</v>
      </c>
      <c r="O15" s="4"/>
      <c r="P15" s="4"/>
      <c r="Q15" s="4"/>
      <c r="R15" s="4"/>
      <c r="S15" s="4"/>
      <c r="T15" s="4"/>
      <c r="U15" s="4"/>
    </row>
    <row r="16" spans="1:21">
      <c r="A16" s="4" t="s">
        <v>4162</v>
      </c>
      <c r="B16" s="4"/>
      <c r="C16" s="4"/>
      <c r="D16" s="4"/>
      <c r="E16" s="4"/>
      <c r="F16" s="4"/>
      <c r="G16" s="4"/>
      <c r="H16" s="4"/>
      <c r="I16" s="4"/>
      <c r="J16" s="4">
        <v>17</v>
      </c>
      <c r="K16" s="4">
        <v>17</v>
      </c>
      <c r="L16" s="4"/>
      <c r="M16" s="4"/>
      <c r="N16" s="4"/>
      <c r="O16" s="4"/>
      <c r="P16" s="4"/>
      <c r="Q16" s="4"/>
      <c r="R16" s="4"/>
      <c r="S16" s="4"/>
      <c r="T16" s="4"/>
      <c r="U16" s="4" t="s">
        <v>4163</v>
      </c>
    </row>
    <row r="17" spans="1:21">
      <c r="A17" s="4" t="s">
        <v>4164</v>
      </c>
      <c r="B17" s="4"/>
      <c r="C17" s="4"/>
      <c r="D17" s="4"/>
      <c r="E17" s="4"/>
      <c r="F17" s="4"/>
      <c r="G17" s="4"/>
      <c r="H17" s="4"/>
      <c r="I17" s="4"/>
      <c r="J17" s="4">
        <v>5</v>
      </c>
      <c r="K17" s="4">
        <v>5</v>
      </c>
      <c r="L17" s="4"/>
      <c r="M17" s="4"/>
      <c r="N17" s="4"/>
      <c r="O17" s="4"/>
      <c r="P17" s="4"/>
      <c r="Q17" s="4"/>
      <c r="R17" s="4"/>
      <c r="S17" s="4"/>
      <c r="T17" s="4"/>
      <c r="U17" s="4" t="s">
        <v>4165</v>
      </c>
    </row>
    <row r="18" spans="1:21">
      <c r="A18" s="4" t="s">
        <v>4162</v>
      </c>
      <c r="B18" s="4"/>
      <c r="C18" s="4"/>
      <c r="D18" s="4"/>
      <c r="E18" s="4"/>
      <c r="F18" s="4"/>
      <c r="G18" s="4"/>
      <c r="H18" s="4"/>
      <c r="I18" s="4"/>
      <c r="J18" s="4">
        <v>3</v>
      </c>
      <c r="K18" s="4">
        <v>3</v>
      </c>
      <c r="L18" s="4"/>
      <c r="M18" s="4"/>
      <c r="N18" s="4"/>
      <c r="O18" s="4"/>
      <c r="P18" s="4"/>
      <c r="Q18" s="4"/>
      <c r="R18" s="4"/>
      <c r="S18" s="4"/>
      <c r="T18" s="4"/>
      <c r="U18" s="4" t="s">
        <v>4166</v>
      </c>
    </row>
    <row r="19" spans="1:21">
      <c r="A19" s="4" t="s">
        <v>4167</v>
      </c>
      <c r="B19" s="4"/>
      <c r="C19" s="4"/>
      <c r="D19" s="4"/>
      <c r="E19" s="4"/>
      <c r="F19" s="4"/>
      <c r="G19" s="4"/>
      <c r="H19" s="4"/>
      <c r="I19" s="4"/>
      <c r="J19" s="4">
        <v>2</v>
      </c>
      <c r="K19" s="4">
        <v>2</v>
      </c>
      <c r="L19" s="4"/>
      <c r="M19" s="4"/>
      <c r="N19" s="4"/>
      <c r="O19" s="4"/>
      <c r="P19" s="4"/>
      <c r="Q19" s="4"/>
      <c r="R19" s="4"/>
      <c r="S19" s="4"/>
      <c r="T19" s="4"/>
      <c r="U19" s="4" t="s">
        <v>4168</v>
      </c>
    </row>
    <row r="20" spans="1:21">
      <c r="A20" s="4" t="s">
        <v>4169</v>
      </c>
      <c r="B20" s="4"/>
      <c r="C20" s="4"/>
      <c r="D20" s="4"/>
      <c r="E20" s="4"/>
      <c r="F20" s="4"/>
      <c r="G20" s="4"/>
      <c r="H20" s="4"/>
      <c r="I20" s="4"/>
      <c r="J20" s="4">
        <v>20</v>
      </c>
      <c r="K20" s="4">
        <v>20</v>
      </c>
      <c r="L20" s="4"/>
      <c r="M20" s="4"/>
      <c r="N20" s="4"/>
      <c r="O20" s="4"/>
      <c r="P20" s="4"/>
      <c r="Q20" s="4"/>
      <c r="R20" s="4"/>
      <c r="S20" s="4"/>
      <c r="T20" s="4"/>
      <c r="U20" s="4" t="s">
        <v>4170</v>
      </c>
    </row>
    <row r="21" spans="1:21">
      <c r="A21" s="4" t="s">
        <v>4171</v>
      </c>
      <c r="B21" s="4"/>
      <c r="C21" s="4"/>
      <c r="D21" s="4"/>
      <c r="E21" s="4"/>
      <c r="F21" s="4"/>
      <c r="G21" s="4"/>
      <c r="H21" s="4"/>
      <c r="I21" s="4"/>
      <c r="J21" s="4">
        <v>10</v>
      </c>
      <c r="K21" s="4">
        <v>10</v>
      </c>
      <c r="L21" s="4"/>
      <c r="M21" s="4"/>
      <c r="N21" s="4"/>
      <c r="O21" s="4"/>
      <c r="P21" s="4"/>
      <c r="Q21" s="4"/>
      <c r="R21" s="4"/>
      <c r="S21" s="4"/>
      <c r="T21" s="4"/>
      <c r="U21" s="4" t="s">
        <v>4172</v>
      </c>
    </row>
    <row r="22" spans="1:21">
      <c r="A22" s="4" t="s">
        <v>4162</v>
      </c>
      <c r="B22" s="4"/>
      <c r="C22" s="4"/>
      <c r="D22" s="4"/>
      <c r="E22" s="4"/>
      <c r="F22" s="4"/>
      <c r="G22" s="4"/>
      <c r="H22" s="4"/>
      <c r="I22" s="4"/>
      <c r="J22" s="4">
        <v>10</v>
      </c>
      <c r="K22" s="4">
        <v>10</v>
      </c>
      <c r="L22" s="4"/>
      <c r="M22" s="4"/>
      <c r="N22" s="4"/>
      <c r="O22" s="4"/>
      <c r="P22" s="4"/>
      <c r="Q22" s="4"/>
      <c r="R22" s="4"/>
      <c r="S22" s="4"/>
      <c r="T22" s="4"/>
      <c r="U22" s="4" t="s">
        <v>4173</v>
      </c>
    </row>
    <row r="23" spans="1:21">
      <c r="A23" s="4" t="s">
        <v>4164</v>
      </c>
      <c r="B23" s="4"/>
      <c r="C23" s="4"/>
      <c r="D23" s="4"/>
      <c r="E23" s="4"/>
      <c r="F23" s="4"/>
      <c r="G23" s="4"/>
      <c r="H23" s="4"/>
      <c r="I23" s="4"/>
      <c r="J23" s="4">
        <v>3</v>
      </c>
      <c r="K23" s="4">
        <v>3</v>
      </c>
      <c r="L23" s="4"/>
      <c r="M23" s="4">
        <v>3</v>
      </c>
      <c r="N23" s="4">
        <v>3</v>
      </c>
      <c r="O23" s="4"/>
      <c r="P23" s="4"/>
      <c r="Q23" s="4"/>
      <c r="R23" s="4"/>
      <c r="S23" s="4"/>
      <c r="T23" s="4"/>
      <c r="U23" s="4" t="s">
        <v>4174</v>
      </c>
    </row>
    <row r="24" spans="1:21" ht="25.5">
      <c r="A24" s="4" t="s">
        <v>4162</v>
      </c>
      <c r="B24" s="4"/>
      <c r="C24" s="4"/>
      <c r="D24" s="4"/>
      <c r="E24" s="4"/>
      <c r="F24" s="4"/>
      <c r="G24" s="4"/>
      <c r="H24" s="4"/>
      <c r="I24" s="4"/>
      <c r="J24" s="4">
        <v>500</v>
      </c>
      <c r="K24" s="4">
        <v>500</v>
      </c>
      <c r="L24" s="4"/>
      <c r="M24" s="4"/>
      <c r="N24" s="4"/>
      <c r="O24" s="4"/>
      <c r="P24" s="4"/>
      <c r="Q24" s="4"/>
      <c r="R24" s="4"/>
      <c r="S24" s="4"/>
      <c r="T24" s="4"/>
      <c r="U24" s="166" t="s">
        <v>4175</v>
      </c>
    </row>
    <row r="25" spans="1:21">
      <c r="A25" s="4" t="s">
        <v>4176</v>
      </c>
      <c r="B25" s="4"/>
      <c r="C25" s="4"/>
      <c r="D25" s="4"/>
      <c r="E25" s="4"/>
      <c r="F25" s="4"/>
      <c r="G25" s="4"/>
      <c r="H25" s="4"/>
      <c r="I25" s="4"/>
      <c r="J25" s="4">
        <v>1</v>
      </c>
      <c r="K25" s="4">
        <v>1</v>
      </c>
      <c r="L25" s="4"/>
      <c r="M25" s="4">
        <v>1</v>
      </c>
      <c r="N25" s="4">
        <v>1</v>
      </c>
      <c r="O25" s="4"/>
      <c r="P25" s="4"/>
      <c r="Q25" s="4"/>
      <c r="R25" s="4"/>
      <c r="S25" s="4"/>
      <c r="T25" s="4"/>
      <c r="U25" s="4" t="s">
        <v>4177</v>
      </c>
    </row>
    <row r="27" spans="1:21" s="52" customFormat="1">
      <c r="A27" s="132" t="s">
        <v>273</v>
      </c>
      <c r="B27" s="60"/>
      <c r="C27" s="60"/>
      <c r="D27" s="60"/>
      <c r="E27" s="60"/>
      <c r="F27" s="5"/>
      <c r="G27" s="5"/>
      <c r="H27" s="5"/>
      <c r="I27" s="5"/>
      <c r="J27" s="2">
        <f>SUM(J4:J26)</f>
        <v>651</v>
      </c>
      <c r="K27" s="2">
        <f>SUM(K4:K26)</f>
        <v>651</v>
      </c>
      <c r="L27" s="5"/>
      <c r="M27" s="2">
        <f>SUM(M4:M26)</f>
        <v>39</v>
      </c>
      <c r="N27" s="2">
        <f>SUM(N4:N26)</f>
        <v>39</v>
      </c>
      <c r="O27" s="5"/>
      <c r="P27" s="2">
        <f>SUM(P4:P26)</f>
        <v>0</v>
      </c>
      <c r="Q27" s="2">
        <f>SUM(Q4:Q26)</f>
        <v>0</v>
      </c>
      <c r="R27" s="5"/>
      <c r="S27" s="149"/>
      <c r="T27" s="193">
        <f>SUM(T4:T26)</f>
        <v>0</v>
      </c>
      <c r="U27" s="8"/>
    </row>
    <row r="29" spans="1:21" s="52" customFormat="1" ht="25.5">
      <c r="A29" s="136" t="s">
        <v>721</v>
      </c>
      <c r="B29" s="262" t="s">
        <v>4178</v>
      </c>
      <c r="C29" s="136" t="s">
        <v>3605</v>
      </c>
      <c r="D29" s="136" t="s">
        <v>3606</v>
      </c>
      <c r="E29" s="136" t="s">
        <v>4179</v>
      </c>
      <c r="F29" s="136"/>
      <c r="G29" s="136"/>
      <c r="H29" s="136"/>
      <c r="I29" s="136"/>
      <c r="J29" s="136">
        <v>1</v>
      </c>
      <c r="K29" s="136">
        <v>1</v>
      </c>
      <c r="L29" s="136"/>
      <c r="M29" s="136">
        <v>1</v>
      </c>
      <c r="N29" s="136">
        <v>1</v>
      </c>
      <c r="O29" s="136"/>
      <c r="P29" s="136">
        <v>1</v>
      </c>
      <c r="Q29" s="168">
        <v>1</v>
      </c>
      <c r="R29" s="136"/>
      <c r="S29" s="197">
        <f>SUM(J29+M29+P29)</f>
        <v>3</v>
      </c>
      <c r="T29" s="136"/>
      <c r="U29" s="263" t="s">
        <v>4180</v>
      </c>
    </row>
  </sheetData>
  <phoneticPr fontId="0" type="noConversion"/>
  <pageMargins left="0.25" right="0.24" top="0.32" bottom="0.32" header="0.22" footer="0.19"/>
  <pageSetup scale="74" orientation="landscape" horizontalDpi="4294967292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76"/>
  <sheetViews>
    <sheetView view="pageBreakPreview" topLeftCell="A2" zoomScaleNormal="100" workbookViewId="0" xr3:uid="{C67EF94B-0B3B-5838-830C-E3A509766221}">
      <pane ySplit="1" topLeftCell="A3" activePane="bottomLeft" state="frozen"/>
      <selection activeCell="E2" sqref="E2"/>
      <selection pane="bottomLeft" activeCell="E26" sqref="E26"/>
    </sheetView>
  </sheetViews>
  <sheetFormatPr defaultRowHeight="12.75"/>
  <cols>
    <col min="1" max="1" width="40.85546875" style="13" customWidth="1"/>
    <col min="2" max="2" width="31" style="13" bestFit="1" customWidth="1"/>
    <col min="3" max="3" width="19.85546875" style="13" bestFit="1" customWidth="1"/>
    <col min="4" max="4" width="9.28515625" style="13" hidden="1" customWidth="1"/>
    <col min="5" max="5" width="17.140625" style="13" customWidth="1"/>
    <col min="6" max="6" width="12.28515625" style="13" bestFit="1" customWidth="1"/>
    <col min="7" max="7" width="12.28515625" style="13" hidden="1" customWidth="1"/>
    <col min="8" max="8" width="25.28515625" style="13" hidden="1" customWidth="1"/>
    <col min="9" max="9" width="14.85546875" style="13" bestFit="1" customWidth="1"/>
    <col min="10" max="10" width="14.5703125" style="13" customWidth="1"/>
    <col min="11" max="11" width="10.7109375" style="13" bestFit="1" customWidth="1"/>
    <col min="12" max="12" width="14.5703125" style="13" bestFit="1" customWidth="1"/>
    <col min="13" max="13" width="12.42578125" style="13" bestFit="1" customWidth="1"/>
    <col min="14" max="14" width="10.7109375" style="13" bestFit="1" customWidth="1"/>
    <col min="15" max="15" width="14.42578125" style="13" hidden="1" customWidth="1"/>
    <col min="16" max="16" width="11.5703125" style="13" hidden="1" customWidth="1"/>
    <col min="17" max="17" width="10" style="13" hidden="1" customWidth="1"/>
    <col min="18" max="18" width="3.140625" style="13" hidden="1" customWidth="1"/>
    <col min="19" max="19" width="13" style="13" bestFit="1" customWidth="1"/>
    <col min="20" max="20" width="10.5703125" style="13" bestFit="1" customWidth="1"/>
    <col min="21" max="21" width="17.5703125" style="13" bestFit="1" customWidth="1"/>
    <col min="22" max="22" width="63.7109375" style="13" customWidth="1"/>
    <col min="23" max="23" width="11.85546875" style="13" bestFit="1" customWidth="1"/>
    <col min="24" max="24" width="5" style="13" customWidth="1"/>
    <col min="25" max="16384" width="9.140625" style="13"/>
  </cols>
  <sheetData>
    <row r="1" spans="1:23" ht="21" customHeight="1">
      <c r="A1" s="13" t="s">
        <v>4181</v>
      </c>
    </row>
    <row r="2" spans="1:23" ht="28.5">
      <c r="A2" s="2" t="s">
        <v>4182</v>
      </c>
      <c r="B2" s="2" t="s">
        <v>72</v>
      </c>
      <c r="C2" s="2" t="s">
        <v>73</v>
      </c>
      <c r="D2" s="132" t="s">
        <v>74</v>
      </c>
      <c r="E2" s="2" t="s">
        <v>75</v>
      </c>
      <c r="F2" s="2" t="s">
        <v>76</v>
      </c>
      <c r="G2" s="2" t="s">
        <v>77</v>
      </c>
      <c r="H2" s="132" t="s">
        <v>78</v>
      </c>
      <c r="I2" s="132" t="s">
        <v>79</v>
      </c>
      <c r="J2" s="133" t="s">
        <v>80</v>
      </c>
      <c r="K2" s="133" t="s">
        <v>81</v>
      </c>
      <c r="L2" s="134" t="s">
        <v>6</v>
      </c>
      <c r="M2" s="133" t="s">
        <v>82</v>
      </c>
      <c r="N2" s="133" t="s">
        <v>81</v>
      </c>
      <c r="O2" s="134" t="s">
        <v>8</v>
      </c>
      <c r="P2" s="133" t="s">
        <v>83</v>
      </c>
      <c r="Q2" s="133" t="s">
        <v>81</v>
      </c>
      <c r="R2" s="135"/>
      <c r="S2" s="132" t="s">
        <v>10</v>
      </c>
      <c r="T2" s="132" t="s">
        <v>85</v>
      </c>
      <c r="U2" s="132" t="s">
        <v>14</v>
      </c>
      <c r="V2" s="2" t="s">
        <v>26</v>
      </c>
      <c r="W2" s="2" t="s">
        <v>538</v>
      </c>
    </row>
    <row r="3" spans="1:23" s="52" customFormat="1" ht="12.75" customHeight="1">
      <c r="A3" s="136" t="s">
        <v>4183</v>
      </c>
      <c r="B3" s="136" t="s">
        <v>4184</v>
      </c>
      <c r="C3" s="136" t="s">
        <v>168</v>
      </c>
      <c r="D3" s="136" t="s">
        <v>4185</v>
      </c>
      <c r="E3" s="136" t="s">
        <v>4186</v>
      </c>
      <c r="F3" s="136"/>
      <c r="G3" s="136"/>
      <c r="H3" s="136"/>
      <c r="I3" s="136">
        <v>2</v>
      </c>
      <c r="J3" s="168">
        <v>2</v>
      </c>
      <c r="K3" s="168"/>
      <c r="L3" s="136"/>
      <c r="M3" s="136"/>
      <c r="N3" s="136"/>
      <c r="O3" s="136"/>
      <c r="P3" s="136"/>
      <c r="Q3" s="136"/>
      <c r="R3" s="136"/>
      <c r="S3" s="136">
        <f t="shared" ref="S3:S44" si="0">SUM(I3+L3+O3)</f>
        <v>2</v>
      </c>
      <c r="T3" s="293">
        <v>2</v>
      </c>
      <c r="U3" s="294">
        <v>20</v>
      </c>
      <c r="V3" s="136" t="s">
        <v>4187</v>
      </c>
      <c r="W3" s="136"/>
    </row>
    <row r="4" spans="1:23" s="52" customFormat="1" ht="12.75" customHeight="1">
      <c r="A4" s="136" t="s">
        <v>4188</v>
      </c>
      <c r="B4" s="136" t="s">
        <v>4189</v>
      </c>
      <c r="C4" s="136" t="s">
        <v>125</v>
      </c>
      <c r="D4" s="136" t="s">
        <v>4190</v>
      </c>
      <c r="E4" s="136" t="s">
        <v>4191</v>
      </c>
      <c r="F4" s="136" t="s">
        <v>4192</v>
      </c>
      <c r="G4" s="136"/>
      <c r="H4" s="136"/>
      <c r="I4" s="136">
        <v>10</v>
      </c>
      <c r="J4" s="169">
        <v>10</v>
      </c>
      <c r="K4" s="169"/>
      <c r="L4" s="136"/>
      <c r="M4" s="136"/>
      <c r="N4" s="136"/>
      <c r="O4" s="136"/>
      <c r="P4" s="136"/>
      <c r="Q4" s="136"/>
      <c r="R4" s="136"/>
      <c r="S4" s="136">
        <f t="shared" si="0"/>
        <v>10</v>
      </c>
      <c r="T4" s="136">
        <v>10</v>
      </c>
      <c r="U4" s="138">
        <v>100</v>
      </c>
      <c r="V4" s="136" t="s">
        <v>4193</v>
      </c>
      <c r="W4" s="136"/>
    </row>
    <row r="5" spans="1:23" s="117" customFormat="1" ht="28.5" customHeight="1">
      <c r="A5" s="200" t="s">
        <v>4194</v>
      </c>
      <c r="B5" s="200" t="s">
        <v>4195</v>
      </c>
      <c r="C5" s="200" t="s">
        <v>125</v>
      </c>
      <c r="D5" s="200" t="s">
        <v>4196</v>
      </c>
      <c r="E5" s="200" t="s">
        <v>4197</v>
      </c>
      <c r="F5" s="200" t="s">
        <v>4198</v>
      </c>
      <c r="G5" s="200"/>
      <c r="H5" s="200"/>
      <c r="I5" s="200">
        <v>50</v>
      </c>
      <c r="J5" s="278">
        <v>50</v>
      </c>
      <c r="K5" s="278"/>
      <c r="L5" s="200"/>
      <c r="M5" s="200"/>
      <c r="N5" s="200"/>
      <c r="O5" s="200"/>
      <c r="P5" s="200"/>
      <c r="Q5" s="200"/>
      <c r="R5" s="200"/>
      <c r="S5" s="200">
        <f t="shared" si="0"/>
        <v>50</v>
      </c>
      <c r="T5" s="293">
        <v>50</v>
      </c>
      <c r="U5" s="295">
        <v>500</v>
      </c>
      <c r="V5" s="267" t="s">
        <v>4199</v>
      </c>
      <c r="W5" s="200"/>
    </row>
    <row r="6" spans="1:23" s="52" customFormat="1" ht="12.75" customHeight="1">
      <c r="A6" s="136" t="s">
        <v>4200</v>
      </c>
      <c r="B6" s="136" t="s">
        <v>4201</v>
      </c>
      <c r="C6" s="136" t="s">
        <v>1129</v>
      </c>
      <c r="D6" s="136" t="s">
        <v>4202</v>
      </c>
      <c r="E6" s="136" t="s">
        <v>4203</v>
      </c>
      <c r="F6" s="136" t="s">
        <v>4204</v>
      </c>
      <c r="G6" s="136" t="s">
        <v>4205</v>
      </c>
      <c r="H6" s="140" t="s">
        <v>4206</v>
      </c>
      <c r="I6" s="136">
        <v>100</v>
      </c>
      <c r="J6" s="168">
        <v>100</v>
      </c>
      <c r="K6" s="168"/>
      <c r="L6" s="136"/>
      <c r="M6" s="136"/>
      <c r="N6" s="136"/>
      <c r="O6" s="136"/>
      <c r="P6" s="136"/>
      <c r="Q6" s="136"/>
      <c r="R6" s="136"/>
      <c r="S6" s="136">
        <f t="shared" si="0"/>
        <v>100</v>
      </c>
      <c r="T6" s="336">
        <v>214</v>
      </c>
      <c r="U6" s="322">
        <v>2140</v>
      </c>
      <c r="V6" s="136" t="s">
        <v>4207</v>
      </c>
      <c r="W6" s="136"/>
    </row>
    <row r="7" spans="1:23" s="52" customFormat="1" ht="12.75" customHeight="1">
      <c r="A7" s="136" t="s">
        <v>4200</v>
      </c>
      <c r="B7" s="136" t="s">
        <v>4201</v>
      </c>
      <c r="C7" s="136" t="s">
        <v>1129</v>
      </c>
      <c r="D7" s="136" t="s">
        <v>4202</v>
      </c>
      <c r="E7" s="136" t="s">
        <v>4203</v>
      </c>
      <c r="F7" s="136" t="s">
        <v>4204</v>
      </c>
      <c r="G7" s="136" t="s">
        <v>4204</v>
      </c>
      <c r="H7" s="140" t="s">
        <v>4206</v>
      </c>
      <c r="I7" s="136">
        <v>50</v>
      </c>
      <c r="J7" s="168">
        <v>50</v>
      </c>
      <c r="K7" s="168"/>
      <c r="L7" s="136">
        <v>25</v>
      </c>
      <c r="M7" s="136">
        <v>25</v>
      </c>
      <c r="N7" s="136"/>
      <c r="O7" s="136"/>
      <c r="P7" s="136"/>
      <c r="Q7" s="136"/>
      <c r="R7" s="136"/>
      <c r="S7" s="136">
        <f t="shared" si="0"/>
        <v>75</v>
      </c>
      <c r="T7" s="377"/>
      <c r="U7" s="322"/>
      <c r="V7" s="136" t="s">
        <v>4208</v>
      </c>
      <c r="W7" s="136"/>
    </row>
    <row r="8" spans="1:23" s="52" customFormat="1" ht="13.5" customHeight="1">
      <c r="A8" s="136" t="s">
        <v>4209</v>
      </c>
      <c r="B8" s="136" t="s">
        <v>4201</v>
      </c>
      <c r="C8" s="136" t="s">
        <v>1129</v>
      </c>
      <c r="D8" s="136" t="s">
        <v>4202</v>
      </c>
      <c r="E8" s="136" t="s">
        <v>4210</v>
      </c>
      <c r="F8" s="136" t="s">
        <v>4204</v>
      </c>
      <c r="G8" s="136"/>
      <c r="H8" s="136"/>
      <c r="I8" s="136">
        <v>40</v>
      </c>
      <c r="J8" s="168">
        <v>40</v>
      </c>
      <c r="K8" s="168">
        <v>41</v>
      </c>
      <c r="L8" s="136">
        <v>40</v>
      </c>
      <c r="M8" s="136">
        <v>40</v>
      </c>
      <c r="N8" s="136"/>
      <c r="O8" s="136"/>
      <c r="P8" s="136"/>
      <c r="Q8" s="136"/>
      <c r="R8" s="136"/>
      <c r="S8" s="136">
        <f t="shared" si="0"/>
        <v>80</v>
      </c>
      <c r="T8" s="337"/>
      <c r="U8" s="322"/>
      <c r="V8" s="136" t="s">
        <v>4211</v>
      </c>
      <c r="W8" s="136"/>
    </row>
    <row r="9" spans="1:23" s="52" customFormat="1" ht="12.75" customHeight="1">
      <c r="A9" s="136" t="s">
        <v>4200</v>
      </c>
      <c r="B9" s="136" t="s">
        <v>4212</v>
      </c>
      <c r="C9" s="136" t="s">
        <v>1217</v>
      </c>
      <c r="D9" s="136" t="s">
        <v>4213</v>
      </c>
      <c r="E9" s="136" t="s">
        <v>4214</v>
      </c>
      <c r="F9" s="136"/>
      <c r="G9" s="136"/>
      <c r="H9" s="136"/>
      <c r="I9" s="136">
        <v>25</v>
      </c>
      <c r="J9" s="168">
        <v>25</v>
      </c>
      <c r="K9" s="168"/>
      <c r="L9" s="136">
        <v>25</v>
      </c>
      <c r="M9" s="136">
        <v>25</v>
      </c>
      <c r="N9" s="136"/>
      <c r="O9" s="136"/>
      <c r="P9" s="136"/>
      <c r="Q9" s="136"/>
      <c r="R9" s="136"/>
      <c r="S9" s="136">
        <f t="shared" si="0"/>
        <v>50</v>
      </c>
      <c r="T9" s="336">
        <v>26</v>
      </c>
      <c r="U9" s="323">
        <v>260</v>
      </c>
      <c r="V9" s="136" t="s">
        <v>4215</v>
      </c>
      <c r="W9" s="136"/>
    </row>
    <row r="10" spans="1:23" s="52" customFormat="1" ht="12.75" customHeight="1">
      <c r="A10" s="136" t="s">
        <v>4200</v>
      </c>
      <c r="B10" s="136" t="s">
        <v>4212</v>
      </c>
      <c r="C10" s="136" t="s">
        <v>1217</v>
      </c>
      <c r="D10" s="136" t="s">
        <v>4213</v>
      </c>
      <c r="E10" s="136" t="s">
        <v>4214</v>
      </c>
      <c r="F10" s="136"/>
      <c r="G10" s="136"/>
      <c r="H10" s="136"/>
      <c r="I10" s="136">
        <v>25</v>
      </c>
      <c r="J10" s="168">
        <v>25</v>
      </c>
      <c r="K10" s="168"/>
      <c r="L10" s="136">
        <v>25</v>
      </c>
      <c r="M10" s="136">
        <v>25</v>
      </c>
      <c r="N10" s="136"/>
      <c r="O10" s="136"/>
      <c r="P10" s="136"/>
      <c r="Q10" s="136"/>
      <c r="R10" s="136"/>
      <c r="S10" s="136">
        <f t="shared" si="0"/>
        <v>50</v>
      </c>
      <c r="T10" s="337"/>
      <c r="U10" s="325"/>
      <c r="V10" s="136" t="s">
        <v>4216</v>
      </c>
      <c r="W10" s="136"/>
    </row>
    <row r="11" spans="1:23" s="117" customFormat="1" ht="12.75" customHeight="1">
      <c r="A11" s="200" t="s">
        <v>4217</v>
      </c>
      <c r="B11" s="200" t="s">
        <v>4218</v>
      </c>
      <c r="C11" s="200" t="s">
        <v>125</v>
      </c>
      <c r="D11" s="200" t="s">
        <v>4219</v>
      </c>
      <c r="E11" s="200" t="s">
        <v>4220</v>
      </c>
      <c r="F11" s="200" t="s">
        <v>4221</v>
      </c>
      <c r="G11" s="200"/>
      <c r="H11" s="200"/>
      <c r="I11" s="200">
        <v>50</v>
      </c>
      <c r="J11" s="274">
        <v>50</v>
      </c>
      <c r="K11" s="274"/>
      <c r="L11" s="200">
        <v>50</v>
      </c>
      <c r="M11" s="200">
        <v>50</v>
      </c>
      <c r="N11" s="200"/>
      <c r="O11" s="200"/>
      <c r="P11" s="200"/>
      <c r="Q11" s="200"/>
      <c r="R11" s="200"/>
      <c r="S11" s="200">
        <f t="shared" si="0"/>
        <v>100</v>
      </c>
      <c r="T11" s="293"/>
      <c r="U11" s="295"/>
      <c r="V11" s="267" t="s">
        <v>4222</v>
      </c>
      <c r="W11" s="200"/>
    </row>
    <row r="12" spans="1:23" s="117" customFormat="1" ht="12.75" customHeight="1">
      <c r="A12" s="200" t="s">
        <v>4223</v>
      </c>
      <c r="B12" s="200" t="s">
        <v>4224</v>
      </c>
      <c r="C12" s="200" t="s">
        <v>1158</v>
      </c>
      <c r="D12" s="200" t="s">
        <v>4225</v>
      </c>
      <c r="E12" s="280" t="s">
        <v>4226</v>
      </c>
      <c r="F12" s="200" t="s">
        <v>4227</v>
      </c>
      <c r="G12" s="200"/>
      <c r="H12" s="256" t="s">
        <v>4228</v>
      </c>
      <c r="I12" s="200">
        <v>125</v>
      </c>
      <c r="J12" s="274">
        <v>125</v>
      </c>
      <c r="K12" s="274"/>
      <c r="L12" s="200">
        <v>125</v>
      </c>
      <c r="M12" s="200">
        <v>125</v>
      </c>
      <c r="N12" s="200"/>
      <c r="O12" s="200"/>
      <c r="P12" s="200"/>
      <c r="Q12" s="200"/>
      <c r="R12" s="200"/>
      <c r="S12" s="200">
        <f t="shared" si="0"/>
        <v>250</v>
      </c>
      <c r="T12" s="363">
        <v>500</v>
      </c>
      <c r="U12" s="365">
        <v>2565</v>
      </c>
      <c r="V12" s="267" t="s">
        <v>4229</v>
      </c>
      <c r="W12" s="376"/>
    </row>
    <row r="13" spans="1:23" s="117" customFormat="1" ht="25.5">
      <c r="A13" s="200" t="s">
        <v>4223</v>
      </c>
      <c r="B13" s="200" t="s">
        <v>4224</v>
      </c>
      <c r="C13" s="200" t="s">
        <v>1158</v>
      </c>
      <c r="D13" s="200" t="s">
        <v>4225</v>
      </c>
      <c r="E13" s="280" t="s">
        <v>4226</v>
      </c>
      <c r="F13" s="200" t="s">
        <v>4227</v>
      </c>
      <c r="G13" s="200"/>
      <c r="H13" s="256" t="s">
        <v>4228</v>
      </c>
      <c r="I13" s="200">
        <v>125</v>
      </c>
      <c r="J13" s="274">
        <v>125</v>
      </c>
      <c r="K13" s="274"/>
      <c r="L13" s="200">
        <v>125</v>
      </c>
      <c r="M13" s="200">
        <v>125</v>
      </c>
      <c r="N13" s="200"/>
      <c r="O13" s="200"/>
      <c r="P13" s="200"/>
      <c r="Q13" s="200"/>
      <c r="R13" s="200"/>
      <c r="S13" s="200">
        <f t="shared" si="0"/>
        <v>250</v>
      </c>
      <c r="T13" s="378"/>
      <c r="U13" s="379"/>
      <c r="V13" s="267" t="s">
        <v>4230</v>
      </c>
      <c r="W13" s="376"/>
    </row>
    <row r="14" spans="1:23" s="117" customFormat="1" ht="12.75" customHeight="1">
      <c r="A14" s="200" t="s">
        <v>4223</v>
      </c>
      <c r="B14" s="200" t="s">
        <v>4224</v>
      </c>
      <c r="C14" s="200" t="s">
        <v>1158</v>
      </c>
      <c r="D14" s="200" t="s">
        <v>4225</v>
      </c>
      <c r="E14" s="280" t="s">
        <v>4226</v>
      </c>
      <c r="F14" s="200" t="s">
        <v>4227</v>
      </c>
      <c r="G14" s="200"/>
      <c r="H14" s="256" t="s">
        <v>4228</v>
      </c>
      <c r="I14" s="200">
        <v>50</v>
      </c>
      <c r="J14" s="274">
        <v>50</v>
      </c>
      <c r="K14" s="274"/>
      <c r="L14" s="200"/>
      <c r="M14" s="200"/>
      <c r="N14" s="200"/>
      <c r="O14" s="200"/>
      <c r="P14" s="200"/>
      <c r="Q14" s="200"/>
      <c r="R14" s="200"/>
      <c r="S14" s="200">
        <f t="shared" si="0"/>
        <v>50</v>
      </c>
      <c r="T14" s="364"/>
      <c r="U14" s="366"/>
      <c r="V14" s="200" t="s">
        <v>4231</v>
      </c>
      <c r="W14" s="376"/>
    </row>
    <row r="15" spans="1:23" s="52" customFormat="1" ht="12.75" customHeight="1">
      <c r="A15" s="136" t="s">
        <v>4232</v>
      </c>
      <c r="B15" s="136" t="s">
        <v>4233</v>
      </c>
      <c r="C15" s="136" t="s">
        <v>4234</v>
      </c>
      <c r="D15" s="136" t="s">
        <v>4235</v>
      </c>
      <c r="E15" s="136" t="s">
        <v>4236</v>
      </c>
      <c r="F15" s="136" t="s">
        <v>4237</v>
      </c>
      <c r="G15" s="136"/>
      <c r="H15" s="140" t="s">
        <v>4238</v>
      </c>
      <c r="I15" s="136">
        <v>50</v>
      </c>
      <c r="J15" s="168">
        <v>50</v>
      </c>
      <c r="K15" s="168"/>
      <c r="L15" s="136">
        <v>50</v>
      </c>
      <c r="M15" s="136">
        <v>50</v>
      </c>
      <c r="N15" s="136"/>
      <c r="O15" s="136"/>
      <c r="P15" s="136"/>
      <c r="Q15" s="136"/>
      <c r="R15" s="136"/>
      <c r="S15" s="136">
        <f t="shared" si="0"/>
        <v>100</v>
      </c>
      <c r="T15" s="136">
        <v>11</v>
      </c>
      <c r="U15" s="138">
        <v>110</v>
      </c>
      <c r="V15" s="136" t="s">
        <v>4239</v>
      </c>
      <c r="W15" s="138"/>
    </row>
    <row r="16" spans="1:23" s="52" customFormat="1" ht="12.75" customHeight="1">
      <c r="A16" s="136" t="s">
        <v>4240</v>
      </c>
      <c r="B16" s="136" t="s">
        <v>4241</v>
      </c>
      <c r="C16" s="136" t="s">
        <v>4242</v>
      </c>
      <c r="D16" s="136" t="s">
        <v>4243</v>
      </c>
      <c r="E16" s="136" t="s">
        <v>4244</v>
      </c>
      <c r="F16" s="136" t="s">
        <v>4245</v>
      </c>
      <c r="G16" s="136"/>
      <c r="H16" s="140" t="s">
        <v>4246</v>
      </c>
      <c r="I16" s="136">
        <v>50</v>
      </c>
      <c r="J16" s="168">
        <v>50</v>
      </c>
      <c r="K16" s="168"/>
      <c r="L16" s="136">
        <v>50</v>
      </c>
      <c r="M16" s="136">
        <v>50</v>
      </c>
      <c r="N16" s="136"/>
      <c r="O16" s="136"/>
      <c r="P16" s="136"/>
      <c r="Q16" s="136"/>
      <c r="R16" s="136"/>
      <c r="S16" s="136">
        <f t="shared" si="0"/>
        <v>100</v>
      </c>
      <c r="T16" s="136">
        <v>37</v>
      </c>
      <c r="U16" s="138">
        <v>370</v>
      </c>
      <c r="V16" s="136" t="s">
        <v>4247</v>
      </c>
      <c r="W16" s="138"/>
    </row>
    <row r="17" spans="1:23" s="52" customFormat="1" ht="25.5">
      <c r="A17" s="136" t="s">
        <v>4248</v>
      </c>
      <c r="B17" s="136" t="s">
        <v>4249</v>
      </c>
      <c r="C17" s="136" t="s">
        <v>389</v>
      </c>
      <c r="D17" s="136" t="s">
        <v>4250</v>
      </c>
      <c r="E17" s="136" t="s">
        <v>4251</v>
      </c>
      <c r="F17" s="136" t="s">
        <v>4252</v>
      </c>
      <c r="G17" s="136"/>
      <c r="H17" s="140" t="s">
        <v>4253</v>
      </c>
      <c r="I17" s="136">
        <v>25</v>
      </c>
      <c r="J17" s="168">
        <v>25</v>
      </c>
      <c r="K17" s="168">
        <v>19</v>
      </c>
      <c r="L17" s="136">
        <v>25</v>
      </c>
      <c r="M17" s="136">
        <v>25</v>
      </c>
      <c r="N17" s="136">
        <v>12</v>
      </c>
      <c r="O17" s="136"/>
      <c r="P17" s="136"/>
      <c r="Q17" s="136"/>
      <c r="R17" s="136"/>
      <c r="S17" s="136">
        <f t="shared" si="0"/>
        <v>50</v>
      </c>
      <c r="T17" s="293">
        <v>18</v>
      </c>
      <c r="U17" s="295">
        <v>180</v>
      </c>
      <c r="V17" s="139" t="s">
        <v>4254</v>
      </c>
      <c r="W17" s="138"/>
    </row>
    <row r="18" spans="1:23" s="52" customFormat="1" ht="12.75" customHeight="1">
      <c r="A18" s="136" t="s">
        <v>4255</v>
      </c>
      <c r="B18" s="136" t="s">
        <v>4256</v>
      </c>
      <c r="C18" s="136" t="s">
        <v>1729</v>
      </c>
      <c r="D18" s="136" t="s">
        <v>4257</v>
      </c>
      <c r="E18" s="136" t="s">
        <v>4258</v>
      </c>
      <c r="F18" s="136" t="s">
        <v>4259</v>
      </c>
      <c r="G18" s="136"/>
      <c r="H18" s="140" t="s">
        <v>4260</v>
      </c>
      <c r="I18" s="136">
        <v>25</v>
      </c>
      <c r="J18" s="168">
        <v>25</v>
      </c>
      <c r="K18" s="168">
        <v>8</v>
      </c>
      <c r="L18" s="136">
        <v>25</v>
      </c>
      <c r="M18" s="136">
        <v>25</v>
      </c>
      <c r="N18" s="136">
        <v>1</v>
      </c>
      <c r="O18" s="136"/>
      <c r="P18" s="136"/>
      <c r="Q18" s="136"/>
      <c r="R18" s="136"/>
      <c r="S18" s="136">
        <f t="shared" si="0"/>
        <v>50</v>
      </c>
      <c r="T18" s="136">
        <v>41</v>
      </c>
      <c r="U18" s="138">
        <v>410</v>
      </c>
      <c r="V18" s="136" t="s">
        <v>4261</v>
      </c>
      <c r="W18" s="138"/>
    </row>
    <row r="19" spans="1:23" s="52" customFormat="1" ht="12.75" customHeight="1">
      <c r="A19" s="136" t="s">
        <v>4262</v>
      </c>
      <c r="B19" s="136" t="s">
        <v>4263</v>
      </c>
      <c r="C19" s="136" t="s">
        <v>4264</v>
      </c>
      <c r="D19" s="136" t="s">
        <v>4265</v>
      </c>
      <c r="E19" s="136" t="s">
        <v>4266</v>
      </c>
      <c r="F19" s="136" t="s">
        <v>4267</v>
      </c>
      <c r="G19" s="136"/>
      <c r="H19" s="136"/>
      <c r="I19" s="136"/>
      <c r="J19" s="168"/>
      <c r="K19" s="168"/>
      <c r="L19" s="136">
        <v>50</v>
      </c>
      <c r="M19" s="136">
        <v>50</v>
      </c>
      <c r="N19" s="136"/>
      <c r="O19" s="136"/>
      <c r="P19" s="136"/>
      <c r="Q19" s="136"/>
      <c r="R19" s="136"/>
      <c r="S19" s="136">
        <f t="shared" si="0"/>
        <v>50</v>
      </c>
      <c r="T19" s="136">
        <v>50</v>
      </c>
      <c r="U19" s="138">
        <v>785</v>
      </c>
      <c r="V19" s="136" t="s">
        <v>4268</v>
      </c>
      <c r="W19" s="138"/>
    </row>
    <row r="20" spans="1:23" s="117" customFormat="1" ht="12.75" customHeight="1">
      <c r="A20" s="200" t="s">
        <v>4269</v>
      </c>
      <c r="B20" s="200" t="s">
        <v>4270</v>
      </c>
      <c r="C20" s="200" t="s">
        <v>1880</v>
      </c>
      <c r="D20" s="200" t="s">
        <v>4271</v>
      </c>
      <c r="E20" s="200" t="s">
        <v>4272</v>
      </c>
      <c r="F20" s="200" t="s">
        <v>4273</v>
      </c>
      <c r="G20" s="200"/>
      <c r="H20" s="200"/>
      <c r="I20" s="200">
        <v>25</v>
      </c>
      <c r="J20" s="274">
        <v>25</v>
      </c>
      <c r="K20" s="274"/>
      <c r="L20" s="200"/>
      <c r="M20" s="200"/>
      <c r="N20" s="200"/>
      <c r="O20" s="200"/>
      <c r="P20" s="200"/>
      <c r="Q20" s="200"/>
      <c r="R20" s="200"/>
      <c r="S20" s="200">
        <f t="shared" si="0"/>
        <v>25</v>
      </c>
      <c r="T20" s="200"/>
      <c r="U20" s="213"/>
      <c r="V20" s="200" t="s">
        <v>4274</v>
      </c>
      <c r="W20" s="213"/>
    </row>
    <row r="21" spans="1:23" s="117" customFormat="1" ht="25.5">
      <c r="A21" s="200" t="s">
        <v>4275</v>
      </c>
      <c r="B21" s="200" t="s">
        <v>4276</v>
      </c>
      <c r="C21" s="200" t="s">
        <v>1048</v>
      </c>
      <c r="D21" s="200" t="s">
        <v>4277</v>
      </c>
      <c r="E21" s="200" t="s">
        <v>4278</v>
      </c>
      <c r="F21" s="200" t="s">
        <v>4279</v>
      </c>
      <c r="G21" s="200"/>
      <c r="H21" s="256" t="s">
        <v>4280</v>
      </c>
      <c r="I21" s="200">
        <v>25</v>
      </c>
      <c r="J21" s="274">
        <v>25</v>
      </c>
      <c r="K21" s="274"/>
      <c r="L21" s="200">
        <v>25</v>
      </c>
      <c r="M21" s="200">
        <v>25</v>
      </c>
      <c r="N21" s="200"/>
      <c r="O21" s="200"/>
      <c r="P21" s="200"/>
      <c r="Q21" s="200"/>
      <c r="R21" s="200"/>
      <c r="S21" s="200">
        <f t="shared" si="0"/>
        <v>50</v>
      </c>
      <c r="T21" s="200"/>
      <c r="U21" s="213"/>
      <c r="V21" s="267" t="s">
        <v>4281</v>
      </c>
      <c r="W21" s="213"/>
    </row>
    <row r="22" spans="1:23" s="117" customFormat="1" ht="38.25">
      <c r="A22" s="200" t="s">
        <v>4282</v>
      </c>
      <c r="B22" s="200" t="s">
        <v>4283</v>
      </c>
      <c r="C22" s="200" t="s">
        <v>389</v>
      </c>
      <c r="D22" s="200" t="s">
        <v>4284</v>
      </c>
      <c r="E22" s="200" t="s">
        <v>4285</v>
      </c>
      <c r="F22" s="200" t="s">
        <v>4286</v>
      </c>
      <c r="G22" s="200"/>
      <c r="H22" s="200"/>
      <c r="I22" s="200">
        <v>25</v>
      </c>
      <c r="J22" s="274">
        <v>25</v>
      </c>
      <c r="K22" s="274"/>
      <c r="L22" s="200">
        <v>25</v>
      </c>
      <c r="M22" s="200">
        <v>25</v>
      </c>
      <c r="N22" s="200"/>
      <c r="O22" s="200"/>
      <c r="P22" s="200"/>
      <c r="Q22" s="200"/>
      <c r="R22" s="200"/>
      <c r="S22" s="200">
        <f t="shared" si="0"/>
        <v>50</v>
      </c>
      <c r="T22" s="200"/>
      <c r="U22" s="213"/>
      <c r="V22" s="267" t="s">
        <v>4287</v>
      </c>
      <c r="W22" s="213"/>
    </row>
    <row r="23" spans="1:23" s="52" customFormat="1" ht="12.75" customHeight="1">
      <c r="A23" s="136" t="s">
        <v>4288</v>
      </c>
      <c r="B23" s="136" t="s">
        <v>4289</v>
      </c>
      <c r="C23" s="136" t="s">
        <v>1905</v>
      </c>
      <c r="D23" s="136" t="s">
        <v>4290</v>
      </c>
      <c r="E23" s="136" t="s">
        <v>4291</v>
      </c>
      <c r="F23" s="136" t="s">
        <v>4292</v>
      </c>
      <c r="G23" s="136"/>
      <c r="H23" s="140" t="s">
        <v>4293</v>
      </c>
      <c r="I23" s="136">
        <v>85</v>
      </c>
      <c r="J23" s="168">
        <v>85</v>
      </c>
      <c r="K23" s="168"/>
      <c r="L23" s="136">
        <v>300</v>
      </c>
      <c r="M23" s="136">
        <v>300</v>
      </c>
      <c r="N23" s="136">
        <v>44</v>
      </c>
      <c r="O23" s="136"/>
      <c r="P23" s="136"/>
      <c r="Q23" s="136"/>
      <c r="R23" s="136"/>
      <c r="S23" s="136">
        <f t="shared" si="0"/>
        <v>385</v>
      </c>
      <c r="T23" s="336">
        <v>503</v>
      </c>
      <c r="U23" s="322">
        <v>5245</v>
      </c>
      <c r="V23" s="136" t="s">
        <v>4294</v>
      </c>
      <c r="W23" s="322"/>
    </row>
    <row r="24" spans="1:23" s="52" customFormat="1" ht="12.75" customHeight="1">
      <c r="A24" s="136" t="s">
        <v>4288</v>
      </c>
      <c r="B24" s="136" t="s">
        <v>4289</v>
      </c>
      <c r="C24" s="136" t="s">
        <v>1905</v>
      </c>
      <c r="D24" s="136" t="s">
        <v>4290</v>
      </c>
      <c r="E24" s="136" t="s">
        <v>4291</v>
      </c>
      <c r="F24" s="136" t="s">
        <v>4292</v>
      </c>
      <c r="G24" s="136" t="s">
        <v>4295</v>
      </c>
      <c r="H24" s="140" t="s">
        <v>4293</v>
      </c>
      <c r="I24" s="136">
        <v>150</v>
      </c>
      <c r="J24" s="168">
        <v>150</v>
      </c>
      <c r="K24" s="168">
        <v>138</v>
      </c>
      <c r="L24" s="136"/>
      <c r="M24" s="136"/>
      <c r="N24" s="136"/>
      <c r="O24" s="136"/>
      <c r="P24" s="136"/>
      <c r="Q24" s="136"/>
      <c r="R24" s="136"/>
      <c r="S24" s="136">
        <f t="shared" si="0"/>
        <v>150</v>
      </c>
      <c r="T24" s="377"/>
      <c r="U24" s="322"/>
      <c r="V24" s="136" t="s">
        <v>4296</v>
      </c>
      <c r="W24" s="322"/>
    </row>
    <row r="25" spans="1:23" s="52" customFormat="1" ht="12.75" customHeight="1">
      <c r="A25" s="136" t="s">
        <v>4288</v>
      </c>
      <c r="B25" s="136" t="s">
        <v>4289</v>
      </c>
      <c r="C25" s="136" t="s">
        <v>1905</v>
      </c>
      <c r="D25" s="136" t="s">
        <v>4290</v>
      </c>
      <c r="E25" s="136" t="s">
        <v>4291</v>
      </c>
      <c r="F25" s="136" t="s">
        <v>4292</v>
      </c>
      <c r="G25" s="136" t="s">
        <v>4295</v>
      </c>
      <c r="H25" s="140" t="s">
        <v>4293</v>
      </c>
      <c r="I25" s="136">
        <v>150</v>
      </c>
      <c r="J25" s="168">
        <v>150</v>
      </c>
      <c r="K25" s="168"/>
      <c r="L25" s="136"/>
      <c r="M25" s="136"/>
      <c r="N25" s="136"/>
      <c r="O25" s="136"/>
      <c r="P25" s="136"/>
      <c r="Q25" s="136"/>
      <c r="R25" s="136"/>
      <c r="S25" s="136">
        <f t="shared" si="0"/>
        <v>150</v>
      </c>
      <c r="T25" s="337"/>
      <c r="U25" s="322"/>
      <c r="V25" s="136" t="s">
        <v>4297</v>
      </c>
      <c r="W25" s="322"/>
    </row>
    <row r="26" spans="1:23" s="117" customFormat="1" ht="63.75">
      <c r="A26" s="200" t="s">
        <v>4298</v>
      </c>
      <c r="B26" s="200" t="s">
        <v>4299</v>
      </c>
      <c r="C26" s="200" t="s">
        <v>276</v>
      </c>
      <c r="D26" s="200" t="s">
        <v>4300</v>
      </c>
      <c r="E26" s="200" t="s">
        <v>4301</v>
      </c>
      <c r="F26" s="200" t="s">
        <v>4302</v>
      </c>
      <c r="G26" s="200"/>
      <c r="H26" s="256" t="s">
        <v>4303</v>
      </c>
      <c r="I26" s="200">
        <v>150</v>
      </c>
      <c r="J26" s="274">
        <v>150</v>
      </c>
      <c r="K26" s="274"/>
      <c r="L26" s="200">
        <v>150</v>
      </c>
      <c r="M26" s="200">
        <v>150</v>
      </c>
      <c r="N26" s="200"/>
      <c r="O26" s="200"/>
      <c r="P26" s="200"/>
      <c r="Q26" s="200"/>
      <c r="R26" s="200"/>
      <c r="S26" s="200">
        <f t="shared" si="0"/>
        <v>300</v>
      </c>
      <c r="T26" s="200">
        <v>30</v>
      </c>
      <c r="U26" s="213">
        <v>60</v>
      </c>
      <c r="V26" s="267" t="s">
        <v>4304</v>
      </c>
      <c r="W26" s="213"/>
    </row>
    <row r="27" spans="1:23" s="117" customFormat="1" ht="12.75" customHeight="1">
      <c r="A27" s="200" t="s">
        <v>4305</v>
      </c>
      <c r="B27" s="200" t="s">
        <v>4306</v>
      </c>
      <c r="C27" s="200" t="s">
        <v>1747</v>
      </c>
      <c r="D27" s="200" t="s">
        <v>4307</v>
      </c>
      <c r="E27" s="200" t="s">
        <v>4308</v>
      </c>
      <c r="F27" s="200" t="s">
        <v>4309</v>
      </c>
      <c r="G27" s="200"/>
      <c r="H27" s="256" t="s">
        <v>4310</v>
      </c>
      <c r="I27" s="200">
        <v>50</v>
      </c>
      <c r="J27" s="274">
        <v>50</v>
      </c>
      <c r="K27" s="274"/>
      <c r="L27" s="200"/>
      <c r="M27" s="200"/>
      <c r="N27" s="200"/>
      <c r="O27" s="200"/>
      <c r="P27" s="200"/>
      <c r="Q27" s="200"/>
      <c r="R27" s="200"/>
      <c r="S27" s="200">
        <f t="shared" si="0"/>
        <v>50</v>
      </c>
      <c r="T27" s="200">
        <v>9</v>
      </c>
      <c r="U27" s="213">
        <v>90</v>
      </c>
      <c r="V27" s="200" t="s">
        <v>4311</v>
      </c>
      <c r="W27" s="213"/>
    </row>
    <row r="28" spans="1:23" s="117" customFormat="1" ht="12.75" customHeight="1">
      <c r="A28" s="200" t="s">
        <v>4312</v>
      </c>
      <c r="B28" s="200" t="s">
        <v>4313</v>
      </c>
      <c r="C28" s="200" t="s">
        <v>125</v>
      </c>
      <c r="D28" s="200" t="s">
        <v>4314</v>
      </c>
      <c r="E28" s="200" t="s">
        <v>4315</v>
      </c>
      <c r="F28" s="200" t="s">
        <v>4316</v>
      </c>
      <c r="G28" s="200" t="s">
        <v>4317</v>
      </c>
      <c r="H28" s="256" t="s">
        <v>4318</v>
      </c>
      <c r="I28" s="200">
        <v>25</v>
      </c>
      <c r="J28" s="274">
        <v>25</v>
      </c>
      <c r="K28" s="274"/>
      <c r="L28" s="200">
        <v>25</v>
      </c>
      <c r="M28" s="200">
        <v>25</v>
      </c>
      <c r="N28" s="200"/>
      <c r="O28" s="200"/>
      <c r="P28" s="200"/>
      <c r="Q28" s="200"/>
      <c r="R28" s="200"/>
      <c r="S28" s="200">
        <f t="shared" si="0"/>
        <v>50</v>
      </c>
      <c r="T28" s="293"/>
      <c r="U28" s="295"/>
      <c r="V28" s="200" t="s">
        <v>4319</v>
      </c>
      <c r="W28" s="213"/>
    </row>
    <row r="29" spans="1:23" s="117" customFormat="1" ht="12.75" customHeight="1">
      <c r="A29" s="200" t="s">
        <v>4200</v>
      </c>
      <c r="B29" s="200" t="s">
        <v>4320</v>
      </c>
      <c r="C29" s="200" t="s">
        <v>168</v>
      </c>
      <c r="D29" s="200" t="s">
        <v>4321</v>
      </c>
      <c r="E29" s="200" t="s">
        <v>4322</v>
      </c>
      <c r="F29" s="200" t="s">
        <v>4323</v>
      </c>
      <c r="G29" s="200" t="s">
        <v>4324</v>
      </c>
      <c r="H29" s="256" t="s">
        <v>4325</v>
      </c>
      <c r="I29" s="200">
        <v>18</v>
      </c>
      <c r="J29" s="274">
        <v>18</v>
      </c>
      <c r="K29" s="274"/>
      <c r="L29" s="200">
        <v>7</v>
      </c>
      <c r="M29" s="200">
        <v>7</v>
      </c>
      <c r="N29" s="200"/>
      <c r="O29" s="200"/>
      <c r="P29" s="200"/>
      <c r="Q29" s="200"/>
      <c r="R29" s="200"/>
      <c r="S29" s="200">
        <f t="shared" si="0"/>
        <v>25</v>
      </c>
      <c r="T29" s="370"/>
      <c r="U29" s="373"/>
      <c r="V29" s="200" t="s">
        <v>4326</v>
      </c>
      <c r="W29" s="213"/>
    </row>
    <row r="30" spans="1:23" s="117" customFormat="1" ht="12.75" customHeight="1">
      <c r="A30" s="200" t="s">
        <v>4200</v>
      </c>
      <c r="B30" s="200" t="s">
        <v>4320</v>
      </c>
      <c r="C30" s="200" t="s">
        <v>125</v>
      </c>
      <c r="D30" s="200" t="s">
        <v>4321</v>
      </c>
      <c r="E30" s="200" t="s">
        <v>4327</v>
      </c>
      <c r="F30" s="200" t="s">
        <v>4323</v>
      </c>
      <c r="G30" s="200"/>
      <c r="H30" s="256" t="s">
        <v>4325</v>
      </c>
      <c r="I30" s="200">
        <v>7</v>
      </c>
      <c r="J30" s="274">
        <v>7</v>
      </c>
      <c r="K30" s="274"/>
      <c r="L30" s="200">
        <v>3</v>
      </c>
      <c r="M30" s="200">
        <v>3</v>
      </c>
      <c r="N30" s="200"/>
      <c r="O30" s="200"/>
      <c r="P30" s="200"/>
      <c r="Q30" s="200"/>
      <c r="R30" s="200"/>
      <c r="S30" s="200">
        <f>SUM(I30+L30+O30)</f>
        <v>10</v>
      </c>
      <c r="T30" s="371"/>
      <c r="U30" s="374"/>
      <c r="V30" s="200" t="s">
        <v>692</v>
      </c>
      <c r="W30" s="213"/>
    </row>
    <row r="31" spans="1:23" s="117" customFormat="1" ht="12.75" customHeight="1">
      <c r="A31" s="200" t="s">
        <v>4200</v>
      </c>
      <c r="B31" s="200" t="s">
        <v>4320</v>
      </c>
      <c r="C31" s="200" t="s">
        <v>125</v>
      </c>
      <c r="D31" s="200" t="s">
        <v>4321</v>
      </c>
      <c r="E31" s="200" t="s">
        <v>4327</v>
      </c>
      <c r="F31" s="200" t="s">
        <v>4323</v>
      </c>
      <c r="G31" s="200"/>
      <c r="H31" s="256" t="s">
        <v>4325</v>
      </c>
      <c r="I31" s="200">
        <v>1</v>
      </c>
      <c r="J31" s="274">
        <v>1</v>
      </c>
      <c r="K31" s="274"/>
      <c r="L31" s="200">
        <v>3</v>
      </c>
      <c r="M31" s="200">
        <v>3</v>
      </c>
      <c r="N31" s="200"/>
      <c r="O31" s="200"/>
      <c r="P31" s="200"/>
      <c r="Q31" s="200"/>
      <c r="R31" s="200"/>
      <c r="S31" s="200">
        <f>SUM(I31+L31+O31)</f>
        <v>4</v>
      </c>
      <c r="T31" s="372"/>
      <c r="U31" s="375"/>
      <c r="V31" s="200" t="s">
        <v>616</v>
      </c>
      <c r="W31" s="213"/>
    </row>
    <row r="32" spans="1:23" s="52" customFormat="1" ht="12.75" customHeight="1">
      <c r="A32" s="136" t="s">
        <v>4328</v>
      </c>
      <c r="B32" s="136" t="s">
        <v>4329</v>
      </c>
      <c r="C32" s="136" t="s">
        <v>125</v>
      </c>
      <c r="D32" s="136" t="s">
        <v>4330</v>
      </c>
      <c r="E32" s="136" t="s">
        <v>4331</v>
      </c>
      <c r="F32" s="136" t="s">
        <v>4332</v>
      </c>
      <c r="G32" s="136"/>
      <c r="H32" s="140" t="s">
        <v>4333</v>
      </c>
      <c r="I32" s="136">
        <v>50</v>
      </c>
      <c r="J32" s="168">
        <v>50</v>
      </c>
      <c r="K32" s="168"/>
      <c r="L32" s="136">
        <v>50</v>
      </c>
      <c r="M32" s="136">
        <v>50</v>
      </c>
      <c r="N32" s="136"/>
      <c r="O32" s="136"/>
      <c r="P32" s="136"/>
      <c r="Q32" s="136"/>
      <c r="R32" s="136"/>
      <c r="S32" s="136">
        <f t="shared" si="0"/>
        <v>100</v>
      </c>
      <c r="T32" s="367">
        <v>184</v>
      </c>
      <c r="U32" s="369">
        <v>1849.25</v>
      </c>
      <c r="V32" s="136" t="s">
        <v>4334</v>
      </c>
      <c r="W32" s="138"/>
    </row>
    <row r="33" spans="1:23" s="52" customFormat="1" ht="25.5">
      <c r="A33" s="136" t="s">
        <v>4328</v>
      </c>
      <c r="B33" s="136" t="s">
        <v>4329</v>
      </c>
      <c r="C33" s="136" t="s">
        <v>125</v>
      </c>
      <c r="D33" s="136" t="s">
        <v>4330</v>
      </c>
      <c r="E33" s="136" t="s">
        <v>4331</v>
      </c>
      <c r="F33" s="136" t="s">
        <v>4332</v>
      </c>
      <c r="G33" s="136"/>
      <c r="H33" s="140" t="s">
        <v>4333</v>
      </c>
      <c r="I33" s="136">
        <v>120</v>
      </c>
      <c r="J33" s="168">
        <v>120</v>
      </c>
      <c r="K33" s="168"/>
      <c r="L33" s="136">
        <v>120</v>
      </c>
      <c r="M33" s="136">
        <v>120</v>
      </c>
      <c r="N33" s="136"/>
      <c r="O33" s="136"/>
      <c r="P33" s="136"/>
      <c r="Q33" s="136"/>
      <c r="R33" s="136"/>
      <c r="S33" s="136">
        <f t="shared" si="0"/>
        <v>240</v>
      </c>
      <c r="T33" s="368"/>
      <c r="U33" s="369"/>
      <c r="V33" s="139" t="s">
        <v>4335</v>
      </c>
      <c r="W33" s="138"/>
    </row>
    <row r="34" spans="1:23" s="52" customFormat="1" ht="12.75" customHeight="1">
      <c r="A34" s="136" t="s">
        <v>4312</v>
      </c>
      <c r="B34" s="136" t="s">
        <v>4336</v>
      </c>
      <c r="C34" s="136" t="s">
        <v>389</v>
      </c>
      <c r="D34" s="136" t="s">
        <v>4337</v>
      </c>
      <c r="E34" s="136" t="s">
        <v>4338</v>
      </c>
      <c r="F34" s="136" t="s">
        <v>4339</v>
      </c>
      <c r="G34" s="136" t="s">
        <v>4340</v>
      </c>
      <c r="H34" s="140"/>
      <c r="I34" s="136">
        <v>50</v>
      </c>
      <c r="J34" s="168">
        <v>50</v>
      </c>
      <c r="K34" s="168"/>
      <c r="L34" s="136"/>
      <c r="M34" s="136"/>
      <c r="N34" s="136"/>
      <c r="O34" s="136"/>
      <c r="P34" s="136"/>
      <c r="Q34" s="136"/>
      <c r="R34" s="136"/>
      <c r="S34" s="136">
        <f t="shared" si="0"/>
        <v>50</v>
      </c>
      <c r="T34" s="293">
        <v>50</v>
      </c>
      <c r="U34" s="294">
        <v>503</v>
      </c>
      <c r="V34" s="136" t="s">
        <v>4341</v>
      </c>
      <c r="W34" s="138"/>
    </row>
    <row r="35" spans="1:23" s="52" customFormat="1" ht="12.75" customHeight="1">
      <c r="A35" s="136" t="s">
        <v>4342</v>
      </c>
      <c r="B35" s="136" t="s">
        <v>4343</v>
      </c>
      <c r="C35" s="136" t="s">
        <v>125</v>
      </c>
      <c r="D35" s="136" t="s">
        <v>4344</v>
      </c>
      <c r="E35" s="136" t="s">
        <v>4345</v>
      </c>
      <c r="F35" s="136" t="s">
        <v>4346</v>
      </c>
      <c r="G35" s="136"/>
      <c r="H35" s="140" t="s">
        <v>4347</v>
      </c>
      <c r="I35" s="136">
        <v>25</v>
      </c>
      <c r="J35" s="168">
        <v>25</v>
      </c>
      <c r="K35" s="168"/>
      <c r="L35" s="136"/>
      <c r="M35" s="136"/>
      <c r="N35" s="136"/>
      <c r="O35" s="136"/>
      <c r="P35" s="136"/>
      <c r="Q35" s="136"/>
      <c r="R35" s="136"/>
      <c r="S35" s="136">
        <f t="shared" si="0"/>
        <v>25</v>
      </c>
      <c r="T35" s="293">
        <v>25</v>
      </c>
      <c r="U35" s="295">
        <v>250</v>
      </c>
      <c r="V35" s="136" t="s">
        <v>4348</v>
      </c>
      <c r="W35" s="138"/>
    </row>
    <row r="36" spans="1:23" s="117" customFormat="1" ht="12.75" customHeight="1">
      <c r="A36" s="200" t="s">
        <v>4349</v>
      </c>
      <c r="B36" s="200" t="s">
        <v>4350</v>
      </c>
      <c r="C36" s="200" t="s">
        <v>1729</v>
      </c>
      <c r="D36" s="200" t="s">
        <v>4351</v>
      </c>
      <c r="E36" s="200" t="s">
        <v>4352</v>
      </c>
      <c r="F36" s="200" t="s">
        <v>4353</v>
      </c>
      <c r="G36" s="200"/>
      <c r="H36" s="256" t="s">
        <v>4354</v>
      </c>
      <c r="I36" s="200">
        <v>25</v>
      </c>
      <c r="J36" s="274">
        <v>25</v>
      </c>
      <c r="K36" s="274"/>
      <c r="L36" s="200">
        <v>25</v>
      </c>
      <c r="M36" s="200">
        <v>25</v>
      </c>
      <c r="N36" s="200"/>
      <c r="O36" s="200"/>
      <c r="P36" s="200"/>
      <c r="Q36" s="200"/>
      <c r="R36" s="200"/>
      <c r="S36" s="200">
        <f t="shared" si="0"/>
        <v>50</v>
      </c>
      <c r="T36" s="363">
        <v>34</v>
      </c>
      <c r="U36" s="365"/>
      <c r="V36" s="200" t="s">
        <v>4355</v>
      </c>
      <c r="W36" s="213"/>
    </row>
    <row r="37" spans="1:23" s="117" customFormat="1" ht="12.75" customHeight="1">
      <c r="A37" s="200" t="s">
        <v>4349</v>
      </c>
      <c r="B37" s="200" t="s">
        <v>4350</v>
      </c>
      <c r="C37" s="200" t="s">
        <v>1729</v>
      </c>
      <c r="D37" s="200" t="s">
        <v>4351</v>
      </c>
      <c r="E37" s="200" t="s">
        <v>4352</v>
      </c>
      <c r="F37" s="200" t="s">
        <v>4353</v>
      </c>
      <c r="G37" s="200"/>
      <c r="H37" s="256" t="s">
        <v>4354</v>
      </c>
      <c r="I37" s="200">
        <v>20</v>
      </c>
      <c r="J37" s="274">
        <v>20</v>
      </c>
      <c r="K37" s="274"/>
      <c r="L37" s="200"/>
      <c r="M37" s="200"/>
      <c r="N37" s="200"/>
      <c r="O37" s="200"/>
      <c r="P37" s="200"/>
      <c r="Q37" s="200"/>
      <c r="R37" s="200"/>
      <c r="S37" s="200">
        <f t="shared" si="0"/>
        <v>20</v>
      </c>
      <c r="T37" s="364"/>
      <c r="U37" s="366"/>
      <c r="V37" s="200" t="s">
        <v>4356</v>
      </c>
      <c r="W37" s="213"/>
    </row>
    <row r="38" spans="1:23" s="52" customFormat="1" ht="24" customHeight="1">
      <c r="A38" s="136" t="s">
        <v>4357</v>
      </c>
      <c r="B38" s="136" t="s">
        <v>4358</v>
      </c>
      <c r="C38" s="136" t="s">
        <v>514</v>
      </c>
      <c r="D38" s="136" t="s">
        <v>4359</v>
      </c>
      <c r="E38" s="136" t="s">
        <v>4360</v>
      </c>
      <c r="F38" s="136" t="s">
        <v>4361</v>
      </c>
      <c r="G38" s="136"/>
      <c r="H38" s="140"/>
      <c r="I38" s="136">
        <v>20</v>
      </c>
      <c r="J38" s="168">
        <v>20</v>
      </c>
      <c r="K38" s="168"/>
      <c r="L38" s="136"/>
      <c r="M38" s="136"/>
      <c r="N38" s="136"/>
      <c r="O38" s="136"/>
      <c r="P38" s="136"/>
      <c r="Q38" s="136"/>
      <c r="R38" s="136"/>
      <c r="S38" s="136">
        <f t="shared" si="0"/>
        <v>20</v>
      </c>
      <c r="T38" s="293">
        <v>20</v>
      </c>
      <c r="U38" s="295">
        <v>385</v>
      </c>
      <c r="V38" s="139" t="s">
        <v>4362</v>
      </c>
      <c r="W38" s="138"/>
    </row>
    <row r="39" spans="1:23" s="117" customFormat="1" ht="12.75" customHeight="1">
      <c r="A39" s="200" t="s">
        <v>4363</v>
      </c>
      <c r="B39" s="200" t="s">
        <v>4364</v>
      </c>
      <c r="C39" s="200" t="s">
        <v>125</v>
      </c>
      <c r="D39" s="200" t="s">
        <v>1824</v>
      </c>
      <c r="E39" s="200" t="s">
        <v>4365</v>
      </c>
      <c r="F39" s="200" t="s">
        <v>4366</v>
      </c>
      <c r="G39" s="200"/>
      <c r="H39" s="256" t="s">
        <v>4367</v>
      </c>
      <c r="I39" s="200">
        <v>20</v>
      </c>
      <c r="J39" s="274">
        <v>20</v>
      </c>
      <c r="K39" s="274"/>
      <c r="L39" s="200"/>
      <c r="M39" s="200"/>
      <c r="N39" s="200"/>
      <c r="O39" s="200"/>
      <c r="P39" s="200"/>
      <c r="Q39" s="200"/>
      <c r="R39" s="200"/>
      <c r="S39" s="200">
        <f t="shared" si="0"/>
        <v>20</v>
      </c>
      <c r="T39" s="293"/>
      <c r="U39" s="295"/>
      <c r="V39" s="200" t="s">
        <v>692</v>
      </c>
      <c r="W39" s="213"/>
    </row>
    <row r="40" spans="1:23" s="52" customFormat="1" ht="12.75" customHeight="1">
      <c r="A40" s="136" t="s">
        <v>4368</v>
      </c>
      <c r="B40" s="136" t="s">
        <v>4369</v>
      </c>
      <c r="C40" s="136" t="s">
        <v>2542</v>
      </c>
      <c r="D40" s="136" t="s">
        <v>4370</v>
      </c>
      <c r="E40" s="136" t="s">
        <v>4371</v>
      </c>
      <c r="F40" s="136" t="s">
        <v>4372</v>
      </c>
      <c r="G40" s="136"/>
      <c r="H40" s="140" t="s">
        <v>4373</v>
      </c>
      <c r="I40" s="136">
        <v>14</v>
      </c>
      <c r="J40" s="168">
        <v>14</v>
      </c>
      <c r="K40" s="168">
        <v>0</v>
      </c>
      <c r="L40" s="136"/>
      <c r="M40" s="136"/>
      <c r="N40" s="136"/>
      <c r="O40" s="136"/>
      <c r="P40" s="136"/>
      <c r="Q40" s="136"/>
      <c r="R40" s="136"/>
      <c r="S40" s="136">
        <f t="shared" si="0"/>
        <v>14</v>
      </c>
      <c r="T40" s="136">
        <v>14</v>
      </c>
      <c r="U40" s="138">
        <v>140</v>
      </c>
      <c r="V40" s="136" t="s">
        <v>4374</v>
      </c>
      <c r="W40" s="138"/>
    </row>
    <row r="41" spans="1:23" s="52" customFormat="1" ht="12.75" customHeight="1">
      <c r="A41" s="136" t="s">
        <v>4200</v>
      </c>
      <c r="B41" s="136" t="s">
        <v>4375</v>
      </c>
      <c r="C41" s="136" t="s">
        <v>125</v>
      </c>
      <c r="D41" s="136" t="s">
        <v>4376</v>
      </c>
      <c r="E41" s="136" t="s">
        <v>4377</v>
      </c>
      <c r="F41" s="136" t="s">
        <v>4378</v>
      </c>
      <c r="G41" s="136"/>
      <c r="H41" s="140" t="s">
        <v>4379</v>
      </c>
      <c r="I41" s="136">
        <v>75</v>
      </c>
      <c r="J41" s="168">
        <v>75</v>
      </c>
      <c r="K41" s="168"/>
      <c r="L41" s="136"/>
      <c r="M41" s="136"/>
      <c r="N41" s="136"/>
      <c r="O41" s="136"/>
      <c r="P41" s="136"/>
      <c r="Q41" s="136"/>
      <c r="R41" s="136"/>
      <c r="S41" s="136">
        <f t="shared" si="0"/>
        <v>75</v>
      </c>
      <c r="T41" s="293">
        <v>75</v>
      </c>
      <c r="U41" s="295">
        <v>750</v>
      </c>
      <c r="V41" s="136" t="s">
        <v>4380</v>
      </c>
      <c r="W41" s="138"/>
    </row>
    <row r="42" spans="1:23" s="52" customFormat="1" ht="12.75" customHeight="1">
      <c r="A42" s="136" t="s">
        <v>4200</v>
      </c>
      <c r="B42" s="136" t="s">
        <v>4375</v>
      </c>
      <c r="C42" s="136" t="s">
        <v>125</v>
      </c>
      <c r="D42" s="136" t="s">
        <v>4376</v>
      </c>
      <c r="E42" s="136" t="s">
        <v>4381</v>
      </c>
      <c r="F42" s="136" t="s">
        <v>4378</v>
      </c>
      <c r="G42" s="136"/>
      <c r="H42" s="140"/>
      <c r="I42" s="136">
        <v>3</v>
      </c>
      <c r="J42" s="168">
        <v>3</v>
      </c>
      <c r="K42" s="168"/>
      <c r="L42" s="136"/>
      <c r="M42" s="136"/>
      <c r="N42" s="136"/>
      <c r="O42" s="136"/>
      <c r="P42" s="136"/>
      <c r="Q42" s="136"/>
      <c r="R42" s="136"/>
      <c r="S42" s="136">
        <f t="shared" si="0"/>
        <v>3</v>
      </c>
      <c r="T42" s="293">
        <v>3</v>
      </c>
      <c r="U42" s="295">
        <v>30</v>
      </c>
      <c r="V42" s="136" t="s">
        <v>4382</v>
      </c>
      <c r="W42" s="138"/>
    </row>
    <row r="43" spans="1:23" s="117" customFormat="1" ht="12.75" customHeight="1">
      <c r="A43" s="200" t="s">
        <v>4200</v>
      </c>
      <c r="B43" s="200" t="s">
        <v>4383</v>
      </c>
      <c r="C43" s="200" t="s">
        <v>4384</v>
      </c>
      <c r="D43" s="200" t="s">
        <v>4385</v>
      </c>
      <c r="E43" s="200" t="s">
        <v>4386</v>
      </c>
      <c r="F43" s="200" t="s">
        <v>4387</v>
      </c>
      <c r="G43" s="200"/>
      <c r="H43" s="200"/>
      <c r="I43" s="200">
        <v>50</v>
      </c>
      <c r="J43" s="200">
        <v>50</v>
      </c>
      <c r="K43" s="200">
        <v>36</v>
      </c>
      <c r="L43" s="200"/>
      <c r="M43" s="200"/>
      <c r="N43" s="200"/>
      <c r="O43" s="200"/>
      <c r="P43" s="200"/>
      <c r="Q43" s="200"/>
      <c r="R43" s="200"/>
      <c r="S43" s="200">
        <f t="shared" si="0"/>
        <v>50</v>
      </c>
      <c r="T43" s="200">
        <v>14</v>
      </c>
      <c r="U43" s="213">
        <v>140</v>
      </c>
      <c r="V43" s="200" t="s">
        <v>779</v>
      </c>
      <c r="W43" s="213"/>
    </row>
    <row r="44" spans="1:23" s="117" customFormat="1" ht="12.75" customHeight="1">
      <c r="A44" s="200" t="s">
        <v>4312</v>
      </c>
      <c r="B44" s="200" t="s">
        <v>4388</v>
      </c>
      <c r="C44" s="200" t="s">
        <v>4389</v>
      </c>
      <c r="D44" s="200" t="s">
        <v>4390</v>
      </c>
      <c r="E44" s="200" t="s">
        <v>4391</v>
      </c>
      <c r="F44" s="200"/>
      <c r="G44" s="200"/>
      <c r="H44" s="256" t="s">
        <v>4392</v>
      </c>
      <c r="I44" s="200">
        <v>10</v>
      </c>
      <c r="J44" s="274">
        <v>10</v>
      </c>
      <c r="K44" s="274"/>
      <c r="L44" s="200"/>
      <c r="M44" s="200"/>
      <c r="N44" s="200"/>
      <c r="O44" s="200"/>
      <c r="P44" s="200"/>
      <c r="Q44" s="200"/>
      <c r="R44" s="200"/>
      <c r="S44" s="200">
        <f t="shared" si="0"/>
        <v>10</v>
      </c>
      <c r="T44" s="200"/>
      <c r="U44" s="213"/>
      <c r="V44" s="200" t="s">
        <v>4393</v>
      </c>
      <c r="W44" s="213"/>
    </row>
    <row r="45" spans="1:23" s="52" customFormat="1">
      <c r="H45" s="61"/>
      <c r="J45" s="88"/>
      <c r="K45" s="88"/>
      <c r="U45" s="111"/>
      <c r="W45" s="111"/>
    </row>
    <row r="46" spans="1:23">
      <c r="G46" s="52"/>
      <c r="H46" s="2" t="s">
        <v>4394</v>
      </c>
      <c r="I46" s="2">
        <f>SUM(I3:I44)</f>
        <v>1995</v>
      </c>
      <c r="J46" s="46">
        <f>SUM(J3:J44)</f>
        <v>1995</v>
      </c>
      <c r="K46" s="46">
        <f>SUM(K3:K44)</f>
        <v>242</v>
      </c>
      <c r="L46" s="46">
        <f>SUM(L3:L43)</f>
        <v>1348</v>
      </c>
      <c r="M46" s="46">
        <f>SUM(M3:M43)</f>
        <v>1348</v>
      </c>
      <c r="N46" s="46">
        <f>SUM(N3:N44)</f>
        <v>57</v>
      </c>
      <c r="O46" s="110">
        <f>SUM(O3:O43)</f>
        <v>0</v>
      </c>
      <c r="P46" s="110">
        <f>SUM(P3:P43)</f>
        <v>0</v>
      </c>
      <c r="Q46" s="110"/>
      <c r="S46" s="46">
        <f>SUM(S3:S44)</f>
        <v>3343</v>
      </c>
      <c r="T46" s="46">
        <f>SUM(T3:T44)</f>
        <v>1920</v>
      </c>
      <c r="U46" s="150">
        <f>SUM(U3:U44)</f>
        <v>16882.25</v>
      </c>
      <c r="W46" s="287">
        <f>SUM(W3:W44)</f>
        <v>0</v>
      </c>
    </row>
    <row r="48" spans="1:23">
      <c r="S48" s="296" t="s">
        <v>4395</v>
      </c>
      <c r="T48" s="296">
        <f>SUM(T3,T4,T5,T11,T17,T28:T35,T38,T39,T41:T42)</f>
        <v>437</v>
      </c>
      <c r="U48" s="297">
        <f>SUM(U3:U5,U11,U17,U28:U35,U38,U39,U41:U42)</f>
        <v>4567.25</v>
      </c>
    </row>
    <row r="50" spans="1:2">
      <c r="A50" s="59"/>
    </row>
    <row r="55" spans="1:2">
      <c r="A55" s="59"/>
    </row>
    <row r="56" spans="1:2">
      <c r="B56" s="3"/>
    </row>
    <row r="75" spans="3:3">
      <c r="C75" s="17"/>
    </row>
    <row r="76" spans="3:3">
      <c r="C76" s="17"/>
    </row>
  </sheetData>
  <mergeCells count="16">
    <mergeCell ref="W12:W14"/>
    <mergeCell ref="T23:T25"/>
    <mergeCell ref="T6:T8"/>
    <mergeCell ref="U6:U8"/>
    <mergeCell ref="U23:U25"/>
    <mergeCell ref="U9:U10"/>
    <mergeCell ref="T12:T14"/>
    <mergeCell ref="U12:U14"/>
    <mergeCell ref="T9:T10"/>
    <mergeCell ref="T36:T37"/>
    <mergeCell ref="U36:U37"/>
    <mergeCell ref="T32:T33"/>
    <mergeCell ref="W23:W25"/>
    <mergeCell ref="U32:U33"/>
    <mergeCell ref="T29:T31"/>
    <mergeCell ref="U29:U31"/>
  </mergeCells>
  <phoneticPr fontId="0" type="noConversion"/>
  <hyperlinks>
    <hyperlink ref="H6" r:id="rId1" xr:uid="{00000000-0004-0000-0C00-000000000000}"/>
    <hyperlink ref="H12" r:id="rId2" xr:uid="{00000000-0004-0000-0C00-000001000000}"/>
    <hyperlink ref="H15" r:id="rId3" xr:uid="{00000000-0004-0000-0C00-000002000000}"/>
    <hyperlink ref="H16" r:id="rId4" xr:uid="{00000000-0004-0000-0C00-000003000000}"/>
    <hyperlink ref="H18" r:id="rId5" xr:uid="{00000000-0004-0000-0C00-000004000000}"/>
    <hyperlink ref="H21" r:id="rId6" xr:uid="{00000000-0004-0000-0C00-000005000000}"/>
    <hyperlink ref="H7" r:id="rId7" xr:uid="{00000000-0004-0000-0C00-000006000000}"/>
    <hyperlink ref="H26" r:id="rId8" xr:uid="{00000000-0004-0000-0C00-000007000000}"/>
    <hyperlink ref="H27" r:id="rId9" xr:uid="{00000000-0004-0000-0C00-000008000000}"/>
    <hyperlink ref="H28" r:id="rId10" xr:uid="{00000000-0004-0000-0C00-000009000000}"/>
    <hyperlink ref="H29" r:id="rId11" xr:uid="{00000000-0004-0000-0C00-00000A000000}"/>
    <hyperlink ref="H35" r:id="rId12" xr:uid="{00000000-0004-0000-0C00-00000B000000}"/>
    <hyperlink ref="H17" r:id="rId13" xr:uid="{00000000-0004-0000-0C00-00000C000000}"/>
    <hyperlink ref="H36" r:id="rId14" xr:uid="{00000000-0004-0000-0C00-00000D000000}"/>
    <hyperlink ref="H14" r:id="rId15" xr:uid="{00000000-0004-0000-0C00-00000E000000}"/>
    <hyperlink ref="H24" r:id="rId16" xr:uid="{00000000-0004-0000-0C00-00000F000000}"/>
    <hyperlink ref="H23" r:id="rId17" xr:uid="{00000000-0004-0000-0C00-000010000000}"/>
    <hyperlink ref="H37" r:id="rId18" xr:uid="{00000000-0004-0000-0C00-000011000000}"/>
    <hyperlink ref="H39" r:id="rId19" xr:uid="{00000000-0004-0000-0C00-000012000000}"/>
    <hyperlink ref="H30" r:id="rId20" xr:uid="{00000000-0004-0000-0C00-000013000000}"/>
    <hyperlink ref="H40" r:id="rId21" xr:uid="{00000000-0004-0000-0C00-000014000000}"/>
    <hyperlink ref="H31" r:id="rId22" xr:uid="{00000000-0004-0000-0C00-000015000000}"/>
    <hyperlink ref="H41" r:id="rId23" xr:uid="{00000000-0004-0000-0C00-000016000000}"/>
    <hyperlink ref="H44" r:id="rId24" xr:uid="{00000000-0004-0000-0C00-000017000000}"/>
    <hyperlink ref="H13" r:id="rId25" xr:uid="{00000000-0004-0000-0C00-000018000000}"/>
    <hyperlink ref="H25" r:id="rId26" xr:uid="{00000000-0004-0000-0C00-000019000000}"/>
    <hyperlink ref="H33" r:id="rId27" xr:uid="{00000000-0004-0000-0C00-00001A000000}"/>
    <hyperlink ref="H32" r:id="rId28" xr:uid="{00000000-0004-0000-0C00-00001B000000}"/>
  </hyperlinks>
  <pageMargins left="0.25" right="0.25" top="0.5" bottom="0.25" header="0.28999999999999998" footer="0.5"/>
  <pageSetup paperSize="5" scale="55" orientation="landscape" horizontalDpi="1200" verticalDpi="1200" r:id="rId29"/>
  <headerFooter alignWithMargins="0">
    <oddHeader>&amp;R&amp;S&amp;D</oddHeader>
  </headerFooter>
  <legacyDrawing r:id="rId3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1"/>
  <sheetViews>
    <sheetView workbookViewId="0" xr3:uid="{274F5AE0-5452-572F-8038-C13FFDA59D49}">
      <selection activeCell="H27" sqref="H27"/>
    </sheetView>
  </sheetViews>
  <sheetFormatPr defaultRowHeight="12.75"/>
  <cols>
    <col min="1" max="1" width="12.5703125" style="9" customWidth="1"/>
    <col min="2" max="4" width="9.140625" style="9"/>
    <col min="5" max="5" width="15.7109375" style="9" customWidth="1"/>
    <col min="6" max="16384" width="9.140625" style="9"/>
  </cols>
  <sheetData>
    <row r="1" spans="1:6">
      <c r="A1" s="33" t="s">
        <v>4396</v>
      </c>
      <c r="B1" s="34"/>
      <c r="C1" s="34"/>
      <c r="E1" s="1" t="s">
        <v>4397</v>
      </c>
    </row>
    <row r="2" spans="1:6">
      <c r="A2" s="20" t="s">
        <v>4398</v>
      </c>
      <c r="B2" s="20" t="s">
        <v>342</v>
      </c>
      <c r="C2" s="20" t="s">
        <v>344</v>
      </c>
      <c r="E2" s="2" t="s">
        <v>342</v>
      </c>
      <c r="F2" s="2" t="s">
        <v>344</v>
      </c>
    </row>
    <row r="3" spans="1:6">
      <c r="A3" s="4"/>
      <c r="B3" s="18"/>
      <c r="C3" s="4"/>
      <c r="D3" s="23"/>
      <c r="E3" s="18"/>
      <c r="F3" s="14"/>
    </row>
    <row r="4" spans="1:6" ht="13.5" thickBot="1">
      <c r="A4" s="4"/>
      <c r="B4" s="22"/>
      <c r="C4" s="23"/>
      <c r="E4" s="18"/>
      <c r="F4" s="14"/>
    </row>
    <row r="5" spans="1:6" ht="13.5" thickBot="1">
      <c r="A5" s="47"/>
      <c r="B5" s="48"/>
      <c r="C5" s="41"/>
      <c r="E5" s="18"/>
      <c r="F5" s="14"/>
    </row>
    <row r="6" spans="1:6" ht="13.5" thickTop="1">
      <c r="A6" s="42"/>
      <c r="B6" s="43"/>
      <c r="C6" s="44"/>
      <c r="E6" s="18"/>
      <c r="F6" s="14"/>
    </row>
    <row r="7" spans="1:6">
      <c r="A7" s="42"/>
      <c r="B7" s="43"/>
      <c r="C7" s="44"/>
      <c r="E7" s="18"/>
      <c r="F7" s="14"/>
    </row>
    <row r="8" spans="1:6">
      <c r="A8" s="42"/>
      <c r="B8" s="43"/>
      <c r="C8" s="44"/>
      <c r="E8" s="18"/>
      <c r="F8" s="14"/>
    </row>
    <row r="9" spans="1:6" ht="13.5" thickBot="1">
      <c r="A9" s="42"/>
      <c r="B9" s="43"/>
      <c r="C9" s="44"/>
      <c r="E9" s="18"/>
      <c r="F9" s="14"/>
    </row>
    <row r="10" spans="1:6" ht="13.5" thickBot="1">
      <c r="A10" s="42"/>
      <c r="B10" s="43"/>
      <c r="C10" s="44"/>
      <c r="F10" s="19">
        <f>SUM(F3:F9)</f>
        <v>0</v>
      </c>
    </row>
    <row r="11" spans="1:6">
      <c r="A11" s="42"/>
      <c r="B11" s="43"/>
      <c r="C11" s="4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27"/>
  <sheetViews>
    <sheetView workbookViewId="0" xr3:uid="{33642244-9AC9-5136-AF77-195C889548CE}">
      <selection activeCell="I25" sqref="I25"/>
    </sheetView>
  </sheetViews>
  <sheetFormatPr defaultRowHeight="12.75"/>
  <cols>
    <col min="1" max="1" width="15.42578125" style="9" customWidth="1"/>
    <col min="2" max="2" width="9.140625" style="9"/>
    <col min="3" max="3" width="10.140625" style="9" bestFit="1" customWidth="1"/>
    <col min="4" max="4" width="9.140625" style="9"/>
    <col min="5" max="5" width="20" style="9" customWidth="1"/>
    <col min="6" max="16384" width="9.140625" style="9"/>
  </cols>
  <sheetData>
    <row r="1" spans="1:6">
      <c r="A1" s="33" t="s">
        <v>4399</v>
      </c>
      <c r="B1" s="34"/>
      <c r="C1" s="34"/>
      <c r="E1" s="1" t="s">
        <v>4400</v>
      </c>
      <c r="F1" s="9" t="s">
        <v>4401</v>
      </c>
    </row>
    <row r="2" spans="1:6">
      <c r="A2" s="20" t="s">
        <v>4398</v>
      </c>
      <c r="B2" s="20" t="s">
        <v>342</v>
      </c>
      <c r="C2" s="20" t="s">
        <v>344</v>
      </c>
      <c r="E2" s="2" t="s">
        <v>342</v>
      </c>
      <c r="F2" s="2" t="s">
        <v>344</v>
      </c>
    </row>
    <row r="3" spans="1:6">
      <c r="A3" s="21"/>
      <c r="B3" s="22"/>
      <c r="C3" s="23"/>
      <c r="E3" s="18"/>
      <c r="F3" s="14"/>
    </row>
    <row r="4" spans="1:6">
      <c r="A4" s="24"/>
      <c r="B4" s="25"/>
      <c r="C4" s="26"/>
      <c r="E4" s="18"/>
      <c r="F4" s="14"/>
    </row>
    <row r="5" spans="1:6">
      <c r="A5" s="21"/>
      <c r="B5" s="22"/>
      <c r="C5" s="23"/>
      <c r="E5" s="18"/>
      <c r="F5" s="14"/>
    </row>
    <row r="6" spans="1:6">
      <c r="A6" s="21"/>
      <c r="B6" s="22"/>
      <c r="C6" s="23"/>
      <c r="E6" s="18"/>
      <c r="F6" s="14"/>
    </row>
    <row r="7" spans="1:6">
      <c r="A7" s="21"/>
      <c r="B7" s="22"/>
      <c r="C7" s="23"/>
      <c r="E7" s="18"/>
      <c r="F7" s="14"/>
    </row>
    <row r="8" spans="1:6">
      <c r="A8" s="21"/>
      <c r="B8" s="22"/>
      <c r="C8" s="23"/>
      <c r="E8" s="18"/>
      <c r="F8" s="14"/>
    </row>
    <row r="9" spans="1:6">
      <c r="A9" s="21"/>
      <c r="B9" s="22"/>
      <c r="C9" s="23"/>
      <c r="E9" s="18"/>
      <c r="F9" s="14"/>
    </row>
    <row r="10" spans="1:6">
      <c r="A10" s="24"/>
      <c r="B10" s="25"/>
      <c r="C10" s="26"/>
      <c r="E10" s="18"/>
      <c r="F10" s="14"/>
    </row>
    <row r="11" spans="1:6">
      <c r="A11" s="21"/>
      <c r="B11" s="22"/>
      <c r="C11" s="23"/>
      <c r="E11" s="18"/>
      <c r="F11" s="14"/>
    </row>
    <row r="12" spans="1:6">
      <c r="A12" s="21"/>
      <c r="B12" s="22"/>
      <c r="C12" s="23"/>
      <c r="E12" s="18"/>
      <c r="F12" s="14"/>
    </row>
    <row r="13" spans="1:6">
      <c r="A13" s="24"/>
      <c r="B13" s="25"/>
      <c r="C13" s="26"/>
      <c r="E13" s="18"/>
      <c r="F13" s="15"/>
    </row>
    <row r="14" spans="1:6">
      <c r="A14" s="21"/>
      <c r="B14" s="22"/>
      <c r="C14" s="23"/>
      <c r="E14" s="18"/>
      <c r="F14" s="14"/>
    </row>
    <row r="15" spans="1:6">
      <c r="A15" s="21"/>
      <c r="B15" s="22"/>
      <c r="C15" s="23"/>
      <c r="E15" s="18"/>
      <c r="F15" s="14"/>
    </row>
    <row r="16" spans="1:6">
      <c r="A16" s="21"/>
      <c r="B16" s="22"/>
      <c r="C16" s="23"/>
      <c r="E16" s="18"/>
      <c r="F16" s="14"/>
    </row>
    <row r="17" spans="1:7">
      <c r="A17" s="24"/>
      <c r="B17" s="25"/>
      <c r="C17" s="26"/>
      <c r="E17" s="18"/>
      <c r="F17" s="14"/>
    </row>
    <row r="18" spans="1:7">
      <c r="A18" s="24"/>
      <c r="B18" s="25"/>
      <c r="C18" s="26"/>
      <c r="E18" s="18"/>
      <c r="F18" s="14"/>
    </row>
    <row r="19" spans="1:7">
      <c r="A19" s="21"/>
      <c r="B19" s="22"/>
      <c r="C19" s="23"/>
      <c r="E19" s="18"/>
      <c r="F19" s="14"/>
    </row>
    <row r="20" spans="1:7">
      <c r="A20" s="21"/>
      <c r="B20" s="22"/>
      <c r="C20" s="23"/>
      <c r="E20" s="18"/>
      <c r="F20" s="14"/>
    </row>
    <row r="21" spans="1:7">
      <c r="A21" s="21"/>
      <c r="B21" s="22"/>
      <c r="C21" s="23"/>
      <c r="E21" s="18"/>
      <c r="F21" s="14"/>
      <c r="G21" s="50"/>
    </row>
    <row r="22" spans="1:7" ht="13.5" thickBot="1">
      <c r="A22" s="21"/>
      <c r="B22" s="22"/>
      <c r="C22" s="23"/>
      <c r="F22" s="51"/>
    </row>
    <row r="23" spans="1:7">
      <c r="A23" s="21"/>
      <c r="B23" s="22"/>
      <c r="C23" s="23"/>
    </row>
    <row r="24" spans="1:7">
      <c r="A24" s="21"/>
      <c r="B24" s="22"/>
      <c r="C24" s="23"/>
    </row>
    <row r="25" spans="1:7">
      <c r="A25" s="21"/>
      <c r="B25" s="22"/>
      <c r="C25" s="23"/>
    </row>
    <row r="26" spans="1:7">
      <c r="A26" s="21"/>
      <c r="B26" s="22"/>
      <c r="C26" s="23"/>
    </row>
    <row r="27" spans="1:7">
      <c r="A27" s="21"/>
      <c r="B27" s="22"/>
      <c r="C27" s="23"/>
    </row>
    <row r="28" spans="1:7">
      <c r="A28" s="21"/>
      <c r="B28" s="22"/>
      <c r="C28" s="23"/>
    </row>
    <row r="29" spans="1:7">
      <c r="A29" s="24"/>
      <c r="B29" s="25"/>
      <c r="C29" s="26"/>
    </row>
    <row r="30" spans="1:7">
      <c r="A30" s="24"/>
      <c r="B30" s="25"/>
      <c r="C30" s="26"/>
    </row>
    <row r="31" spans="1:7">
      <c r="A31" s="21"/>
      <c r="B31" s="22"/>
      <c r="C31" s="23"/>
    </row>
    <row r="32" spans="1:7">
      <c r="A32" s="24"/>
      <c r="B32" s="25"/>
      <c r="C32" s="26"/>
    </row>
    <row r="33" spans="1:3">
      <c r="A33" s="21"/>
      <c r="B33" s="22"/>
      <c r="C33" s="23"/>
    </row>
    <row r="34" spans="1:3">
      <c r="A34" s="24"/>
      <c r="B34" s="25"/>
      <c r="C34" s="26"/>
    </row>
    <row r="35" spans="1:3">
      <c r="A35" s="24"/>
      <c r="B35" s="25"/>
      <c r="C35" s="26"/>
    </row>
    <row r="36" spans="1:3">
      <c r="A36" s="24"/>
      <c r="B36" s="25"/>
      <c r="C36" s="26"/>
    </row>
    <row r="37" spans="1:3">
      <c r="A37" s="24"/>
      <c r="B37" s="25"/>
      <c r="C37" s="26"/>
    </row>
    <row r="38" spans="1:3">
      <c r="A38" s="24"/>
      <c r="B38" s="25"/>
      <c r="C38" s="26"/>
    </row>
    <row r="39" spans="1:3">
      <c r="A39" s="21"/>
      <c r="B39" s="22"/>
      <c r="C39" s="23"/>
    </row>
    <row r="40" spans="1:3">
      <c r="A40" s="24"/>
      <c r="B40" s="25"/>
      <c r="C40" s="26"/>
    </row>
    <row r="41" spans="1:3">
      <c r="A41" s="21"/>
      <c r="B41" s="22"/>
      <c r="C41" s="23"/>
    </row>
    <row r="42" spans="1:3">
      <c r="A42" s="21"/>
      <c r="B42" s="22"/>
      <c r="C42" s="23"/>
    </row>
    <row r="43" spans="1:3">
      <c r="A43" s="27"/>
      <c r="B43" s="28"/>
      <c r="C43" s="29"/>
    </row>
    <row r="44" spans="1:3">
      <c r="A44" s="21"/>
      <c r="B44" s="22"/>
      <c r="C44" s="23"/>
    </row>
    <row r="45" spans="1:3">
      <c r="A45" s="21"/>
      <c r="B45" s="22"/>
      <c r="C45" s="23"/>
    </row>
    <row r="46" spans="1:3">
      <c r="A46" s="24"/>
      <c r="B46" s="25"/>
      <c r="C46" s="26"/>
    </row>
    <row r="47" spans="1:3">
      <c r="A47" s="21"/>
      <c r="B47" s="22"/>
      <c r="C47" s="23"/>
    </row>
    <row r="48" spans="1:3">
      <c r="A48" s="24"/>
      <c r="B48" s="25"/>
      <c r="C48" s="26"/>
    </row>
    <row r="49" spans="1:3">
      <c r="A49" s="24"/>
      <c r="B49" s="25"/>
      <c r="C49" s="26"/>
    </row>
    <row r="50" spans="1:3">
      <c r="A50" s="21"/>
      <c r="B50" s="22"/>
      <c r="C50" s="23"/>
    </row>
    <row r="51" spans="1:3">
      <c r="A51" s="21"/>
      <c r="B51" s="22"/>
      <c r="C51" s="23"/>
    </row>
    <row r="52" spans="1:3">
      <c r="A52" s="27"/>
      <c r="B52" s="28"/>
      <c r="C52" s="29"/>
    </row>
    <row r="53" spans="1:3">
      <c r="A53" s="24"/>
      <c r="B53" s="25"/>
      <c r="C53" s="26"/>
    </row>
    <row r="54" spans="1:3">
      <c r="A54" s="24"/>
      <c r="B54" s="25"/>
      <c r="C54" s="26"/>
    </row>
    <row r="55" spans="1:3">
      <c r="A55" s="24"/>
      <c r="B55" s="25"/>
      <c r="C55" s="26"/>
    </row>
    <row r="56" spans="1:3">
      <c r="A56" s="21"/>
      <c r="B56" s="22"/>
      <c r="C56" s="23"/>
    </row>
    <row r="57" spans="1:3">
      <c r="A57" s="21"/>
      <c r="B57" s="22"/>
      <c r="C57" s="23"/>
    </row>
    <row r="58" spans="1:3">
      <c r="A58" s="24"/>
      <c r="B58" s="25"/>
      <c r="C58" s="26"/>
    </row>
    <row r="59" spans="1:3">
      <c r="A59" s="24"/>
      <c r="B59" s="25"/>
      <c r="C59" s="26"/>
    </row>
    <row r="60" spans="1:3">
      <c r="A60" s="24"/>
      <c r="B60" s="25"/>
      <c r="C60" s="26"/>
    </row>
    <row r="61" spans="1:3">
      <c r="A61" s="20"/>
      <c r="B61" s="20"/>
      <c r="C61" s="20"/>
    </row>
    <row r="62" spans="1:3">
      <c r="A62" s="21"/>
      <c r="B62" s="22"/>
      <c r="C62" s="23"/>
    </row>
    <row r="63" spans="1:3">
      <c r="A63" s="24"/>
      <c r="B63" s="25"/>
      <c r="C63" s="26"/>
    </row>
    <row r="64" spans="1:3">
      <c r="A64" s="21"/>
      <c r="B64" s="22"/>
      <c r="C64" s="23"/>
    </row>
    <row r="65" spans="1:3">
      <c r="A65" s="21"/>
      <c r="B65" s="22"/>
      <c r="C65" s="23"/>
    </row>
    <row r="66" spans="1:3">
      <c r="A66" s="24"/>
      <c r="B66" s="25"/>
      <c r="C66" s="26"/>
    </row>
    <row r="67" spans="1:3">
      <c r="A67" s="24"/>
      <c r="B67" s="25"/>
      <c r="C67" s="26"/>
    </row>
    <row r="68" spans="1:3">
      <c r="A68" s="21"/>
      <c r="B68" s="22"/>
      <c r="C68" s="23"/>
    </row>
    <row r="69" spans="1:3">
      <c r="A69" s="21"/>
      <c r="B69" s="22"/>
      <c r="C69" s="23"/>
    </row>
    <row r="70" spans="1:3">
      <c r="A70" s="21"/>
      <c r="B70" s="25"/>
      <c r="C70" s="26"/>
    </row>
    <row r="71" spans="1:3">
      <c r="A71" s="21"/>
      <c r="B71" s="22"/>
      <c r="C71" s="23"/>
    </row>
    <row r="72" spans="1:3">
      <c r="A72" s="21"/>
      <c r="B72" s="22"/>
      <c r="C72" s="23"/>
    </row>
    <row r="73" spans="1:3">
      <c r="A73" s="21"/>
      <c r="B73" s="22"/>
      <c r="C73" s="23"/>
    </row>
    <row r="74" spans="1:3">
      <c r="A74" s="24"/>
      <c r="B74" s="25"/>
      <c r="C74" s="26"/>
    </row>
    <row r="75" spans="1:3">
      <c r="A75" s="21"/>
      <c r="B75" s="22"/>
      <c r="C75" s="23"/>
    </row>
    <row r="76" spans="1:3">
      <c r="A76" s="24"/>
      <c r="B76" s="25"/>
      <c r="C76" s="26"/>
    </row>
    <row r="77" spans="1:3">
      <c r="A77" s="21"/>
      <c r="B77" s="22"/>
      <c r="C77" s="23"/>
    </row>
    <row r="78" spans="1:3">
      <c r="A78" s="21"/>
      <c r="B78" s="22"/>
      <c r="C78" s="23"/>
    </row>
    <row r="79" spans="1:3">
      <c r="A79" s="21"/>
      <c r="B79" s="22"/>
      <c r="C79" s="23"/>
    </row>
    <row r="80" spans="1:3">
      <c r="A80" s="24"/>
      <c r="B80" s="25"/>
      <c r="C80" s="26"/>
    </row>
    <row r="81" spans="1:7">
      <c r="A81" s="21"/>
      <c r="B81" s="22"/>
      <c r="C81" s="23"/>
    </row>
    <row r="82" spans="1:7">
      <c r="A82" s="21"/>
      <c r="B82" s="22"/>
      <c r="C82" s="23"/>
      <c r="E82" s="21"/>
      <c r="F82" s="22"/>
      <c r="G82" s="23">
        <v>423</v>
      </c>
    </row>
    <row r="83" spans="1:7">
      <c r="A83" s="21"/>
      <c r="B83" s="22"/>
      <c r="C83" s="23"/>
      <c r="E83" s="21"/>
      <c r="F83" s="22"/>
      <c r="G83" s="23">
        <v>161</v>
      </c>
    </row>
    <row r="84" spans="1:7">
      <c r="A84" s="24"/>
      <c r="B84" s="25"/>
      <c r="C84" s="26"/>
      <c r="E84" s="24"/>
      <c r="F84" s="25"/>
      <c r="G84" s="26">
        <v>70</v>
      </c>
    </row>
    <row r="85" spans="1:7">
      <c r="A85" s="24"/>
      <c r="B85" s="25"/>
      <c r="C85" s="26"/>
      <c r="E85" s="21"/>
      <c r="F85" s="22"/>
      <c r="G85" s="23">
        <v>2522</v>
      </c>
    </row>
    <row r="86" spans="1:7">
      <c r="A86" s="21"/>
      <c r="B86" s="22"/>
      <c r="C86" s="23"/>
      <c r="E86" s="21"/>
      <c r="F86" s="22"/>
      <c r="G86" s="23">
        <v>110</v>
      </c>
    </row>
    <row r="87" spans="1:7">
      <c r="A87" s="21"/>
      <c r="B87" s="22"/>
      <c r="C87" s="23"/>
      <c r="E87" s="21"/>
      <c r="F87" s="22"/>
      <c r="G87" s="23">
        <v>239</v>
      </c>
    </row>
    <row r="88" spans="1:7">
      <c r="A88" s="21"/>
      <c r="B88" s="22"/>
      <c r="C88" s="23"/>
      <c r="G88" s="49">
        <f>SUM(G82:G87)</f>
        <v>3525</v>
      </c>
    </row>
    <row r="89" spans="1:7">
      <c r="A89" s="21"/>
      <c r="B89" s="22"/>
      <c r="C89" s="23"/>
    </row>
    <row r="90" spans="1:7">
      <c r="A90" s="21"/>
      <c r="B90" s="22"/>
      <c r="C90" s="23"/>
    </row>
    <row r="91" spans="1:7">
      <c r="A91" s="21"/>
      <c r="B91" s="22"/>
      <c r="C91" s="23"/>
    </row>
    <row r="92" spans="1:7">
      <c r="A92" s="21"/>
      <c r="B92" s="22"/>
      <c r="C92" s="23"/>
    </row>
    <row r="93" spans="1:7">
      <c r="A93" s="21"/>
      <c r="B93" s="22"/>
      <c r="C93" s="23"/>
    </row>
    <row r="94" spans="1:7">
      <c r="A94" s="21"/>
      <c r="B94" s="22"/>
      <c r="C94" s="23"/>
    </row>
    <row r="95" spans="1:7">
      <c r="A95" s="21"/>
      <c r="B95" s="22"/>
      <c r="C95" s="23"/>
    </row>
    <row r="96" spans="1:7">
      <c r="A96" s="24"/>
      <c r="B96" s="25"/>
      <c r="C96" s="26"/>
    </row>
    <row r="97" spans="1:3">
      <c r="A97" s="21"/>
      <c r="B97" s="22"/>
      <c r="C97" s="23"/>
    </row>
    <row r="98" spans="1:3">
      <c r="A98" s="21"/>
      <c r="B98" s="22"/>
      <c r="C98" s="23"/>
    </row>
    <row r="99" spans="1:3">
      <c r="A99" s="24"/>
      <c r="B99" s="25"/>
      <c r="C99" s="26"/>
    </row>
    <row r="100" spans="1:3">
      <c r="A100" s="21"/>
      <c r="B100" s="22"/>
      <c r="C100" s="23"/>
    </row>
    <row r="101" spans="1:3">
      <c r="A101" s="21"/>
      <c r="B101" s="22"/>
      <c r="C101" s="23"/>
    </row>
    <row r="102" spans="1:3">
      <c r="A102" s="21"/>
      <c r="B102" s="22"/>
      <c r="C102" s="23"/>
    </row>
    <row r="103" spans="1:3">
      <c r="A103" s="21"/>
      <c r="B103" s="22"/>
      <c r="C103" s="23"/>
    </row>
    <row r="104" spans="1:3">
      <c r="A104" s="21"/>
      <c r="B104" s="22"/>
      <c r="C104" s="23"/>
    </row>
    <row r="105" spans="1:3">
      <c r="A105" s="24"/>
      <c r="B105" s="25"/>
      <c r="C105" s="26"/>
    </row>
    <row r="106" spans="1:3">
      <c r="A106" s="21"/>
      <c r="B106" s="22"/>
      <c r="C106" s="23"/>
    </row>
    <row r="107" spans="1:3">
      <c r="A107" s="21"/>
      <c r="B107" s="22"/>
      <c r="C107" s="23"/>
    </row>
    <row r="108" spans="1:3">
      <c r="A108" s="24"/>
      <c r="B108" s="25"/>
      <c r="C108" s="26"/>
    </row>
    <row r="109" spans="1:3">
      <c r="A109" s="21"/>
      <c r="B109" s="22"/>
      <c r="C109" s="23"/>
    </row>
    <row r="110" spans="1:3">
      <c r="A110" s="24"/>
      <c r="B110" s="25"/>
      <c r="C110" s="26"/>
    </row>
    <row r="111" spans="1:3">
      <c r="A111" s="21"/>
      <c r="B111" s="22"/>
      <c r="C111" s="23"/>
    </row>
    <row r="112" spans="1:3">
      <c r="A112" s="24"/>
      <c r="B112" s="25"/>
      <c r="C112" s="26"/>
    </row>
    <row r="113" spans="1:3">
      <c r="A113" s="21"/>
      <c r="B113" s="22"/>
      <c r="C113" s="23"/>
    </row>
    <row r="114" spans="1:3">
      <c r="A114" s="21"/>
      <c r="B114" s="22"/>
      <c r="C114" s="23"/>
    </row>
    <row r="115" spans="1:3">
      <c r="A115" s="21"/>
      <c r="B115" s="22"/>
      <c r="C115" s="23"/>
    </row>
    <row r="116" spans="1:3">
      <c r="A116" s="21"/>
      <c r="B116" s="22"/>
      <c r="C116" s="23"/>
    </row>
    <row r="117" spans="1:3">
      <c r="A117" s="20"/>
      <c r="B117" s="20"/>
      <c r="C117" s="20"/>
    </row>
    <row r="118" spans="1:3">
      <c r="A118" s="21"/>
      <c r="B118" s="22"/>
      <c r="C118" s="23"/>
    </row>
    <row r="119" spans="1:3">
      <c r="A119" s="21"/>
      <c r="B119" s="22"/>
      <c r="C119" s="23"/>
    </row>
    <row r="120" spans="1:3">
      <c r="A120" s="21"/>
      <c r="B120" s="22"/>
      <c r="C120" s="23"/>
    </row>
    <row r="121" spans="1:3">
      <c r="A121" s="21"/>
      <c r="B121" s="22"/>
      <c r="C121" s="23"/>
    </row>
    <row r="122" spans="1:3">
      <c r="A122" s="21"/>
      <c r="B122" s="22"/>
      <c r="C122" s="23"/>
    </row>
    <row r="123" spans="1:3">
      <c r="A123" s="21"/>
      <c r="B123" s="22"/>
      <c r="C123" s="23"/>
    </row>
    <row r="124" spans="1:3">
      <c r="A124" s="24"/>
      <c r="B124" s="25"/>
      <c r="C124" s="26"/>
    </row>
    <row r="125" spans="1:3">
      <c r="A125" s="24"/>
      <c r="B125" s="25"/>
      <c r="C125" s="26"/>
    </row>
    <row r="126" spans="1:3">
      <c r="A126" s="30"/>
      <c r="B126" s="31"/>
      <c r="C126" s="32"/>
    </row>
    <row r="127" spans="1:3">
      <c r="A127" s="34"/>
      <c r="B127" s="34"/>
      <c r="C127" s="34"/>
    </row>
  </sheetData>
  <phoneticPr fontId="0" type="noConversion"/>
  <pageMargins left="0.75" right="0.75" top="0.25" bottom="0.25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76"/>
  <sheetViews>
    <sheetView view="pageBreakPreview" zoomScaleNormal="100" workbookViewId="0" xr3:uid="{D624DF06-3800-545C-AC8D-BADC89115800}">
      <selection activeCell="H29" sqref="H29"/>
    </sheetView>
  </sheetViews>
  <sheetFormatPr defaultRowHeight="12.75"/>
  <cols>
    <col min="1" max="1" width="12.7109375" style="9" customWidth="1"/>
    <col min="2" max="3" width="10.85546875" style="9" customWidth="1"/>
    <col min="4" max="5" width="13.140625" style="9" customWidth="1"/>
    <col min="6" max="7" width="9.140625" style="9"/>
    <col min="8" max="8" width="18.5703125" style="9" customWidth="1"/>
    <col min="9" max="16384" width="9.140625" style="9"/>
  </cols>
  <sheetData>
    <row r="1" spans="1:8">
      <c r="A1" s="33" t="s">
        <v>4402</v>
      </c>
      <c r="B1" s="33">
        <v>1023053</v>
      </c>
      <c r="C1" s="34"/>
      <c r="D1" s="34"/>
      <c r="E1" s="34"/>
      <c r="G1" s="1" t="s">
        <v>31</v>
      </c>
    </row>
    <row r="2" spans="1:8">
      <c r="A2" s="20" t="s">
        <v>4398</v>
      </c>
      <c r="B2" s="20" t="s">
        <v>342</v>
      </c>
      <c r="C2" s="20" t="s">
        <v>4403</v>
      </c>
      <c r="D2" s="20" t="s">
        <v>344</v>
      </c>
      <c r="E2" s="20" t="s">
        <v>4404</v>
      </c>
      <c r="G2" s="2" t="s">
        <v>342</v>
      </c>
      <c r="H2" s="2" t="s">
        <v>344</v>
      </c>
    </row>
    <row r="3" spans="1:8">
      <c r="A3" s="4"/>
      <c r="B3" s="18"/>
      <c r="C3" s="18"/>
      <c r="D3" s="6"/>
      <c r="E3" s="6"/>
      <c r="G3" s="18"/>
      <c r="H3" s="6"/>
    </row>
    <row r="4" spans="1:8">
      <c r="A4" s="4"/>
      <c r="B4" s="18"/>
      <c r="C4" s="18"/>
      <c r="D4" s="6"/>
      <c r="E4" s="6"/>
      <c r="G4" s="18"/>
      <c r="H4" s="6"/>
    </row>
    <row r="5" spans="1:8">
      <c r="A5" s="4"/>
      <c r="B5" s="18"/>
      <c r="C5" s="18"/>
      <c r="D5" s="6"/>
      <c r="E5" s="6"/>
      <c r="G5" s="18"/>
      <c r="H5" s="6"/>
    </row>
    <row r="6" spans="1:8" ht="13.5" thickBot="1">
      <c r="A6" s="4"/>
      <c r="B6" s="18"/>
      <c r="C6" s="18"/>
      <c r="D6" s="6"/>
      <c r="E6" s="6"/>
      <c r="G6" s="16"/>
      <c r="H6" s="14"/>
    </row>
    <row r="7" spans="1:8" ht="13.5" thickBot="1">
      <c r="A7" s="4"/>
      <c r="B7" s="15"/>
      <c r="C7" s="4"/>
      <c r="D7" s="6"/>
      <c r="E7" s="6"/>
      <c r="H7" s="40">
        <f>SUM(H3:H6)</f>
        <v>0</v>
      </c>
    </row>
    <row r="8" spans="1:8">
      <c r="A8" s="4"/>
      <c r="B8" s="18"/>
      <c r="C8" s="4"/>
      <c r="D8" s="6"/>
      <c r="E8" s="6"/>
    </row>
    <row r="9" spans="1:8">
      <c r="A9" s="4"/>
      <c r="B9" s="18"/>
      <c r="C9" s="4"/>
      <c r="D9" s="6"/>
      <c r="E9" s="6"/>
    </row>
    <row r="10" spans="1:8">
      <c r="A10" s="4"/>
      <c r="B10" s="18"/>
      <c r="C10" s="4"/>
      <c r="D10" s="6"/>
      <c r="E10" s="6"/>
    </row>
    <row r="11" spans="1:8">
      <c r="A11" s="4"/>
      <c r="B11" s="18"/>
      <c r="C11" s="4"/>
      <c r="D11" s="6"/>
      <c r="E11" s="4"/>
    </row>
    <row r="12" spans="1:8">
      <c r="A12" s="4"/>
      <c r="B12" s="18"/>
      <c r="C12" s="4"/>
      <c r="D12" s="6"/>
      <c r="E12" s="4"/>
    </row>
    <row r="13" spans="1:8">
      <c r="A13" s="4"/>
      <c r="B13" s="15"/>
      <c r="C13" s="4"/>
      <c r="D13" s="6"/>
      <c r="E13" s="4"/>
    </row>
    <row r="14" spans="1:8">
      <c r="A14" s="4"/>
      <c r="B14" s="18"/>
      <c r="C14" s="4"/>
      <c r="D14" s="6"/>
      <c r="E14" s="6"/>
    </row>
    <row r="15" spans="1:8">
      <c r="A15" s="4"/>
      <c r="B15" s="18"/>
      <c r="C15" s="4"/>
      <c r="D15" s="6"/>
      <c r="E15" s="4"/>
    </row>
    <row r="16" spans="1:8">
      <c r="A16" s="4"/>
      <c r="B16" s="18"/>
      <c r="C16" s="4"/>
      <c r="D16" s="6"/>
      <c r="E16" s="4"/>
    </row>
    <row r="17" spans="1:5">
      <c r="A17" s="4"/>
      <c r="B17" s="18"/>
      <c r="C17" s="4"/>
      <c r="D17" s="6"/>
      <c r="E17" s="4"/>
    </row>
    <row r="18" spans="1:5">
      <c r="A18" s="4"/>
      <c r="B18" s="18"/>
      <c r="C18" s="4"/>
      <c r="D18" s="6"/>
      <c r="E18" s="4"/>
    </row>
    <row r="19" spans="1:5">
      <c r="A19" s="4"/>
      <c r="B19" s="18"/>
      <c r="C19" s="4"/>
      <c r="D19" s="6"/>
      <c r="E19" s="4"/>
    </row>
    <row r="20" spans="1:5">
      <c r="A20" s="4"/>
      <c r="B20" s="18"/>
      <c r="C20" s="4"/>
      <c r="D20" s="6"/>
      <c r="E20" s="4"/>
    </row>
    <row r="21" spans="1:5">
      <c r="A21" s="4"/>
      <c r="B21" s="18"/>
      <c r="C21" s="4"/>
      <c r="D21" s="6"/>
      <c r="E21" s="4"/>
    </row>
    <row r="22" spans="1:5">
      <c r="A22" s="4"/>
      <c r="B22" s="18"/>
      <c r="C22" s="4"/>
      <c r="D22" s="6"/>
      <c r="E22" s="4"/>
    </row>
    <row r="23" spans="1:5">
      <c r="A23" s="4"/>
      <c r="B23" s="18"/>
      <c r="C23" s="4"/>
      <c r="D23" s="6"/>
      <c r="E23" s="4"/>
    </row>
    <row r="24" spans="1:5">
      <c r="A24" s="4"/>
      <c r="B24" s="18"/>
      <c r="C24" s="4"/>
      <c r="D24" s="6"/>
      <c r="E24" s="4"/>
    </row>
    <row r="25" spans="1:5">
      <c r="A25" s="4"/>
      <c r="B25" s="18"/>
      <c r="C25" s="4"/>
      <c r="D25" s="6"/>
      <c r="E25" s="4"/>
    </row>
    <row r="26" spans="1:5">
      <c r="A26" s="4"/>
      <c r="B26" s="18"/>
      <c r="C26" s="4"/>
      <c r="D26" s="6"/>
      <c r="E26" s="4"/>
    </row>
    <row r="27" spans="1:5">
      <c r="A27" s="4"/>
      <c r="B27" s="18"/>
      <c r="C27" s="4"/>
      <c r="D27" s="6"/>
      <c r="E27" s="4"/>
    </row>
    <row r="28" spans="1:5">
      <c r="A28" s="4"/>
      <c r="B28" s="18"/>
      <c r="C28" s="4"/>
      <c r="D28" s="6"/>
      <c r="E28" s="4"/>
    </row>
    <row r="29" spans="1:5">
      <c r="A29" s="4"/>
      <c r="B29" s="18"/>
      <c r="C29" s="4"/>
      <c r="D29" s="6"/>
      <c r="E29" s="4"/>
    </row>
    <row r="30" spans="1:5">
      <c r="A30" s="4"/>
      <c r="B30" s="18"/>
      <c r="C30" s="4"/>
      <c r="D30" s="6"/>
      <c r="E30" s="4"/>
    </row>
    <row r="31" spans="1:5">
      <c r="A31" s="4"/>
      <c r="B31" s="18"/>
      <c r="C31" s="4"/>
      <c r="D31" s="6"/>
      <c r="E31" s="4"/>
    </row>
    <row r="32" spans="1:5">
      <c r="A32" s="4"/>
      <c r="B32" s="18"/>
      <c r="C32" s="4"/>
      <c r="D32" s="6"/>
      <c r="E32" s="4"/>
    </row>
    <row r="33" spans="1:7">
      <c r="A33" s="4"/>
      <c r="B33" s="18"/>
      <c r="C33" s="4"/>
      <c r="D33" s="6"/>
      <c r="E33" s="4"/>
    </row>
    <row r="34" spans="1:7">
      <c r="A34" s="4"/>
      <c r="B34" s="15"/>
      <c r="C34" s="4"/>
      <c r="D34" s="6"/>
      <c r="E34" s="4"/>
    </row>
    <row r="35" spans="1:7">
      <c r="A35" s="4"/>
      <c r="B35" s="18"/>
      <c r="C35" s="4"/>
      <c r="D35" s="6"/>
      <c r="E35" s="4"/>
    </row>
    <row r="36" spans="1:7">
      <c r="A36" s="4"/>
      <c r="B36" s="18"/>
      <c r="C36" s="4"/>
      <c r="D36" s="6"/>
      <c r="E36" s="4"/>
    </row>
    <row r="37" spans="1:7">
      <c r="A37" s="4"/>
      <c r="B37" s="18"/>
      <c r="C37" s="4"/>
      <c r="D37" s="6"/>
      <c r="E37" s="4"/>
    </row>
    <row r="38" spans="1:7">
      <c r="A38" s="4"/>
      <c r="B38" s="4"/>
      <c r="C38" s="4"/>
      <c r="D38" s="6"/>
      <c r="E38" s="4"/>
    </row>
    <row r="39" spans="1:7">
      <c r="A39" s="4"/>
      <c r="B39" s="18"/>
      <c r="C39" s="4"/>
      <c r="D39" s="6"/>
      <c r="E39" s="4"/>
    </row>
    <row r="40" spans="1:7">
      <c r="A40" s="4"/>
      <c r="B40" s="18"/>
      <c r="C40" s="4"/>
      <c r="D40" s="6"/>
      <c r="E40" s="4"/>
    </row>
    <row r="41" spans="1:7">
      <c r="A41" s="4"/>
      <c r="B41" s="18"/>
      <c r="C41" s="4"/>
      <c r="D41" s="6"/>
      <c r="E41" s="4"/>
    </row>
    <row r="42" spans="1:7">
      <c r="A42" s="4"/>
      <c r="B42" s="18"/>
      <c r="C42" s="4"/>
      <c r="D42" s="6"/>
      <c r="E42" s="4"/>
    </row>
    <row r="43" spans="1:7">
      <c r="A43" s="4"/>
      <c r="B43" s="18"/>
      <c r="C43" s="4"/>
      <c r="D43" s="6"/>
      <c r="E43" s="4"/>
    </row>
    <row r="44" spans="1:7">
      <c r="A44" s="4"/>
      <c r="B44" s="18"/>
      <c r="C44" s="4"/>
      <c r="D44" s="6"/>
      <c r="E44" s="4"/>
    </row>
    <row r="45" spans="1:7">
      <c r="A45" s="4"/>
      <c r="B45" s="18"/>
      <c r="C45" s="4"/>
      <c r="D45" s="6"/>
      <c r="E45" s="4"/>
    </row>
    <row r="46" spans="1:7">
      <c r="A46" s="4"/>
      <c r="B46" s="18"/>
      <c r="C46" s="4"/>
      <c r="D46" s="6"/>
      <c r="E46" s="4"/>
    </row>
    <row r="47" spans="1:7">
      <c r="A47" s="4"/>
      <c r="B47" s="18"/>
      <c r="C47" s="4"/>
      <c r="D47" s="6"/>
      <c r="E47" s="4"/>
      <c r="G47" s="9" t="s">
        <v>4405</v>
      </c>
    </row>
    <row r="48" spans="1:7">
      <c r="A48" s="4"/>
      <c r="B48" s="18"/>
      <c r="C48" s="4"/>
      <c r="D48" s="6"/>
      <c r="E48" s="4"/>
    </row>
    <row r="49" spans="1:5">
      <c r="A49" s="4"/>
      <c r="B49" s="18"/>
      <c r="C49" s="4"/>
      <c r="D49" s="6"/>
      <c r="E49" s="4"/>
    </row>
    <row r="50" spans="1:5">
      <c r="A50" s="4"/>
      <c r="B50" s="18"/>
      <c r="C50" s="4"/>
      <c r="D50" s="6"/>
      <c r="E50" s="4"/>
    </row>
    <row r="51" spans="1:5">
      <c r="A51" s="4"/>
      <c r="B51" s="18"/>
      <c r="C51" s="4"/>
      <c r="D51" s="6"/>
      <c r="E51" s="4"/>
    </row>
    <row r="52" spans="1:5">
      <c r="A52" s="4"/>
      <c r="B52" s="18"/>
      <c r="C52" s="4"/>
      <c r="D52" s="6"/>
      <c r="E52" s="4"/>
    </row>
    <row r="53" spans="1:5">
      <c r="A53" s="4"/>
      <c r="B53" s="18"/>
      <c r="C53" s="4"/>
      <c r="D53" s="6"/>
      <c r="E53" s="4"/>
    </row>
    <row r="54" spans="1:5">
      <c r="A54" s="4"/>
      <c r="B54" s="18"/>
      <c r="C54" s="4"/>
      <c r="D54" s="6"/>
      <c r="E54" s="4"/>
    </row>
    <row r="55" spans="1:5">
      <c r="A55" s="4"/>
      <c r="B55" s="18"/>
      <c r="C55" s="4"/>
      <c r="D55" s="6"/>
      <c r="E55" s="4"/>
    </row>
    <row r="56" spans="1:5">
      <c r="A56" s="4"/>
      <c r="B56" s="18"/>
      <c r="C56" s="4"/>
      <c r="D56" s="6"/>
      <c r="E56" s="4"/>
    </row>
    <row r="57" spans="1:5">
      <c r="A57" s="4"/>
      <c r="B57" s="18"/>
      <c r="C57" s="4"/>
      <c r="D57" s="6"/>
      <c r="E57" s="4"/>
    </row>
    <row r="58" spans="1:5">
      <c r="A58" s="4"/>
      <c r="B58" s="18"/>
      <c r="C58" s="4"/>
      <c r="D58" s="6"/>
      <c r="E58" s="4"/>
    </row>
    <row r="59" spans="1:5">
      <c r="A59" s="20" t="s">
        <v>4398</v>
      </c>
      <c r="B59" s="20" t="s">
        <v>342</v>
      </c>
      <c r="C59" s="20" t="s">
        <v>4403</v>
      </c>
      <c r="D59" s="20" t="s">
        <v>344</v>
      </c>
      <c r="E59" s="20" t="s">
        <v>4404</v>
      </c>
    </row>
    <row r="60" spans="1:5">
      <c r="A60" s="4"/>
      <c r="B60" s="18"/>
      <c r="C60" s="4"/>
      <c r="D60" s="6"/>
      <c r="E60" s="4"/>
    </row>
    <row r="61" spans="1:5">
      <c r="A61" s="4"/>
      <c r="B61" s="18"/>
      <c r="C61" s="4"/>
      <c r="D61" s="6"/>
      <c r="E61" s="4"/>
    </row>
    <row r="62" spans="1:5">
      <c r="A62" s="4"/>
      <c r="B62" s="18"/>
      <c r="C62" s="4"/>
      <c r="D62" s="6"/>
      <c r="E62" s="4"/>
    </row>
    <row r="63" spans="1:5">
      <c r="A63" s="4"/>
      <c r="B63" s="18"/>
      <c r="C63" s="4"/>
      <c r="D63" s="6"/>
      <c r="E63" s="4"/>
    </row>
    <row r="64" spans="1:5">
      <c r="A64" s="4"/>
      <c r="B64" s="18"/>
      <c r="C64" s="4"/>
      <c r="D64" s="6"/>
      <c r="E64" s="45"/>
    </row>
    <row r="65" spans="1:5">
      <c r="A65" s="4"/>
      <c r="B65" s="18"/>
      <c r="C65" s="4"/>
      <c r="D65" s="6"/>
      <c r="E65" s="4"/>
    </row>
    <row r="66" spans="1:5">
      <c r="A66" s="4"/>
      <c r="B66" s="18"/>
      <c r="C66" s="4"/>
      <c r="D66" s="6"/>
      <c r="E66" s="4"/>
    </row>
    <row r="67" spans="1:5">
      <c r="A67" s="12"/>
      <c r="B67" s="18"/>
      <c r="C67" s="4"/>
      <c r="D67" s="6"/>
      <c r="E67" s="13"/>
    </row>
    <row r="68" spans="1:5">
      <c r="A68" s="12"/>
      <c r="B68" s="4"/>
      <c r="C68" s="46">
        <f>SUM(C3:C67)</f>
        <v>0</v>
      </c>
      <c r="D68" s="7">
        <f>SUM(D3:D67)</f>
        <v>0</v>
      </c>
      <c r="E68" s="13"/>
    </row>
    <row r="69" spans="1:5">
      <c r="A69" s="13"/>
      <c r="B69" s="13"/>
      <c r="C69" s="13"/>
      <c r="D69" s="13"/>
      <c r="E69" s="13"/>
    </row>
    <row r="70" spans="1:5">
      <c r="A70" s="13"/>
      <c r="B70" s="13"/>
      <c r="C70" s="13"/>
      <c r="D70" s="13"/>
      <c r="E70" s="13"/>
    </row>
    <row r="71" spans="1:5">
      <c r="A71" s="13"/>
      <c r="B71" s="13"/>
      <c r="C71" s="13"/>
      <c r="D71" s="13"/>
      <c r="E71" s="13"/>
    </row>
    <row r="72" spans="1:5">
      <c r="A72" s="13"/>
      <c r="B72" s="13"/>
      <c r="C72" s="13"/>
      <c r="D72" s="13"/>
      <c r="E72" s="13"/>
    </row>
    <row r="73" spans="1:5">
      <c r="A73" s="13"/>
      <c r="B73" s="13"/>
      <c r="C73" s="13"/>
      <c r="D73" s="13"/>
      <c r="E73" s="13"/>
    </row>
    <row r="74" spans="1:5">
      <c r="A74" s="13"/>
      <c r="B74" s="13"/>
      <c r="C74" s="13"/>
      <c r="D74" s="13"/>
      <c r="E74" s="13"/>
    </row>
    <row r="75" spans="1:5">
      <c r="A75" s="13"/>
      <c r="B75" s="13"/>
      <c r="C75" s="13"/>
      <c r="D75" s="13"/>
      <c r="E75" s="13"/>
    </row>
    <row r="76" spans="1:5">
      <c r="A76" s="13"/>
      <c r="B76" s="13"/>
      <c r="C76" s="13"/>
      <c r="D76" s="13"/>
      <c r="E76" s="13"/>
    </row>
  </sheetData>
  <phoneticPr fontId="0" type="noConversion"/>
  <pageMargins left="0.25" right="0.25" top="0.5" bottom="0.5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83"/>
  <sheetViews>
    <sheetView view="pageBreakPreview" zoomScale="75" zoomScaleNormal="100" workbookViewId="0" xr3:uid="{11A3ACCB-1F19-5AC9-A611-4158731A345D}">
      <selection activeCell="M43" sqref="M43"/>
    </sheetView>
  </sheetViews>
  <sheetFormatPr defaultRowHeight="12.75"/>
  <cols>
    <col min="1" max="1" width="17.140625" style="9" customWidth="1"/>
    <col min="2" max="3" width="9.28515625" style="9" bestFit="1" customWidth="1"/>
    <col min="4" max="4" width="13" style="9" bestFit="1" customWidth="1"/>
    <col min="5" max="16384" width="9.140625" style="9"/>
  </cols>
  <sheetData>
    <row r="1" spans="1:5">
      <c r="A1" s="33" t="s">
        <v>4406</v>
      </c>
      <c r="B1" s="34"/>
      <c r="C1" s="34"/>
      <c r="D1" s="34"/>
    </row>
    <row r="2" spans="1:5">
      <c r="A2" s="20" t="s">
        <v>4398</v>
      </c>
      <c r="B2" s="20" t="s">
        <v>342</v>
      </c>
      <c r="C2" s="20" t="s">
        <v>4403</v>
      </c>
      <c r="D2" s="20" t="s">
        <v>344</v>
      </c>
    </row>
    <row r="3" spans="1:5">
      <c r="A3" s="4"/>
      <c r="B3" s="18"/>
      <c r="C3" s="4"/>
      <c r="D3" s="6"/>
    </row>
    <row r="4" spans="1:5">
      <c r="A4" s="4"/>
      <c r="B4" s="18"/>
      <c r="C4" s="4"/>
      <c r="D4" s="6"/>
    </row>
    <row r="5" spans="1:5">
      <c r="A5" s="4"/>
      <c r="B5" s="18"/>
      <c r="C5" s="35"/>
      <c r="D5" s="6"/>
      <c r="E5" s="13"/>
    </row>
    <row r="6" spans="1:5">
      <c r="A6" s="4"/>
      <c r="B6" s="18"/>
      <c r="C6" s="35"/>
      <c r="D6" s="6"/>
    </row>
    <row r="7" spans="1:5">
      <c r="A7" s="4"/>
      <c r="B7" s="18"/>
      <c r="C7" s="35"/>
      <c r="D7" s="6"/>
    </row>
    <row r="8" spans="1:5">
      <c r="A8" s="4"/>
      <c r="B8" s="18"/>
      <c r="C8" s="35"/>
      <c r="D8" s="6"/>
    </row>
    <row r="9" spans="1:5">
      <c r="A9" s="4"/>
      <c r="B9" s="18"/>
      <c r="C9" s="35"/>
      <c r="D9" s="6"/>
    </row>
    <row r="10" spans="1:5">
      <c r="A10" s="4"/>
      <c r="B10" s="18"/>
      <c r="C10" s="35"/>
      <c r="D10" s="6"/>
    </row>
    <row r="11" spans="1:5">
      <c r="A11" s="4"/>
      <c r="B11" s="18"/>
      <c r="C11" s="35"/>
      <c r="D11" s="6"/>
    </row>
    <row r="12" spans="1:5">
      <c r="A12" s="4"/>
      <c r="B12" s="18"/>
      <c r="C12" s="35"/>
      <c r="D12" s="6"/>
    </row>
    <row r="13" spans="1:5">
      <c r="A13" s="4"/>
      <c r="B13" s="18"/>
      <c r="C13" s="35"/>
      <c r="D13" s="6"/>
    </row>
    <row r="14" spans="1:5">
      <c r="A14" s="4"/>
      <c r="B14" s="18"/>
      <c r="C14" s="4"/>
      <c r="D14" s="6"/>
    </row>
    <row r="15" spans="1:5">
      <c r="A15" s="4"/>
      <c r="B15" s="18"/>
      <c r="C15" s="4"/>
      <c r="D15" s="6"/>
    </row>
    <row r="16" spans="1:5">
      <c r="A16" s="4"/>
      <c r="B16" s="18"/>
      <c r="C16" s="4"/>
      <c r="D16" s="6"/>
    </row>
    <row r="17" spans="1:4">
      <c r="A17" s="4"/>
      <c r="B17" s="18"/>
      <c r="C17" s="4"/>
      <c r="D17" s="6"/>
    </row>
    <row r="18" spans="1:4">
      <c r="A18" s="4"/>
      <c r="B18" s="18"/>
      <c r="C18" s="4"/>
      <c r="D18" s="6"/>
    </row>
    <row r="19" spans="1:4">
      <c r="A19" s="4"/>
      <c r="B19" s="18"/>
      <c r="C19" s="4"/>
      <c r="D19" s="6"/>
    </row>
    <row r="20" spans="1:4">
      <c r="A20" s="4"/>
      <c r="B20" s="18"/>
      <c r="C20" s="35"/>
      <c r="D20" s="6"/>
    </row>
    <row r="21" spans="1:4">
      <c r="A21" s="4"/>
      <c r="B21" s="18"/>
      <c r="C21" s="4"/>
      <c r="D21" s="6"/>
    </row>
    <row r="22" spans="1:4">
      <c r="A22" s="4"/>
      <c r="B22" s="18"/>
      <c r="C22" s="4"/>
      <c r="D22" s="6"/>
    </row>
    <row r="23" spans="1:4">
      <c r="A23" s="4"/>
      <c r="B23" s="18"/>
      <c r="D23" s="6"/>
    </row>
    <row r="24" spans="1:4">
      <c r="A24" s="4"/>
      <c r="B24" s="18"/>
      <c r="C24" s="4"/>
      <c r="D24" s="6"/>
    </row>
    <row r="25" spans="1:4">
      <c r="A25" s="4"/>
      <c r="B25" s="18"/>
      <c r="C25" s="4"/>
      <c r="D25" s="6"/>
    </row>
    <row r="26" spans="1:4">
      <c r="A26" s="4"/>
      <c r="B26" s="18"/>
      <c r="C26" s="4"/>
      <c r="D26" s="6"/>
    </row>
    <row r="27" spans="1:4">
      <c r="A27" s="4"/>
      <c r="B27" s="18"/>
      <c r="C27" s="4"/>
      <c r="D27" s="6"/>
    </row>
    <row r="28" spans="1:4">
      <c r="A28" s="4"/>
      <c r="B28" s="18"/>
      <c r="C28" s="4"/>
      <c r="D28" s="6"/>
    </row>
    <row r="29" spans="1:4">
      <c r="A29" s="4"/>
      <c r="B29" s="18"/>
      <c r="C29" s="35"/>
      <c r="D29" s="6"/>
    </row>
    <row r="30" spans="1:4">
      <c r="A30" s="4"/>
      <c r="B30" s="18"/>
      <c r="C30" s="35"/>
      <c r="D30" s="6"/>
    </row>
    <row r="31" spans="1:4">
      <c r="A31" s="4"/>
      <c r="B31" s="18"/>
      <c r="C31" s="4"/>
      <c r="D31" s="6"/>
    </row>
    <row r="32" spans="1:4">
      <c r="A32" s="4"/>
      <c r="B32" s="18"/>
      <c r="C32" s="4"/>
      <c r="D32" s="6"/>
    </row>
    <row r="33" spans="1:4">
      <c r="A33" s="4"/>
      <c r="B33" s="18"/>
      <c r="C33" s="4"/>
      <c r="D33" s="6"/>
    </row>
    <row r="34" spans="1:4">
      <c r="A34" s="4"/>
      <c r="B34" s="18"/>
      <c r="C34" s="4"/>
      <c r="D34" s="6"/>
    </row>
    <row r="35" spans="1:4">
      <c r="A35" s="4"/>
      <c r="B35" s="18"/>
      <c r="C35" s="4"/>
      <c r="D35" s="6"/>
    </row>
    <row r="36" spans="1:4">
      <c r="A36" s="4"/>
      <c r="B36" s="18"/>
      <c r="C36" s="4"/>
      <c r="D36" s="6"/>
    </row>
    <row r="37" spans="1:4">
      <c r="A37" s="4"/>
      <c r="B37" s="18"/>
      <c r="C37" s="4"/>
      <c r="D37" s="6"/>
    </row>
    <row r="38" spans="1:4">
      <c r="A38" s="4"/>
      <c r="B38" s="18"/>
      <c r="C38" s="4"/>
      <c r="D38" s="6"/>
    </row>
    <row r="39" spans="1:4">
      <c r="A39" s="4"/>
      <c r="B39" s="18"/>
      <c r="C39" s="4"/>
      <c r="D39" s="6"/>
    </row>
    <row r="40" spans="1:4">
      <c r="A40" s="4"/>
      <c r="B40" s="18"/>
      <c r="C40" s="4"/>
      <c r="D40" s="6"/>
    </row>
    <row r="41" spans="1:4">
      <c r="A41" s="4"/>
      <c r="B41" s="18"/>
      <c r="C41" s="4"/>
      <c r="D41" s="6"/>
    </row>
    <row r="42" spans="1:4">
      <c r="A42" s="4"/>
      <c r="B42" s="18"/>
      <c r="C42" s="4"/>
      <c r="D42" s="6"/>
    </row>
    <row r="43" spans="1:4">
      <c r="A43" s="4"/>
      <c r="B43" s="18"/>
      <c r="C43" s="35"/>
      <c r="D43" s="6"/>
    </row>
    <row r="44" spans="1:4">
      <c r="A44" s="4"/>
      <c r="B44" s="18"/>
      <c r="C44" s="35"/>
      <c r="D44" s="6"/>
    </row>
    <row r="45" spans="1:4">
      <c r="A45" s="4"/>
      <c r="B45" s="18"/>
      <c r="C45" s="4"/>
      <c r="D45" s="6"/>
    </row>
    <row r="46" spans="1:4">
      <c r="A46" s="4"/>
      <c r="B46" s="18"/>
      <c r="C46" s="4"/>
      <c r="D46" s="6"/>
    </row>
    <row r="47" spans="1:4">
      <c r="A47" s="4"/>
      <c r="B47" s="18"/>
      <c r="C47" s="4"/>
      <c r="D47" s="6"/>
    </row>
    <row r="48" spans="1:4">
      <c r="A48" s="4"/>
      <c r="B48" s="18"/>
      <c r="C48" s="4"/>
      <c r="D48" s="6"/>
    </row>
    <row r="49" spans="1:4">
      <c r="A49" s="4"/>
      <c r="B49" s="18"/>
      <c r="C49" s="4"/>
      <c r="D49" s="6"/>
    </row>
    <row r="50" spans="1:4">
      <c r="A50" s="4"/>
      <c r="B50" s="18"/>
      <c r="C50" s="35"/>
      <c r="D50" s="6"/>
    </row>
    <row r="51" spans="1:4">
      <c r="A51" s="4"/>
      <c r="B51" s="18"/>
      <c r="C51" s="35"/>
      <c r="D51" s="6"/>
    </row>
    <row r="52" spans="1:4">
      <c r="A52" s="4"/>
      <c r="B52" s="18"/>
      <c r="C52" s="4"/>
      <c r="D52" s="6"/>
    </row>
    <row r="53" spans="1:4">
      <c r="A53" s="20" t="s">
        <v>4398</v>
      </c>
      <c r="B53" s="20" t="s">
        <v>342</v>
      </c>
      <c r="C53" s="20" t="s">
        <v>4403</v>
      </c>
      <c r="D53" s="20" t="s">
        <v>344</v>
      </c>
    </row>
    <row r="54" spans="1:4">
      <c r="A54" s="4"/>
      <c r="B54" s="18"/>
      <c r="C54" s="4"/>
      <c r="D54" s="6"/>
    </row>
    <row r="55" spans="1:4">
      <c r="A55" s="4"/>
      <c r="B55" s="18"/>
      <c r="C55" s="4"/>
      <c r="D55" s="6"/>
    </row>
    <row r="56" spans="1:4">
      <c r="A56" s="4"/>
      <c r="B56" s="18"/>
      <c r="C56" s="4"/>
      <c r="D56" s="6"/>
    </row>
    <row r="57" spans="1:4">
      <c r="A57" s="4"/>
      <c r="B57" s="18"/>
      <c r="C57" s="35"/>
      <c r="D57" s="6"/>
    </row>
    <row r="58" spans="1:4">
      <c r="A58" s="4"/>
      <c r="B58" s="18"/>
      <c r="C58" s="4"/>
      <c r="D58" s="6"/>
    </row>
    <row r="59" spans="1:4">
      <c r="A59" s="4"/>
      <c r="B59" s="18"/>
      <c r="C59" s="18"/>
      <c r="D59" s="6"/>
    </row>
    <row r="60" spans="1:4">
      <c r="A60" s="4"/>
      <c r="B60" s="18"/>
      <c r="C60" s="35"/>
      <c r="D60" s="6"/>
    </row>
    <row r="61" spans="1:4">
      <c r="A61" s="4"/>
      <c r="B61" s="18"/>
      <c r="C61" s="4"/>
      <c r="D61" s="6"/>
    </row>
    <row r="62" spans="1:4">
      <c r="A62" s="4"/>
      <c r="B62" s="18"/>
      <c r="C62" s="4"/>
      <c r="D62" s="6"/>
    </row>
    <row r="63" spans="1:4">
      <c r="A63" s="4"/>
      <c r="B63" s="18"/>
      <c r="C63" s="4"/>
      <c r="D63" s="6"/>
    </row>
    <row r="64" spans="1:4">
      <c r="A64" s="4"/>
      <c r="B64" s="18"/>
      <c r="C64" s="4"/>
      <c r="D64" s="6"/>
    </row>
    <row r="65" spans="1:4">
      <c r="A65" s="4"/>
      <c r="B65" s="18"/>
      <c r="C65" s="4"/>
      <c r="D65" s="6"/>
    </row>
    <row r="66" spans="1:4">
      <c r="A66" s="4"/>
      <c r="B66" s="18"/>
      <c r="C66" s="4"/>
      <c r="D66" s="6"/>
    </row>
    <row r="67" spans="1:4">
      <c r="A67" s="4"/>
      <c r="B67" s="18"/>
      <c r="C67" s="35"/>
      <c r="D67" s="6"/>
    </row>
    <row r="68" spans="1:4">
      <c r="A68" s="4"/>
      <c r="B68" s="18"/>
      <c r="C68" s="4"/>
      <c r="D68" s="6"/>
    </row>
    <row r="69" spans="1:4">
      <c r="A69" s="4"/>
      <c r="B69" s="18"/>
      <c r="C69" s="4"/>
      <c r="D69" s="6"/>
    </row>
    <row r="70" spans="1:4">
      <c r="A70" s="4"/>
      <c r="B70" s="18"/>
      <c r="C70" s="18"/>
      <c r="D70" s="6"/>
    </row>
    <row r="71" spans="1:4">
      <c r="A71" s="4"/>
      <c r="B71" s="18"/>
      <c r="C71" s="35"/>
      <c r="D71" s="6"/>
    </row>
    <row r="72" spans="1:4">
      <c r="A72" s="4"/>
      <c r="B72" s="18"/>
      <c r="C72" s="35"/>
      <c r="D72" s="6"/>
    </row>
    <row r="73" spans="1:4">
      <c r="A73" s="4"/>
      <c r="B73" s="18"/>
      <c r="C73" s="4"/>
      <c r="D73" s="6"/>
    </row>
    <row r="74" spans="1:4">
      <c r="A74" s="4"/>
      <c r="B74" s="18"/>
      <c r="C74" s="4"/>
      <c r="D74" s="6"/>
    </row>
    <row r="75" spans="1:4">
      <c r="A75" s="4"/>
      <c r="B75" s="18"/>
      <c r="C75" s="4"/>
      <c r="D75" s="6"/>
    </row>
    <row r="76" spans="1:4">
      <c r="A76" s="4"/>
      <c r="B76" s="18"/>
      <c r="C76" s="4"/>
      <c r="D76" s="6"/>
    </row>
    <row r="77" spans="1:4">
      <c r="A77" s="4"/>
      <c r="B77" s="18"/>
      <c r="C77" s="4"/>
      <c r="D77" s="6"/>
    </row>
    <row r="78" spans="1:4">
      <c r="A78" s="4"/>
      <c r="B78" s="18"/>
      <c r="C78" s="4"/>
      <c r="D78" s="6"/>
    </row>
    <row r="79" spans="1:4">
      <c r="A79" s="4"/>
      <c r="B79" s="18"/>
      <c r="C79" s="4"/>
      <c r="D79" s="6"/>
    </row>
    <row r="80" spans="1:4">
      <c r="A80" s="4"/>
      <c r="B80" s="18"/>
      <c r="C80" s="4"/>
      <c r="D80" s="6"/>
    </row>
    <row r="81" spans="1:4">
      <c r="A81" s="4"/>
      <c r="B81" s="18"/>
      <c r="C81" s="4"/>
      <c r="D81" s="6"/>
    </row>
    <row r="82" spans="1:4">
      <c r="A82" s="4"/>
      <c r="B82" s="18"/>
      <c r="C82" s="4"/>
      <c r="D82" s="6"/>
    </row>
    <row r="83" spans="1:4">
      <c r="A83" s="4"/>
      <c r="B83" s="4"/>
      <c r="C83" s="37"/>
      <c r="D83" s="1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48"/>
  <sheetViews>
    <sheetView view="pageBreakPreview" zoomScale="60" zoomScaleNormal="100" workbookViewId="0" xr3:uid="{F1CDC194-CB96-5A2D-8E84-222F42300CFA}">
      <selection activeCell="G41" sqref="G41"/>
    </sheetView>
  </sheetViews>
  <sheetFormatPr defaultRowHeight="12.75"/>
  <cols>
    <col min="1" max="1" width="23.85546875" style="9" bestFit="1" customWidth="1"/>
    <col min="2" max="3" width="12.42578125" style="9" customWidth="1"/>
    <col min="4" max="4" width="14.140625" style="9" bestFit="1" customWidth="1"/>
    <col min="5" max="5" width="13.85546875" style="9" customWidth="1"/>
    <col min="6" max="6" width="7.7109375" style="9" customWidth="1"/>
    <col min="7" max="7" width="14.7109375" style="9" customWidth="1"/>
    <col min="8" max="16384" width="9.140625" style="9"/>
  </cols>
  <sheetData>
    <row r="1" spans="1:5">
      <c r="A1" s="1" t="s">
        <v>4407</v>
      </c>
    </row>
    <row r="2" spans="1:5">
      <c r="A2" s="2" t="s">
        <v>4182</v>
      </c>
      <c r="B2" s="2" t="s">
        <v>342</v>
      </c>
      <c r="C2" s="2" t="s">
        <v>4403</v>
      </c>
      <c r="D2" s="2" t="s">
        <v>344</v>
      </c>
      <c r="E2" s="36" t="s">
        <v>26</v>
      </c>
    </row>
    <row r="3" spans="1:5">
      <c r="A3" s="4"/>
      <c r="B3" s="18"/>
      <c r="C3" s="35"/>
      <c r="D3" s="6"/>
      <c r="E3" s="6"/>
    </row>
    <row r="4" spans="1:5">
      <c r="A4" s="4"/>
      <c r="B4" s="18"/>
      <c r="C4" s="35"/>
      <c r="D4" s="6"/>
      <c r="E4" s="4"/>
    </row>
    <row r="5" spans="1:5">
      <c r="A5" s="4"/>
      <c r="B5" s="18"/>
      <c r="C5" s="35"/>
      <c r="D5" s="6"/>
      <c r="E5" s="4"/>
    </row>
    <row r="6" spans="1:5">
      <c r="A6" s="4"/>
      <c r="B6" s="18"/>
      <c r="C6" s="35"/>
      <c r="D6" s="6"/>
      <c r="E6" s="4"/>
    </row>
    <row r="7" spans="1:5">
      <c r="A7" s="4"/>
      <c r="B7" s="18"/>
      <c r="C7" s="35"/>
      <c r="D7" s="6"/>
      <c r="E7" s="4"/>
    </row>
    <row r="8" spans="1:5">
      <c r="A8" s="4"/>
      <c r="B8" s="18"/>
      <c r="C8" s="18"/>
      <c r="D8" s="6"/>
      <c r="E8" s="4"/>
    </row>
    <row r="9" spans="1:5">
      <c r="A9" s="4"/>
      <c r="B9" s="18"/>
      <c r="C9" s="38"/>
      <c r="D9" s="6"/>
      <c r="E9" s="4"/>
    </row>
    <row r="10" spans="1:5">
      <c r="A10" s="4"/>
      <c r="B10" s="18"/>
      <c r="C10" s="35"/>
      <c r="D10" s="6"/>
      <c r="E10" s="4"/>
    </row>
    <row r="11" spans="1:5">
      <c r="A11" s="4"/>
      <c r="B11" s="18"/>
      <c r="C11" s="35"/>
      <c r="D11" s="6"/>
      <c r="E11" s="4"/>
    </row>
    <row r="12" spans="1:5">
      <c r="A12" s="4"/>
      <c r="B12" s="18"/>
      <c r="C12" s="35"/>
      <c r="D12" s="6"/>
      <c r="E12" s="4"/>
    </row>
    <row r="13" spans="1:5">
      <c r="A13" s="4"/>
      <c r="B13" s="18"/>
      <c r="C13" s="35"/>
      <c r="D13" s="6"/>
      <c r="E13" s="4"/>
    </row>
    <row r="14" spans="1:5">
      <c r="A14" s="4"/>
      <c r="B14" s="18"/>
      <c r="C14" s="35"/>
      <c r="D14" s="6"/>
      <c r="E14" s="4"/>
    </row>
    <row r="15" spans="1:5">
      <c r="A15" s="4"/>
      <c r="B15" s="18"/>
      <c r="C15" s="35"/>
      <c r="D15" s="6"/>
      <c r="E15" s="6"/>
    </row>
    <row r="16" spans="1:5">
      <c r="A16" s="4"/>
      <c r="B16" s="18"/>
      <c r="C16" s="35"/>
      <c r="D16" s="6"/>
      <c r="E16" s="6"/>
    </row>
    <row r="17" spans="1:5">
      <c r="A17" s="4"/>
      <c r="B17" s="18"/>
      <c r="C17" s="35"/>
      <c r="D17" s="6"/>
      <c r="E17" s="4"/>
    </row>
    <row r="18" spans="1:5">
      <c r="A18" s="4"/>
      <c r="B18" s="18"/>
      <c r="C18" s="35"/>
      <c r="D18" s="6"/>
      <c r="E18" s="4"/>
    </row>
    <row r="19" spans="1:5">
      <c r="A19" s="4"/>
      <c r="B19" s="18"/>
      <c r="C19" s="35"/>
      <c r="D19" s="6"/>
      <c r="E19" s="4"/>
    </row>
    <row r="20" spans="1:5">
      <c r="A20" s="4"/>
      <c r="B20" s="18"/>
      <c r="C20" s="35"/>
      <c r="D20" s="6"/>
      <c r="E20" s="4"/>
    </row>
    <row r="21" spans="1:5">
      <c r="A21" s="4"/>
      <c r="B21" s="18"/>
      <c r="C21" s="35"/>
      <c r="D21" s="6"/>
      <c r="E21" s="4"/>
    </row>
    <row r="22" spans="1:5">
      <c r="A22" s="4"/>
      <c r="B22" s="18"/>
      <c r="C22" s="35"/>
      <c r="D22" s="6"/>
      <c r="E22" s="6"/>
    </row>
    <row r="23" spans="1:5">
      <c r="A23" s="4"/>
      <c r="B23" s="18"/>
      <c r="C23" s="35"/>
      <c r="D23" s="6"/>
      <c r="E23" s="6"/>
    </row>
    <row r="24" spans="1:5">
      <c r="A24" s="4"/>
      <c r="B24" s="18"/>
      <c r="C24" s="35"/>
      <c r="D24" s="6"/>
      <c r="E24" s="6"/>
    </row>
    <row r="25" spans="1:5">
      <c r="A25" s="4"/>
      <c r="B25" s="18"/>
      <c r="C25" s="35"/>
      <c r="D25" s="6"/>
      <c r="E25" s="4"/>
    </row>
    <row r="26" spans="1:5">
      <c r="A26" s="4"/>
      <c r="B26" s="18"/>
      <c r="C26" s="35"/>
      <c r="D26" s="6"/>
      <c r="E26" s="4"/>
    </row>
    <row r="27" spans="1:5">
      <c r="A27" s="4"/>
      <c r="B27" s="18"/>
      <c r="C27" s="35"/>
      <c r="D27" s="6"/>
      <c r="E27" s="4"/>
    </row>
    <row r="28" spans="1:5">
      <c r="A28" s="4"/>
      <c r="B28" s="18"/>
      <c r="C28" s="35"/>
      <c r="D28" s="6"/>
      <c r="E28" s="4"/>
    </row>
    <row r="29" spans="1:5">
      <c r="A29" s="4"/>
      <c r="B29" s="18"/>
      <c r="C29" s="35"/>
      <c r="D29" s="6"/>
      <c r="E29" s="4"/>
    </row>
    <row r="30" spans="1:5">
      <c r="A30" s="4"/>
      <c r="B30" s="18"/>
      <c r="C30" s="35"/>
      <c r="D30" s="6"/>
      <c r="E30" s="4"/>
    </row>
    <row r="31" spans="1:5">
      <c r="A31" s="4"/>
      <c r="B31" s="18"/>
      <c r="C31" s="35"/>
      <c r="D31" s="6"/>
      <c r="E31" s="4"/>
    </row>
    <row r="32" spans="1:5">
      <c r="A32" s="4"/>
      <c r="B32" s="18"/>
      <c r="C32" s="35"/>
      <c r="D32" s="6"/>
      <c r="E32" s="4"/>
    </row>
    <row r="33" spans="1:6">
      <c r="A33" s="4"/>
      <c r="B33" s="18"/>
      <c r="C33" s="35"/>
      <c r="D33" s="6"/>
      <c r="E33" s="4"/>
    </row>
    <row r="34" spans="1:6">
      <c r="A34" s="4"/>
      <c r="B34" s="18"/>
      <c r="C34" s="35"/>
      <c r="D34" s="6"/>
      <c r="E34" s="6"/>
    </row>
    <row r="35" spans="1:6">
      <c r="A35" s="4"/>
      <c r="B35" s="18"/>
      <c r="C35" s="18"/>
      <c r="D35" s="6"/>
      <c r="E35" s="6"/>
    </row>
    <row r="36" spans="1:6">
      <c r="A36" s="4"/>
      <c r="B36" s="18"/>
      <c r="C36" s="18"/>
      <c r="D36" s="6"/>
      <c r="E36" s="4"/>
    </row>
    <row r="37" spans="1:6">
      <c r="A37" s="4"/>
      <c r="B37" s="18"/>
      <c r="C37" s="18"/>
      <c r="D37" s="6"/>
      <c r="E37" s="6"/>
      <c r="F37" s="17"/>
    </row>
    <row r="38" spans="1:6">
      <c r="A38" s="4"/>
      <c r="B38" s="18"/>
      <c r="C38" s="18"/>
      <c r="D38" s="6"/>
    </row>
    <row r="39" spans="1:6">
      <c r="A39" s="4"/>
      <c r="B39" s="18"/>
      <c r="C39" s="18"/>
      <c r="D39" s="6"/>
    </row>
    <row r="40" spans="1:6">
      <c r="A40" s="4"/>
      <c r="B40" s="18"/>
      <c r="C40" s="18"/>
      <c r="D40" s="6"/>
    </row>
    <row r="41" spans="1:6">
      <c r="C41" s="2">
        <f>SUM(C3:C40)</f>
        <v>0</v>
      </c>
      <c r="D41" s="7">
        <f>SUM(D3:D40)</f>
        <v>0</v>
      </c>
    </row>
    <row r="42" spans="1:6" ht="9" customHeight="1"/>
    <row r="43" spans="1:6">
      <c r="A43" s="4"/>
      <c r="B43" s="18"/>
      <c r="C43" s="4"/>
      <c r="D43" s="6"/>
      <c r="E43" s="4"/>
    </row>
    <row r="44" spans="1:6">
      <c r="A44" s="4"/>
      <c r="B44" s="18"/>
      <c r="C44" s="4"/>
      <c r="D44" s="6"/>
      <c r="E44" s="4"/>
    </row>
    <row r="45" spans="1:6">
      <c r="A45" s="4"/>
      <c r="B45" s="18"/>
      <c r="C45" s="35"/>
      <c r="D45" s="6"/>
      <c r="E45" s="4"/>
    </row>
    <row r="46" spans="1:6">
      <c r="A46" s="4"/>
      <c r="B46" s="18"/>
      <c r="C46" s="35"/>
      <c r="D46" s="6"/>
      <c r="E46" s="4"/>
    </row>
    <row r="47" spans="1:6">
      <c r="A47" s="4"/>
      <c r="B47" s="18"/>
      <c r="C47" s="35"/>
      <c r="D47" s="6"/>
      <c r="E47" s="4"/>
    </row>
    <row r="48" spans="1:6">
      <c r="D48" s="39">
        <f>SUM(D43:D46)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2"/>
  <sheetViews>
    <sheetView view="pageBreakPreview" zoomScaleNormal="100" zoomScaleSheetLayoutView="75" workbookViewId="0" xr3:uid="{958C4451-9541-5A59-BF78-D2F731DF1C81}">
      <pane ySplit="3" topLeftCell="A24" activePane="bottomLeft" state="frozen"/>
      <selection pane="bottomLeft" activeCell="A19" sqref="A19"/>
    </sheetView>
  </sheetViews>
  <sheetFormatPr defaultRowHeight="12.75"/>
  <cols>
    <col min="1" max="1" width="36.28515625" style="13" bestFit="1" customWidth="1"/>
    <col min="2" max="2" width="24.7109375" style="13" customWidth="1"/>
    <col min="3" max="3" width="16.7109375" style="13" customWidth="1"/>
    <col min="4" max="4" width="9.42578125" style="13" customWidth="1"/>
    <col min="5" max="5" width="21" style="13" bestFit="1" customWidth="1"/>
    <col min="6" max="6" width="14.42578125" style="13" customWidth="1"/>
    <col min="7" max="7" width="5.140625" style="13" customWidth="1"/>
    <col min="8" max="8" width="24.85546875" style="13" customWidth="1"/>
    <col min="9" max="9" width="2.5703125" style="52" customWidth="1"/>
    <col min="10" max="10" width="14.5703125" style="13" bestFit="1" customWidth="1"/>
    <col min="11" max="11" width="13.42578125" style="13" bestFit="1" customWidth="1"/>
    <col min="12" max="12" width="10.5703125" style="13" bestFit="1" customWidth="1"/>
    <col min="13" max="13" width="2.7109375" style="52" customWidth="1"/>
    <col min="14" max="14" width="14.42578125" style="13" bestFit="1" customWidth="1"/>
    <col min="15" max="15" width="12.28515625" style="13" bestFit="1" customWidth="1"/>
    <col min="16" max="16" width="10.7109375" style="13" bestFit="1" customWidth="1"/>
    <col min="17" max="17" width="2.7109375" style="52" customWidth="1"/>
    <col min="18" max="18" width="14.42578125" style="13" hidden="1" customWidth="1"/>
    <col min="19" max="19" width="12.28515625" style="13" hidden="1" customWidth="1"/>
    <col min="20" max="20" width="10.5703125" style="13" hidden="1" customWidth="1"/>
    <col min="21" max="21" width="2.7109375" style="52" hidden="1" customWidth="1"/>
    <col min="22" max="22" width="12.85546875" style="13" bestFit="1" customWidth="1"/>
    <col min="23" max="23" width="15.5703125" style="13" bestFit="1" customWidth="1"/>
    <col min="24" max="24" width="8.7109375" style="13" bestFit="1" customWidth="1"/>
    <col min="25" max="25" width="17.5703125" style="13" bestFit="1" customWidth="1"/>
    <col min="26" max="26" width="73.5703125" style="13" customWidth="1"/>
    <col min="27" max="27" width="13.42578125" style="13" bestFit="1" customWidth="1"/>
    <col min="28" max="28" width="1.7109375" style="13" bestFit="1" customWidth="1"/>
    <col min="29" max="16384" width="9.140625" style="13"/>
  </cols>
  <sheetData>
    <row r="1" spans="1:28">
      <c r="A1" s="3" t="s">
        <v>70</v>
      </c>
      <c r="B1" s="3"/>
      <c r="C1" s="3"/>
      <c r="D1" s="3"/>
      <c r="Z1" s="62"/>
    </row>
    <row r="2" spans="1:28">
      <c r="A2" s="3"/>
      <c r="B2" s="3"/>
      <c r="C2" s="3"/>
      <c r="D2" s="3"/>
    </row>
    <row r="3" spans="1:28" ht="28.5">
      <c r="A3" s="2" t="s">
        <v>71</v>
      </c>
      <c r="B3" s="2" t="s">
        <v>72</v>
      </c>
      <c r="C3" s="2" t="s">
        <v>73</v>
      </c>
      <c r="D3" s="132" t="s">
        <v>74</v>
      </c>
      <c r="E3" s="2" t="s">
        <v>75</v>
      </c>
      <c r="F3" s="2" t="s">
        <v>76</v>
      </c>
      <c r="G3" s="2" t="s">
        <v>77</v>
      </c>
      <c r="H3" s="132" t="s">
        <v>78</v>
      </c>
      <c r="I3" s="326"/>
      <c r="J3" s="132" t="s">
        <v>79</v>
      </c>
      <c r="K3" s="133" t="s">
        <v>80</v>
      </c>
      <c r="L3" s="133" t="s">
        <v>81</v>
      </c>
      <c r="M3" s="329"/>
      <c r="N3" s="134" t="s">
        <v>6</v>
      </c>
      <c r="O3" s="133" t="s">
        <v>82</v>
      </c>
      <c r="P3" s="133" t="s">
        <v>81</v>
      </c>
      <c r="Q3" s="135"/>
      <c r="R3" s="134" t="s">
        <v>8</v>
      </c>
      <c r="S3" s="133" t="s">
        <v>83</v>
      </c>
      <c r="T3" s="133" t="s">
        <v>81</v>
      </c>
      <c r="U3" s="329"/>
      <c r="V3" s="132" t="s">
        <v>10</v>
      </c>
      <c r="W3" s="132" t="s">
        <v>84</v>
      </c>
      <c r="X3" s="133" t="s">
        <v>85</v>
      </c>
      <c r="Y3" s="132" t="s">
        <v>14</v>
      </c>
      <c r="Z3" s="2" t="s">
        <v>26</v>
      </c>
      <c r="AA3" s="2" t="s">
        <v>86</v>
      </c>
    </row>
    <row r="4" spans="1:28" s="52" customFormat="1" ht="13.5" customHeight="1">
      <c r="A4" s="136" t="s">
        <v>87</v>
      </c>
      <c r="B4" s="136" t="s">
        <v>88</v>
      </c>
      <c r="C4" s="136" t="s">
        <v>89</v>
      </c>
      <c r="D4" s="136" t="s">
        <v>90</v>
      </c>
      <c r="E4" s="136" t="s">
        <v>91</v>
      </c>
      <c r="F4" s="136" t="s">
        <v>92</v>
      </c>
      <c r="G4" s="136"/>
      <c r="H4" s="136"/>
      <c r="I4" s="327"/>
      <c r="J4" s="136">
        <v>70</v>
      </c>
      <c r="K4" s="136">
        <v>70</v>
      </c>
      <c r="L4" s="136"/>
      <c r="M4" s="330"/>
      <c r="N4" s="136"/>
      <c r="O4" s="136"/>
      <c r="P4" s="136"/>
      <c r="Q4" s="136"/>
      <c r="R4" s="136"/>
      <c r="S4" s="136"/>
      <c r="T4" s="136"/>
      <c r="U4" s="330"/>
      <c r="V4" s="137">
        <f t="shared" ref="V4:V31" si="0">SUM(J4+N4+R4)</f>
        <v>70</v>
      </c>
      <c r="W4" s="137">
        <f>L4+P4</f>
        <v>0</v>
      </c>
      <c r="X4" s="137">
        <v>70</v>
      </c>
      <c r="Y4" s="138">
        <v>700</v>
      </c>
      <c r="Z4" s="136" t="s">
        <v>93</v>
      </c>
      <c r="AA4" s="138"/>
    </row>
    <row r="5" spans="1:28" s="52" customFormat="1" ht="25.5">
      <c r="A5" s="139" t="s">
        <v>94</v>
      </c>
      <c r="B5" s="139" t="s">
        <v>95</v>
      </c>
      <c r="C5" s="139" t="s">
        <v>96</v>
      </c>
      <c r="D5" s="139" t="s">
        <v>97</v>
      </c>
      <c r="E5" s="136" t="s">
        <v>98</v>
      </c>
      <c r="F5" s="136" t="s">
        <v>99</v>
      </c>
      <c r="G5" s="136"/>
      <c r="H5" s="136"/>
      <c r="I5" s="327"/>
      <c r="J5" s="136">
        <v>80</v>
      </c>
      <c r="K5" s="136">
        <v>80</v>
      </c>
      <c r="L5" s="136">
        <v>36</v>
      </c>
      <c r="M5" s="330"/>
      <c r="N5" s="136"/>
      <c r="O5" s="136"/>
      <c r="P5" s="136"/>
      <c r="Q5" s="136"/>
      <c r="R5" s="136"/>
      <c r="S5" s="136"/>
      <c r="T5" s="136"/>
      <c r="U5" s="330"/>
      <c r="V5" s="137">
        <f t="shared" si="0"/>
        <v>80</v>
      </c>
      <c r="W5" s="137">
        <f t="shared" ref="W5:W31" si="1">L5+P5</f>
        <v>36</v>
      </c>
      <c r="X5" s="137">
        <v>44</v>
      </c>
      <c r="Y5" s="138">
        <v>440</v>
      </c>
      <c r="Z5" s="139" t="s">
        <v>100</v>
      </c>
      <c r="AA5" s="138"/>
    </row>
    <row r="6" spans="1:28" s="52" customFormat="1" ht="14.25" customHeight="1">
      <c r="A6" s="136" t="s">
        <v>101</v>
      </c>
      <c r="B6" s="136" t="s">
        <v>102</v>
      </c>
      <c r="C6" s="136" t="s">
        <v>103</v>
      </c>
      <c r="D6" s="136" t="s">
        <v>104</v>
      </c>
      <c r="E6" s="136" t="s">
        <v>105</v>
      </c>
      <c r="F6" s="136" t="s">
        <v>106</v>
      </c>
      <c r="G6" s="136"/>
      <c r="H6" s="140" t="s">
        <v>107</v>
      </c>
      <c r="I6" s="327"/>
      <c r="J6" s="136">
        <v>50</v>
      </c>
      <c r="K6" s="136">
        <v>50</v>
      </c>
      <c r="L6" s="136"/>
      <c r="M6" s="330"/>
      <c r="N6" s="136"/>
      <c r="O6" s="136"/>
      <c r="P6" s="136"/>
      <c r="Q6" s="136"/>
      <c r="R6" s="136"/>
      <c r="S6" s="136"/>
      <c r="T6" s="136"/>
      <c r="U6" s="330"/>
      <c r="V6" s="137">
        <f t="shared" si="0"/>
        <v>50</v>
      </c>
      <c r="W6" s="137">
        <f t="shared" si="1"/>
        <v>0</v>
      </c>
      <c r="X6" s="137">
        <v>50</v>
      </c>
      <c r="Y6" s="138">
        <v>500</v>
      </c>
      <c r="Z6" s="136" t="s">
        <v>108</v>
      </c>
      <c r="AA6" s="138"/>
    </row>
    <row r="7" spans="1:28" s="52" customFormat="1" ht="36.75" customHeight="1">
      <c r="A7" s="139" t="s">
        <v>109</v>
      </c>
      <c r="B7" s="139" t="s">
        <v>110</v>
      </c>
      <c r="C7" s="139" t="s">
        <v>111</v>
      </c>
      <c r="D7" s="139" t="s">
        <v>112</v>
      </c>
      <c r="E7" s="139" t="s">
        <v>113</v>
      </c>
      <c r="F7" s="139" t="s">
        <v>114</v>
      </c>
      <c r="G7" s="139"/>
      <c r="H7" s="136"/>
      <c r="I7" s="327"/>
      <c r="J7" s="136">
        <v>35</v>
      </c>
      <c r="K7" s="136">
        <v>35</v>
      </c>
      <c r="L7" s="136"/>
      <c r="M7" s="330"/>
      <c r="N7" s="136">
        <v>15</v>
      </c>
      <c r="O7" s="136">
        <v>15</v>
      </c>
      <c r="P7" s="136"/>
      <c r="Q7" s="136"/>
      <c r="R7" s="136"/>
      <c r="S7" s="136"/>
      <c r="T7" s="136"/>
      <c r="U7" s="330"/>
      <c r="V7" s="137">
        <f t="shared" si="0"/>
        <v>50</v>
      </c>
      <c r="W7" s="137">
        <f t="shared" si="1"/>
        <v>0</v>
      </c>
      <c r="X7" s="137">
        <v>50</v>
      </c>
      <c r="Y7" s="138">
        <v>500</v>
      </c>
      <c r="Z7" s="139" t="s">
        <v>115</v>
      </c>
      <c r="AA7" s="138"/>
    </row>
    <row r="8" spans="1:28">
      <c r="A8" s="139" t="s">
        <v>116</v>
      </c>
      <c r="B8" s="139" t="s">
        <v>117</v>
      </c>
      <c r="C8" s="139" t="s">
        <v>118</v>
      </c>
      <c r="D8" s="139" t="s">
        <v>119</v>
      </c>
      <c r="E8" s="139" t="s">
        <v>120</v>
      </c>
      <c r="F8" s="139" t="s">
        <v>121</v>
      </c>
      <c r="G8" s="139"/>
      <c r="H8" s="4"/>
      <c r="I8" s="327"/>
      <c r="J8" s="4">
        <v>50</v>
      </c>
      <c r="K8" s="4">
        <v>50</v>
      </c>
      <c r="L8" s="4"/>
      <c r="M8" s="330"/>
      <c r="N8" s="4"/>
      <c r="O8" s="4"/>
      <c r="P8" s="4"/>
      <c r="Q8" s="136"/>
      <c r="R8" s="4"/>
      <c r="S8" s="4"/>
      <c r="T8" s="4"/>
      <c r="U8" s="330"/>
      <c r="V8" s="137">
        <f t="shared" si="0"/>
        <v>50</v>
      </c>
      <c r="W8" s="137">
        <f t="shared" si="1"/>
        <v>0</v>
      </c>
      <c r="X8" s="137">
        <v>50</v>
      </c>
      <c r="Y8" s="138">
        <v>500</v>
      </c>
      <c r="Z8" s="4" t="s">
        <v>122</v>
      </c>
      <c r="AA8" s="141"/>
    </row>
    <row r="9" spans="1:28" s="52" customFormat="1" ht="14.25" customHeight="1">
      <c r="A9" s="139" t="s">
        <v>123</v>
      </c>
      <c r="B9" s="143" t="s">
        <v>124</v>
      </c>
      <c r="C9" s="143" t="s">
        <v>125</v>
      </c>
      <c r="D9" s="143" t="s">
        <v>126</v>
      </c>
      <c r="E9" s="143" t="s">
        <v>127</v>
      </c>
      <c r="F9" s="143" t="s">
        <v>128</v>
      </c>
      <c r="G9" s="136"/>
      <c r="H9" s="140" t="s">
        <v>129</v>
      </c>
      <c r="I9" s="327"/>
      <c r="J9" s="136">
        <v>25</v>
      </c>
      <c r="K9" s="136">
        <v>25</v>
      </c>
      <c r="L9" s="136"/>
      <c r="M9" s="330"/>
      <c r="N9" s="136">
        <v>25</v>
      </c>
      <c r="O9" s="136">
        <v>25</v>
      </c>
      <c r="P9" s="136"/>
      <c r="Q9" s="136"/>
      <c r="R9" s="136"/>
      <c r="S9" s="136"/>
      <c r="T9" s="136"/>
      <c r="U9" s="330"/>
      <c r="V9" s="137">
        <f t="shared" si="0"/>
        <v>50</v>
      </c>
      <c r="W9" s="137">
        <f t="shared" si="1"/>
        <v>0</v>
      </c>
      <c r="X9" s="137">
        <v>50</v>
      </c>
      <c r="Y9" s="138">
        <v>520</v>
      </c>
      <c r="Z9" s="136" t="s">
        <v>130</v>
      </c>
      <c r="AA9" s="138"/>
    </row>
    <row r="10" spans="1:28" s="52" customFormat="1" ht="26.25" customHeight="1">
      <c r="A10" s="139" t="s">
        <v>131</v>
      </c>
      <c r="B10" s="139" t="s">
        <v>132</v>
      </c>
      <c r="C10" s="139" t="s">
        <v>125</v>
      </c>
      <c r="D10" s="139" t="s">
        <v>133</v>
      </c>
      <c r="E10" s="139" t="s">
        <v>134</v>
      </c>
      <c r="F10" s="139" t="s">
        <v>135</v>
      </c>
      <c r="G10" s="139"/>
      <c r="H10" s="140" t="s">
        <v>136</v>
      </c>
      <c r="I10" s="327"/>
      <c r="J10" s="136">
        <v>150</v>
      </c>
      <c r="K10" s="136">
        <v>150</v>
      </c>
      <c r="L10" s="136">
        <v>50</v>
      </c>
      <c r="M10" s="330"/>
      <c r="N10" s="136"/>
      <c r="O10" s="136"/>
      <c r="P10" s="136"/>
      <c r="Q10" s="136"/>
      <c r="R10" s="136"/>
      <c r="S10" s="136"/>
      <c r="T10" s="136"/>
      <c r="U10" s="330"/>
      <c r="V10" s="137">
        <f t="shared" si="0"/>
        <v>150</v>
      </c>
      <c r="W10" s="137">
        <f t="shared" si="1"/>
        <v>50</v>
      </c>
      <c r="X10" s="137">
        <v>100</v>
      </c>
      <c r="Y10" s="138">
        <v>1030</v>
      </c>
      <c r="Z10" s="139" t="s">
        <v>137</v>
      </c>
      <c r="AA10" s="138"/>
    </row>
    <row r="11" spans="1:28" s="52" customFormat="1" ht="25.5">
      <c r="A11" s="136" t="s">
        <v>138</v>
      </c>
      <c r="B11" s="136" t="s">
        <v>139</v>
      </c>
      <c r="C11" s="136" t="s">
        <v>140</v>
      </c>
      <c r="D11" s="136" t="s">
        <v>141</v>
      </c>
      <c r="E11" s="136" t="s">
        <v>142</v>
      </c>
      <c r="F11" s="136" t="s">
        <v>143</v>
      </c>
      <c r="G11" s="136"/>
      <c r="H11" s="136"/>
      <c r="I11" s="327"/>
      <c r="J11" s="136">
        <v>100</v>
      </c>
      <c r="K11" s="136">
        <v>100</v>
      </c>
      <c r="L11" s="136">
        <v>38</v>
      </c>
      <c r="M11" s="330"/>
      <c r="N11" s="136"/>
      <c r="O11" s="136"/>
      <c r="P11" s="136"/>
      <c r="Q11" s="136"/>
      <c r="R11" s="136"/>
      <c r="S11" s="136"/>
      <c r="T11" s="136"/>
      <c r="U11" s="330"/>
      <c r="V11" s="137">
        <f t="shared" si="0"/>
        <v>100</v>
      </c>
      <c r="W11" s="137">
        <f t="shared" si="1"/>
        <v>38</v>
      </c>
      <c r="X11" s="137">
        <v>62</v>
      </c>
      <c r="Y11" s="138">
        <v>1130</v>
      </c>
      <c r="Z11" s="139" t="s">
        <v>144</v>
      </c>
      <c r="AA11" s="138"/>
      <c r="AB11" s="111"/>
    </row>
    <row r="12" spans="1:28" s="52" customFormat="1" ht="12.75" customHeight="1">
      <c r="A12" s="139" t="s">
        <v>145</v>
      </c>
      <c r="B12" s="139" t="s">
        <v>146</v>
      </c>
      <c r="C12" s="139" t="s">
        <v>147</v>
      </c>
      <c r="D12" s="139" t="s">
        <v>148</v>
      </c>
      <c r="E12" s="139" t="s">
        <v>149</v>
      </c>
      <c r="F12" s="139" t="s">
        <v>150</v>
      </c>
      <c r="G12" s="139"/>
      <c r="H12" s="140" t="s">
        <v>151</v>
      </c>
      <c r="I12" s="327"/>
      <c r="J12" s="136">
        <v>25</v>
      </c>
      <c r="K12" s="136">
        <v>25</v>
      </c>
      <c r="L12" s="136"/>
      <c r="M12" s="330"/>
      <c r="N12" s="136">
        <v>25</v>
      </c>
      <c r="O12" s="136">
        <v>25</v>
      </c>
      <c r="P12" s="136"/>
      <c r="Q12" s="136"/>
      <c r="R12" s="136"/>
      <c r="S12" s="136"/>
      <c r="T12" s="136"/>
      <c r="U12" s="330"/>
      <c r="V12" s="137">
        <f t="shared" si="0"/>
        <v>50</v>
      </c>
      <c r="W12" s="137">
        <f t="shared" si="1"/>
        <v>0</v>
      </c>
      <c r="X12" s="137">
        <v>50</v>
      </c>
      <c r="Y12" s="138">
        <v>500</v>
      </c>
      <c r="Z12" s="136" t="s">
        <v>152</v>
      </c>
      <c r="AA12" s="138"/>
    </row>
    <row r="13" spans="1:28" ht="25.5">
      <c r="A13" s="139" t="s">
        <v>153</v>
      </c>
      <c r="B13" s="142" t="s">
        <v>154</v>
      </c>
      <c r="C13" s="142" t="s">
        <v>125</v>
      </c>
      <c r="D13" s="142" t="s">
        <v>155</v>
      </c>
      <c r="E13" s="142" t="s">
        <v>156</v>
      </c>
      <c r="F13" s="142" t="s">
        <v>157</v>
      </c>
      <c r="G13" s="139"/>
      <c r="H13" s="4"/>
      <c r="I13" s="327"/>
      <c r="J13" s="4">
        <v>50</v>
      </c>
      <c r="K13" s="4">
        <v>50</v>
      </c>
      <c r="L13" s="4">
        <v>4</v>
      </c>
      <c r="M13" s="330"/>
      <c r="N13" s="4"/>
      <c r="O13" s="4"/>
      <c r="P13" s="4"/>
      <c r="Q13" s="136"/>
      <c r="R13" s="4"/>
      <c r="S13" s="4"/>
      <c r="T13" s="4"/>
      <c r="U13" s="330"/>
      <c r="V13" s="137">
        <f t="shared" si="0"/>
        <v>50</v>
      </c>
      <c r="W13" s="137">
        <f t="shared" si="1"/>
        <v>4</v>
      </c>
      <c r="X13" s="137">
        <v>46</v>
      </c>
      <c r="Y13" s="138">
        <v>460</v>
      </c>
      <c r="Z13" s="166" t="s">
        <v>158</v>
      </c>
      <c r="AA13" s="141"/>
    </row>
    <row r="14" spans="1:28" ht="29.25" customHeight="1">
      <c r="A14" s="139" t="s">
        <v>159</v>
      </c>
      <c r="B14" s="143" t="s">
        <v>160</v>
      </c>
      <c r="C14" s="143" t="s">
        <v>161</v>
      </c>
      <c r="D14" s="143" t="s">
        <v>162</v>
      </c>
      <c r="E14" s="143" t="s">
        <v>163</v>
      </c>
      <c r="F14" s="143" t="s">
        <v>164</v>
      </c>
      <c r="G14" s="136"/>
      <c r="H14" s="4"/>
      <c r="I14" s="327"/>
      <c r="J14" s="136">
        <v>50</v>
      </c>
      <c r="K14" s="136">
        <v>50</v>
      </c>
      <c r="L14" s="136">
        <v>76</v>
      </c>
      <c r="M14" s="330"/>
      <c r="N14" s="136">
        <v>50</v>
      </c>
      <c r="O14" s="136">
        <v>50</v>
      </c>
      <c r="P14" s="136"/>
      <c r="Q14" s="136"/>
      <c r="R14" s="4"/>
      <c r="S14" s="4"/>
      <c r="T14" s="4"/>
      <c r="U14" s="330"/>
      <c r="V14" s="137">
        <f t="shared" si="0"/>
        <v>100</v>
      </c>
      <c r="W14" s="137">
        <f t="shared" si="1"/>
        <v>76</v>
      </c>
      <c r="X14" s="137">
        <v>24</v>
      </c>
      <c r="Y14" s="138">
        <v>240</v>
      </c>
      <c r="Z14" s="166" t="s">
        <v>165</v>
      </c>
      <c r="AA14" s="141"/>
    </row>
    <row r="15" spans="1:28" ht="38.25">
      <c r="A15" s="139" t="s">
        <v>166</v>
      </c>
      <c r="B15" s="139" t="s">
        <v>167</v>
      </c>
      <c r="C15" s="139" t="s">
        <v>168</v>
      </c>
      <c r="D15" s="139" t="s">
        <v>169</v>
      </c>
      <c r="E15" s="139" t="s">
        <v>170</v>
      </c>
      <c r="F15" s="139" t="s">
        <v>171</v>
      </c>
      <c r="G15" s="139"/>
      <c r="H15" s="144" t="s">
        <v>172</v>
      </c>
      <c r="I15" s="327"/>
      <c r="J15" s="4">
        <v>50</v>
      </c>
      <c r="K15" s="4">
        <v>50</v>
      </c>
      <c r="L15" s="4">
        <v>28</v>
      </c>
      <c r="M15" s="330"/>
      <c r="N15" s="4">
        <v>20</v>
      </c>
      <c r="O15" s="4">
        <v>20</v>
      </c>
      <c r="P15" s="4">
        <v>12</v>
      </c>
      <c r="Q15" s="136"/>
      <c r="R15" s="4"/>
      <c r="S15" s="4"/>
      <c r="T15" s="4"/>
      <c r="U15" s="330"/>
      <c r="V15" s="137">
        <f t="shared" si="0"/>
        <v>70</v>
      </c>
      <c r="W15" s="137">
        <f t="shared" si="1"/>
        <v>40</v>
      </c>
      <c r="X15" s="137">
        <v>30</v>
      </c>
      <c r="Y15" s="138">
        <v>330</v>
      </c>
      <c r="Z15" s="166" t="s">
        <v>173</v>
      </c>
      <c r="AA15" s="141"/>
    </row>
    <row r="16" spans="1:28" s="52" customFormat="1" ht="14.25" customHeight="1">
      <c r="A16" s="136" t="s">
        <v>174</v>
      </c>
      <c r="B16" s="136" t="s">
        <v>175</v>
      </c>
      <c r="C16" s="136" t="s">
        <v>168</v>
      </c>
      <c r="D16" s="136" t="s">
        <v>176</v>
      </c>
      <c r="E16" s="136" t="s">
        <v>177</v>
      </c>
      <c r="F16" s="139" t="s">
        <v>178</v>
      </c>
      <c r="G16" s="139"/>
      <c r="H16" s="136"/>
      <c r="I16" s="327"/>
      <c r="J16" s="136">
        <v>30</v>
      </c>
      <c r="K16" s="136">
        <v>30</v>
      </c>
      <c r="L16" s="136"/>
      <c r="M16" s="330"/>
      <c r="N16" s="136">
        <v>30</v>
      </c>
      <c r="O16" s="136">
        <v>30</v>
      </c>
      <c r="P16" s="136"/>
      <c r="Q16" s="136"/>
      <c r="R16" s="136"/>
      <c r="S16" s="136"/>
      <c r="T16" s="136"/>
      <c r="U16" s="330"/>
      <c r="V16" s="137">
        <f t="shared" si="0"/>
        <v>60</v>
      </c>
      <c r="W16" s="137">
        <f t="shared" si="1"/>
        <v>0</v>
      </c>
      <c r="X16" s="137">
        <v>60</v>
      </c>
      <c r="Y16" s="138">
        <v>600</v>
      </c>
      <c r="Z16" s="136" t="s">
        <v>179</v>
      </c>
      <c r="AA16" s="138"/>
    </row>
    <row r="17" spans="1:28" s="52" customFormat="1">
      <c r="A17" s="136" t="s">
        <v>180</v>
      </c>
      <c r="B17" s="136" t="s">
        <v>181</v>
      </c>
      <c r="C17" s="136" t="s">
        <v>168</v>
      </c>
      <c r="D17" s="136" t="s">
        <v>182</v>
      </c>
      <c r="E17" s="136" t="s">
        <v>183</v>
      </c>
      <c r="F17" s="139" t="s">
        <v>184</v>
      </c>
      <c r="G17" s="139"/>
      <c r="H17" s="136"/>
      <c r="I17" s="327"/>
      <c r="J17" s="136">
        <v>100</v>
      </c>
      <c r="K17" s="136">
        <v>100</v>
      </c>
      <c r="L17" s="136"/>
      <c r="M17" s="330"/>
      <c r="N17" s="136"/>
      <c r="O17" s="136"/>
      <c r="P17" s="136"/>
      <c r="Q17" s="136"/>
      <c r="R17" s="136"/>
      <c r="S17" s="136"/>
      <c r="T17" s="136"/>
      <c r="U17" s="330"/>
      <c r="V17" s="137">
        <f t="shared" si="0"/>
        <v>100</v>
      </c>
      <c r="W17" s="137">
        <f t="shared" si="1"/>
        <v>0</v>
      </c>
      <c r="X17" s="137">
        <v>100</v>
      </c>
      <c r="Y17" s="138">
        <v>1000</v>
      </c>
      <c r="Z17" s="136" t="s">
        <v>185</v>
      </c>
      <c r="AA17" s="138"/>
    </row>
    <row r="18" spans="1:28" s="52" customFormat="1" ht="14.25" customHeight="1">
      <c r="A18" s="139" t="s">
        <v>186</v>
      </c>
      <c r="B18" s="139" t="s">
        <v>187</v>
      </c>
      <c r="C18" s="139" t="s">
        <v>188</v>
      </c>
      <c r="D18" s="139" t="s">
        <v>189</v>
      </c>
      <c r="E18" s="139" t="s">
        <v>190</v>
      </c>
      <c r="F18" s="139" t="s">
        <v>191</v>
      </c>
      <c r="G18" s="139"/>
      <c r="H18" s="140" t="s">
        <v>192</v>
      </c>
      <c r="I18" s="327"/>
      <c r="J18" s="136">
        <v>50</v>
      </c>
      <c r="K18" s="136">
        <v>50</v>
      </c>
      <c r="L18" s="136"/>
      <c r="M18" s="330"/>
      <c r="N18" s="136"/>
      <c r="O18" s="136"/>
      <c r="P18" s="136"/>
      <c r="Q18" s="136"/>
      <c r="R18" s="136"/>
      <c r="S18" s="136"/>
      <c r="T18" s="136"/>
      <c r="U18" s="330"/>
      <c r="V18" s="137">
        <f t="shared" si="0"/>
        <v>50</v>
      </c>
      <c r="W18" s="137">
        <f t="shared" si="1"/>
        <v>0</v>
      </c>
      <c r="X18" s="137">
        <v>50</v>
      </c>
      <c r="Y18" s="138">
        <v>500</v>
      </c>
      <c r="Z18" s="136" t="s">
        <v>193</v>
      </c>
      <c r="AA18" s="138"/>
    </row>
    <row r="19" spans="1:28" s="52" customFormat="1">
      <c r="A19" s="136" t="s">
        <v>194</v>
      </c>
      <c r="B19" s="136" t="s">
        <v>195</v>
      </c>
      <c r="C19" s="136" t="s">
        <v>196</v>
      </c>
      <c r="D19" s="136" t="s">
        <v>197</v>
      </c>
      <c r="E19" s="136" t="s">
        <v>198</v>
      </c>
      <c r="F19" s="139" t="s">
        <v>199</v>
      </c>
      <c r="G19" s="136"/>
      <c r="H19" s="136"/>
      <c r="I19" s="327"/>
      <c r="J19" s="136">
        <v>30</v>
      </c>
      <c r="K19" s="136">
        <v>30</v>
      </c>
      <c r="L19" s="136"/>
      <c r="M19" s="330"/>
      <c r="N19" s="136">
        <v>30</v>
      </c>
      <c r="O19" s="136">
        <v>30</v>
      </c>
      <c r="P19" s="136"/>
      <c r="Q19" s="136"/>
      <c r="R19" s="136"/>
      <c r="S19" s="136"/>
      <c r="T19" s="136"/>
      <c r="U19" s="330"/>
      <c r="V19" s="137">
        <f t="shared" si="0"/>
        <v>60</v>
      </c>
      <c r="W19" s="137">
        <f t="shared" si="1"/>
        <v>0</v>
      </c>
      <c r="X19" s="137">
        <v>60</v>
      </c>
      <c r="Y19" s="138">
        <v>600</v>
      </c>
      <c r="Z19" s="145" t="s">
        <v>200</v>
      </c>
      <c r="AA19" s="138"/>
    </row>
    <row r="20" spans="1:28" s="52" customFormat="1" ht="14.25" customHeight="1">
      <c r="A20" s="139" t="s">
        <v>201</v>
      </c>
      <c r="B20" s="136" t="s">
        <v>202</v>
      </c>
      <c r="C20" s="136" t="s">
        <v>168</v>
      </c>
      <c r="D20" s="136" t="s">
        <v>203</v>
      </c>
      <c r="E20" s="136" t="s">
        <v>204</v>
      </c>
      <c r="F20" s="136" t="s">
        <v>205</v>
      </c>
      <c r="G20" s="136"/>
      <c r="H20" s="140" t="s">
        <v>206</v>
      </c>
      <c r="I20" s="327"/>
      <c r="J20" s="136">
        <v>10</v>
      </c>
      <c r="K20" s="136">
        <v>10</v>
      </c>
      <c r="L20" s="136"/>
      <c r="M20" s="330"/>
      <c r="N20" s="136">
        <v>10</v>
      </c>
      <c r="O20" s="136">
        <v>10</v>
      </c>
      <c r="P20" s="136"/>
      <c r="Q20" s="136"/>
      <c r="R20" s="136"/>
      <c r="S20" s="136"/>
      <c r="T20" s="136"/>
      <c r="U20" s="330"/>
      <c r="V20" s="137">
        <f t="shared" si="0"/>
        <v>20</v>
      </c>
      <c r="W20" s="137">
        <f t="shared" si="1"/>
        <v>0</v>
      </c>
      <c r="X20" s="319">
        <v>35</v>
      </c>
      <c r="Y20" s="322">
        <v>350</v>
      </c>
      <c r="Z20" s="136" t="s">
        <v>207</v>
      </c>
      <c r="AA20" s="323"/>
    </row>
    <row r="21" spans="1:28" s="52" customFormat="1">
      <c r="A21" s="139" t="s">
        <v>201</v>
      </c>
      <c r="B21" s="139" t="s">
        <v>202</v>
      </c>
      <c r="C21" s="139" t="s">
        <v>125</v>
      </c>
      <c r="D21" s="139" t="s">
        <v>208</v>
      </c>
      <c r="E21" s="139" t="s">
        <v>204</v>
      </c>
      <c r="F21" s="139" t="s">
        <v>205</v>
      </c>
      <c r="G21" s="139"/>
      <c r="H21" s="136"/>
      <c r="I21" s="327"/>
      <c r="J21" s="136">
        <v>5</v>
      </c>
      <c r="K21" s="136">
        <v>5</v>
      </c>
      <c r="L21" s="136"/>
      <c r="M21" s="330"/>
      <c r="N21" s="136">
        <v>5</v>
      </c>
      <c r="O21" s="136">
        <v>5</v>
      </c>
      <c r="P21" s="136"/>
      <c r="Q21" s="136"/>
      <c r="R21" s="136"/>
      <c r="S21" s="136"/>
      <c r="T21" s="136"/>
      <c r="U21" s="330"/>
      <c r="V21" s="137">
        <f t="shared" si="0"/>
        <v>10</v>
      </c>
      <c r="W21" s="137">
        <f t="shared" si="1"/>
        <v>0</v>
      </c>
      <c r="X21" s="320"/>
      <c r="Y21" s="322"/>
      <c r="Z21" s="136" t="s">
        <v>209</v>
      </c>
      <c r="AA21" s="324"/>
      <c r="AB21" s="52" t="s">
        <v>210</v>
      </c>
    </row>
    <row r="22" spans="1:28" s="52" customFormat="1">
      <c r="A22" s="139" t="s">
        <v>201</v>
      </c>
      <c r="B22" s="139" t="s">
        <v>202</v>
      </c>
      <c r="C22" s="139" t="s">
        <v>125</v>
      </c>
      <c r="D22" s="139" t="s">
        <v>208</v>
      </c>
      <c r="E22" s="139" t="s">
        <v>204</v>
      </c>
      <c r="F22" s="139" t="s">
        <v>205</v>
      </c>
      <c r="G22" s="139"/>
      <c r="H22" s="136"/>
      <c r="I22" s="327"/>
      <c r="J22" s="136">
        <v>2</v>
      </c>
      <c r="K22" s="136">
        <v>2</v>
      </c>
      <c r="L22" s="136"/>
      <c r="M22" s="330"/>
      <c r="N22" s="136">
        <v>3</v>
      </c>
      <c r="O22" s="136">
        <v>3</v>
      </c>
      <c r="P22" s="136"/>
      <c r="Q22" s="136"/>
      <c r="R22" s="136"/>
      <c r="S22" s="136"/>
      <c r="T22" s="136"/>
      <c r="U22" s="330"/>
      <c r="V22" s="137">
        <f t="shared" si="0"/>
        <v>5</v>
      </c>
      <c r="W22" s="137">
        <f t="shared" si="1"/>
        <v>0</v>
      </c>
      <c r="X22" s="321"/>
      <c r="Y22" s="322"/>
      <c r="Z22" s="136" t="s">
        <v>211</v>
      </c>
      <c r="AA22" s="325"/>
    </row>
    <row r="23" spans="1:28" s="52" customFormat="1" ht="13.5" customHeight="1">
      <c r="A23" s="136" t="s">
        <v>212</v>
      </c>
      <c r="B23" s="136" t="s">
        <v>213</v>
      </c>
      <c r="C23" s="136" t="s">
        <v>214</v>
      </c>
      <c r="D23" s="136" t="s">
        <v>215</v>
      </c>
      <c r="E23" s="136" t="s">
        <v>216</v>
      </c>
      <c r="F23" s="136" t="s">
        <v>217</v>
      </c>
      <c r="G23" s="136"/>
      <c r="H23" s="136"/>
      <c r="I23" s="327"/>
      <c r="J23" s="136">
        <v>25</v>
      </c>
      <c r="K23" s="136">
        <v>25</v>
      </c>
      <c r="L23" s="136">
        <v>3</v>
      </c>
      <c r="M23" s="330"/>
      <c r="N23" s="136">
        <v>25</v>
      </c>
      <c r="O23" s="136">
        <v>25</v>
      </c>
      <c r="P23" s="136"/>
      <c r="Q23" s="136"/>
      <c r="R23" s="136"/>
      <c r="S23" s="136"/>
      <c r="T23" s="136"/>
      <c r="U23" s="330"/>
      <c r="V23" s="137">
        <f t="shared" si="0"/>
        <v>50</v>
      </c>
      <c r="W23" s="137">
        <f t="shared" si="1"/>
        <v>3</v>
      </c>
      <c r="X23" s="137">
        <v>47</v>
      </c>
      <c r="Y23" s="138">
        <v>490</v>
      </c>
      <c r="Z23" s="136" t="s">
        <v>218</v>
      </c>
      <c r="AA23" s="138"/>
    </row>
    <row r="24" spans="1:28" s="52" customFormat="1" ht="27.75" customHeight="1">
      <c r="A24" s="136" t="s">
        <v>219</v>
      </c>
      <c r="B24" s="136" t="s">
        <v>220</v>
      </c>
      <c r="C24" s="136" t="s">
        <v>221</v>
      </c>
      <c r="D24" s="136" t="s">
        <v>222</v>
      </c>
      <c r="E24" s="136" t="s">
        <v>223</v>
      </c>
      <c r="F24" s="136" t="s">
        <v>224</v>
      </c>
      <c r="G24" s="136"/>
      <c r="H24" s="140" t="s">
        <v>225</v>
      </c>
      <c r="I24" s="327"/>
      <c r="J24" s="136">
        <v>50</v>
      </c>
      <c r="K24" s="136">
        <v>50</v>
      </c>
      <c r="L24" s="136">
        <v>10</v>
      </c>
      <c r="M24" s="330"/>
      <c r="N24" s="136"/>
      <c r="O24" s="136"/>
      <c r="P24" s="136"/>
      <c r="Q24" s="136"/>
      <c r="R24" s="136"/>
      <c r="S24" s="136"/>
      <c r="T24" s="136"/>
      <c r="U24" s="330"/>
      <c r="V24" s="137">
        <f t="shared" si="0"/>
        <v>50</v>
      </c>
      <c r="W24" s="137">
        <f t="shared" si="1"/>
        <v>10</v>
      </c>
      <c r="X24" s="137">
        <v>40</v>
      </c>
      <c r="Y24" s="138">
        <v>470</v>
      </c>
      <c r="Z24" s="139" t="s">
        <v>226</v>
      </c>
      <c r="AA24" s="138"/>
    </row>
    <row r="25" spans="1:28" s="52" customFormat="1">
      <c r="A25" s="139" t="s">
        <v>227</v>
      </c>
      <c r="B25" s="139" t="s">
        <v>228</v>
      </c>
      <c r="C25" s="139" t="s">
        <v>125</v>
      </c>
      <c r="D25" s="139" t="s">
        <v>229</v>
      </c>
      <c r="E25" s="139" t="s">
        <v>230</v>
      </c>
      <c r="F25" s="139" t="s">
        <v>231</v>
      </c>
      <c r="G25" s="139"/>
      <c r="H25" s="136"/>
      <c r="I25" s="327"/>
      <c r="J25" s="136">
        <v>50</v>
      </c>
      <c r="K25" s="136">
        <v>50</v>
      </c>
      <c r="L25" s="136">
        <v>3</v>
      </c>
      <c r="M25" s="330"/>
      <c r="N25" s="136">
        <v>50</v>
      </c>
      <c r="O25" s="136">
        <v>50</v>
      </c>
      <c r="P25" s="136">
        <v>44</v>
      </c>
      <c r="Q25" s="136"/>
      <c r="R25" s="136"/>
      <c r="S25" s="136"/>
      <c r="T25" s="136"/>
      <c r="U25" s="330"/>
      <c r="V25" s="137">
        <f t="shared" si="0"/>
        <v>100</v>
      </c>
      <c r="W25" s="137">
        <f t="shared" si="1"/>
        <v>47</v>
      </c>
      <c r="X25" s="137">
        <v>53</v>
      </c>
      <c r="Y25" s="138">
        <v>530</v>
      </c>
      <c r="Z25" s="136" t="s">
        <v>232</v>
      </c>
      <c r="AA25" s="138"/>
    </row>
    <row r="26" spans="1:28" s="52" customFormat="1" ht="13.5" customHeight="1">
      <c r="A26" s="139" t="s">
        <v>233</v>
      </c>
      <c r="B26" s="139" t="s">
        <v>234</v>
      </c>
      <c r="C26" s="139" t="s">
        <v>125</v>
      </c>
      <c r="D26" s="139" t="s">
        <v>235</v>
      </c>
      <c r="E26" s="139" t="s">
        <v>236</v>
      </c>
      <c r="F26" s="139" t="s">
        <v>237</v>
      </c>
      <c r="G26" s="139"/>
      <c r="H26" s="140" t="s">
        <v>238</v>
      </c>
      <c r="I26" s="327"/>
      <c r="J26" s="136">
        <v>50</v>
      </c>
      <c r="K26" s="136">
        <v>50</v>
      </c>
      <c r="L26" s="136"/>
      <c r="M26" s="330"/>
      <c r="N26" s="136">
        <v>10</v>
      </c>
      <c r="O26" s="136">
        <v>10</v>
      </c>
      <c r="P26" s="136"/>
      <c r="Q26" s="136"/>
      <c r="R26" s="136"/>
      <c r="S26" s="136"/>
      <c r="T26" s="136"/>
      <c r="U26" s="330"/>
      <c r="V26" s="137">
        <f t="shared" si="0"/>
        <v>60</v>
      </c>
      <c r="W26" s="137">
        <f t="shared" si="1"/>
        <v>0</v>
      </c>
      <c r="X26" s="137">
        <v>60</v>
      </c>
      <c r="Y26" s="138">
        <v>620</v>
      </c>
      <c r="Z26" s="136" t="s">
        <v>239</v>
      </c>
      <c r="AA26" s="138"/>
    </row>
    <row r="27" spans="1:28" s="52" customFormat="1" ht="38.25">
      <c r="A27" s="139" t="s">
        <v>240</v>
      </c>
      <c r="B27" s="139" t="s">
        <v>241</v>
      </c>
      <c r="C27" s="139" t="s">
        <v>125</v>
      </c>
      <c r="D27" s="139" t="s">
        <v>242</v>
      </c>
      <c r="E27" s="139" t="s">
        <v>243</v>
      </c>
      <c r="F27" s="139" t="s">
        <v>244</v>
      </c>
      <c r="G27" s="139"/>
      <c r="H27" s="140" t="s">
        <v>245</v>
      </c>
      <c r="I27" s="327"/>
      <c r="J27" s="136">
        <v>70</v>
      </c>
      <c r="K27" s="136">
        <v>70</v>
      </c>
      <c r="L27" s="136"/>
      <c r="M27" s="330"/>
      <c r="N27" s="136">
        <v>100</v>
      </c>
      <c r="O27" s="136">
        <v>100</v>
      </c>
      <c r="P27" s="136"/>
      <c r="Q27" s="136"/>
      <c r="R27" s="136"/>
      <c r="S27" s="136"/>
      <c r="T27" s="136"/>
      <c r="U27" s="330"/>
      <c r="V27" s="137">
        <f t="shared" si="0"/>
        <v>170</v>
      </c>
      <c r="W27" s="137">
        <f t="shared" si="1"/>
        <v>0</v>
      </c>
      <c r="X27" s="137">
        <v>170</v>
      </c>
      <c r="Y27" s="138">
        <v>1730</v>
      </c>
      <c r="Z27" s="139" t="s">
        <v>246</v>
      </c>
      <c r="AA27" s="138"/>
    </row>
    <row r="28" spans="1:28" s="52" customFormat="1">
      <c r="A28" s="139" t="s">
        <v>247</v>
      </c>
      <c r="B28" s="139" t="s">
        <v>248</v>
      </c>
      <c r="C28" s="139" t="s">
        <v>249</v>
      </c>
      <c r="D28" s="139" t="s">
        <v>250</v>
      </c>
      <c r="E28" s="139" t="s">
        <v>251</v>
      </c>
      <c r="F28" s="139" t="s">
        <v>252</v>
      </c>
      <c r="G28" s="139"/>
      <c r="H28" s="140" t="s">
        <v>253</v>
      </c>
      <c r="I28" s="327"/>
      <c r="J28" s="136">
        <v>6</v>
      </c>
      <c r="K28" s="136">
        <v>6</v>
      </c>
      <c r="L28" s="136"/>
      <c r="M28" s="330"/>
      <c r="N28" s="136"/>
      <c r="O28" s="136"/>
      <c r="P28" s="136"/>
      <c r="Q28" s="136"/>
      <c r="R28" s="136"/>
      <c r="S28" s="136"/>
      <c r="T28" s="136"/>
      <c r="U28" s="330"/>
      <c r="V28" s="137">
        <f t="shared" si="0"/>
        <v>6</v>
      </c>
      <c r="W28" s="137">
        <f t="shared" si="1"/>
        <v>0</v>
      </c>
      <c r="X28" s="137">
        <v>6</v>
      </c>
      <c r="Y28" s="138">
        <v>70</v>
      </c>
      <c r="Z28" s="136" t="s">
        <v>254</v>
      </c>
      <c r="AA28" s="138"/>
    </row>
    <row r="29" spans="1:28" ht="14.25" customHeight="1">
      <c r="A29" s="136" t="s">
        <v>255</v>
      </c>
      <c r="B29" s="139"/>
      <c r="C29" s="139"/>
      <c r="D29" s="139"/>
      <c r="E29" s="4" t="s">
        <v>256</v>
      </c>
      <c r="F29" s="139"/>
      <c r="G29" s="139"/>
      <c r="H29" s="4"/>
      <c r="I29" s="327"/>
      <c r="J29" s="4">
        <v>250</v>
      </c>
      <c r="K29" s="4">
        <v>250</v>
      </c>
      <c r="L29" s="4"/>
      <c r="M29" s="330"/>
      <c r="N29" s="4"/>
      <c r="O29" s="4"/>
      <c r="P29" s="4"/>
      <c r="Q29" s="136"/>
      <c r="R29" s="4"/>
      <c r="S29" s="4"/>
      <c r="T29" s="4"/>
      <c r="U29" s="330"/>
      <c r="V29" s="146">
        <f t="shared" si="0"/>
        <v>250</v>
      </c>
      <c r="W29" s="137">
        <f t="shared" si="1"/>
        <v>0</v>
      </c>
      <c r="X29" s="146">
        <v>250</v>
      </c>
      <c r="Y29" s="141">
        <v>2500</v>
      </c>
      <c r="Z29" s="147" t="s">
        <v>257</v>
      </c>
      <c r="AA29" s="141"/>
    </row>
    <row r="30" spans="1:28" s="52" customFormat="1" ht="13.5" customHeight="1">
      <c r="A30" s="136" t="s">
        <v>258</v>
      </c>
      <c r="B30" s="136" t="s">
        <v>259</v>
      </c>
      <c r="C30" s="136" t="s">
        <v>168</v>
      </c>
      <c r="D30" s="136" t="s">
        <v>260</v>
      </c>
      <c r="E30" s="136" t="s">
        <v>261</v>
      </c>
      <c r="F30" s="136" t="s">
        <v>262</v>
      </c>
      <c r="G30" s="136"/>
      <c r="H30" s="140" t="s">
        <v>263</v>
      </c>
      <c r="I30" s="327"/>
      <c r="J30" s="136">
        <v>25</v>
      </c>
      <c r="K30" s="136">
        <v>25</v>
      </c>
      <c r="L30" s="136"/>
      <c r="M30" s="330"/>
      <c r="N30" s="136">
        <v>25</v>
      </c>
      <c r="O30" s="136">
        <v>25</v>
      </c>
      <c r="P30" s="136"/>
      <c r="Q30" s="136"/>
      <c r="R30" s="136"/>
      <c r="S30" s="136"/>
      <c r="T30" s="136"/>
      <c r="U30" s="330"/>
      <c r="V30" s="137">
        <f t="shared" si="0"/>
        <v>50</v>
      </c>
      <c r="W30" s="137">
        <f t="shared" si="1"/>
        <v>0</v>
      </c>
      <c r="X30" s="137">
        <v>50</v>
      </c>
      <c r="Y30" s="138">
        <v>600</v>
      </c>
      <c r="Z30" s="136" t="s">
        <v>264</v>
      </c>
      <c r="AA30" s="138"/>
    </row>
    <row r="31" spans="1:28" s="52" customFormat="1" ht="12.75" customHeight="1">
      <c r="A31" s="139" t="s">
        <v>265</v>
      </c>
      <c r="B31" s="139" t="s">
        <v>266</v>
      </c>
      <c r="C31" s="139" t="s">
        <v>267</v>
      </c>
      <c r="D31" s="139" t="s">
        <v>268</v>
      </c>
      <c r="E31" s="139" t="s">
        <v>269</v>
      </c>
      <c r="F31" s="139" t="s">
        <v>270</v>
      </c>
      <c r="G31" s="139"/>
      <c r="H31" s="140" t="s">
        <v>271</v>
      </c>
      <c r="I31" s="328"/>
      <c r="J31" s="136">
        <v>50</v>
      </c>
      <c r="K31" s="136">
        <v>50</v>
      </c>
      <c r="L31" s="136"/>
      <c r="M31" s="331"/>
      <c r="N31" s="136"/>
      <c r="O31" s="136"/>
      <c r="P31" s="136"/>
      <c r="Q31" s="136"/>
      <c r="R31" s="136"/>
      <c r="S31" s="136"/>
      <c r="T31" s="136"/>
      <c r="U31" s="331"/>
      <c r="V31" s="137">
        <f t="shared" si="0"/>
        <v>50</v>
      </c>
      <c r="W31" s="137">
        <f t="shared" si="1"/>
        <v>0</v>
      </c>
      <c r="X31" s="137">
        <v>50</v>
      </c>
      <c r="Y31" s="138">
        <v>540</v>
      </c>
      <c r="Z31" s="136" t="s">
        <v>272</v>
      </c>
      <c r="AA31" s="138"/>
    </row>
    <row r="32" spans="1:28">
      <c r="AA32" s="89"/>
    </row>
    <row r="33" spans="1:27">
      <c r="AA33" s="89"/>
    </row>
    <row r="34" spans="1:27" s="52" customFormat="1">
      <c r="A34" s="60"/>
      <c r="B34" s="60"/>
      <c r="C34" s="60"/>
      <c r="D34" s="60"/>
      <c r="E34" s="60"/>
      <c r="F34" s="2" t="s">
        <v>273</v>
      </c>
      <c r="G34" s="2"/>
      <c r="H34" s="243"/>
      <c r="I34" s="5"/>
      <c r="J34" s="244">
        <f>SUM(J4:J32)</f>
        <v>1538</v>
      </c>
      <c r="K34" s="149">
        <f>SUM(K4:K32)</f>
        <v>1538</v>
      </c>
      <c r="L34" s="149">
        <f>SUM(L4:L32)</f>
        <v>248</v>
      </c>
      <c r="M34" s="148"/>
      <c r="N34" s="149">
        <f>SUM(N4:N32)</f>
        <v>423</v>
      </c>
      <c r="O34" s="149">
        <f>SUM(O4:O32)</f>
        <v>423</v>
      </c>
      <c r="P34" s="149">
        <f>SUM(P4:P32)</f>
        <v>56</v>
      </c>
      <c r="Q34" s="148"/>
      <c r="R34" s="2">
        <f>SUM(R17:R32)</f>
        <v>0</v>
      </c>
      <c r="S34" s="2">
        <f>SUM(S17:S32)</f>
        <v>0</v>
      </c>
      <c r="T34" s="2"/>
      <c r="U34" s="148"/>
      <c r="V34" s="149">
        <f>SUM(V4:V32)</f>
        <v>1961</v>
      </c>
      <c r="W34" s="149">
        <f>SUM(W4:W32)</f>
        <v>304</v>
      </c>
      <c r="X34" s="149">
        <f>SUM(X4:X32)</f>
        <v>1657</v>
      </c>
      <c r="Y34" s="150">
        <f>SUM(Y4:Y32)</f>
        <v>17450</v>
      </c>
      <c r="Z34" s="7"/>
      <c r="AA34" s="151">
        <f>SUM(AA4:AA33)</f>
        <v>0</v>
      </c>
    </row>
    <row r="35" spans="1:27">
      <c r="A35" s="60"/>
      <c r="B35" s="60"/>
      <c r="C35" s="60"/>
      <c r="D35" s="60"/>
      <c r="E35" s="60"/>
      <c r="F35" s="5"/>
      <c r="G35" s="5"/>
      <c r="H35" s="5"/>
      <c r="I35" s="5"/>
      <c r="J35" s="52"/>
      <c r="K35" s="52"/>
      <c r="L35" s="52"/>
      <c r="N35" s="52"/>
      <c r="O35" s="52"/>
      <c r="P35" s="52"/>
      <c r="R35" s="5"/>
      <c r="S35" s="5"/>
      <c r="T35" s="5"/>
      <c r="U35" s="5"/>
      <c r="V35" s="11"/>
      <c r="W35" s="11"/>
      <c r="X35" s="52"/>
      <c r="Y35" s="11"/>
      <c r="Z35" s="11"/>
    </row>
    <row r="36" spans="1:27">
      <c r="A36" s="60"/>
      <c r="B36" s="60"/>
      <c r="C36" s="60"/>
      <c r="D36" s="60"/>
      <c r="E36" s="60"/>
      <c r="F36" s="5"/>
      <c r="G36" s="5"/>
      <c r="H36" s="5"/>
      <c r="I36" s="5"/>
      <c r="J36" s="52"/>
      <c r="K36" s="52"/>
      <c r="L36" s="52"/>
      <c r="N36" s="52"/>
      <c r="O36" s="52"/>
      <c r="P36" s="52"/>
      <c r="R36" s="5"/>
      <c r="S36" s="5"/>
      <c r="T36" s="5"/>
      <c r="U36" s="5"/>
      <c r="V36" s="11"/>
      <c r="W36" s="11"/>
      <c r="X36" s="11"/>
      <c r="Y36" s="11"/>
      <c r="Z36" s="11"/>
    </row>
    <row r="37" spans="1:27">
      <c r="A37" s="60"/>
      <c r="B37" s="60"/>
      <c r="C37" s="60"/>
      <c r="D37" s="60"/>
      <c r="E37" s="60"/>
      <c r="F37" s="5"/>
      <c r="G37" s="5"/>
      <c r="H37" s="5"/>
      <c r="I37" s="5"/>
      <c r="J37" s="52"/>
      <c r="K37" s="52"/>
      <c r="L37" s="52"/>
      <c r="N37" s="52"/>
      <c r="O37" s="52"/>
      <c r="P37" s="52"/>
      <c r="R37" s="5"/>
      <c r="S37" s="5"/>
      <c r="T37" s="5"/>
      <c r="U37" s="5"/>
      <c r="V37" s="11"/>
      <c r="W37" s="11"/>
      <c r="X37" s="11"/>
      <c r="Y37" s="11"/>
      <c r="Z37" s="11"/>
    </row>
    <row r="38" spans="1:27">
      <c r="A38" s="60"/>
      <c r="B38" s="60"/>
      <c r="C38" s="60"/>
      <c r="D38" s="60"/>
      <c r="E38" s="60"/>
      <c r="F38" s="5"/>
      <c r="G38" s="5"/>
      <c r="H38" s="5"/>
      <c r="I38" s="5"/>
      <c r="J38" s="52"/>
      <c r="K38" s="52"/>
      <c r="L38" s="52"/>
      <c r="N38" s="52"/>
      <c r="O38" s="52"/>
      <c r="P38" s="52"/>
      <c r="R38" s="5"/>
      <c r="S38" s="5"/>
      <c r="T38" s="5"/>
      <c r="U38" s="5"/>
      <c r="V38" s="11"/>
      <c r="W38" s="11"/>
      <c r="X38" s="11"/>
      <c r="Y38" s="11"/>
      <c r="Z38" s="11"/>
    </row>
    <row r="39" spans="1:27" s="52" customFormat="1" ht="38.25">
      <c r="A39" s="139" t="s">
        <v>274</v>
      </c>
      <c r="B39" s="139" t="s">
        <v>275</v>
      </c>
      <c r="C39" s="139" t="s">
        <v>276</v>
      </c>
      <c r="D39" s="139" t="s">
        <v>277</v>
      </c>
      <c r="E39" s="139" t="s">
        <v>278</v>
      </c>
      <c r="F39" s="139"/>
      <c r="G39" s="139"/>
      <c r="H39" s="136"/>
      <c r="I39" s="136"/>
      <c r="J39" s="136">
        <v>1</v>
      </c>
      <c r="K39" s="136">
        <v>1</v>
      </c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7">
        <f>SUM(J39+N39+R39)</f>
        <v>1</v>
      </c>
      <c r="W39" s="137"/>
      <c r="X39" s="137">
        <v>1</v>
      </c>
      <c r="Y39" s="138">
        <v>10</v>
      </c>
      <c r="Z39" s="152" t="s">
        <v>279</v>
      </c>
      <c r="AA39" s="138"/>
    </row>
    <row r="40" spans="1:27">
      <c r="A40" s="60"/>
      <c r="B40" s="60"/>
      <c r="C40" s="60"/>
      <c r="D40" s="60"/>
      <c r="E40" s="60"/>
      <c r="F40" s="52"/>
      <c r="G40" s="52"/>
      <c r="H40" s="5"/>
      <c r="I40" s="5"/>
      <c r="J40" s="52"/>
      <c r="K40" s="52"/>
      <c r="L40" s="52"/>
      <c r="N40" s="52"/>
      <c r="O40" s="52"/>
      <c r="P40" s="52"/>
      <c r="R40" s="5"/>
      <c r="S40" s="5"/>
      <c r="T40" s="5"/>
      <c r="U40" s="5"/>
      <c r="V40" s="11"/>
      <c r="W40" s="11"/>
      <c r="X40" s="11"/>
      <c r="Y40" s="11"/>
      <c r="Z40" s="11"/>
    </row>
    <row r="41" spans="1:27">
      <c r="A41" s="60"/>
      <c r="B41" s="60"/>
      <c r="C41" s="60"/>
      <c r="D41" s="60"/>
      <c r="E41" s="60"/>
      <c r="F41" s="52"/>
      <c r="G41" s="52"/>
      <c r="H41" s="5"/>
      <c r="I41" s="5"/>
      <c r="J41" s="5"/>
      <c r="K41" s="5"/>
      <c r="L41" s="5"/>
      <c r="M41" s="5"/>
      <c r="N41" s="52"/>
      <c r="O41" s="52"/>
      <c r="P41" s="52"/>
      <c r="R41" s="5"/>
      <c r="S41" s="5"/>
      <c r="T41" s="5"/>
      <c r="U41" s="5"/>
      <c r="V41" s="5"/>
      <c r="W41" s="5"/>
      <c r="X41" s="5"/>
      <c r="Y41" s="8"/>
      <c r="Z41" s="11"/>
    </row>
    <row r="42" spans="1:27" ht="15.75">
      <c r="A42" s="60"/>
      <c r="B42" s="60"/>
      <c r="C42" s="60"/>
      <c r="D42" s="60"/>
      <c r="E42" s="60"/>
      <c r="F42" s="66"/>
      <c r="G42" s="66"/>
      <c r="H42" s="67"/>
      <c r="I42" s="67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9"/>
      <c r="W42" s="69"/>
      <c r="X42" s="69"/>
      <c r="Y42" s="69"/>
      <c r="Z42" s="52"/>
    </row>
  </sheetData>
  <mergeCells count="6">
    <mergeCell ref="X20:X22"/>
    <mergeCell ref="Y20:Y22"/>
    <mergeCell ref="AA20:AA22"/>
    <mergeCell ref="I3:I31"/>
    <mergeCell ref="M3:M31"/>
    <mergeCell ref="U3:U31"/>
  </mergeCells>
  <phoneticPr fontId="0" type="noConversion"/>
  <hyperlinks>
    <hyperlink ref="H31" r:id="rId1" xr:uid="{00000000-0004-0000-0100-000000000000}"/>
    <hyperlink ref="H18" r:id="rId2" xr:uid="{00000000-0004-0000-0100-000001000000}"/>
    <hyperlink ref="H15" r:id="rId3" xr:uid="{00000000-0004-0000-0100-000002000000}"/>
    <hyperlink ref="H30" r:id="rId4" xr:uid="{00000000-0004-0000-0100-000003000000}"/>
    <hyperlink ref="H6" r:id="rId5" xr:uid="{00000000-0004-0000-0100-000004000000}"/>
    <hyperlink ref="H20" r:id="rId6" xr:uid="{00000000-0004-0000-0100-000005000000}"/>
    <hyperlink ref="H9" r:id="rId7" xr:uid="{00000000-0004-0000-0100-000006000000}"/>
    <hyperlink ref="H24" r:id="rId8" xr:uid="{00000000-0004-0000-0100-000007000000}"/>
    <hyperlink ref="H26" r:id="rId9" xr:uid="{00000000-0004-0000-0100-000008000000}"/>
    <hyperlink ref="H12" r:id="rId10" xr:uid="{00000000-0004-0000-0100-000009000000}"/>
    <hyperlink ref="H27" r:id="rId11" xr:uid="{00000000-0004-0000-0100-00000A000000}"/>
    <hyperlink ref="H10" r:id="rId12" xr:uid="{00000000-0004-0000-0100-00000B000000}"/>
    <hyperlink ref="H28" r:id="rId13" xr:uid="{00000000-0004-0000-0100-00000C000000}"/>
  </hyperlinks>
  <pageMargins left="0.25" right="0.25" top="0.52" bottom="0.25" header="0.24" footer="0.5"/>
  <pageSetup paperSize="5" scale="46" orientation="landscape" horizontalDpi="4294967292" verticalDpi="1200" r:id="rId14"/>
  <headerFooter alignWithMargins="0">
    <oddHeader>&amp;R&amp;S&amp;D</oddHeader>
  </headerFooter>
  <legacy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7"/>
  <sheetViews>
    <sheetView view="pageBreakPreview" topLeftCell="G1" zoomScaleNormal="100" workbookViewId="0" xr3:uid="{842E5F09-E766-5B8D-85AF-A39847EA96FD}">
      <selection activeCell="V4" sqref="V4"/>
    </sheetView>
  </sheetViews>
  <sheetFormatPr defaultRowHeight="12.75"/>
  <cols>
    <col min="1" max="1" width="32.28515625" style="13" bestFit="1" customWidth="1"/>
    <col min="2" max="2" width="13.42578125" style="13" bestFit="1" customWidth="1"/>
    <col min="3" max="3" width="14.42578125" style="13" bestFit="1" customWidth="1"/>
    <col min="4" max="4" width="9.140625" style="13"/>
    <col min="5" max="5" width="13.7109375" style="13" customWidth="1"/>
    <col min="6" max="6" width="12.140625" style="13" bestFit="1" customWidth="1"/>
    <col min="7" max="8" width="9.140625" style="13"/>
    <col min="9" max="9" width="2.7109375" style="13" customWidth="1"/>
    <col min="10" max="10" width="12.28515625" style="13" bestFit="1" customWidth="1"/>
    <col min="11" max="11" width="15.5703125" style="13" bestFit="1" customWidth="1"/>
    <col min="12" max="12" width="9.85546875" style="13" bestFit="1" customWidth="1"/>
    <col min="13" max="13" width="2.85546875" style="13" hidden="1" customWidth="1"/>
    <col min="14" max="16" width="13.28515625" style="13" hidden="1" customWidth="1"/>
    <col min="17" max="17" width="2.7109375" style="13" hidden="1" customWidth="1"/>
    <col min="18" max="18" width="12.85546875" style="13" hidden="1" customWidth="1"/>
    <col min="19" max="20" width="13.28515625" style="13" hidden="1" customWidth="1"/>
    <col min="21" max="21" width="2.7109375" style="13" customWidth="1"/>
    <col min="22" max="22" width="14.140625" style="13" customWidth="1"/>
    <col min="23" max="23" width="9.85546875" style="13" bestFit="1" customWidth="1"/>
    <col min="24" max="24" width="9.5703125" style="13" customWidth="1"/>
    <col min="25" max="25" width="27.140625" style="13" bestFit="1" customWidth="1"/>
    <col min="26" max="16384" width="9.140625" style="13"/>
  </cols>
  <sheetData>
    <row r="1" spans="1:25">
      <c r="A1" s="3" t="s">
        <v>280</v>
      </c>
      <c r="B1" s="3"/>
      <c r="C1" s="3"/>
      <c r="D1" s="3"/>
      <c r="Q1" s="62"/>
    </row>
    <row r="2" spans="1:25">
      <c r="M2" s="17"/>
      <c r="N2" s="17"/>
      <c r="O2" s="17"/>
      <c r="P2" s="17"/>
    </row>
    <row r="3" spans="1:25" ht="61.5" customHeight="1">
      <c r="A3" s="2" t="s">
        <v>71</v>
      </c>
      <c r="B3" s="2" t="s">
        <v>72</v>
      </c>
      <c r="C3" s="2" t="s">
        <v>73</v>
      </c>
      <c r="D3" s="132" t="s">
        <v>74</v>
      </c>
      <c r="E3" s="2" t="s">
        <v>75</v>
      </c>
      <c r="F3" s="2" t="s">
        <v>76</v>
      </c>
      <c r="G3" s="2" t="s">
        <v>77</v>
      </c>
      <c r="H3" s="132" t="s">
        <v>78</v>
      </c>
      <c r="I3" s="153"/>
      <c r="J3" s="132" t="s">
        <v>79</v>
      </c>
      <c r="K3" s="133" t="s">
        <v>80</v>
      </c>
      <c r="L3" s="133" t="s">
        <v>81</v>
      </c>
      <c r="M3" s="329"/>
      <c r="N3" s="134" t="s">
        <v>6</v>
      </c>
      <c r="O3" s="133" t="s">
        <v>82</v>
      </c>
      <c r="P3" s="133" t="s">
        <v>81</v>
      </c>
      <c r="Q3" s="329"/>
      <c r="R3" s="134" t="s">
        <v>8</v>
      </c>
      <c r="S3" s="133" t="s">
        <v>83</v>
      </c>
      <c r="T3" s="133" t="s">
        <v>81</v>
      </c>
      <c r="U3" s="329"/>
      <c r="V3" s="132" t="s">
        <v>10</v>
      </c>
      <c r="W3" s="133" t="s">
        <v>81</v>
      </c>
      <c r="X3" s="132" t="s">
        <v>14</v>
      </c>
      <c r="Y3" s="2" t="s">
        <v>26</v>
      </c>
    </row>
    <row r="4" spans="1:25">
      <c r="A4" s="4" t="s">
        <v>281</v>
      </c>
      <c r="B4" s="4" t="s">
        <v>282</v>
      </c>
      <c r="C4" s="4" t="s">
        <v>283</v>
      </c>
      <c r="D4" s="4" t="s">
        <v>284</v>
      </c>
      <c r="E4" s="4" t="s">
        <v>285</v>
      </c>
      <c r="F4" s="4" t="s">
        <v>286</v>
      </c>
      <c r="G4" s="4"/>
      <c r="H4" s="4"/>
      <c r="I4" s="4"/>
      <c r="J4" s="4">
        <v>30</v>
      </c>
      <c r="K4" s="4">
        <v>30</v>
      </c>
      <c r="L4" s="4">
        <v>13</v>
      </c>
      <c r="M4" s="330"/>
      <c r="N4" s="4"/>
      <c r="O4" s="4"/>
      <c r="P4" s="4"/>
      <c r="Q4" s="330"/>
      <c r="R4" s="4"/>
      <c r="S4" s="4"/>
      <c r="T4" s="4"/>
      <c r="U4" s="330"/>
      <c r="V4" s="4">
        <f>SUM(J4+N4+R4)</f>
        <v>30</v>
      </c>
      <c r="W4" s="4">
        <v>13</v>
      </c>
      <c r="X4" s="141">
        <v>593</v>
      </c>
      <c r="Y4" s="4" t="s">
        <v>287</v>
      </c>
    </row>
    <row r="5" spans="1:25" s="52" customFormat="1">
      <c r="A5" s="136" t="s">
        <v>288</v>
      </c>
      <c r="B5" s="136" t="s">
        <v>289</v>
      </c>
      <c r="C5" s="136" t="s">
        <v>290</v>
      </c>
      <c r="D5" s="136" t="s">
        <v>291</v>
      </c>
      <c r="E5" s="136" t="s">
        <v>292</v>
      </c>
      <c r="F5" s="136" t="s">
        <v>293</v>
      </c>
      <c r="G5" s="136"/>
      <c r="H5" s="136"/>
      <c r="I5" s="136"/>
      <c r="J5" s="136">
        <v>1</v>
      </c>
      <c r="K5" s="136">
        <v>1</v>
      </c>
      <c r="L5" s="136"/>
      <c r="M5" s="330"/>
      <c r="N5" s="136"/>
      <c r="O5" s="136"/>
      <c r="P5" s="136"/>
      <c r="Q5" s="330"/>
      <c r="R5" s="136"/>
      <c r="S5" s="136"/>
      <c r="T5" s="136"/>
      <c r="U5" s="330"/>
      <c r="V5" s="136">
        <f>SUM(J5+N5+R5)</f>
        <v>1</v>
      </c>
      <c r="W5" s="136">
        <v>0</v>
      </c>
      <c r="X5" s="178">
        <v>30</v>
      </c>
      <c r="Y5" s="136" t="s">
        <v>294</v>
      </c>
    </row>
    <row r="6" spans="1: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330"/>
      <c r="N6" s="4"/>
      <c r="O6" s="4"/>
      <c r="P6" s="4"/>
      <c r="Q6" s="330"/>
      <c r="R6" s="4"/>
      <c r="S6" s="4"/>
      <c r="T6" s="4"/>
      <c r="U6" s="330"/>
      <c r="V6" s="4"/>
      <c r="W6" s="4"/>
      <c r="X6" s="141"/>
      <c r="Y6" s="4"/>
    </row>
    <row r="7" spans="1: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330"/>
      <c r="N7" s="4"/>
      <c r="O7" s="4"/>
      <c r="P7" s="4"/>
      <c r="Q7" s="330"/>
      <c r="R7" s="4"/>
      <c r="S7" s="4"/>
      <c r="T7" s="4"/>
      <c r="U7" s="330"/>
      <c r="V7" s="4"/>
      <c r="W7" s="4"/>
      <c r="X7" s="141"/>
      <c r="Y7" s="4"/>
    </row>
    <row r="8" spans="1: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330"/>
      <c r="N8" s="4"/>
      <c r="O8" s="4"/>
      <c r="P8" s="4"/>
      <c r="Q8" s="330"/>
      <c r="R8" s="4"/>
      <c r="S8" s="4"/>
      <c r="T8" s="4"/>
      <c r="U8" s="330"/>
      <c r="V8" s="4"/>
      <c r="W8" s="4"/>
      <c r="X8" s="141"/>
      <c r="Y8" s="4"/>
    </row>
    <row r="9" spans="1: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330"/>
      <c r="N9" s="4"/>
      <c r="O9" s="4"/>
      <c r="P9" s="4"/>
      <c r="Q9" s="330"/>
      <c r="R9" s="4"/>
      <c r="S9" s="4"/>
      <c r="T9" s="4"/>
      <c r="U9" s="330"/>
      <c r="V9" s="4"/>
      <c r="W9" s="4"/>
      <c r="X9" s="141"/>
      <c r="Y9" s="4"/>
    </row>
    <row r="10" spans="1: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330"/>
      <c r="N10" s="4"/>
      <c r="O10" s="4"/>
      <c r="P10" s="4"/>
      <c r="Q10" s="330"/>
      <c r="R10" s="4"/>
      <c r="S10" s="4"/>
      <c r="T10" s="4"/>
      <c r="U10" s="330"/>
      <c r="V10" s="4"/>
      <c r="W10" s="4"/>
      <c r="X10" s="141"/>
      <c r="Y10" s="4"/>
    </row>
    <row r="11" spans="1: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330"/>
      <c r="N11" s="4"/>
      <c r="O11" s="4"/>
      <c r="P11" s="4"/>
      <c r="Q11" s="330"/>
      <c r="R11" s="4"/>
      <c r="S11" s="4"/>
      <c r="T11" s="4"/>
      <c r="U11" s="330"/>
      <c r="V11" s="4"/>
      <c r="W11" s="4"/>
      <c r="X11" s="141"/>
      <c r="Y11" s="4"/>
    </row>
    <row r="12" spans="1: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330"/>
      <c r="N12" s="4"/>
      <c r="O12" s="4"/>
      <c r="P12" s="4"/>
      <c r="Q12" s="330"/>
      <c r="R12" s="4"/>
      <c r="S12" s="4"/>
      <c r="T12" s="4"/>
      <c r="U12" s="330"/>
      <c r="V12" s="4"/>
      <c r="W12" s="4"/>
      <c r="X12" s="141"/>
      <c r="Y12" s="4"/>
    </row>
    <row r="13" spans="1: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330"/>
      <c r="N13" s="4"/>
      <c r="O13" s="4"/>
      <c r="P13" s="4"/>
      <c r="Q13" s="330"/>
      <c r="R13" s="4"/>
      <c r="S13" s="4"/>
      <c r="T13" s="4"/>
      <c r="U13" s="330"/>
      <c r="V13" s="4"/>
      <c r="W13" s="4"/>
      <c r="X13" s="141"/>
      <c r="Y13" s="4"/>
    </row>
    <row r="14" spans="1: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330"/>
      <c r="N14" s="4"/>
      <c r="O14" s="4"/>
      <c r="P14" s="4"/>
      <c r="Q14" s="330"/>
      <c r="R14" s="4"/>
      <c r="S14" s="4"/>
      <c r="T14" s="4"/>
      <c r="U14" s="330"/>
      <c r="V14" s="4"/>
      <c r="W14" s="4"/>
      <c r="X14" s="141"/>
      <c r="Y14" s="4"/>
    </row>
    <row r="15" spans="1: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331"/>
      <c r="N15" s="4"/>
      <c r="O15" s="4"/>
      <c r="P15" s="4"/>
      <c r="Q15" s="331"/>
      <c r="R15" s="4"/>
      <c r="S15" s="4"/>
      <c r="T15" s="4"/>
      <c r="U15" s="331"/>
      <c r="V15" s="4"/>
      <c r="W15" s="4"/>
      <c r="X15" s="141"/>
      <c r="Y15" s="4"/>
    </row>
    <row r="17" spans="6:24">
      <c r="F17" s="56" t="s">
        <v>273</v>
      </c>
      <c r="G17" s="56"/>
      <c r="H17" s="56"/>
      <c r="J17" s="154">
        <f>SUM(J4:J16)</f>
        <v>31</v>
      </c>
      <c r="K17" s="154">
        <f>SUM(K4:K16)</f>
        <v>31</v>
      </c>
      <c r="L17" s="154">
        <f>SUM(L4:L16)</f>
        <v>13</v>
      </c>
      <c r="N17" s="154">
        <f>SUM(N4:N16)</f>
        <v>0</v>
      </c>
      <c r="O17" s="154">
        <f>SUM(O4:O16)</f>
        <v>0</v>
      </c>
      <c r="P17" s="154"/>
      <c r="R17" s="154">
        <f>SUM(R4:R16)</f>
        <v>0</v>
      </c>
      <c r="S17" s="154">
        <f>SUM(S4:S16)</f>
        <v>0</v>
      </c>
      <c r="T17" s="154"/>
      <c r="V17" s="154">
        <f>SUM(J17+N17+R17)</f>
        <v>31</v>
      </c>
      <c r="W17" s="154">
        <f>SUM(W4:W16)</f>
        <v>13</v>
      </c>
      <c r="X17" s="155">
        <f>SUM(X4:X16)</f>
        <v>623</v>
      </c>
    </row>
  </sheetData>
  <mergeCells count="3">
    <mergeCell ref="M3:M15"/>
    <mergeCell ref="Q3:Q15"/>
    <mergeCell ref="U3:U15"/>
  </mergeCells>
  <phoneticPr fontId="0" type="noConversion"/>
  <pageMargins left="0.25" right="0.25" top="0.62" bottom="1" header="0.32" footer="0.5"/>
  <pageSetup scale="62" orientation="landscape" r:id="rId1"/>
  <headerFooter alignWithMargins="0">
    <oddHeader>&amp;R&amp;S&amp;D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6"/>
  <sheetViews>
    <sheetView tabSelected="1" view="pageBreakPreview" topLeftCell="K3" zoomScaleNormal="100" workbookViewId="0" xr3:uid="{51F8DEE0-4D01-5F28-A812-FC0BD7CAC4A5}">
      <pane ySplit="3" topLeftCell="A18" activePane="bottomLeft" state="frozen"/>
      <selection activeCell="H3" sqref="H3"/>
      <selection pane="bottomLeft" activeCell="W28" sqref="W28"/>
    </sheetView>
  </sheetViews>
  <sheetFormatPr defaultRowHeight="12.75"/>
  <cols>
    <col min="1" max="1" width="12.7109375" style="9" bestFit="1" customWidth="1"/>
    <col min="2" max="2" width="28.28515625" style="9" hidden="1" customWidth="1"/>
    <col min="3" max="3" width="15.140625" style="9" customWidth="1"/>
    <col min="4" max="4" width="0" style="9" hidden="1" customWidth="1"/>
    <col min="5" max="5" width="17.42578125" style="9" bestFit="1" customWidth="1"/>
    <col min="6" max="6" width="12.85546875" style="9" customWidth="1"/>
    <col min="7" max="7" width="0" style="9" hidden="1" customWidth="1"/>
    <col min="8" max="8" width="31.42578125" style="9" hidden="1" customWidth="1"/>
    <col min="9" max="9" width="13.28515625" style="9" bestFit="1" customWidth="1"/>
    <col min="10" max="10" width="9.140625" style="9"/>
    <col min="11" max="11" width="10.5703125" style="9" bestFit="1" customWidth="1"/>
    <col min="12" max="12" width="13.42578125" style="9" bestFit="1" customWidth="1"/>
    <col min="13" max="13" width="9.140625" style="9"/>
    <col min="14" max="14" width="10.5703125" style="9" bestFit="1" customWidth="1"/>
    <col min="15" max="15" width="13.28515625" style="9" hidden="1" customWidth="1"/>
    <col min="16" max="16" width="0" style="9" hidden="1" customWidth="1"/>
    <col min="17" max="17" width="10.5703125" style="9" hidden="1" customWidth="1"/>
    <col min="18" max="18" width="2.42578125" style="9" hidden="1" customWidth="1"/>
    <col min="19" max="19" width="11.28515625" style="9" bestFit="1" customWidth="1"/>
    <col min="20" max="20" width="11.28515625" style="9" customWidth="1"/>
    <col min="21" max="21" width="12.5703125" style="9" bestFit="1" customWidth="1"/>
    <col min="22" max="22" width="55.140625" style="9" bestFit="1" customWidth="1"/>
    <col min="23" max="16384" width="9.140625" style="9"/>
  </cols>
  <sheetData>
    <row r="1" spans="1:22">
      <c r="A1" s="1" t="s">
        <v>55</v>
      </c>
    </row>
    <row r="3" spans="1:22">
      <c r="A3" s="1" t="s">
        <v>295</v>
      </c>
    </row>
    <row r="5" spans="1:22" s="13" customFormat="1" ht="42.75">
      <c r="A5" s="2" t="s">
        <v>296</v>
      </c>
      <c r="B5" s="2" t="s">
        <v>72</v>
      </c>
      <c r="C5" s="2" t="s">
        <v>73</v>
      </c>
      <c r="D5" s="132" t="s">
        <v>74</v>
      </c>
      <c r="E5" s="2" t="s">
        <v>75</v>
      </c>
      <c r="F5" s="2" t="s">
        <v>76</v>
      </c>
      <c r="G5" s="2" t="s">
        <v>77</v>
      </c>
      <c r="H5" s="132" t="s">
        <v>78</v>
      </c>
      <c r="I5" s="132" t="s">
        <v>79</v>
      </c>
      <c r="J5" s="133" t="s">
        <v>80</v>
      </c>
      <c r="K5" s="133" t="s">
        <v>81</v>
      </c>
      <c r="L5" s="134" t="s">
        <v>6</v>
      </c>
      <c r="M5" s="133" t="s">
        <v>82</v>
      </c>
      <c r="N5" s="133" t="s">
        <v>81</v>
      </c>
      <c r="O5" s="134" t="s">
        <v>8</v>
      </c>
      <c r="P5" s="133" t="s">
        <v>83</v>
      </c>
      <c r="Q5" s="133" t="s">
        <v>81</v>
      </c>
      <c r="R5" s="135"/>
      <c r="S5" s="132" t="s">
        <v>10</v>
      </c>
      <c r="T5" s="133" t="s">
        <v>81</v>
      </c>
      <c r="U5" s="132" t="s">
        <v>14</v>
      </c>
      <c r="V5" s="2" t="s">
        <v>26</v>
      </c>
    </row>
    <row r="6" spans="1:22" s="52" customFormat="1" ht="12.75" customHeight="1">
      <c r="A6" s="136" t="s">
        <v>55</v>
      </c>
      <c r="B6" s="158" t="s">
        <v>297</v>
      </c>
      <c r="C6" s="158" t="s">
        <v>125</v>
      </c>
      <c r="D6" s="158" t="s">
        <v>298</v>
      </c>
      <c r="E6" s="158" t="s">
        <v>299</v>
      </c>
      <c r="F6" s="158" t="s">
        <v>300</v>
      </c>
      <c r="G6" s="158"/>
      <c r="H6" s="159" t="s">
        <v>301</v>
      </c>
      <c r="I6" s="136">
        <v>100</v>
      </c>
      <c r="J6" s="136">
        <v>100</v>
      </c>
      <c r="K6" s="136"/>
      <c r="L6" s="160"/>
      <c r="M6" s="136"/>
      <c r="N6" s="136"/>
      <c r="O6" s="136"/>
      <c r="P6" s="136"/>
      <c r="Q6" s="136"/>
      <c r="R6" s="136"/>
      <c r="S6" s="161">
        <f t="shared" ref="S6:S14" si="0">SUM(I6+L6+O6)</f>
        <v>100</v>
      </c>
      <c r="T6" s="161"/>
      <c r="U6" s="332">
        <v>6619.19</v>
      </c>
      <c r="V6" s="136" t="s">
        <v>302</v>
      </c>
    </row>
    <row r="7" spans="1:22" s="52" customFormat="1" ht="12.75" customHeight="1">
      <c r="A7" s="136" t="s">
        <v>55</v>
      </c>
      <c r="B7" s="158" t="s">
        <v>297</v>
      </c>
      <c r="C7" s="158" t="s">
        <v>125</v>
      </c>
      <c r="D7" s="158" t="s">
        <v>298</v>
      </c>
      <c r="E7" s="158" t="s">
        <v>299</v>
      </c>
      <c r="F7" s="158" t="s">
        <v>300</v>
      </c>
      <c r="G7" s="158"/>
      <c r="H7" s="159" t="s">
        <v>301</v>
      </c>
      <c r="I7" s="136">
        <v>2</v>
      </c>
      <c r="J7" s="136">
        <v>2</v>
      </c>
      <c r="K7" s="136"/>
      <c r="L7" s="160"/>
      <c r="M7" s="136"/>
      <c r="N7" s="136"/>
      <c r="O7" s="136"/>
      <c r="P7" s="136"/>
      <c r="Q7" s="136"/>
      <c r="R7" s="136"/>
      <c r="S7" s="161">
        <f t="shared" si="0"/>
        <v>2</v>
      </c>
      <c r="T7" s="161"/>
      <c r="U7" s="333"/>
      <c r="V7" s="136" t="s">
        <v>303</v>
      </c>
    </row>
    <row r="8" spans="1:22" s="52" customFormat="1" ht="12.75" customHeight="1">
      <c r="A8" s="136" t="s">
        <v>55</v>
      </c>
      <c r="B8" s="158" t="s">
        <v>297</v>
      </c>
      <c r="C8" s="158" t="s">
        <v>125</v>
      </c>
      <c r="D8" s="158" t="s">
        <v>298</v>
      </c>
      <c r="E8" s="136" t="s">
        <v>299</v>
      </c>
      <c r="F8" s="158" t="s">
        <v>300</v>
      </c>
      <c r="G8" s="136"/>
      <c r="H8" s="159" t="s">
        <v>301</v>
      </c>
      <c r="I8" s="136">
        <v>600</v>
      </c>
      <c r="J8" s="136">
        <v>600</v>
      </c>
      <c r="K8" s="136"/>
      <c r="L8" s="160"/>
      <c r="M8" s="136"/>
      <c r="N8" s="136"/>
      <c r="O8" s="136"/>
      <c r="P8" s="136"/>
      <c r="Q8" s="136"/>
      <c r="R8" s="136"/>
      <c r="S8" s="161">
        <f t="shared" si="0"/>
        <v>600</v>
      </c>
      <c r="T8" s="161"/>
      <c r="U8" s="333"/>
      <c r="V8" s="136" t="s">
        <v>304</v>
      </c>
    </row>
    <row r="9" spans="1:22" s="52" customFormat="1" ht="12.75" customHeight="1">
      <c r="A9" s="136" t="s">
        <v>55</v>
      </c>
      <c r="B9" s="158" t="s">
        <v>297</v>
      </c>
      <c r="C9" s="158" t="s">
        <v>125</v>
      </c>
      <c r="D9" s="158" t="s">
        <v>298</v>
      </c>
      <c r="E9" s="136" t="s">
        <v>299</v>
      </c>
      <c r="F9" s="158" t="s">
        <v>300</v>
      </c>
      <c r="G9" s="136"/>
      <c r="H9" s="159" t="s">
        <v>301</v>
      </c>
      <c r="I9" s="136">
        <v>1000</v>
      </c>
      <c r="J9" s="136">
        <v>1000</v>
      </c>
      <c r="K9" s="136"/>
      <c r="L9" s="160"/>
      <c r="M9" s="136"/>
      <c r="N9" s="136"/>
      <c r="O9" s="136"/>
      <c r="P9" s="136"/>
      <c r="Q9" s="136"/>
      <c r="R9" s="136"/>
      <c r="S9" s="161">
        <f t="shared" si="0"/>
        <v>1000</v>
      </c>
      <c r="T9" s="161"/>
      <c r="U9" s="333"/>
      <c r="V9" s="136" t="s">
        <v>305</v>
      </c>
    </row>
    <row r="10" spans="1:22" s="118" customFormat="1" ht="25.5">
      <c r="A10" s="136" t="s">
        <v>55</v>
      </c>
      <c r="B10" s="158" t="s">
        <v>297</v>
      </c>
      <c r="C10" s="158" t="s">
        <v>125</v>
      </c>
      <c r="D10" s="158" t="s">
        <v>298</v>
      </c>
      <c r="E10" s="136" t="s">
        <v>299</v>
      </c>
      <c r="F10" s="158" t="s">
        <v>300</v>
      </c>
      <c r="G10" s="136"/>
      <c r="H10" s="159" t="s">
        <v>301</v>
      </c>
      <c r="I10" s="136"/>
      <c r="J10" s="136"/>
      <c r="K10" s="136"/>
      <c r="L10" s="136">
        <v>600</v>
      </c>
      <c r="M10" s="136">
        <v>600</v>
      </c>
      <c r="N10" s="136"/>
      <c r="O10" s="136"/>
      <c r="P10" s="136"/>
      <c r="Q10" s="136"/>
      <c r="R10" s="136"/>
      <c r="S10" s="161">
        <f t="shared" si="0"/>
        <v>600</v>
      </c>
      <c r="T10" s="161"/>
      <c r="U10" s="333"/>
      <c r="V10" s="139" t="s">
        <v>306</v>
      </c>
    </row>
    <row r="11" spans="1:22" s="118" customFormat="1" ht="12.75" customHeight="1">
      <c r="A11" s="136" t="s">
        <v>55</v>
      </c>
      <c r="B11" s="158" t="s">
        <v>297</v>
      </c>
      <c r="C11" s="158" t="s">
        <v>125</v>
      </c>
      <c r="D11" s="158" t="s">
        <v>298</v>
      </c>
      <c r="E11" s="136" t="s">
        <v>299</v>
      </c>
      <c r="F11" s="158" t="s">
        <v>300</v>
      </c>
      <c r="G11" s="136"/>
      <c r="H11" s="159" t="s">
        <v>301</v>
      </c>
      <c r="I11" s="136">
        <v>600</v>
      </c>
      <c r="J11" s="136">
        <v>600</v>
      </c>
      <c r="K11" s="136"/>
      <c r="L11" s="136"/>
      <c r="M11" s="136"/>
      <c r="N11" s="136"/>
      <c r="O11" s="136"/>
      <c r="P11" s="136"/>
      <c r="Q11" s="136"/>
      <c r="R11" s="136"/>
      <c r="S11" s="161">
        <f t="shared" si="0"/>
        <v>600</v>
      </c>
      <c r="T11" s="161"/>
      <c r="U11" s="333"/>
      <c r="V11" s="136" t="s">
        <v>307</v>
      </c>
    </row>
    <row r="12" spans="1:22" s="118" customFormat="1" ht="27.75" customHeight="1">
      <c r="A12" s="136" t="s">
        <v>55</v>
      </c>
      <c r="B12" s="158" t="s">
        <v>308</v>
      </c>
      <c r="C12" s="158" t="s">
        <v>125</v>
      </c>
      <c r="D12" s="158" t="s">
        <v>309</v>
      </c>
      <c r="E12" s="136" t="s">
        <v>310</v>
      </c>
      <c r="F12" s="158" t="s">
        <v>311</v>
      </c>
      <c r="G12" s="136"/>
      <c r="H12" s="136"/>
      <c r="I12" s="136">
        <v>50</v>
      </c>
      <c r="J12" s="136">
        <v>50</v>
      </c>
      <c r="K12" s="136"/>
      <c r="L12" s="136">
        <v>150</v>
      </c>
      <c r="M12" s="136">
        <v>150</v>
      </c>
      <c r="N12" s="136"/>
      <c r="O12" s="136"/>
      <c r="P12" s="136"/>
      <c r="Q12" s="136"/>
      <c r="R12" s="136"/>
      <c r="S12" s="161">
        <f t="shared" si="0"/>
        <v>200</v>
      </c>
      <c r="T12" s="161"/>
      <c r="U12" s="333"/>
      <c r="V12" s="139" t="s">
        <v>312</v>
      </c>
    </row>
    <row r="13" spans="1:22" s="118" customFormat="1" ht="27.75" customHeight="1">
      <c r="A13" s="136" t="s">
        <v>55</v>
      </c>
      <c r="B13" s="158" t="s">
        <v>313</v>
      </c>
      <c r="C13" s="158" t="s">
        <v>314</v>
      </c>
      <c r="D13" s="158" t="s">
        <v>315</v>
      </c>
      <c r="E13" s="136" t="s">
        <v>316</v>
      </c>
      <c r="F13" s="158" t="s">
        <v>317</v>
      </c>
      <c r="G13" s="136"/>
      <c r="H13" s="136"/>
      <c r="I13" s="136">
        <v>100</v>
      </c>
      <c r="J13" s="136">
        <v>100</v>
      </c>
      <c r="K13" s="136"/>
      <c r="L13" s="136"/>
      <c r="M13" s="136"/>
      <c r="N13" s="136"/>
      <c r="O13" s="136"/>
      <c r="P13" s="136"/>
      <c r="Q13" s="136"/>
      <c r="R13" s="136"/>
      <c r="S13" s="161">
        <f t="shared" si="0"/>
        <v>100</v>
      </c>
      <c r="T13" s="161"/>
      <c r="U13" s="333"/>
      <c r="V13" s="139" t="s">
        <v>312</v>
      </c>
    </row>
    <row r="14" spans="1:22" s="118" customFormat="1" ht="27.75" customHeight="1">
      <c r="A14" s="136" t="s">
        <v>55</v>
      </c>
      <c r="B14" s="158" t="s">
        <v>297</v>
      </c>
      <c r="C14" s="158" t="s">
        <v>125</v>
      </c>
      <c r="D14" s="158" t="s">
        <v>298</v>
      </c>
      <c r="E14" s="136" t="s">
        <v>299</v>
      </c>
      <c r="F14" s="158" t="s">
        <v>300</v>
      </c>
      <c r="G14" s="136"/>
      <c r="H14" s="159" t="s">
        <v>301</v>
      </c>
      <c r="I14" s="136">
        <v>100</v>
      </c>
      <c r="J14" s="136">
        <v>100</v>
      </c>
      <c r="K14" s="136"/>
      <c r="L14" s="136"/>
      <c r="M14" s="136"/>
      <c r="N14" s="136"/>
      <c r="O14" s="136"/>
      <c r="P14" s="136"/>
      <c r="Q14" s="136"/>
      <c r="R14" s="136"/>
      <c r="S14" s="161">
        <f t="shared" si="0"/>
        <v>100</v>
      </c>
      <c r="T14" s="161"/>
      <c r="U14" s="334"/>
      <c r="V14" s="139" t="s">
        <v>312</v>
      </c>
    </row>
    <row r="15" spans="1:22" s="118" customFormat="1" ht="25.5">
      <c r="A15" s="136"/>
      <c r="B15" s="158"/>
      <c r="C15" s="158"/>
      <c r="D15" s="158"/>
      <c r="E15" s="136"/>
      <c r="F15" s="158"/>
      <c r="G15" s="136"/>
      <c r="H15" s="159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61"/>
      <c r="T15" s="161"/>
      <c r="U15" s="238">
        <v>100</v>
      </c>
      <c r="V15" s="241" t="s">
        <v>318</v>
      </c>
    </row>
    <row r="16" spans="1:22" s="215" customFormat="1" ht="13.5" thickBot="1">
      <c r="A16" s="52"/>
      <c r="B16" s="78"/>
      <c r="C16" s="78"/>
      <c r="D16" s="78"/>
      <c r="E16" s="52"/>
      <c r="F16" s="78"/>
      <c r="G16" s="52"/>
      <c r="H16" s="237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74"/>
      <c r="T16" s="74"/>
      <c r="U16" s="235"/>
      <c r="V16" s="236"/>
    </row>
    <row r="17" spans="1:22" s="215" customFormat="1" ht="13.5" thickBot="1">
      <c r="A17" s="52"/>
      <c r="B17" s="78"/>
      <c r="C17" s="78"/>
      <c r="D17" s="78"/>
      <c r="E17" s="52"/>
      <c r="F17" s="78"/>
      <c r="G17" s="52"/>
      <c r="H17" s="237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255">
        <f>SUM(S6:S16)-S7</f>
        <v>3300</v>
      </c>
      <c r="T17" s="74"/>
      <c r="U17" s="240">
        <f>U6-U15</f>
        <v>6519.19</v>
      </c>
      <c r="V17" s="236" t="s">
        <v>319</v>
      </c>
    </row>
    <row r="18" spans="1:22" s="215" customFormat="1">
      <c r="A18" s="52"/>
      <c r="B18" s="78"/>
      <c r="C18" s="78"/>
      <c r="D18" s="78"/>
      <c r="E18" s="52"/>
      <c r="F18" s="78"/>
      <c r="G18" s="52"/>
      <c r="H18" s="237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74"/>
      <c r="T18" s="74"/>
      <c r="U18" s="235">
        <v>24481</v>
      </c>
      <c r="V18" s="236" t="s">
        <v>320</v>
      </c>
    </row>
    <row r="19" spans="1:22" s="215" customFormat="1">
      <c r="A19" s="52"/>
      <c r="B19" s="78"/>
      <c r="C19" s="78"/>
      <c r="D19" s="78"/>
      <c r="E19" s="52"/>
      <c r="F19" s="78"/>
      <c r="G19" s="52"/>
      <c r="H19" s="237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74"/>
      <c r="T19" s="74"/>
      <c r="U19" s="254">
        <f>SUM(U17:U18)</f>
        <v>31000.19</v>
      </c>
      <c r="V19" s="236" t="s">
        <v>321</v>
      </c>
    </row>
    <row r="20" spans="1:22" s="215" customFormat="1">
      <c r="A20" s="5" t="s">
        <v>29</v>
      </c>
      <c r="B20" s="78"/>
      <c r="C20" s="78"/>
      <c r="D20" s="78"/>
      <c r="E20" s="52"/>
      <c r="F20" s="78"/>
      <c r="G20" s="52"/>
      <c r="H20" s="237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74"/>
      <c r="T20" s="74"/>
      <c r="U20" s="235"/>
      <c r="V20" s="236"/>
    </row>
    <row r="21" spans="1:22" s="215" customFormat="1">
      <c r="A21" s="52"/>
      <c r="B21" s="78"/>
      <c r="C21" s="78"/>
      <c r="D21" s="78"/>
      <c r="E21" s="52"/>
      <c r="F21" s="78"/>
      <c r="G21" s="52"/>
      <c r="H21" s="237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74"/>
      <c r="T21" s="74"/>
      <c r="U21" s="235"/>
      <c r="V21" s="236"/>
    </row>
    <row r="22" spans="1:22" s="118" customFormat="1" ht="25.5">
      <c r="A22" s="136" t="s">
        <v>55</v>
      </c>
      <c r="B22" s="158" t="s">
        <v>322</v>
      </c>
      <c r="C22" s="158" t="s">
        <v>323</v>
      </c>
      <c r="D22" s="158" t="s">
        <v>324</v>
      </c>
      <c r="E22" s="158" t="s">
        <v>325</v>
      </c>
      <c r="F22" s="158" t="s">
        <v>326</v>
      </c>
      <c r="G22" s="136"/>
      <c r="H22" s="159" t="s">
        <v>327</v>
      </c>
      <c r="I22" s="136"/>
      <c r="J22" s="136"/>
      <c r="K22" s="136"/>
      <c r="L22" s="136">
        <v>700</v>
      </c>
      <c r="M22" s="136">
        <v>700</v>
      </c>
      <c r="N22" s="136"/>
      <c r="O22" s="136"/>
      <c r="P22" s="136"/>
      <c r="Q22" s="136"/>
      <c r="R22" s="136"/>
      <c r="S22" s="161">
        <f>SUM(I22+L22+O22)</f>
        <v>700</v>
      </c>
      <c r="T22" s="161"/>
      <c r="U22" s="136"/>
      <c r="V22" s="139" t="s">
        <v>328</v>
      </c>
    </row>
    <row r="23" spans="1:22" s="118" customFormat="1" ht="12.75" customHeight="1">
      <c r="A23" s="136" t="s">
        <v>55</v>
      </c>
      <c r="B23" s="158" t="s">
        <v>329</v>
      </c>
      <c r="C23" s="158" t="s">
        <v>323</v>
      </c>
      <c r="D23" s="158" t="s">
        <v>324</v>
      </c>
      <c r="E23" s="136" t="s">
        <v>330</v>
      </c>
      <c r="F23" s="158" t="s">
        <v>326</v>
      </c>
      <c r="G23" s="136"/>
      <c r="H23" s="159" t="s">
        <v>327</v>
      </c>
      <c r="I23" s="136">
        <v>500</v>
      </c>
      <c r="J23" s="136">
        <v>500</v>
      </c>
      <c r="K23" s="136"/>
      <c r="L23" s="136"/>
      <c r="M23" s="136"/>
      <c r="N23" s="136"/>
      <c r="O23" s="136"/>
      <c r="P23" s="136"/>
      <c r="Q23" s="136"/>
      <c r="R23" s="136"/>
      <c r="S23" s="161">
        <f>SUM(I23+L23+O23)</f>
        <v>500</v>
      </c>
      <c r="T23" s="161"/>
      <c r="U23" s="156">
        <v>5580</v>
      </c>
      <c r="V23" s="136" t="s">
        <v>331</v>
      </c>
    </row>
    <row r="24" spans="1:22" s="118" customFormat="1">
      <c r="A24" s="52"/>
      <c r="B24" s="78"/>
      <c r="C24" s="78"/>
      <c r="D24" s="78"/>
      <c r="E24" s="52"/>
      <c r="F24" s="78"/>
      <c r="I24" s="52"/>
      <c r="J24" s="52"/>
      <c r="K24" s="52"/>
      <c r="S24" s="74"/>
      <c r="T24" s="74"/>
      <c r="V24" s="52"/>
    </row>
    <row r="25" spans="1:22" s="118" customFormat="1" ht="25.5">
      <c r="G25" s="5"/>
      <c r="H25" s="163" t="s">
        <v>273</v>
      </c>
      <c r="I25" s="154">
        <f>SUM(I6:I23)</f>
        <v>3052</v>
      </c>
      <c r="J25" s="154">
        <f>SUM(J6:J23)</f>
        <v>3052</v>
      </c>
      <c r="K25" s="154"/>
      <c r="L25" s="154">
        <f>SUM(L6:L23)</f>
        <v>1450</v>
      </c>
      <c r="M25" s="154">
        <f>SUM(M6:M23)</f>
        <v>1450</v>
      </c>
      <c r="N25" s="154"/>
      <c r="O25" s="118">
        <f>SUM(O6:O23)</f>
        <v>0</v>
      </c>
      <c r="P25" s="118">
        <f>SUM(P6:P23)</f>
        <v>0</v>
      </c>
      <c r="S25" s="253">
        <f>SUM(S6:S24)-S7-S17</f>
        <v>4500</v>
      </c>
      <c r="T25" s="154"/>
      <c r="U25" s="162">
        <f>U6+U23</f>
        <v>12199.189999999999</v>
      </c>
      <c r="V25" s="309" t="s">
        <v>332</v>
      </c>
    </row>
    <row r="26" spans="1:22" s="118" customFormat="1">
      <c r="F26" s="5"/>
      <c r="G26" s="5"/>
      <c r="H26" s="5"/>
      <c r="U26" s="119"/>
    </row>
    <row r="27" spans="1:22" s="118" customFormat="1">
      <c r="F27" s="5"/>
      <c r="G27" s="5"/>
      <c r="H27" s="5"/>
      <c r="U27" s="119"/>
    </row>
    <row r="28" spans="1:22" s="118" customFormat="1"/>
    <row r="29" spans="1:22" s="118" customFormat="1"/>
    <row r="30" spans="1:22" s="118" customFormat="1" ht="51">
      <c r="A30" s="136" t="s">
        <v>55</v>
      </c>
      <c r="B30" s="158" t="s">
        <v>333</v>
      </c>
      <c r="C30" s="158" t="s">
        <v>334</v>
      </c>
      <c r="D30" s="158" t="s">
        <v>335</v>
      </c>
      <c r="E30" s="136" t="s">
        <v>336</v>
      </c>
      <c r="F30" s="158" t="s">
        <v>337</v>
      </c>
      <c r="G30" s="136"/>
      <c r="H30" s="136"/>
      <c r="I30" s="136">
        <v>120</v>
      </c>
      <c r="J30" s="136">
        <v>120</v>
      </c>
      <c r="K30" s="136"/>
      <c r="L30" s="136"/>
      <c r="M30" s="136"/>
      <c r="N30" s="136"/>
      <c r="O30" s="136"/>
      <c r="P30" s="136"/>
      <c r="Q30" s="136"/>
      <c r="R30" s="136"/>
      <c r="S30" s="161">
        <f>SUM(I30+L30+O30)</f>
        <v>120</v>
      </c>
      <c r="T30" s="161"/>
      <c r="U30" s="156">
        <v>1200</v>
      </c>
      <c r="V30" s="139" t="s">
        <v>338</v>
      </c>
    </row>
    <row r="31" spans="1:22" s="118" customFormat="1">
      <c r="A31" s="136"/>
      <c r="B31" s="136"/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6"/>
      <c r="R31" s="136"/>
      <c r="S31" s="164"/>
      <c r="T31" s="136"/>
      <c r="U31" s="136"/>
      <c r="V31" s="136"/>
    </row>
    <row r="32" spans="1:22" s="118" customFormat="1">
      <c r="A32" s="136"/>
      <c r="B32" s="136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</row>
    <row r="33" spans="1:22" s="118" customFormat="1" ht="25.5">
      <c r="A33" s="136" t="s">
        <v>55</v>
      </c>
      <c r="B33" s="158" t="s">
        <v>322</v>
      </c>
      <c r="C33" s="158" t="s">
        <v>323</v>
      </c>
      <c r="D33" s="158" t="s">
        <v>324</v>
      </c>
      <c r="E33" s="158" t="s">
        <v>325</v>
      </c>
      <c r="F33" s="158" t="s">
        <v>326</v>
      </c>
      <c r="G33" s="136"/>
      <c r="H33" s="159" t="s">
        <v>327</v>
      </c>
      <c r="I33" s="136"/>
      <c r="J33" s="136"/>
      <c r="K33" s="136"/>
      <c r="L33" s="136">
        <v>700</v>
      </c>
      <c r="M33" s="136">
        <v>700</v>
      </c>
      <c r="N33" s="136"/>
      <c r="O33" s="136"/>
      <c r="P33" s="136"/>
      <c r="Q33" s="136"/>
      <c r="R33" s="136"/>
      <c r="S33" s="161">
        <f>SUM(I33+L33+O33)</f>
        <v>700</v>
      </c>
      <c r="T33" s="161"/>
      <c r="U33" s="156">
        <v>100</v>
      </c>
      <c r="V33" s="139" t="s">
        <v>339</v>
      </c>
    </row>
    <row r="34" spans="1:22" s="118" customFormat="1">
      <c r="A34" s="136" t="s">
        <v>55</v>
      </c>
      <c r="B34" s="158" t="s">
        <v>329</v>
      </c>
      <c r="C34" s="158" t="s">
        <v>323</v>
      </c>
      <c r="D34" s="158" t="s">
        <v>324</v>
      </c>
      <c r="E34" s="136" t="s">
        <v>330</v>
      </c>
      <c r="F34" s="158" t="s">
        <v>326</v>
      </c>
      <c r="G34" s="136"/>
      <c r="H34" s="159" t="s">
        <v>327</v>
      </c>
      <c r="I34" s="136">
        <v>500</v>
      </c>
      <c r="J34" s="136">
        <v>500</v>
      </c>
      <c r="K34" s="136"/>
      <c r="L34" s="136"/>
      <c r="M34" s="136"/>
      <c r="N34" s="136"/>
      <c r="O34" s="136"/>
      <c r="P34" s="136"/>
      <c r="Q34" s="136"/>
      <c r="R34" s="136"/>
      <c r="S34" s="161">
        <f>SUM(I34+L34+O34)</f>
        <v>500</v>
      </c>
      <c r="T34" s="161"/>
      <c r="U34" s="156">
        <v>5580</v>
      </c>
      <c r="V34" s="136" t="s">
        <v>331</v>
      </c>
    </row>
    <row r="35" spans="1:22" ht="25.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165">
        <f>SUM(S33:S34)</f>
        <v>1200</v>
      </c>
      <c r="T35" s="4"/>
      <c r="U35" s="4"/>
      <c r="V35" s="166" t="s">
        <v>340</v>
      </c>
    </row>
    <row r="36" spans="1:22">
      <c r="S36" s="122" t="s">
        <v>341</v>
      </c>
      <c r="U36" s="234">
        <f>SUM(U33:U35)</f>
        <v>5680</v>
      </c>
    </row>
  </sheetData>
  <mergeCells count="1">
    <mergeCell ref="U6:U14"/>
  </mergeCells>
  <phoneticPr fontId="0" type="noConversion"/>
  <hyperlinks>
    <hyperlink ref="H6" r:id="rId1" xr:uid="{00000000-0004-0000-0300-000000000000}"/>
    <hyperlink ref="H7" r:id="rId2" xr:uid="{00000000-0004-0000-0300-000001000000}"/>
    <hyperlink ref="H9" r:id="rId3" xr:uid="{00000000-0004-0000-0300-000002000000}"/>
    <hyperlink ref="H22" r:id="rId4" xr:uid="{00000000-0004-0000-0300-000003000000}"/>
    <hyperlink ref="H10" r:id="rId5" xr:uid="{00000000-0004-0000-0300-000004000000}"/>
    <hyperlink ref="H11" r:id="rId6" xr:uid="{00000000-0004-0000-0300-000005000000}"/>
    <hyperlink ref="H14" r:id="rId7" xr:uid="{00000000-0004-0000-0300-000006000000}"/>
    <hyperlink ref="H23" r:id="rId8" xr:uid="{00000000-0004-0000-0300-000007000000}"/>
    <hyperlink ref="H8" r:id="rId9" xr:uid="{00000000-0004-0000-0300-000008000000}"/>
    <hyperlink ref="H33" r:id="rId10" xr:uid="{00000000-0004-0000-0300-000009000000}"/>
    <hyperlink ref="H34" r:id="rId11" xr:uid="{00000000-0004-0000-0300-00000A000000}"/>
  </hyperlinks>
  <pageMargins left="0.25" right="0.25" top="0.53" bottom="1" header="0.32" footer="0.5"/>
  <pageSetup scale="63" orientation="landscape" r:id="rId12"/>
  <headerFooter alignWithMargins="0">
    <oddHeader>&amp;R&amp;S&amp;D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980"/>
  <sheetViews>
    <sheetView zoomScaleNormal="100" zoomScaleSheetLayoutView="100" workbookViewId="0" xr3:uid="{F9CF3CF3-643B-5BE6-8B46-32C596A47465}">
      <selection activeCell="F7" sqref="F7"/>
    </sheetView>
  </sheetViews>
  <sheetFormatPr defaultRowHeight="12.75"/>
  <cols>
    <col min="2" max="2" width="21.85546875" customWidth="1"/>
    <col min="3" max="3" width="13.140625" style="121" customWidth="1"/>
    <col min="4" max="4" width="46.7109375" bestFit="1" customWidth="1"/>
  </cols>
  <sheetData>
    <row r="1" spans="1:34">
      <c r="A1" s="154" t="s">
        <v>342</v>
      </c>
      <c r="B1" s="154" t="s">
        <v>343</v>
      </c>
      <c r="C1" s="155" t="s">
        <v>344</v>
      </c>
      <c r="D1" s="154" t="s">
        <v>26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s="173" customFormat="1">
      <c r="A2" s="174">
        <v>38063</v>
      </c>
      <c r="B2" s="136" t="s">
        <v>29</v>
      </c>
      <c r="C2" s="138">
        <v>5580</v>
      </c>
      <c r="D2" s="136" t="s">
        <v>345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</row>
    <row r="3" spans="1:34" s="173" customFormat="1">
      <c r="A3" s="174">
        <v>38063</v>
      </c>
      <c r="B3" s="136" t="s">
        <v>346</v>
      </c>
      <c r="C3" s="138">
        <v>5445</v>
      </c>
      <c r="D3" s="136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</row>
    <row r="4" spans="1:34" s="173" customFormat="1" ht="51">
      <c r="A4" s="174">
        <v>38063</v>
      </c>
      <c r="B4" s="136" t="s">
        <v>346</v>
      </c>
      <c r="C4" s="138">
        <v>458.19</v>
      </c>
      <c r="D4" s="139" t="s">
        <v>347</v>
      </c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</row>
    <row r="5" spans="1:34" s="173" customFormat="1">
      <c r="A5" s="174">
        <v>38077</v>
      </c>
      <c r="B5" s="136" t="s">
        <v>346</v>
      </c>
      <c r="C5" s="138">
        <v>716</v>
      </c>
      <c r="D5" s="136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</row>
    <row r="6" spans="1:34" s="173" customFormat="1">
      <c r="A6" s="174">
        <v>38093</v>
      </c>
      <c r="B6" s="136" t="s">
        <v>29</v>
      </c>
      <c r="C6" s="138">
        <v>100</v>
      </c>
      <c r="D6" s="136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</row>
    <row r="7" spans="1:34" s="173" customFormat="1">
      <c r="A7" s="118"/>
      <c r="B7" s="118"/>
      <c r="C7" s="172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</row>
    <row r="8" spans="1:34" s="173" customFormat="1">
      <c r="A8" s="118"/>
      <c r="B8" s="118"/>
      <c r="C8" s="138">
        <f>SUM(C2+C6)</f>
        <v>5680</v>
      </c>
      <c r="D8" s="136" t="s">
        <v>348</v>
      </c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</row>
    <row r="9" spans="1:34" s="173" customFormat="1">
      <c r="A9" s="118"/>
      <c r="B9" s="118"/>
      <c r="C9" s="138">
        <f>SUM(C3:C5)</f>
        <v>6619.19</v>
      </c>
      <c r="D9" s="136" t="s">
        <v>349</v>
      </c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</row>
    <row r="10" spans="1:34">
      <c r="A10" s="9"/>
      <c r="B10" s="9"/>
      <c r="C10" s="120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</row>
    <row r="11" spans="1:34">
      <c r="A11" s="9"/>
      <c r="B11" s="9"/>
      <c r="C11" s="239">
        <v>6519.19</v>
      </c>
      <c r="D11" s="9" t="s">
        <v>350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</row>
    <row r="12" spans="1:34">
      <c r="A12" s="9"/>
      <c r="B12" s="9"/>
      <c r="C12" s="120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>
      <c r="A13" s="9"/>
      <c r="B13" s="9"/>
      <c r="C13" s="120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</row>
    <row r="14" spans="1:34">
      <c r="A14" s="9"/>
      <c r="B14" s="9"/>
      <c r="C14" s="120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</row>
    <row r="15" spans="1:34">
      <c r="A15" s="9"/>
      <c r="B15" s="9"/>
      <c r="C15" s="120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</row>
    <row r="16" spans="1:34">
      <c r="A16" s="9"/>
      <c r="B16" s="9"/>
      <c r="C16" s="120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</row>
    <row r="17" spans="1:34">
      <c r="A17" s="9"/>
      <c r="B17" s="9"/>
      <c r="C17" s="120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</row>
    <row r="18" spans="1:34">
      <c r="A18" s="9"/>
      <c r="B18" s="9"/>
      <c r="C18" s="120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 spans="1:34">
      <c r="A19" s="9"/>
      <c r="B19" s="9"/>
      <c r="C19" s="120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</row>
    <row r="20" spans="1:34">
      <c r="A20" s="9"/>
      <c r="B20" s="9"/>
      <c r="C20" s="120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</row>
    <row r="21" spans="1:34">
      <c r="A21" s="9"/>
      <c r="B21" s="9"/>
      <c r="C21" s="120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</row>
    <row r="22" spans="1:34">
      <c r="A22" s="9"/>
      <c r="B22" s="9"/>
      <c r="C22" s="120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</row>
    <row r="23" spans="1:34">
      <c r="A23" s="9"/>
      <c r="B23" s="9"/>
      <c r="C23" s="120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</row>
    <row r="24" spans="1:34">
      <c r="A24" s="9"/>
      <c r="B24" s="9"/>
      <c r="C24" s="120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</row>
    <row r="25" spans="1:34">
      <c r="A25" s="9"/>
      <c r="B25" s="9"/>
      <c r="C25" s="120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</row>
    <row r="26" spans="1:34">
      <c r="A26" s="9"/>
      <c r="B26" s="9"/>
      <c r="C26" s="120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</row>
    <row r="27" spans="1:34">
      <c r="A27" s="9"/>
      <c r="B27" s="9"/>
      <c r="C27" s="120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</row>
    <row r="28" spans="1:34">
      <c r="A28" s="9"/>
      <c r="B28" s="9"/>
      <c r="C28" s="120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</row>
    <row r="29" spans="1:34">
      <c r="A29" s="9"/>
      <c r="B29" s="9"/>
      <c r="C29" s="120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 spans="1:34">
      <c r="A30" s="9"/>
      <c r="B30" s="9"/>
      <c r="C30" s="120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spans="1:34">
      <c r="A31" s="9"/>
      <c r="B31" s="9"/>
      <c r="C31" s="12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</row>
    <row r="32" spans="1:34">
      <c r="A32" s="9"/>
      <c r="B32" s="9"/>
      <c r="C32" s="120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</row>
    <row r="33" spans="1:34">
      <c r="A33" s="9"/>
      <c r="B33" s="9"/>
      <c r="C33" s="120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</row>
    <row r="34" spans="1:34">
      <c r="A34" s="9"/>
      <c r="B34" s="9"/>
      <c r="C34" s="120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</row>
    <row r="35" spans="1:34">
      <c r="A35" s="9"/>
      <c r="B35" s="9"/>
      <c r="C35" s="120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</row>
    <row r="36" spans="1:34">
      <c r="A36" s="9"/>
      <c r="B36" s="9"/>
      <c r="C36" s="120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 spans="1:34">
      <c r="A37" s="9"/>
      <c r="B37" s="9"/>
      <c r="C37" s="120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1:34">
      <c r="A38" s="9"/>
      <c r="B38" s="9"/>
      <c r="C38" s="120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</row>
    <row r="39" spans="1:34">
      <c r="A39" s="9"/>
      <c r="B39" s="9"/>
      <c r="C39" s="120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</row>
    <row r="40" spans="1:34">
      <c r="A40" s="9"/>
      <c r="B40" s="9"/>
      <c r="C40" s="120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</row>
    <row r="41" spans="1:34">
      <c r="A41" s="9"/>
      <c r="B41" s="9"/>
      <c r="C41" s="120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</row>
    <row r="42" spans="1:34">
      <c r="A42" s="9"/>
      <c r="B42" s="9"/>
      <c r="C42" s="120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>
      <c r="A43" s="9"/>
      <c r="B43" s="9"/>
      <c r="C43" s="120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</row>
    <row r="44" spans="1:34">
      <c r="A44" s="9"/>
      <c r="B44" s="9"/>
      <c r="C44" s="120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</row>
    <row r="45" spans="1:34">
      <c r="A45" s="9"/>
      <c r="B45" s="9"/>
      <c r="C45" s="120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</row>
    <row r="46" spans="1:34">
      <c r="A46" s="9"/>
      <c r="B46" s="9"/>
      <c r="C46" s="120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</row>
    <row r="47" spans="1:34">
      <c r="A47" s="9"/>
      <c r="B47" s="9"/>
      <c r="C47" s="120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</row>
    <row r="48" spans="1:34">
      <c r="A48" s="9"/>
      <c r="B48" s="9"/>
      <c r="C48" s="120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</row>
    <row r="49" spans="1:34">
      <c r="A49" s="9"/>
      <c r="B49" s="9"/>
      <c r="C49" s="120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</row>
    <row r="50" spans="1:34">
      <c r="A50" s="9"/>
      <c r="B50" s="9"/>
      <c r="C50" s="120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</row>
    <row r="51" spans="1:34">
      <c r="A51" s="9"/>
      <c r="B51" s="9"/>
      <c r="C51" s="120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</row>
    <row r="52" spans="1:34">
      <c r="A52" s="9"/>
      <c r="B52" s="9"/>
      <c r="C52" s="120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</row>
    <row r="53" spans="1:34">
      <c r="A53" s="9"/>
      <c r="B53" s="9"/>
      <c r="C53" s="120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</row>
    <row r="54" spans="1:34">
      <c r="A54" s="9"/>
      <c r="B54" s="9"/>
      <c r="C54" s="120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</row>
    <row r="55" spans="1:34">
      <c r="A55" s="9"/>
      <c r="B55" s="9"/>
      <c r="C55" s="120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</row>
    <row r="56" spans="1:34">
      <c r="A56" s="9"/>
      <c r="B56" s="9"/>
      <c r="C56" s="120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</row>
    <row r="57" spans="1:34">
      <c r="A57" s="9"/>
      <c r="B57" s="9"/>
      <c r="C57" s="120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</row>
    <row r="58" spans="1:34">
      <c r="A58" s="9"/>
      <c r="B58" s="9"/>
      <c r="C58" s="120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</row>
    <row r="59" spans="1:34">
      <c r="A59" s="9"/>
      <c r="B59" s="9"/>
      <c r="C59" s="120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 spans="1:34">
      <c r="A60" s="9"/>
      <c r="B60" s="9"/>
      <c r="C60" s="120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</row>
    <row r="61" spans="1:34">
      <c r="A61" s="9"/>
      <c r="B61" s="9"/>
      <c r="C61" s="120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</row>
    <row r="62" spans="1:34">
      <c r="A62" s="9"/>
      <c r="B62" s="9"/>
      <c r="C62" s="120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</row>
    <row r="63" spans="1:34">
      <c r="A63" s="9"/>
      <c r="B63" s="9"/>
      <c r="C63" s="120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</row>
    <row r="64" spans="1:34">
      <c r="A64" s="9"/>
      <c r="B64" s="9"/>
      <c r="C64" s="120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</row>
    <row r="65" spans="1:34">
      <c r="A65" s="9"/>
      <c r="B65" s="9"/>
      <c r="C65" s="120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</row>
    <row r="66" spans="1:34">
      <c r="A66" s="9"/>
      <c r="B66" s="9"/>
      <c r="C66" s="120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</row>
    <row r="67" spans="1:34">
      <c r="A67" s="9"/>
      <c r="B67" s="9"/>
      <c r="C67" s="120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</row>
    <row r="68" spans="1:34">
      <c r="A68" s="9"/>
      <c r="B68" s="9"/>
      <c r="C68" s="120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</row>
    <row r="69" spans="1:34">
      <c r="A69" s="9"/>
      <c r="B69" s="9"/>
      <c r="C69" s="120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</row>
    <row r="70" spans="1:34">
      <c r="A70" s="9"/>
      <c r="B70" s="9"/>
      <c r="C70" s="120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</row>
    <row r="71" spans="1:34">
      <c r="A71" s="9"/>
      <c r="B71" s="9"/>
      <c r="C71" s="120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</row>
    <row r="72" spans="1:34">
      <c r="A72" s="9"/>
      <c r="B72" s="9"/>
      <c r="C72" s="120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</row>
    <row r="73" spans="1:34">
      <c r="A73" s="9"/>
      <c r="B73" s="9"/>
      <c r="C73" s="120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</row>
    <row r="74" spans="1:34">
      <c r="A74" s="9"/>
      <c r="B74" s="9"/>
      <c r="C74" s="120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</row>
    <row r="75" spans="1:34">
      <c r="A75" s="9"/>
      <c r="B75" s="9"/>
      <c r="C75" s="120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</row>
    <row r="76" spans="1:34">
      <c r="A76" s="9"/>
      <c r="B76" s="9"/>
      <c r="C76" s="120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</row>
    <row r="77" spans="1:34">
      <c r="A77" s="9"/>
      <c r="B77" s="9"/>
      <c r="C77" s="120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</row>
    <row r="78" spans="1:34">
      <c r="A78" s="9"/>
      <c r="B78" s="9"/>
      <c r="C78" s="120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</row>
    <row r="79" spans="1:34">
      <c r="A79" s="9"/>
      <c r="B79" s="9"/>
      <c r="C79" s="120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</row>
    <row r="80" spans="1:34">
      <c r="A80" s="9"/>
      <c r="B80" s="9"/>
      <c r="C80" s="120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</row>
    <row r="81" spans="1:34">
      <c r="A81" s="9"/>
      <c r="B81" s="9"/>
      <c r="C81" s="120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</row>
    <row r="82" spans="1:34">
      <c r="A82" s="9"/>
      <c r="B82" s="9"/>
      <c r="C82" s="120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</row>
    <row r="83" spans="1:34">
      <c r="A83" s="9"/>
      <c r="B83" s="9"/>
      <c r="C83" s="120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</row>
    <row r="84" spans="1:34">
      <c r="A84" s="9"/>
      <c r="B84" s="9"/>
      <c r="C84" s="120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</row>
    <row r="85" spans="1:34">
      <c r="A85" s="9"/>
      <c r="B85" s="9"/>
      <c r="C85" s="120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</row>
    <row r="86" spans="1:34">
      <c r="A86" s="9"/>
      <c r="B86" s="9"/>
      <c r="C86" s="120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</row>
    <row r="87" spans="1:34">
      <c r="A87" s="9"/>
      <c r="B87" s="9"/>
      <c r="C87" s="120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</row>
    <row r="88" spans="1:34">
      <c r="A88" s="9"/>
      <c r="B88" s="9"/>
      <c r="C88" s="120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</row>
    <row r="89" spans="1:34">
      <c r="A89" s="9"/>
      <c r="B89" s="9"/>
      <c r="C89" s="120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</row>
    <row r="90" spans="1:34">
      <c r="A90" s="9"/>
      <c r="B90" s="9"/>
      <c r="C90" s="120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</row>
    <row r="91" spans="1:34">
      <c r="A91" s="9"/>
      <c r="B91" s="9"/>
      <c r="C91" s="120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</row>
    <row r="92" spans="1:34">
      <c r="A92" s="9"/>
      <c r="B92" s="9"/>
      <c r="C92" s="120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</row>
    <row r="93" spans="1:34">
      <c r="A93" s="9"/>
      <c r="B93" s="9"/>
      <c r="C93" s="120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</row>
    <row r="94" spans="1:34">
      <c r="A94" s="9"/>
      <c r="B94" s="9"/>
      <c r="C94" s="120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</row>
    <row r="95" spans="1:34">
      <c r="A95" s="9"/>
      <c r="B95" s="9"/>
      <c r="C95" s="120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</row>
    <row r="96" spans="1:34">
      <c r="A96" s="9"/>
      <c r="B96" s="9"/>
      <c r="C96" s="120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</row>
    <row r="97" spans="1:34">
      <c r="A97" s="9"/>
      <c r="B97" s="9"/>
      <c r="C97" s="120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</row>
    <row r="98" spans="1:34">
      <c r="A98" s="9"/>
      <c r="B98" s="9"/>
      <c r="C98" s="120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</row>
    <row r="99" spans="1:34">
      <c r="A99" s="9"/>
      <c r="B99" s="9"/>
      <c r="C99" s="120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</row>
    <row r="100" spans="1:34">
      <c r="A100" s="9"/>
      <c r="B100" s="9"/>
      <c r="C100" s="120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</row>
    <row r="101" spans="1:34">
      <c r="A101" s="9"/>
      <c r="B101" s="9"/>
      <c r="C101" s="120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</row>
    <row r="102" spans="1:34">
      <c r="A102" s="9"/>
      <c r="B102" s="9"/>
      <c r="C102" s="120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</row>
    <row r="103" spans="1:34">
      <c r="A103" s="9"/>
      <c r="B103" s="9"/>
      <c r="C103" s="120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</row>
    <row r="104" spans="1:34">
      <c r="A104" s="9"/>
      <c r="B104" s="9"/>
      <c r="C104" s="120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</row>
    <row r="105" spans="1:34">
      <c r="A105" s="9"/>
      <c r="B105" s="9"/>
      <c r="C105" s="120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</row>
    <row r="106" spans="1:34">
      <c r="A106" s="9"/>
      <c r="B106" s="9"/>
      <c r="C106" s="120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</row>
    <row r="107" spans="1:34">
      <c r="A107" s="9"/>
      <c r="B107" s="9"/>
      <c r="C107" s="120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</row>
    <row r="108" spans="1:34">
      <c r="A108" s="9"/>
      <c r="B108" s="9"/>
      <c r="C108" s="120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</row>
    <row r="109" spans="1:34">
      <c r="A109" s="9"/>
      <c r="B109" s="9"/>
      <c r="C109" s="120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</row>
    <row r="110" spans="1:34">
      <c r="A110" s="9"/>
      <c r="B110" s="9"/>
      <c r="C110" s="120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</row>
    <row r="111" spans="1:34">
      <c r="A111" s="9"/>
      <c r="B111" s="9"/>
      <c r="C111" s="120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</row>
    <row r="112" spans="1:34">
      <c r="A112" s="9"/>
      <c r="B112" s="9"/>
      <c r="C112" s="120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</row>
    <row r="113" spans="1:34">
      <c r="A113" s="9"/>
      <c r="B113" s="9"/>
      <c r="C113" s="120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</row>
    <row r="114" spans="1:34">
      <c r="A114" s="9"/>
      <c r="B114" s="9"/>
      <c r="C114" s="120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</row>
    <row r="115" spans="1:34">
      <c r="A115" s="9"/>
      <c r="B115" s="9"/>
      <c r="C115" s="120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</row>
    <row r="116" spans="1:34">
      <c r="A116" s="9"/>
      <c r="B116" s="9"/>
      <c r="C116" s="120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</row>
    <row r="117" spans="1:34">
      <c r="A117" s="9"/>
      <c r="B117" s="9"/>
      <c r="C117" s="120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</row>
    <row r="118" spans="1:34">
      <c r="A118" s="9"/>
      <c r="B118" s="9"/>
      <c r="C118" s="120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</row>
    <row r="119" spans="1:34">
      <c r="A119" s="9"/>
      <c r="B119" s="9"/>
      <c r="C119" s="120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</row>
    <row r="120" spans="1:34">
      <c r="A120" s="9"/>
      <c r="B120" s="9"/>
      <c r="C120" s="120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</row>
    <row r="121" spans="1:34">
      <c r="A121" s="9"/>
      <c r="B121" s="9"/>
      <c r="C121" s="120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</row>
    <row r="122" spans="1:34">
      <c r="A122" s="9"/>
      <c r="B122" s="9"/>
      <c r="C122" s="120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</row>
    <row r="123" spans="1:34">
      <c r="A123" s="9"/>
      <c r="B123" s="9"/>
      <c r="C123" s="120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</row>
    <row r="124" spans="1:34">
      <c r="A124" s="9"/>
      <c r="B124" s="9"/>
      <c r="C124" s="120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</row>
    <row r="125" spans="1:34">
      <c r="A125" s="9"/>
      <c r="B125" s="9"/>
      <c r="C125" s="120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</row>
    <row r="126" spans="1:34">
      <c r="A126" s="9"/>
      <c r="B126" s="9"/>
      <c r="C126" s="120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</row>
    <row r="127" spans="1:34">
      <c r="A127" s="9"/>
      <c r="B127" s="9"/>
      <c r="C127" s="120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</row>
    <row r="128" spans="1:34">
      <c r="A128" s="9"/>
      <c r="B128" s="9"/>
      <c r="C128" s="120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</row>
    <row r="129" spans="1:34">
      <c r="A129" s="9"/>
      <c r="B129" s="9"/>
      <c r="C129" s="120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</row>
    <row r="130" spans="1:34">
      <c r="A130" s="9"/>
      <c r="B130" s="9"/>
      <c r="C130" s="120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</row>
    <row r="131" spans="1:34">
      <c r="A131" s="9"/>
      <c r="B131" s="9"/>
      <c r="C131" s="120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</row>
    <row r="132" spans="1:34">
      <c r="A132" s="9"/>
      <c r="B132" s="9"/>
      <c r="C132" s="120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</row>
    <row r="133" spans="1:34">
      <c r="A133" s="9"/>
      <c r="B133" s="9"/>
      <c r="C133" s="120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</row>
    <row r="134" spans="1:34">
      <c r="A134" s="9"/>
      <c r="B134" s="9"/>
      <c r="C134" s="120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</row>
    <row r="135" spans="1:34">
      <c r="A135" s="9"/>
      <c r="B135" s="9"/>
      <c r="C135" s="120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</row>
    <row r="136" spans="1:34">
      <c r="A136" s="9"/>
      <c r="B136" s="9"/>
      <c r="C136" s="120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</row>
    <row r="137" spans="1:34">
      <c r="A137" s="9"/>
      <c r="B137" s="9"/>
      <c r="C137" s="120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</row>
    <row r="138" spans="1:34">
      <c r="A138" s="9"/>
      <c r="B138" s="9"/>
      <c r="C138" s="120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</row>
    <row r="139" spans="1:34">
      <c r="A139" s="9"/>
      <c r="B139" s="9"/>
      <c r="C139" s="120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</row>
    <row r="140" spans="1:34">
      <c r="A140" s="9"/>
      <c r="B140" s="9"/>
      <c r="C140" s="120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</row>
    <row r="141" spans="1:34">
      <c r="A141" s="9"/>
      <c r="B141" s="9"/>
      <c r="C141" s="120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</row>
    <row r="142" spans="1:34">
      <c r="A142" s="9"/>
      <c r="B142" s="9"/>
      <c r="C142" s="120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</row>
    <row r="143" spans="1:34">
      <c r="A143" s="9"/>
      <c r="B143" s="9"/>
      <c r="C143" s="120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</row>
    <row r="144" spans="1:34">
      <c r="A144" s="9"/>
      <c r="B144" s="9"/>
      <c r="C144" s="120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</row>
    <row r="145" spans="1:34">
      <c r="A145" s="9"/>
      <c r="B145" s="9"/>
      <c r="C145" s="120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</row>
    <row r="146" spans="1:34">
      <c r="A146" s="9"/>
      <c r="B146" s="9"/>
      <c r="C146" s="120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</row>
    <row r="147" spans="1:34">
      <c r="A147" s="9"/>
      <c r="B147" s="9"/>
      <c r="C147" s="120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</row>
    <row r="148" spans="1:34">
      <c r="A148" s="9"/>
      <c r="B148" s="9"/>
      <c r="C148" s="120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</row>
    <row r="149" spans="1:34">
      <c r="A149" s="9"/>
      <c r="B149" s="9"/>
      <c r="C149" s="120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</row>
    <row r="150" spans="1:34">
      <c r="A150" s="9"/>
      <c r="B150" s="9"/>
      <c r="C150" s="120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</row>
    <row r="151" spans="1:34">
      <c r="A151" s="9"/>
      <c r="B151" s="9"/>
      <c r="C151" s="120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</row>
    <row r="152" spans="1:34">
      <c r="A152" s="9"/>
      <c r="B152" s="9"/>
      <c r="C152" s="120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</row>
    <row r="153" spans="1:34">
      <c r="A153" s="9"/>
      <c r="B153" s="9"/>
      <c r="C153" s="120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</row>
    <row r="154" spans="1:34">
      <c r="A154" s="9"/>
      <c r="B154" s="9"/>
      <c r="C154" s="120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</row>
    <row r="155" spans="1:34">
      <c r="A155" s="9"/>
      <c r="B155" s="9"/>
      <c r="C155" s="120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</row>
    <row r="156" spans="1:34">
      <c r="A156" s="9"/>
      <c r="B156" s="9"/>
      <c r="C156" s="120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</row>
    <row r="157" spans="1:34">
      <c r="A157" s="9"/>
      <c r="B157" s="9"/>
      <c r="C157" s="120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</row>
    <row r="158" spans="1:34">
      <c r="A158" s="9"/>
      <c r="B158" s="9"/>
      <c r="C158" s="120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</row>
    <row r="159" spans="1:34">
      <c r="A159" s="9"/>
      <c r="B159" s="9"/>
      <c r="C159" s="120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</row>
    <row r="160" spans="1:34">
      <c r="A160" s="9"/>
      <c r="B160" s="9"/>
      <c r="C160" s="120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</row>
    <row r="161" spans="1:34">
      <c r="A161" s="9"/>
      <c r="B161" s="9"/>
      <c r="C161" s="120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</row>
    <row r="162" spans="1:34">
      <c r="A162" s="9"/>
      <c r="B162" s="9"/>
      <c r="C162" s="120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</row>
    <row r="163" spans="1:34">
      <c r="A163" s="9"/>
      <c r="B163" s="9"/>
      <c r="C163" s="120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</row>
    <row r="164" spans="1:34">
      <c r="A164" s="9"/>
      <c r="B164" s="9"/>
      <c r="C164" s="120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</row>
    <row r="165" spans="1:34">
      <c r="A165" s="9"/>
      <c r="B165" s="9"/>
      <c r="C165" s="120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</row>
    <row r="166" spans="1:34">
      <c r="A166" s="9"/>
      <c r="B166" s="9"/>
      <c r="C166" s="120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</row>
    <row r="167" spans="1:34">
      <c r="A167" s="9"/>
      <c r="B167" s="9"/>
      <c r="C167" s="120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</row>
    <row r="168" spans="1:34">
      <c r="A168" s="9"/>
      <c r="B168" s="9"/>
      <c r="C168" s="120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</row>
    <row r="169" spans="1:34">
      <c r="A169" s="9"/>
      <c r="B169" s="9"/>
      <c r="C169" s="120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</row>
    <row r="170" spans="1:34">
      <c r="A170" s="9"/>
      <c r="B170" s="9"/>
      <c r="C170" s="120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</row>
    <row r="171" spans="1:34">
      <c r="A171" s="9"/>
      <c r="B171" s="9"/>
      <c r="C171" s="120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</row>
    <row r="172" spans="1:34">
      <c r="A172" s="9"/>
      <c r="B172" s="9"/>
      <c r="C172" s="120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</row>
    <row r="173" spans="1:34">
      <c r="A173" s="9"/>
      <c r="B173" s="9"/>
      <c r="C173" s="120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</row>
    <row r="174" spans="1:34">
      <c r="A174" s="9"/>
      <c r="B174" s="9"/>
      <c r="C174" s="120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</row>
    <row r="175" spans="1:34">
      <c r="A175" s="9"/>
      <c r="B175" s="9"/>
      <c r="C175" s="120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</row>
    <row r="176" spans="1:34">
      <c r="A176" s="9"/>
      <c r="B176" s="9"/>
      <c r="C176" s="120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</row>
    <row r="177" spans="1:34">
      <c r="A177" s="9"/>
      <c r="B177" s="9"/>
      <c r="C177" s="120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</row>
    <row r="178" spans="1:34">
      <c r="A178" s="9"/>
      <c r="B178" s="9"/>
      <c r="C178" s="120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</row>
    <row r="179" spans="1:34">
      <c r="A179" s="9"/>
      <c r="B179" s="9"/>
      <c r="C179" s="120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</row>
    <row r="180" spans="1:34">
      <c r="A180" s="9"/>
      <c r="B180" s="9"/>
      <c r="C180" s="120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</row>
    <row r="181" spans="1:34">
      <c r="A181" s="9"/>
      <c r="B181" s="9"/>
      <c r="C181" s="120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</row>
    <row r="182" spans="1:34">
      <c r="A182" s="9"/>
      <c r="B182" s="9"/>
      <c r="C182" s="120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</row>
    <row r="183" spans="1:34">
      <c r="A183" s="9"/>
      <c r="B183" s="9"/>
      <c r="C183" s="120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</row>
    <row r="184" spans="1:34">
      <c r="A184" s="9"/>
      <c r="B184" s="9"/>
      <c r="C184" s="120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</row>
    <row r="185" spans="1:34">
      <c r="A185" s="9"/>
      <c r="B185" s="9"/>
      <c r="C185" s="120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</row>
    <row r="186" spans="1:34">
      <c r="A186" s="9"/>
      <c r="B186" s="9"/>
      <c r="C186" s="120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</row>
    <row r="187" spans="1:34">
      <c r="A187" s="9"/>
      <c r="B187" s="9"/>
      <c r="C187" s="120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</row>
    <row r="188" spans="1:34">
      <c r="A188" s="9"/>
      <c r="B188" s="9"/>
      <c r="C188" s="120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</row>
    <row r="189" spans="1:34">
      <c r="A189" s="9"/>
      <c r="B189" s="9"/>
      <c r="C189" s="120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</row>
    <row r="190" spans="1:34">
      <c r="A190" s="9"/>
      <c r="B190" s="9"/>
      <c r="C190" s="120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</row>
    <row r="191" spans="1:34">
      <c r="A191" s="9"/>
      <c r="B191" s="9"/>
      <c r="C191" s="120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</row>
    <row r="192" spans="1:34">
      <c r="A192" s="9"/>
      <c r="B192" s="9"/>
      <c r="C192" s="120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</row>
    <row r="193" spans="1:34">
      <c r="A193" s="9"/>
      <c r="B193" s="9"/>
      <c r="C193" s="120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</row>
    <row r="194" spans="1:34">
      <c r="A194" s="9"/>
      <c r="B194" s="9"/>
      <c r="C194" s="120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</row>
    <row r="195" spans="1:34">
      <c r="A195" s="9"/>
      <c r="B195" s="9"/>
      <c r="C195" s="120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</row>
    <row r="196" spans="1:34">
      <c r="A196" s="9"/>
      <c r="B196" s="9"/>
      <c r="C196" s="120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</row>
    <row r="197" spans="1:34">
      <c r="A197" s="9"/>
      <c r="B197" s="9"/>
      <c r="C197" s="120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</row>
    <row r="198" spans="1:34">
      <c r="A198" s="9"/>
      <c r="B198" s="9"/>
      <c r="C198" s="120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</row>
    <row r="199" spans="1:34">
      <c r="A199" s="9"/>
      <c r="B199" s="9"/>
      <c r="C199" s="120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</row>
    <row r="200" spans="1:34">
      <c r="A200" s="9"/>
      <c r="B200" s="9"/>
      <c r="C200" s="120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</row>
    <row r="201" spans="1:34">
      <c r="A201" s="9"/>
      <c r="B201" s="9"/>
      <c r="C201" s="120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</row>
    <row r="202" spans="1:34">
      <c r="A202" s="9"/>
      <c r="B202" s="9"/>
      <c r="C202" s="120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</row>
    <row r="203" spans="1:34">
      <c r="A203" s="9"/>
      <c r="B203" s="9"/>
      <c r="C203" s="120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</row>
    <row r="204" spans="1:34">
      <c r="A204" s="9"/>
      <c r="B204" s="9"/>
      <c r="C204" s="120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</row>
    <row r="205" spans="1:34">
      <c r="A205" s="9"/>
      <c r="B205" s="9"/>
      <c r="C205" s="120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</row>
    <row r="206" spans="1:34">
      <c r="A206" s="9"/>
      <c r="B206" s="9"/>
      <c r="C206" s="120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</row>
    <row r="207" spans="1:34">
      <c r="A207" s="9"/>
      <c r="B207" s="9"/>
      <c r="C207" s="120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</row>
    <row r="208" spans="1:34">
      <c r="A208" s="9"/>
      <c r="B208" s="9"/>
      <c r="C208" s="120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</row>
    <row r="209" spans="1:34">
      <c r="A209" s="9"/>
      <c r="B209" s="9"/>
      <c r="C209" s="120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</row>
    <row r="210" spans="1:34">
      <c r="A210" s="9"/>
      <c r="B210" s="9"/>
      <c r="C210" s="120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</row>
    <row r="211" spans="1:34">
      <c r="A211" s="9"/>
      <c r="B211" s="9"/>
      <c r="C211" s="120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</row>
    <row r="212" spans="1:34">
      <c r="A212" s="9"/>
      <c r="B212" s="9"/>
      <c r="C212" s="120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</row>
    <row r="213" spans="1:34">
      <c r="A213" s="9"/>
      <c r="B213" s="9"/>
      <c r="C213" s="120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</row>
    <row r="214" spans="1:34">
      <c r="A214" s="9"/>
      <c r="B214" s="9"/>
      <c r="C214" s="120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</row>
    <row r="215" spans="1:34">
      <c r="A215" s="9"/>
      <c r="B215" s="9"/>
      <c r="C215" s="120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</row>
    <row r="216" spans="1:34">
      <c r="A216" s="9"/>
      <c r="B216" s="9"/>
      <c r="C216" s="120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</row>
    <row r="217" spans="1:34">
      <c r="A217" s="9"/>
      <c r="B217" s="9"/>
      <c r="C217" s="120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</row>
    <row r="218" spans="1:34">
      <c r="A218" s="9"/>
      <c r="B218" s="9"/>
      <c r="C218" s="120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</row>
    <row r="219" spans="1:34">
      <c r="A219" s="9"/>
      <c r="B219" s="9"/>
      <c r="C219" s="120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</row>
    <row r="220" spans="1:34">
      <c r="A220" s="9"/>
      <c r="B220" s="9"/>
      <c r="C220" s="120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</row>
    <row r="221" spans="1:34">
      <c r="A221" s="9"/>
      <c r="B221" s="9"/>
      <c r="C221" s="120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</row>
    <row r="222" spans="1:34">
      <c r="A222" s="9"/>
      <c r="B222" s="9"/>
      <c r="C222" s="120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</row>
    <row r="223" spans="1:34">
      <c r="A223" s="9"/>
      <c r="B223" s="9"/>
      <c r="C223" s="120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</row>
    <row r="224" spans="1:34">
      <c r="A224" s="9"/>
      <c r="B224" s="9"/>
      <c r="C224" s="120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</row>
    <row r="225" spans="1:34">
      <c r="A225" s="9"/>
      <c r="B225" s="9"/>
      <c r="C225" s="120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</row>
    <row r="226" spans="1:34">
      <c r="A226" s="9"/>
      <c r="B226" s="9"/>
      <c r="C226" s="120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</row>
    <row r="227" spans="1:34">
      <c r="A227" s="9"/>
      <c r="B227" s="9"/>
      <c r="C227" s="120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</row>
    <row r="228" spans="1:34">
      <c r="A228" s="9"/>
      <c r="B228" s="9"/>
      <c r="C228" s="120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</row>
    <row r="229" spans="1:34">
      <c r="A229" s="9"/>
      <c r="B229" s="9"/>
      <c r="C229" s="120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</row>
    <row r="230" spans="1:34">
      <c r="A230" s="9"/>
      <c r="B230" s="9"/>
      <c r="C230" s="120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</row>
    <row r="231" spans="1:34">
      <c r="A231" s="9"/>
      <c r="B231" s="9"/>
      <c r="C231" s="120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</row>
    <row r="232" spans="1:34">
      <c r="A232" s="9"/>
      <c r="B232" s="9"/>
      <c r="C232" s="120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</row>
    <row r="233" spans="1:34">
      <c r="A233" s="9"/>
      <c r="B233" s="9"/>
      <c r="C233" s="120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</row>
    <row r="234" spans="1:34">
      <c r="A234" s="9"/>
      <c r="B234" s="9"/>
      <c r="C234" s="120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</row>
    <row r="235" spans="1:34">
      <c r="A235" s="9"/>
      <c r="B235" s="9"/>
      <c r="C235" s="120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</row>
    <row r="236" spans="1:34">
      <c r="A236" s="9"/>
      <c r="B236" s="9"/>
      <c r="C236" s="120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</row>
    <row r="237" spans="1:34">
      <c r="A237" s="9"/>
      <c r="B237" s="9"/>
      <c r="C237" s="120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</row>
    <row r="238" spans="1:34">
      <c r="A238" s="9"/>
      <c r="B238" s="9"/>
      <c r="C238" s="120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</row>
    <row r="239" spans="1:34">
      <c r="A239" s="9"/>
      <c r="B239" s="9"/>
      <c r="C239" s="120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</row>
    <row r="240" spans="1:34">
      <c r="A240" s="9"/>
      <c r="B240" s="9"/>
      <c r="C240" s="120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</row>
    <row r="241" spans="1:34">
      <c r="A241" s="9"/>
      <c r="B241" s="9"/>
      <c r="C241" s="120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</row>
    <row r="242" spans="1:34">
      <c r="A242" s="9"/>
      <c r="B242" s="9"/>
      <c r="C242" s="120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</row>
    <row r="243" spans="1:34">
      <c r="A243" s="9"/>
      <c r="B243" s="9"/>
      <c r="C243" s="120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</row>
    <row r="244" spans="1:34">
      <c r="A244" s="9"/>
      <c r="B244" s="9"/>
      <c r="C244" s="120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</row>
    <row r="245" spans="1:34">
      <c r="A245" s="9"/>
      <c r="B245" s="9"/>
      <c r="C245" s="120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</row>
    <row r="246" spans="1:34">
      <c r="A246" s="9"/>
      <c r="B246" s="9"/>
      <c r="C246" s="120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</row>
    <row r="247" spans="1:34">
      <c r="A247" s="9"/>
      <c r="B247" s="9"/>
      <c r="C247" s="120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</row>
    <row r="248" spans="1:34">
      <c r="A248" s="9"/>
      <c r="B248" s="9"/>
      <c r="C248" s="120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</row>
    <row r="249" spans="1:34">
      <c r="A249" s="9"/>
      <c r="B249" s="9"/>
      <c r="C249" s="120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</row>
    <row r="250" spans="1:34">
      <c r="A250" s="9"/>
      <c r="B250" s="9"/>
      <c r="C250" s="120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</row>
    <row r="251" spans="1:34">
      <c r="A251" s="9"/>
      <c r="B251" s="9"/>
      <c r="C251" s="120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</row>
    <row r="252" spans="1:34">
      <c r="A252" s="9"/>
      <c r="B252" s="9"/>
      <c r="C252" s="120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</row>
    <row r="253" spans="1:34">
      <c r="A253" s="9"/>
      <c r="B253" s="9"/>
      <c r="C253" s="120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</row>
    <row r="254" spans="1:34">
      <c r="A254" s="9"/>
      <c r="B254" s="9"/>
      <c r="C254" s="120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</row>
    <row r="255" spans="1:34">
      <c r="A255" s="9"/>
      <c r="B255" s="9"/>
      <c r="C255" s="120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</row>
    <row r="256" spans="1:34">
      <c r="A256" s="9"/>
      <c r="B256" s="9"/>
      <c r="C256" s="120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</row>
    <row r="257" spans="1:34">
      <c r="A257" s="9"/>
      <c r="B257" s="9"/>
      <c r="C257" s="120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</row>
    <row r="258" spans="1:34">
      <c r="A258" s="9"/>
      <c r="B258" s="9"/>
      <c r="C258" s="120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</row>
    <row r="259" spans="1:34">
      <c r="A259" s="9"/>
      <c r="B259" s="9"/>
      <c r="C259" s="120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</row>
    <row r="260" spans="1:34">
      <c r="A260" s="9"/>
      <c r="B260" s="9"/>
      <c r="C260" s="120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</row>
    <row r="261" spans="1:34">
      <c r="A261" s="9"/>
      <c r="B261" s="9"/>
      <c r="C261" s="120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</row>
    <row r="262" spans="1:34">
      <c r="A262" s="9"/>
      <c r="B262" s="9"/>
      <c r="C262" s="120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</row>
    <row r="263" spans="1:34">
      <c r="A263" s="9"/>
      <c r="B263" s="9"/>
      <c r="C263" s="120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</row>
    <row r="264" spans="1:34">
      <c r="A264" s="9"/>
      <c r="B264" s="9"/>
      <c r="C264" s="120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</row>
    <row r="265" spans="1:34">
      <c r="A265" s="9"/>
      <c r="B265" s="9"/>
      <c r="C265" s="120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</row>
    <row r="266" spans="1:34">
      <c r="A266" s="9"/>
      <c r="B266" s="9"/>
      <c r="C266" s="120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</row>
    <row r="267" spans="1:34">
      <c r="A267" s="9"/>
      <c r="B267" s="9"/>
      <c r="C267" s="120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</row>
    <row r="268" spans="1:34">
      <c r="A268" s="9"/>
      <c r="B268" s="9"/>
      <c r="C268" s="120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</row>
    <row r="269" spans="1:34">
      <c r="A269" s="9"/>
      <c r="B269" s="9"/>
      <c r="C269" s="120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</row>
    <row r="270" spans="1:34">
      <c r="A270" s="9"/>
      <c r="B270" s="9"/>
      <c r="C270" s="120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</row>
    <row r="271" spans="1:34">
      <c r="A271" s="9"/>
      <c r="B271" s="9"/>
      <c r="C271" s="120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</row>
    <row r="272" spans="1:34">
      <c r="A272" s="9"/>
      <c r="B272" s="9"/>
      <c r="C272" s="120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</row>
    <row r="273" spans="1:34">
      <c r="A273" s="9"/>
      <c r="B273" s="9"/>
      <c r="C273" s="120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</row>
    <row r="274" spans="1:34">
      <c r="A274" s="9"/>
      <c r="B274" s="9"/>
      <c r="C274" s="120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</row>
    <row r="275" spans="1:34">
      <c r="A275" s="9"/>
      <c r="B275" s="9"/>
      <c r="C275" s="120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</row>
    <row r="276" spans="1:34">
      <c r="A276" s="9"/>
      <c r="B276" s="9"/>
      <c r="C276" s="120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</row>
    <row r="277" spans="1:34">
      <c r="A277" s="9"/>
      <c r="B277" s="9"/>
      <c r="C277" s="120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</row>
    <row r="278" spans="1:34">
      <c r="A278" s="9"/>
      <c r="B278" s="9"/>
      <c r="C278" s="120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</row>
    <row r="279" spans="1:34">
      <c r="A279" s="9"/>
      <c r="B279" s="9"/>
      <c r="C279" s="120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</row>
    <row r="280" spans="1:34">
      <c r="A280" s="9"/>
      <c r="B280" s="9"/>
      <c r="C280" s="120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</row>
    <row r="281" spans="1:34">
      <c r="A281" s="9"/>
      <c r="B281" s="9"/>
      <c r="C281" s="120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</row>
    <row r="282" spans="1:34">
      <c r="A282" s="9"/>
      <c r="B282" s="9"/>
      <c r="C282" s="120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</row>
    <row r="283" spans="1:34">
      <c r="A283" s="9"/>
      <c r="B283" s="9"/>
      <c r="C283" s="120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</row>
    <row r="284" spans="1:34">
      <c r="A284" s="9"/>
      <c r="B284" s="9"/>
      <c r="C284" s="120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</row>
    <row r="285" spans="1:34">
      <c r="A285" s="9"/>
      <c r="B285" s="9"/>
      <c r="C285" s="120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</row>
    <row r="286" spans="1:34">
      <c r="A286" s="9"/>
      <c r="B286" s="9"/>
      <c r="C286" s="120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</row>
    <row r="287" spans="1:34">
      <c r="A287" s="9"/>
      <c r="B287" s="9"/>
      <c r="C287" s="120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</row>
    <row r="288" spans="1:34">
      <c r="A288" s="9"/>
      <c r="B288" s="9"/>
      <c r="C288" s="120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</row>
    <row r="289" spans="1:34">
      <c r="A289" s="9"/>
      <c r="B289" s="9"/>
      <c r="C289" s="120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</row>
    <row r="290" spans="1:34">
      <c r="A290" s="9"/>
      <c r="B290" s="9"/>
      <c r="C290" s="120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</row>
    <row r="291" spans="1:34">
      <c r="A291" s="9"/>
      <c r="B291" s="9"/>
      <c r="C291" s="120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</row>
    <row r="292" spans="1:34">
      <c r="A292" s="9"/>
      <c r="B292" s="9"/>
      <c r="C292" s="120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</row>
    <row r="293" spans="1:34">
      <c r="A293" s="9"/>
      <c r="B293" s="9"/>
      <c r="C293" s="120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</row>
    <row r="294" spans="1:34">
      <c r="A294" s="9"/>
      <c r="B294" s="9"/>
      <c r="C294" s="120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</row>
    <row r="295" spans="1:34">
      <c r="A295" s="9"/>
      <c r="B295" s="9"/>
      <c r="C295" s="120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</row>
    <row r="296" spans="1:34">
      <c r="A296" s="9"/>
      <c r="B296" s="9"/>
      <c r="C296" s="120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</row>
    <row r="297" spans="1:34">
      <c r="A297" s="9"/>
      <c r="B297" s="9"/>
      <c r="C297" s="120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</row>
    <row r="298" spans="1:34">
      <c r="A298" s="9"/>
      <c r="B298" s="9"/>
      <c r="C298" s="120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</row>
    <row r="299" spans="1:34">
      <c r="A299" s="9"/>
      <c r="B299" s="9"/>
      <c r="C299" s="120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</row>
    <row r="300" spans="1:34">
      <c r="A300" s="9"/>
      <c r="B300" s="9"/>
      <c r="C300" s="120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</row>
    <row r="301" spans="1:34">
      <c r="A301" s="9"/>
      <c r="B301" s="9"/>
      <c r="C301" s="120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</row>
    <row r="302" spans="1:34">
      <c r="A302" s="9"/>
      <c r="B302" s="9"/>
      <c r="C302" s="120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</row>
    <row r="303" spans="1:34">
      <c r="A303" s="9"/>
      <c r="B303" s="9"/>
      <c r="C303" s="120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</row>
    <row r="304" spans="1:34">
      <c r="A304" s="9"/>
      <c r="B304" s="9"/>
      <c r="C304" s="120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</row>
    <row r="305" spans="1:34">
      <c r="A305" s="9"/>
      <c r="B305" s="9"/>
      <c r="C305" s="120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</row>
    <row r="306" spans="1:34">
      <c r="A306" s="9"/>
      <c r="B306" s="9"/>
      <c r="C306" s="120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</row>
    <row r="307" spans="1:34">
      <c r="A307" s="9"/>
      <c r="B307" s="9"/>
      <c r="C307" s="120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</row>
    <row r="308" spans="1:34">
      <c r="A308" s="9"/>
      <c r="B308" s="9"/>
      <c r="C308" s="120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</row>
    <row r="309" spans="1:34">
      <c r="A309" s="9"/>
      <c r="B309" s="9"/>
      <c r="C309" s="120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</row>
    <row r="310" spans="1:34">
      <c r="A310" s="9"/>
      <c r="B310" s="9"/>
      <c r="C310" s="120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</row>
    <row r="311" spans="1:34">
      <c r="A311" s="9"/>
      <c r="B311" s="9"/>
      <c r="C311" s="120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</row>
    <row r="312" spans="1:34">
      <c r="A312" s="9"/>
      <c r="B312" s="9"/>
      <c r="C312" s="120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</row>
    <row r="313" spans="1:34">
      <c r="A313" s="9"/>
      <c r="B313" s="9"/>
      <c r="C313" s="120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</row>
    <row r="314" spans="1:34">
      <c r="A314" s="9"/>
      <c r="B314" s="9"/>
      <c r="C314" s="120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</row>
    <row r="315" spans="1:34">
      <c r="A315" s="9"/>
      <c r="B315" s="9"/>
      <c r="C315" s="120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</row>
    <row r="316" spans="1:34">
      <c r="A316" s="9"/>
      <c r="B316" s="9"/>
      <c r="C316" s="120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</row>
    <row r="317" spans="1:34">
      <c r="A317" s="9"/>
      <c r="B317" s="9"/>
      <c r="C317" s="120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</row>
    <row r="318" spans="1:34">
      <c r="A318" s="9"/>
      <c r="B318" s="9"/>
      <c r="C318" s="120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</row>
    <row r="319" spans="1:34">
      <c r="A319" s="9"/>
      <c r="B319" s="9"/>
      <c r="C319" s="120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</row>
    <row r="320" spans="1:34">
      <c r="A320" s="9"/>
      <c r="B320" s="9"/>
      <c r="C320" s="120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</row>
    <row r="321" spans="1:34">
      <c r="A321" s="9"/>
      <c r="B321" s="9"/>
      <c r="C321" s="120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</row>
    <row r="322" spans="1:34">
      <c r="A322" s="9"/>
      <c r="B322" s="9"/>
      <c r="C322" s="120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</row>
    <row r="323" spans="1:34">
      <c r="A323" s="9"/>
      <c r="B323" s="9"/>
      <c r="C323" s="120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</row>
    <row r="324" spans="1:34">
      <c r="A324" s="9"/>
      <c r="B324" s="9"/>
      <c r="C324" s="120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</row>
    <row r="325" spans="1:34">
      <c r="A325" s="9"/>
      <c r="B325" s="9"/>
      <c r="C325" s="120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</row>
    <row r="326" spans="1:34">
      <c r="A326" s="9"/>
      <c r="B326" s="9"/>
      <c r="C326" s="120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</row>
    <row r="327" spans="1:34">
      <c r="A327" s="9"/>
      <c r="B327" s="9"/>
      <c r="C327" s="120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</row>
    <row r="328" spans="1:34">
      <c r="A328" s="9"/>
      <c r="B328" s="9"/>
      <c r="C328" s="120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</row>
    <row r="329" spans="1:34">
      <c r="A329" s="9"/>
      <c r="B329" s="9"/>
      <c r="C329" s="120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</row>
    <row r="330" spans="1:34">
      <c r="A330" s="9"/>
      <c r="B330" s="9"/>
      <c r="C330" s="120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</row>
    <row r="331" spans="1:34">
      <c r="A331" s="9"/>
      <c r="B331" s="9"/>
      <c r="C331" s="120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</row>
    <row r="332" spans="1:34">
      <c r="A332" s="9"/>
      <c r="B332" s="9"/>
      <c r="C332" s="120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</row>
    <row r="333" spans="1:34">
      <c r="A333" s="9"/>
      <c r="B333" s="9"/>
      <c r="C333" s="120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</row>
    <row r="334" spans="1:34">
      <c r="A334" s="9"/>
      <c r="B334" s="9"/>
      <c r="C334" s="120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</row>
    <row r="335" spans="1:34">
      <c r="A335" s="9"/>
      <c r="B335" s="9"/>
      <c r="C335" s="120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</row>
    <row r="336" spans="1:34">
      <c r="A336" s="9"/>
      <c r="B336" s="9"/>
      <c r="C336" s="120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</row>
    <row r="337" spans="1:34">
      <c r="A337" s="9"/>
      <c r="B337" s="9"/>
      <c r="C337" s="120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</row>
    <row r="338" spans="1:34">
      <c r="A338" s="9"/>
      <c r="B338" s="9"/>
      <c r="C338" s="120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</row>
    <row r="339" spans="1:34">
      <c r="A339" s="9"/>
      <c r="B339" s="9"/>
      <c r="C339" s="120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</row>
    <row r="340" spans="1:34">
      <c r="A340" s="9"/>
      <c r="B340" s="9"/>
      <c r="C340" s="120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</row>
    <row r="341" spans="1:34">
      <c r="A341" s="9"/>
      <c r="B341" s="9"/>
      <c r="C341" s="120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</row>
    <row r="342" spans="1:34">
      <c r="A342" s="9"/>
      <c r="B342" s="9"/>
      <c r="C342" s="120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</row>
    <row r="343" spans="1:34">
      <c r="A343" s="9"/>
      <c r="B343" s="9"/>
      <c r="C343" s="120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</row>
    <row r="344" spans="1:34">
      <c r="A344" s="9"/>
      <c r="B344" s="9"/>
      <c r="C344" s="120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</row>
    <row r="345" spans="1:34">
      <c r="A345" s="9"/>
      <c r="B345" s="9"/>
      <c r="C345" s="120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</row>
    <row r="346" spans="1:34">
      <c r="A346" s="9"/>
      <c r="B346" s="9"/>
      <c r="C346" s="120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</row>
    <row r="347" spans="1:34">
      <c r="A347" s="9"/>
      <c r="B347" s="9"/>
      <c r="C347" s="120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</row>
    <row r="348" spans="1:34">
      <c r="A348" s="9"/>
      <c r="B348" s="9"/>
      <c r="C348" s="120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</row>
    <row r="349" spans="1:34">
      <c r="A349" s="9"/>
      <c r="B349" s="9"/>
      <c r="C349" s="120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</row>
    <row r="350" spans="1:34">
      <c r="A350" s="9"/>
      <c r="B350" s="9"/>
      <c r="C350" s="120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</row>
    <row r="351" spans="1:34">
      <c r="A351" s="9"/>
      <c r="B351" s="9"/>
      <c r="C351" s="120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</row>
    <row r="352" spans="1:34">
      <c r="A352" s="9"/>
      <c r="B352" s="9"/>
      <c r="C352" s="120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</row>
    <row r="353" spans="1:34">
      <c r="A353" s="9"/>
      <c r="B353" s="9"/>
      <c r="C353" s="120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</row>
    <row r="354" spans="1:34">
      <c r="A354" s="9"/>
      <c r="B354" s="9"/>
      <c r="C354" s="120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</row>
    <row r="355" spans="1:34">
      <c r="A355" s="9"/>
      <c r="B355" s="9"/>
      <c r="C355" s="120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</row>
    <row r="356" spans="1:34">
      <c r="A356" s="9"/>
      <c r="B356" s="9"/>
      <c r="C356" s="120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</row>
    <row r="357" spans="1:34">
      <c r="A357" s="9"/>
      <c r="B357" s="9"/>
      <c r="C357" s="120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</row>
    <row r="358" spans="1:34">
      <c r="A358" s="9"/>
      <c r="B358" s="9"/>
      <c r="C358" s="120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</row>
    <row r="359" spans="1:34">
      <c r="A359" s="9"/>
      <c r="B359" s="9"/>
      <c r="C359" s="120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</row>
    <row r="360" spans="1:34">
      <c r="A360" s="9"/>
      <c r="B360" s="9"/>
      <c r="C360" s="120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</row>
    <row r="361" spans="1:34">
      <c r="A361" s="9"/>
      <c r="B361" s="9"/>
      <c r="C361" s="120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</row>
    <row r="362" spans="1:34">
      <c r="A362" s="9"/>
      <c r="B362" s="9"/>
      <c r="C362" s="120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</row>
    <row r="363" spans="1:34">
      <c r="A363" s="9"/>
      <c r="B363" s="9"/>
      <c r="C363" s="120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</row>
    <row r="364" spans="1:34">
      <c r="A364" s="9"/>
      <c r="B364" s="9"/>
      <c r="C364" s="120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</row>
    <row r="365" spans="1:34">
      <c r="A365" s="9"/>
      <c r="B365" s="9"/>
      <c r="C365" s="120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</row>
    <row r="366" spans="1:34">
      <c r="A366" s="9"/>
      <c r="B366" s="9"/>
      <c r="C366" s="120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</row>
    <row r="367" spans="1:34">
      <c r="A367" s="9"/>
      <c r="B367" s="9"/>
      <c r="C367" s="120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</row>
    <row r="368" spans="1:34">
      <c r="A368" s="9"/>
      <c r="B368" s="9"/>
      <c r="C368" s="120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</row>
    <row r="369" spans="1:34">
      <c r="A369" s="9"/>
      <c r="B369" s="9"/>
      <c r="C369" s="120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</row>
    <row r="370" spans="1:34">
      <c r="A370" s="9"/>
      <c r="B370" s="9"/>
      <c r="C370" s="120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</row>
    <row r="371" spans="1:34">
      <c r="A371" s="9"/>
      <c r="B371" s="9"/>
      <c r="C371" s="120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</row>
    <row r="372" spans="1:34">
      <c r="A372" s="9"/>
      <c r="B372" s="9"/>
      <c r="C372" s="120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</row>
    <row r="373" spans="1:34">
      <c r="A373" s="9"/>
      <c r="B373" s="9"/>
      <c r="C373" s="120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</row>
    <row r="374" spans="1:34">
      <c r="A374" s="9"/>
      <c r="B374" s="9"/>
      <c r="C374" s="120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</row>
    <row r="375" spans="1:34">
      <c r="A375" s="9"/>
      <c r="B375" s="9"/>
      <c r="C375" s="120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</row>
    <row r="376" spans="1:34">
      <c r="A376" s="9"/>
      <c r="B376" s="9"/>
      <c r="C376" s="120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</row>
    <row r="377" spans="1:34">
      <c r="A377" s="9"/>
      <c r="B377" s="9"/>
      <c r="C377" s="120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</row>
    <row r="378" spans="1:34">
      <c r="A378" s="9"/>
      <c r="B378" s="9"/>
      <c r="C378" s="120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</row>
    <row r="379" spans="1:34">
      <c r="A379" s="9"/>
      <c r="B379" s="9"/>
      <c r="C379" s="120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</row>
    <row r="380" spans="1:34">
      <c r="A380" s="9"/>
      <c r="B380" s="9"/>
      <c r="C380" s="120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</row>
    <row r="381" spans="1:34">
      <c r="A381" s="9"/>
      <c r="B381" s="9"/>
      <c r="C381" s="120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</row>
    <row r="382" spans="1:34">
      <c r="A382" s="9"/>
      <c r="B382" s="9"/>
      <c r="C382" s="120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</row>
    <row r="383" spans="1:34">
      <c r="A383" s="9"/>
      <c r="B383" s="9"/>
      <c r="C383" s="120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</row>
    <row r="384" spans="1:34">
      <c r="A384" s="9"/>
      <c r="B384" s="9"/>
      <c r="C384" s="120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</row>
    <row r="385" spans="1:34">
      <c r="A385" s="9"/>
      <c r="B385" s="9"/>
      <c r="C385" s="120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</row>
    <row r="386" spans="1:34">
      <c r="A386" s="9"/>
      <c r="B386" s="9"/>
      <c r="C386" s="120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</row>
    <row r="387" spans="1:34">
      <c r="A387" s="9"/>
      <c r="B387" s="9"/>
      <c r="C387" s="120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</row>
    <row r="388" spans="1:34">
      <c r="A388" s="9"/>
      <c r="B388" s="9"/>
      <c r="C388" s="120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</row>
    <row r="389" spans="1:34">
      <c r="A389" s="9"/>
      <c r="B389" s="9"/>
      <c r="C389" s="120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</row>
    <row r="390" spans="1:34">
      <c r="A390" s="9"/>
      <c r="B390" s="9"/>
      <c r="C390" s="120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</row>
    <row r="391" spans="1:34">
      <c r="A391" s="9"/>
      <c r="B391" s="9"/>
      <c r="C391" s="120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</row>
    <row r="392" spans="1:34">
      <c r="A392" s="9"/>
      <c r="B392" s="9"/>
      <c r="C392" s="120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</row>
    <row r="393" spans="1:34">
      <c r="A393" s="9"/>
      <c r="B393" s="9"/>
      <c r="C393" s="120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</row>
    <row r="394" spans="1:34">
      <c r="A394" s="9"/>
      <c r="B394" s="9"/>
      <c r="C394" s="120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</row>
    <row r="395" spans="1:34">
      <c r="A395" s="9"/>
      <c r="B395" s="9"/>
      <c r="C395" s="120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</row>
    <row r="396" spans="1:34">
      <c r="A396" s="9"/>
      <c r="B396" s="9"/>
      <c r="C396" s="120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</row>
    <row r="397" spans="1:34">
      <c r="A397" s="9"/>
      <c r="B397" s="9"/>
      <c r="C397" s="120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</row>
    <row r="398" spans="1:34">
      <c r="A398" s="9"/>
      <c r="B398" s="9"/>
      <c r="C398" s="120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</row>
    <row r="399" spans="1:34">
      <c r="A399" s="9"/>
      <c r="B399" s="9"/>
      <c r="C399" s="120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</row>
    <row r="400" spans="1:34">
      <c r="A400" s="9"/>
      <c r="B400" s="9"/>
      <c r="C400" s="120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</row>
    <row r="401" spans="1:34">
      <c r="A401" s="9"/>
      <c r="B401" s="9"/>
      <c r="C401" s="120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</row>
    <row r="402" spans="1:34">
      <c r="A402" s="9"/>
      <c r="B402" s="9"/>
      <c r="C402" s="120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</row>
    <row r="403" spans="1:34">
      <c r="A403" s="9"/>
      <c r="B403" s="9"/>
      <c r="C403" s="120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</row>
    <row r="404" spans="1:34">
      <c r="A404" s="9"/>
      <c r="B404" s="9"/>
      <c r="C404" s="120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</row>
    <row r="405" spans="1:34">
      <c r="A405" s="9"/>
      <c r="B405" s="9"/>
      <c r="C405" s="120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</row>
    <row r="406" spans="1:34">
      <c r="A406" s="9"/>
      <c r="B406" s="9"/>
      <c r="C406" s="120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</row>
    <row r="407" spans="1:34">
      <c r="A407" s="9"/>
      <c r="B407" s="9"/>
      <c r="C407" s="120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</row>
    <row r="408" spans="1:34">
      <c r="A408" s="9"/>
      <c r="B408" s="9"/>
      <c r="C408" s="120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</row>
    <row r="409" spans="1:34">
      <c r="A409" s="9"/>
      <c r="B409" s="9"/>
      <c r="C409" s="120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</row>
    <row r="410" spans="1:34">
      <c r="A410" s="9"/>
      <c r="B410" s="9"/>
      <c r="C410" s="120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</row>
    <row r="411" spans="1:34">
      <c r="A411" s="9"/>
      <c r="B411" s="9"/>
      <c r="C411" s="120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</row>
    <row r="412" spans="1:34">
      <c r="A412" s="9"/>
      <c r="B412" s="9"/>
      <c r="C412" s="120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</row>
    <row r="413" spans="1:34">
      <c r="A413" s="9"/>
      <c r="B413" s="9"/>
      <c r="C413" s="120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</row>
    <row r="414" spans="1:34">
      <c r="A414" s="9"/>
      <c r="B414" s="9"/>
      <c r="C414" s="120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</row>
    <row r="415" spans="1:34">
      <c r="A415" s="9"/>
      <c r="B415" s="9"/>
      <c r="C415" s="120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</row>
    <row r="416" spans="1:34">
      <c r="A416" s="9"/>
      <c r="B416" s="9"/>
      <c r="C416" s="120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</row>
    <row r="417" spans="1:34">
      <c r="A417" s="9"/>
      <c r="B417" s="9"/>
      <c r="C417" s="120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</row>
    <row r="418" spans="1:34">
      <c r="A418" s="9"/>
      <c r="B418" s="9"/>
      <c r="C418" s="120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</row>
    <row r="419" spans="1:34">
      <c r="A419" s="9"/>
      <c r="B419" s="9"/>
      <c r="C419" s="120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</row>
    <row r="420" spans="1:34">
      <c r="A420" s="9"/>
      <c r="B420" s="9"/>
      <c r="C420" s="120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</row>
    <row r="421" spans="1:34">
      <c r="A421" s="9"/>
      <c r="B421" s="9"/>
      <c r="C421" s="120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</row>
    <row r="422" spans="1:34">
      <c r="A422" s="9"/>
      <c r="B422" s="9"/>
      <c r="C422" s="120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</row>
    <row r="423" spans="1:34">
      <c r="A423" s="9"/>
      <c r="B423" s="9"/>
      <c r="C423" s="120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</row>
    <row r="424" spans="1:34">
      <c r="A424" s="9"/>
      <c r="B424" s="9"/>
      <c r="C424" s="120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</row>
    <row r="425" spans="1:34">
      <c r="A425" s="9"/>
      <c r="B425" s="9"/>
      <c r="C425" s="120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</row>
    <row r="426" spans="1:34">
      <c r="A426" s="9"/>
      <c r="B426" s="9"/>
      <c r="C426" s="120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</row>
    <row r="427" spans="1:34">
      <c r="A427" s="9"/>
      <c r="B427" s="9"/>
      <c r="C427" s="120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</row>
    <row r="428" spans="1:34">
      <c r="A428" s="9"/>
      <c r="B428" s="9"/>
      <c r="C428" s="120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</row>
    <row r="429" spans="1:34">
      <c r="A429" s="9"/>
      <c r="B429" s="9"/>
      <c r="C429" s="120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</row>
    <row r="430" spans="1:34">
      <c r="A430" s="9"/>
      <c r="B430" s="9"/>
      <c r="C430" s="120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</row>
    <row r="431" spans="1:34">
      <c r="A431" s="9"/>
      <c r="B431" s="9"/>
      <c r="C431" s="120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</row>
    <row r="432" spans="1:34">
      <c r="A432" s="9"/>
      <c r="B432" s="9"/>
      <c r="C432" s="120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</row>
    <row r="433" spans="1:34">
      <c r="A433" s="9"/>
      <c r="B433" s="9"/>
      <c r="C433" s="120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</row>
    <row r="434" spans="1:34">
      <c r="A434" s="9"/>
      <c r="B434" s="9"/>
      <c r="C434" s="120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</row>
    <row r="435" spans="1:34">
      <c r="A435" s="9"/>
      <c r="B435" s="9"/>
      <c r="C435" s="120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</row>
    <row r="436" spans="1:34">
      <c r="A436" s="9"/>
      <c r="B436" s="9"/>
      <c r="C436" s="120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</row>
    <row r="437" spans="1:34">
      <c r="A437" s="9"/>
      <c r="B437" s="9"/>
      <c r="C437" s="120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</row>
    <row r="438" spans="1:34">
      <c r="A438" s="9"/>
      <c r="B438" s="9"/>
      <c r="C438" s="120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</row>
    <row r="439" spans="1:34">
      <c r="A439" s="9"/>
      <c r="B439" s="9"/>
      <c r="C439" s="120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</row>
    <row r="440" spans="1:34">
      <c r="A440" s="9"/>
      <c r="B440" s="9"/>
      <c r="C440" s="120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</row>
    <row r="441" spans="1:34">
      <c r="A441" s="9"/>
      <c r="B441" s="9"/>
      <c r="C441" s="120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</row>
    <row r="442" spans="1:34">
      <c r="A442" s="9"/>
      <c r="B442" s="9"/>
      <c r="C442" s="120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</row>
    <row r="443" spans="1:34">
      <c r="A443" s="9"/>
      <c r="B443" s="9"/>
      <c r="C443" s="120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</row>
    <row r="444" spans="1:34">
      <c r="A444" s="9"/>
      <c r="B444" s="9"/>
      <c r="C444" s="120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</row>
    <row r="445" spans="1:34">
      <c r="A445" s="9"/>
      <c r="B445" s="9"/>
      <c r="C445" s="120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</row>
    <row r="446" spans="1:34">
      <c r="A446" s="9"/>
      <c r="B446" s="9"/>
      <c r="C446" s="120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</row>
    <row r="447" spans="1:34">
      <c r="A447" s="9"/>
      <c r="B447" s="9"/>
      <c r="C447" s="120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</row>
    <row r="448" spans="1:34">
      <c r="A448" s="9"/>
      <c r="B448" s="9"/>
      <c r="C448" s="120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</row>
    <row r="449" spans="1:34">
      <c r="A449" s="9"/>
      <c r="B449" s="9"/>
      <c r="C449" s="120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</row>
    <row r="450" spans="1:34">
      <c r="A450" s="9"/>
      <c r="B450" s="9"/>
      <c r="C450" s="120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</row>
    <row r="451" spans="1:34">
      <c r="A451" s="9"/>
      <c r="B451" s="9"/>
      <c r="C451" s="120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</row>
    <row r="452" spans="1:34">
      <c r="A452" s="9"/>
      <c r="B452" s="9"/>
      <c r="C452" s="120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</row>
    <row r="453" spans="1:34">
      <c r="A453" s="9"/>
      <c r="B453" s="9"/>
      <c r="C453" s="120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</row>
    <row r="454" spans="1:34">
      <c r="A454" s="9"/>
      <c r="B454" s="9"/>
      <c r="C454" s="120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</row>
    <row r="455" spans="1:34">
      <c r="A455" s="9"/>
      <c r="B455" s="9"/>
      <c r="C455" s="120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</row>
    <row r="456" spans="1:34">
      <c r="A456" s="9"/>
      <c r="B456" s="9"/>
      <c r="C456" s="120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</row>
    <row r="457" spans="1:34">
      <c r="A457" s="9"/>
      <c r="B457" s="9"/>
      <c r="C457" s="120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</row>
    <row r="458" spans="1:34">
      <c r="A458" s="9"/>
      <c r="B458" s="9"/>
      <c r="C458" s="120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</row>
    <row r="459" spans="1:34">
      <c r="A459" s="9"/>
      <c r="B459" s="9"/>
      <c r="C459" s="120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</row>
    <row r="460" spans="1:34">
      <c r="A460" s="9"/>
      <c r="B460" s="9"/>
      <c r="C460" s="120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</row>
    <row r="461" spans="1:34">
      <c r="A461" s="9"/>
      <c r="B461" s="9"/>
      <c r="C461" s="120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</row>
    <row r="462" spans="1:34">
      <c r="A462" s="9"/>
      <c r="B462" s="9"/>
      <c r="C462" s="120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</row>
    <row r="463" spans="1:34">
      <c r="A463" s="9"/>
      <c r="B463" s="9"/>
      <c r="C463" s="120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</row>
    <row r="464" spans="1:34">
      <c r="A464" s="9"/>
      <c r="B464" s="9"/>
      <c r="C464" s="120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</row>
    <row r="465" spans="1:34">
      <c r="A465" s="9"/>
      <c r="B465" s="9"/>
      <c r="C465" s="120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</row>
    <row r="466" spans="1:34">
      <c r="A466" s="9"/>
      <c r="B466" s="9"/>
      <c r="C466" s="120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</row>
    <row r="467" spans="1:34">
      <c r="A467" s="9"/>
      <c r="B467" s="9"/>
      <c r="C467" s="120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</row>
    <row r="468" spans="1:34">
      <c r="A468" s="9"/>
      <c r="B468" s="9"/>
      <c r="C468" s="120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</row>
    <row r="469" spans="1:34">
      <c r="A469" s="9"/>
      <c r="B469" s="9"/>
      <c r="C469" s="120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</row>
    <row r="470" spans="1:34">
      <c r="A470" s="9"/>
      <c r="B470" s="9"/>
      <c r="C470" s="120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</row>
    <row r="471" spans="1:34">
      <c r="A471" s="9"/>
      <c r="B471" s="9"/>
      <c r="C471" s="120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</row>
    <row r="472" spans="1:34">
      <c r="A472" s="9"/>
      <c r="B472" s="9"/>
      <c r="C472" s="120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</row>
    <row r="473" spans="1:34">
      <c r="A473" s="9"/>
      <c r="B473" s="9"/>
      <c r="C473" s="120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</row>
    <row r="474" spans="1:34">
      <c r="A474" s="9"/>
      <c r="B474" s="9"/>
      <c r="C474" s="120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</row>
    <row r="475" spans="1:34">
      <c r="A475" s="9"/>
      <c r="B475" s="9"/>
      <c r="C475" s="120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</row>
    <row r="476" spans="1:34">
      <c r="A476" s="9"/>
      <c r="B476" s="9"/>
      <c r="C476" s="120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</row>
    <row r="477" spans="1:34">
      <c r="A477" s="9"/>
      <c r="B477" s="9"/>
      <c r="C477" s="120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</row>
    <row r="478" spans="1:34">
      <c r="A478" s="9"/>
      <c r="B478" s="9"/>
      <c r="C478" s="120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</row>
    <row r="479" spans="1:34">
      <c r="A479" s="9"/>
      <c r="B479" s="9"/>
      <c r="C479" s="120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</row>
    <row r="480" spans="1:34">
      <c r="A480" s="9"/>
      <c r="B480" s="9"/>
      <c r="C480" s="120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</row>
    <row r="481" spans="1:34">
      <c r="A481" s="9"/>
      <c r="B481" s="9"/>
      <c r="C481" s="120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</row>
    <row r="482" spans="1:34">
      <c r="A482" s="9"/>
      <c r="B482" s="9"/>
      <c r="C482" s="120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</row>
    <row r="483" spans="1:34">
      <c r="A483" s="9"/>
      <c r="B483" s="9"/>
      <c r="C483" s="120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</row>
    <row r="484" spans="1:34">
      <c r="A484" s="9"/>
      <c r="B484" s="9"/>
      <c r="C484" s="120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</row>
    <row r="485" spans="1:34">
      <c r="A485" s="9"/>
      <c r="B485" s="9"/>
      <c r="C485" s="120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</row>
    <row r="486" spans="1:34">
      <c r="A486" s="9"/>
      <c r="B486" s="9"/>
      <c r="C486" s="120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</row>
    <row r="487" spans="1:34">
      <c r="A487" s="9"/>
      <c r="B487" s="9"/>
      <c r="C487" s="120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</row>
    <row r="488" spans="1:34">
      <c r="A488" s="9"/>
      <c r="B488" s="9"/>
      <c r="C488" s="120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</row>
    <row r="489" spans="1:34">
      <c r="A489" s="9"/>
      <c r="B489" s="9"/>
      <c r="C489" s="120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</row>
    <row r="490" spans="1:34">
      <c r="A490" s="9"/>
      <c r="B490" s="9"/>
      <c r="C490" s="120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</row>
    <row r="491" spans="1:34">
      <c r="A491" s="9"/>
      <c r="B491" s="9"/>
      <c r="C491" s="120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</row>
    <row r="492" spans="1:34">
      <c r="A492" s="9"/>
      <c r="B492" s="9"/>
      <c r="C492" s="120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</row>
    <row r="493" spans="1:34">
      <c r="A493" s="9"/>
      <c r="B493" s="9"/>
      <c r="C493" s="120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</row>
    <row r="494" spans="1:34">
      <c r="A494" s="9"/>
      <c r="B494" s="9"/>
      <c r="C494" s="120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</row>
    <row r="495" spans="1:34">
      <c r="A495" s="9"/>
      <c r="B495" s="9"/>
      <c r="C495" s="120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</row>
    <row r="496" spans="1:34">
      <c r="A496" s="9"/>
      <c r="B496" s="9"/>
      <c r="C496" s="120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</row>
    <row r="497" spans="1:34">
      <c r="A497" s="9"/>
      <c r="B497" s="9"/>
      <c r="C497" s="120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</row>
    <row r="498" spans="1:34">
      <c r="A498" s="9"/>
      <c r="B498" s="9"/>
      <c r="C498" s="120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</row>
    <row r="499" spans="1:34">
      <c r="A499" s="9"/>
      <c r="B499" s="9"/>
      <c r="C499" s="120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</row>
    <row r="500" spans="1:34">
      <c r="A500" s="9"/>
      <c r="B500" s="9"/>
      <c r="C500" s="120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</row>
    <row r="501" spans="1:34">
      <c r="A501" s="9"/>
      <c r="B501" s="9"/>
      <c r="C501" s="120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</row>
    <row r="502" spans="1:34">
      <c r="A502" s="9"/>
      <c r="B502" s="9"/>
      <c r="C502" s="120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</row>
    <row r="503" spans="1:34">
      <c r="A503" s="9"/>
      <c r="B503" s="9"/>
      <c r="C503" s="120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</row>
    <row r="504" spans="1:34">
      <c r="A504" s="9"/>
      <c r="B504" s="9"/>
      <c r="C504" s="120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</row>
    <row r="505" spans="1:34">
      <c r="A505" s="9"/>
      <c r="B505" s="9"/>
      <c r="C505" s="120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</row>
    <row r="506" spans="1:34">
      <c r="A506" s="9"/>
      <c r="B506" s="9"/>
      <c r="C506" s="120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</row>
    <row r="507" spans="1:34">
      <c r="A507" s="9"/>
      <c r="B507" s="9"/>
      <c r="C507" s="120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</row>
    <row r="508" spans="1:34">
      <c r="A508" s="9"/>
      <c r="B508" s="9"/>
      <c r="C508" s="120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</row>
    <row r="509" spans="1:34">
      <c r="A509" s="9"/>
      <c r="B509" s="9"/>
      <c r="C509" s="120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</row>
    <row r="510" spans="1:34">
      <c r="A510" s="9"/>
      <c r="B510" s="9"/>
      <c r="C510" s="120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</row>
    <row r="511" spans="1:34">
      <c r="A511" s="9"/>
      <c r="B511" s="9"/>
      <c r="C511" s="120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</row>
    <row r="512" spans="1:34">
      <c r="A512" s="9"/>
      <c r="B512" s="9"/>
      <c r="C512" s="120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</row>
    <row r="513" spans="1:34">
      <c r="A513" s="9"/>
      <c r="B513" s="9"/>
      <c r="C513" s="120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</row>
    <row r="514" spans="1:34">
      <c r="A514" s="9"/>
      <c r="B514" s="9"/>
      <c r="C514" s="120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</row>
    <row r="515" spans="1:34">
      <c r="A515" s="9"/>
      <c r="B515" s="9"/>
      <c r="C515" s="120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</row>
    <row r="516" spans="1:34">
      <c r="A516" s="9"/>
      <c r="B516" s="9"/>
      <c r="C516" s="120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</row>
    <row r="517" spans="1:34">
      <c r="A517" s="9"/>
      <c r="B517" s="9"/>
      <c r="C517" s="120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</row>
    <row r="518" spans="1:34">
      <c r="A518" s="9"/>
      <c r="B518" s="9"/>
      <c r="C518" s="120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</row>
    <row r="519" spans="1:34">
      <c r="A519" s="9"/>
      <c r="B519" s="9"/>
      <c r="C519" s="120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</row>
    <row r="520" spans="1:34">
      <c r="A520" s="9"/>
      <c r="B520" s="9"/>
      <c r="C520" s="120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</row>
    <row r="521" spans="1:34">
      <c r="A521" s="9"/>
      <c r="B521" s="9"/>
      <c r="C521" s="120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</row>
    <row r="522" spans="1:34">
      <c r="A522" s="9"/>
      <c r="B522" s="9"/>
      <c r="C522" s="120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</row>
    <row r="523" spans="1:34">
      <c r="A523" s="9"/>
      <c r="B523" s="9"/>
      <c r="C523" s="120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</row>
    <row r="524" spans="1:34">
      <c r="A524" s="9"/>
      <c r="B524" s="9"/>
      <c r="C524" s="120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</row>
    <row r="525" spans="1:34">
      <c r="A525" s="9"/>
      <c r="B525" s="9"/>
      <c r="C525" s="120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</row>
    <row r="526" spans="1:34">
      <c r="A526" s="9"/>
      <c r="B526" s="9"/>
      <c r="C526" s="120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</row>
    <row r="527" spans="1:34">
      <c r="A527" s="9"/>
      <c r="B527" s="9"/>
      <c r="C527" s="120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</row>
    <row r="528" spans="1:34">
      <c r="A528" s="9"/>
      <c r="B528" s="9"/>
      <c r="C528" s="120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</row>
    <row r="529" spans="1:34">
      <c r="A529" s="9"/>
      <c r="B529" s="9"/>
      <c r="C529" s="120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</row>
    <row r="530" spans="1:34">
      <c r="A530" s="9"/>
      <c r="B530" s="9"/>
      <c r="C530" s="120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</row>
    <row r="531" spans="1:34">
      <c r="A531" s="9"/>
      <c r="B531" s="9"/>
      <c r="C531" s="120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</row>
    <row r="532" spans="1:34">
      <c r="A532" s="9"/>
      <c r="B532" s="9"/>
      <c r="C532" s="120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</row>
    <row r="533" spans="1:34">
      <c r="A533" s="9"/>
      <c r="B533" s="9"/>
      <c r="C533" s="120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</row>
    <row r="534" spans="1:34">
      <c r="A534" s="9"/>
      <c r="B534" s="9"/>
      <c r="C534" s="120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</row>
    <row r="535" spans="1:34">
      <c r="A535" s="9"/>
      <c r="B535" s="9"/>
      <c r="C535" s="120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</row>
    <row r="536" spans="1:34">
      <c r="A536" s="9"/>
      <c r="B536" s="9"/>
      <c r="C536" s="120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</row>
    <row r="537" spans="1:34">
      <c r="A537" s="9"/>
      <c r="B537" s="9"/>
      <c r="C537" s="120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</row>
    <row r="538" spans="1:34">
      <c r="A538" s="9"/>
      <c r="B538" s="9"/>
      <c r="C538" s="120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</row>
    <row r="539" spans="1:34">
      <c r="A539" s="9"/>
      <c r="B539" s="9"/>
      <c r="C539" s="120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</row>
    <row r="540" spans="1:34">
      <c r="A540" s="9"/>
      <c r="B540" s="9"/>
      <c r="C540" s="120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</row>
    <row r="541" spans="1:34">
      <c r="A541" s="9"/>
      <c r="B541" s="9"/>
      <c r="C541" s="120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</row>
    <row r="542" spans="1:34">
      <c r="A542" s="9"/>
      <c r="B542" s="9"/>
      <c r="C542" s="120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</row>
    <row r="543" spans="1:34">
      <c r="A543" s="9"/>
      <c r="B543" s="9"/>
      <c r="C543" s="120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</row>
    <row r="544" spans="1:34">
      <c r="A544" s="9"/>
      <c r="B544" s="9"/>
      <c r="C544" s="120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</row>
    <row r="545" spans="1:34">
      <c r="A545" s="9"/>
      <c r="B545" s="9"/>
      <c r="C545" s="120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</row>
    <row r="546" spans="1:34">
      <c r="A546" s="9"/>
      <c r="B546" s="9"/>
      <c r="C546" s="120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</row>
    <row r="547" spans="1:34">
      <c r="A547" s="9"/>
      <c r="B547" s="9"/>
      <c r="C547" s="120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</row>
    <row r="548" spans="1:34">
      <c r="A548" s="9"/>
      <c r="B548" s="9"/>
      <c r="C548" s="120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</row>
    <row r="549" spans="1:34">
      <c r="A549" s="9"/>
      <c r="B549" s="9"/>
      <c r="C549" s="120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</row>
    <row r="550" spans="1:34">
      <c r="A550" s="9"/>
      <c r="B550" s="9"/>
      <c r="C550" s="120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</row>
    <row r="551" spans="1:34">
      <c r="A551" s="9"/>
      <c r="B551" s="9"/>
      <c r="C551" s="120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</row>
    <row r="552" spans="1:34">
      <c r="A552" s="9"/>
      <c r="B552" s="9"/>
      <c r="C552" s="120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</row>
    <row r="553" spans="1:34">
      <c r="A553" s="9"/>
      <c r="B553" s="9"/>
      <c r="C553" s="120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</row>
    <row r="554" spans="1:34">
      <c r="A554" s="9"/>
      <c r="B554" s="9"/>
      <c r="C554" s="120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</row>
    <row r="555" spans="1:34">
      <c r="A555" s="9"/>
      <c r="B555" s="9"/>
      <c r="C555" s="120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</row>
    <row r="556" spans="1:34">
      <c r="A556" s="9"/>
      <c r="B556" s="9"/>
      <c r="C556" s="120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</row>
    <row r="557" spans="1:34">
      <c r="A557" s="9"/>
      <c r="B557" s="9"/>
      <c r="C557" s="120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</row>
    <row r="558" spans="1:34">
      <c r="A558" s="9"/>
      <c r="B558" s="9"/>
      <c r="C558" s="120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</row>
    <row r="559" spans="1:34">
      <c r="A559" s="9"/>
      <c r="B559" s="9"/>
      <c r="C559" s="120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</row>
    <row r="560" spans="1:34">
      <c r="A560" s="9"/>
      <c r="B560" s="9"/>
      <c r="C560" s="120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</row>
    <row r="561" spans="1:34">
      <c r="A561" s="9"/>
      <c r="B561" s="9"/>
      <c r="C561" s="120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</row>
    <row r="562" spans="1:34">
      <c r="A562" s="9"/>
      <c r="B562" s="9"/>
      <c r="C562" s="120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</row>
    <row r="563" spans="1:34">
      <c r="A563" s="9"/>
      <c r="B563" s="9"/>
      <c r="C563" s="120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</row>
    <row r="564" spans="1:34">
      <c r="A564" s="9"/>
      <c r="B564" s="9"/>
      <c r="C564" s="120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</row>
    <row r="565" spans="1:34">
      <c r="A565" s="9"/>
      <c r="B565" s="9"/>
      <c r="C565" s="120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</row>
    <row r="566" spans="1:34">
      <c r="A566" s="9"/>
      <c r="B566" s="9"/>
      <c r="C566" s="120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</row>
    <row r="567" spans="1:34">
      <c r="A567" s="9"/>
      <c r="B567" s="9"/>
      <c r="C567" s="120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</row>
    <row r="568" spans="1:34">
      <c r="A568" s="9"/>
      <c r="B568" s="9"/>
      <c r="C568" s="120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</row>
    <row r="569" spans="1:34">
      <c r="A569" s="9"/>
      <c r="B569" s="9"/>
      <c r="C569" s="120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</row>
    <row r="570" spans="1:34">
      <c r="A570" s="9"/>
      <c r="B570" s="9"/>
      <c r="C570" s="120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</row>
    <row r="571" spans="1:34">
      <c r="A571" s="9"/>
      <c r="B571" s="9"/>
      <c r="C571" s="120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</row>
    <row r="572" spans="1:34">
      <c r="A572" s="9"/>
      <c r="B572" s="9"/>
      <c r="C572" s="120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</row>
    <row r="573" spans="1:34">
      <c r="A573" s="9"/>
      <c r="B573" s="9"/>
      <c r="C573" s="120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</row>
    <row r="574" spans="1:34">
      <c r="A574" s="9"/>
      <c r="B574" s="9"/>
      <c r="C574" s="120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</row>
    <row r="575" spans="1:34">
      <c r="A575" s="9"/>
      <c r="B575" s="9"/>
      <c r="C575" s="120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</row>
    <row r="576" spans="1:34">
      <c r="A576" s="9"/>
      <c r="B576" s="9"/>
      <c r="C576" s="120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</row>
    <row r="577" spans="1:34">
      <c r="A577" s="9"/>
      <c r="B577" s="9"/>
      <c r="C577" s="120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</row>
    <row r="578" spans="1:34">
      <c r="A578" s="9"/>
      <c r="B578" s="9"/>
      <c r="C578" s="120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</row>
    <row r="579" spans="1:34">
      <c r="A579" s="9"/>
      <c r="B579" s="9"/>
      <c r="C579" s="120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</row>
    <row r="580" spans="1:34">
      <c r="A580" s="9"/>
      <c r="B580" s="9"/>
      <c r="C580" s="120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</row>
    <row r="581" spans="1:34">
      <c r="A581" s="9"/>
      <c r="B581" s="9"/>
      <c r="C581" s="120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</row>
    <row r="582" spans="1:34">
      <c r="A582" s="9"/>
      <c r="B582" s="9"/>
      <c r="C582" s="120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</row>
    <row r="583" spans="1:34">
      <c r="A583" s="9"/>
      <c r="B583" s="9"/>
      <c r="C583" s="120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</row>
    <row r="584" spans="1:34">
      <c r="A584" s="9"/>
      <c r="B584" s="9"/>
      <c r="C584" s="120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</row>
    <row r="585" spans="1:34">
      <c r="A585" s="9"/>
      <c r="B585" s="9"/>
      <c r="C585" s="120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</row>
    <row r="586" spans="1:34">
      <c r="A586" s="9"/>
      <c r="B586" s="9"/>
      <c r="C586" s="120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</row>
    <row r="587" spans="1:34">
      <c r="A587" s="9"/>
      <c r="B587" s="9"/>
      <c r="C587" s="120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</row>
    <row r="588" spans="1:34">
      <c r="A588" s="9"/>
      <c r="B588" s="9"/>
      <c r="C588" s="120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</row>
    <row r="589" spans="1:34">
      <c r="A589" s="9"/>
      <c r="B589" s="9"/>
      <c r="C589" s="120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</row>
    <row r="590" spans="1:34">
      <c r="A590" s="9"/>
      <c r="B590" s="9"/>
      <c r="C590" s="120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</row>
    <row r="591" spans="1:34">
      <c r="A591" s="9"/>
      <c r="B591" s="9"/>
      <c r="C591" s="120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</row>
    <row r="592" spans="1:34">
      <c r="A592" s="9"/>
      <c r="B592" s="9"/>
      <c r="C592" s="120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</row>
    <row r="593" spans="1:34">
      <c r="A593" s="9"/>
      <c r="B593" s="9"/>
      <c r="C593" s="120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</row>
    <row r="594" spans="1:34">
      <c r="A594" s="9"/>
      <c r="B594" s="9"/>
      <c r="C594" s="120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</row>
    <row r="595" spans="1:34">
      <c r="A595" s="9"/>
      <c r="B595" s="9"/>
      <c r="C595" s="120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</row>
    <row r="596" spans="1:34">
      <c r="A596" s="9"/>
      <c r="B596" s="9"/>
      <c r="C596" s="120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</row>
    <row r="597" spans="1:34">
      <c r="A597" s="9"/>
      <c r="B597" s="9"/>
      <c r="C597" s="120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</row>
    <row r="598" spans="1:34">
      <c r="A598" s="9"/>
      <c r="B598" s="9"/>
      <c r="C598" s="120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</row>
    <row r="599" spans="1:34">
      <c r="A599" s="9"/>
      <c r="B599" s="9"/>
      <c r="C599" s="120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</row>
    <row r="600" spans="1:34">
      <c r="A600" s="9"/>
      <c r="B600" s="9"/>
      <c r="C600" s="120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</row>
    <row r="601" spans="1:34">
      <c r="A601" s="9"/>
      <c r="B601" s="9"/>
      <c r="C601" s="120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</row>
    <row r="602" spans="1:34">
      <c r="A602" s="9"/>
      <c r="B602" s="9"/>
      <c r="C602" s="120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</row>
    <row r="603" spans="1:34">
      <c r="A603" s="9"/>
      <c r="B603" s="9"/>
      <c r="C603" s="120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</row>
    <row r="604" spans="1:34">
      <c r="A604" s="9"/>
      <c r="B604" s="9"/>
      <c r="C604" s="120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</row>
    <row r="605" spans="1:34">
      <c r="A605" s="9"/>
      <c r="B605" s="9"/>
      <c r="C605" s="120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</row>
    <row r="606" spans="1:34">
      <c r="A606" s="9"/>
      <c r="B606" s="9"/>
      <c r="C606" s="120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</row>
    <row r="607" spans="1:34">
      <c r="A607" s="9"/>
      <c r="B607" s="9"/>
      <c r="C607" s="120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</row>
    <row r="608" spans="1:34">
      <c r="A608" s="9"/>
      <c r="B608" s="9"/>
      <c r="C608" s="120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</row>
    <row r="609" spans="1:34">
      <c r="A609" s="9"/>
      <c r="B609" s="9"/>
      <c r="C609" s="120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</row>
    <row r="610" spans="1:34">
      <c r="A610" s="9"/>
      <c r="B610" s="9"/>
      <c r="C610" s="120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</row>
    <row r="611" spans="1:34">
      <c r="A611" s="9"/>
      <c r="B611" s="9"/>
      <c r="C611" s="120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</row>
    <row r="612" spans="1:34">
      <c r="A612" s="9"/>
      <c r="B612" s="9"/>
      <c r="C612" s="120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</row>
    <row r="613" spans="1:34">
      <c r="A613" s="9"/>
      <c r="B613" s="9"/>
      <c r="C613" s="120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</row>
    <row r="614" spans="1:34">
      <c r="A614" s="9"/>
      <c r="B614" s="9"/>
      <c r="C614" s="120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</row>
    <row r="615" spans="1:34">
      <c r="A615" s="9"/>
      <c r="B615" s="9"/>
      <c r="C615" s="120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</row>
    <row r="616" spans="1:34">
      <c r="A616" s="9"/>
      <c r="B616" s="9"/>
      <c r="C616" s="120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</row>
    <row r="617" spans="1:34">
      <c r="A617" s="9"/>
      <c r="B617" s="9"/>
      <c r="C617" s="120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</row>
    <row r="618" spans="1:34">
      <c r="A618" s="9"/>
      <c r="B618" s="9"/>
      <c r="C618" s="120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</row>
    <row r="619" spans="1:34">
      <c r="A619" s="9"/>
      <c r="B619" s="9"/>
      <c r="C619" s="120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</row>
    <row r="620" spans="1:34">
      <c r="A620" s="9"/>
      <c r="B620" s="9"/>
      <c r="C620" s="120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</row>
    <row r="621" spans="1:34">
      <c r="A621" s="9"/>
      <c r="B621" s="9"/>
      <c r="C621" s="120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</row>
    <row r="622" spans="1:34">
      <c r="A622" s="9"/>
      <c r="B622" s="9"/>
      <c r="C622" s="120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</row>
    <row r="623" spans="1:34">
      <c r="A623" s="9"/>
      <c r="B623" s="9"/>
      <c r="C623" s="120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</row>
    <row r="624" spans="1:34">
      <c r="A624" s="9"/>
      <c r="B624" s="9"/>
      <c r="C624" s="120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</row>
    <row r="625" spans="1:34">
      <c r="A625" s="9"/>
      <c r="B625" s="9"/>
      <c r="C625" s="120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</row>
    <row r="626" spans="1:34">
      <c r="A626" s="9"/>
      <c r="B626" s="9"/>
      <c r="C626" s="120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</row>
    <row r="627" spans="1:34">
      <c r="A627" s="9"/>
      <c r="B627" s="9"/>
      <c r="C627" s="120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</row>
    <row r="628" spans="1:34">
      <c r="A628" s="9"/>
      <c r="B628" s="9"/>
      <c r="C628" s="120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</row>
    <row r="629" spans="1:34">
      <c r="A629" s="9"/>
      <c r="B629" s="9"/>
      <c r="C629" s="120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</row>
    <row r="630" spans="1:34">
      <c r="A630" s="9"/>
      <c r="B630" s="9"/>
      <c r="C630" s="120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</row>
    <row r="631" spans="1:34">
      <c r="A631" s="9"/>
      <c r="B631" s="9"/>
      <c r="C631" s="120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</row>
    <row r="632" spans="1:34">
      <c r="A632" s="9"/>
      <c r="B632" s="9"/>
      <c r="C632" s="120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</row>
    <row r="633" spans="1:34">
      <c r="A633" s="9"/>
      <c r="B633" s="9"/>
      <c r="C633" s="120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</row>
    <row r="634" spans="1:34">
      <c r="A634" s="9"/>
      <c r="B634" s="9"/>
      <c r="C634" s="120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</row>
    <row r="635" spans="1:34">
      <c r="A635" s="9"/>
      <c r="B635" s="9"/>
      <c r="C635" s="120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</row>
    <row r="636" spans="1:34">
      <c r="A636" s="9"/>
      <c r="B636" s="9"/>
      <c r="C636" s="120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</row>
    <row r="637" spans="1:34">
      <c r="A637" s="9"/>
      <c r="B637" s="9"/>
      <c r="C637" s="120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</row>
    <row r="638" spans="1:34">
      <c r="A638" s="9"/>
      <c r="B638" s="9"/>
      <c r="C638" s="120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</row>
    <row r="639" spans="1:34">
      <c r="A639" s="9"/>
      <c r="B639" s="9"/>
      <c r="C639" s="120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</row>
    <row r="640" spans="1:34">
      <c r="A640" s="9"/>
      <c r="B640" s="9"/>
      <c r="C640" s="120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</row>
    <row r="641" spans="1:34">
      <c r="A641" s="9"/>
      <c r="B641" s="9"/>
      <c r="C641" s="120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</row>
    <row r="642" spans="1:34">
      <c r="A642" s="9"/>
      <c r="B642" s="9"/>
      <c r="C642" s="120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</row>
    <row r="643" spans="1:34">
      <c r="A643" s="9"/>
      <c r="B643" s="9"/>
      <c r="C643" s="120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</row>
    <row r="644" spans="1:34">
      <c r="A644" s="9"/>
      <c r="B644" s="9"/>
      <c r="C644" s="120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</row>
    <row r="645" spans="1:34">
      <c r="A645" s="9"/>
      <c r="B645" s="9"/>
      <c r="C645" s="120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</row>
    <row r="646" spans="1:34">
      <c r="A646" s="9"/>
      <c r="B646" s="9"/>
      <c r="C646" s="120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</row>
    <row r="647" spans="1:34">
      <c r="A647" s="9"/>
      <c r="B647" s="9"/>
      <c r="C647" s="120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</row>
    <row r="648" spans="1:34">
      <c r="A648" s="9"/>
      <c r="B648" s="9"/>
      <c r="C648" s="120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</row>
    <row r="649" spans="1:34">
      <c r="A649" s="9"/>
      <c r="B649" s="9"/>
      <c r="C649" s="120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</row>
    <row r="650" spans="1:34">
      <c r="A650" s="9"/>
      <c r="B650" s="9"/>
      <c r="C650" s="120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</row>
    <row r="651" spans="1:34">
      <c r="A651" s="9"/>
      <c r="B651" s="9"/>
      <c r="C651" s="120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</row>
    <row r="652" spans="1:34">
      <c r="A652" s="9"/>
      <c r="B652" s="9"/>
      <c r="C652" s="120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</row>
    <row r="653" spans="1:34">
      <c r="A653" s="9"/>
      <c r="B653" s="9"/>
      <c r="C653" s="120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</row>
    <row r="654" spans="1:34">
      <c r="A654" s="9"/>
      <c r="B654" s="9"/>
      <c r="C654" s="120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</row>
    <row r="655" spans="1:34">
      <c r="A655" s="9"/>
      <c r="B655" s="9"/>
      <c r="C655" s="120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</row>
    <row r="656" spans="1:34">
      <c r="A656" s="9"/>
      <c r="B656" s="9"/>
      <c r="C656" s="120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</row>
    <row r="657" spans="1:34">
      <c r="A657" s="9"/>
      <c r="B657" s="9"/>
      <c r="C657" s="120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</row>
    <row r="658" spans="1:34">
      <c r="A658" s="9"/>
      <c r="B658" s="9"/>
      <c r="C658" s="120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</row>
    <row r="659" spans="1:34">
      <c r="A659" s="9"/>
      <c r="B659" s="9"/>
      <c r="C659" s="120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</row>
    <row r="660" spans="1:34">
      <c r="A660" s="9"/>
      <c r="B660" s="9"/>
      <c r="C660" s="120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</row>
    <row r="661" spans="1:34">
      <c r="A661" s="9"/>
      <c r="B661" s="9"/>
      <c r="C661" s="120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</row>
    <row r="662" spans="1:34">
      <c r="A662" s="9"/>
      <c r="B662" s="9"/>
      <c r="C662" s="120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</row>
    <row r="663" spans="1:34">
      <c r="A663" s="9"/>
      <c r="B663" s="9"/>
      <c r="C663" s="120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</row>
    <row r="664" spans="1:34">
      <c r="A664" s="9"/>
      <c r="B664" s="9"/>
      <c r="C664" s="120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</row>
    <row r="665" spans="1:34">
      <c r="A665" s="9"/>
      <c r="B665" s="9"/>
      <c r="C665" s="120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</row>
    <row r="666" spans="1:34">
      <c r="A666" s="9"/>
      <c r="B666" s="9"/>
      <c r="C666" s="120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</row>
    <row r="667" spans="1:34">
      <c r="A667" s="9"/>
      <c r="B667" s="9"/>
      <c r="C667" s="120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</row>
    <row r="668" spans="1:34">
      <c r="A668" s="9"/>
      <c r="B668" s="9"/>
      <c r="C668" s="120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</row>
    <row r="669" spans="1:34">
      <c r="A669" s="9"/>
      <c r="B669" s="9"/>
      <c r="C669" s="120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</row>
    <row r="670" spans="1:34">
      <c r="A670" s="9"/>
      <c r="B670" s="9"/>
      <c r="C670" s="120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</row>
    <row r="671" spans="1:34">
      <c r="A671" s="9"/>
      <c r="B671" s="9"/>
      <c r="C671" s="120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</row>
    <row r="672" spans="1:34">
      <c r="A672" s="9"/>
      <c r="B672" s="9"/>
      <c r="C672" s="120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</row>
    <row r="673" spans="1:34">
      <c r="A673" s="9"/>
      <c r="B673" s="9"/>
      <c r="C673" s="120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</row>
    <row r="674" spans="1:34">
      <c r="A674" s="9"/>
      <c r="B674" s="9"/>
      <c r="C674" s="120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</row>
    <row r="675" spans="1:34">
      <c r="A675" s="9"/>
      <c r="B675" s="9"/>
      <c r="C675" s="120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</row>
    <row r="676" spans="1:34">
      <c r="A676" s="9"/>
      <c r="B676" s="9"/>
      <c r="C676" s="120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</row>
    <row r="677" spans="1:34">
      <c r="A677" s="9"/>
      <c r="B677" s="9"/>
      <c r="C677" s="120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</row>
    <row r="678" spans="1:34">
      <c r="A678" s="9"/>
      <c r="B678" s="9"/>
      <c r="C678" s="120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</row>
    <row r="679" spans="1:34">
      <c r="A679" s="9"/>
      <c r="B679" s="9"/>
      <c r="C679" s="120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</row>
    <row r="680" spans="1:34">
      <c r="A680" s="9"/>
      <c r="B680" s="9"/>
      <c r="C680" s="120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</row>
    <row r="681" spans="1:34">
      <c r="A681" s="9"/>
      <c r="B681" s="9"/>
      <c r="C681" s="120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</row>
    <row r="682" spans="1:34">
      <c r="A682" s="9"/>
      <c r="B682" s="9"/>
      <c r="C682" s="120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</row>
    <row r="683" spans="1:34">
      <c r="A683" s="9"/>
      <c r="B683" s="9"/>
      <c r="C683" s="120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</row>
    <row r="684" spans="1:34">
      <c r="A684" s="9"/>
      <c r="B684" s="9"/>
      <c r="C684" s="120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</row>
    <row r="685" spans="1:34">
      <c r="A685" s="9"/>
      <c r="B685" s="9"/>
      <c r="C685" s="120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</row>
    <row r="686" spans="1:34">
      <c r="A686" s="9"/>
      <c r="B686" s="9"/>
      <c r="C686" s="120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</row>
    <row r="687" spans="1:34">
      <c r="A687" s="9"/>
      <c r="B687" s="9"/>
      <c r="C687" s="120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</row>
    <row r="688" spans="1:34">
      <c r="A688" s="9"/>
      <c r="B688" s="9"/>
      <c r="C688" s="120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</row>
    <row r="689" spans="1:34">
      <c r="A689" s="9"/>
      <c r="B689" s="9"/>
      <c r="C689" s="120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</row>
    <row r="690" spans="1:34">
      <c r="A690" s="9"/>
      <c r="B690" s="9"/>
      <c r="C690" s="120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</row>
    <row r="691" spans="1:34">
      <c r="A691" s="9"/>
      <c r="B691" s="9"/>
      <c r="C691" s="120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</row>
    <row r="692" spans="1:34">
      <c r="A692" s="9"/>
      <c r="B692" s="9"/>
      <c r="C692" s="120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</row>
    <row r="693" spans="1:34">
      <c r="A693" s="9"/>
      <c r="B693" s="9"/>
      <c r="C693" s="120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</row>
    <row r="694" spans="1:34">
      <c r="A694" s="9"/>
      <c r="B694" s="9"/>
      <c r="C694" s="120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</row>
    <row r="695" spans="1:34">
      <c r="A695" s="9"/>
      <c r="B695" s="9"/>
      <c r="C695" s="120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</row>
    <row r="696" spans="1:34">
      <c r="A696" s="9"/>
      <c r="B696" s="9"/>
      <c r="C696" s="120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</row>
    <row r="697" spans="1:34">
      <c r="A697" s="9"/>
      <c r="B697" s="9"/>
      <c r="C697" s="120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</row>
    <row r="698" spans="1:34">
      <c r="A698" s="9"/>
      <c r="B698" s="9"/>
      <c r="C698" s="120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</row>
    <row r="699" spans="1:34">
      <c r="A699" s="9"/>
      <c r="B699" s="9"/>
      <c r="C699" s="120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</row>
    <row r="700" spans="1:34">
      <c r="A700" s="9"/>
      <c r="B700" s="9"/>
      <c r="C700" s="120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</row>
    <row r="701" spans="1:34">
      <c r="A701" s="9"/>
      <c r="B701" s="9"/>
      <c r="C701" s="120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</row>
    <row r="702" spans="1:34">
      <c r="A702" s="9"/>
      <c r="B702" s="9"/>
      <c r="C702" s="120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</row>
    <row r="703" spans="1:34">
      <c r="A703" s="9"/>
      <c r="B703" s="9"/>
      <c r="C703" s="120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</row>
    <row r="704" spans="1:34">
      <c r="A704" s="9"/>
      <c r="B704" s="9"/>
      <c r="C704" s="120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</row>
    <row r="705" spans="1:34">
      <c r="A705" s="9"/>
      <c r="B705" s="9"/>
      <c r="C705" s="120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</row>
    <row r="706" spans="1:34">
      <c r="A706" s="9"/>
      <c r="B706" s="9"/>
      <c r="C706" s="120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</row>
    <row r="707" spans="1:34">
      <c r="A707" s="9"/>
      <c r="B707" s="9"/>
      <c r="C707" s="120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</row>
    <row r="708" spans="1:34">
      <c r="A708" s="9"/>
      <c r="B708" s="9"/>
      <c r="C708" s="120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</row>
    <row r="709" spans="1:34">
      <c r="A709" s="9"/>
      <c r="B709" s="9"/>
      <c r="C709" s="120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</row>
    <row r="710" spans="1:34">
      <c r="A710" s="9"/>
      <c r="B710" s="9"/>
      <c r="C710" s="120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</row>
    <row r="711" spans="1:34">
      <c r="A711" s="9"/>
      <c r="B711" s="9"/>
      <c r="C711" s="120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</row>
    <row r="712" spans="1:34">
      <c r="A712" s="9"/>
      <c r="B712" s="9"/>
      <c r="C712" s="120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</row>
    <row r="713" spans="1:34">
      <c r="A713" s="9"/>
      <c r="B713" s="9"/>
      <c r="C713" s="120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</row>
    <row r="714" spans="1:34">
      <c r="A714" s="9"/>
      <c r="B714" s="9"/>
      <c r="C714" s="120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</row>
    <row r="715" spans="1:34">
      <c r="A715" s="9"/>
      <c r="B715" s="9"/>
      <c r="C715" s="120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</row>
    <row r="716" spans="1:34">
      <c r="A716" s="9"/>
      <c r="B716" s="9"/>
      <c r="C716" s="120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</row>
    <row r="717" spans="1:34">
      <c r="A717" s="9"/>
      <c r="B717" s="9"/>
      <c r="C717" s="120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</row>
    <row r="718" spans="1:34">
      <c r="A718" s="9"/>
      <c r="B718" s="9"/>
      <c r="C718" s="120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</row>
    <row r="719" spans="1:34">
      <c r="A719" s="9"/>
      <c r="B719" s="9"/>
      <c r="C719" s="120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</row>
    <row r="720" spans="1:34">
      <c r="A720" s="9"/>
      <c r="B720" s="9"/>
      <c r="C720" s="120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</row>
    <row r="721" spans="1:34">
      <c r="A721" s="9"/>
      <c r="B721" s="9"/>
      <c r="C721" s="120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</row>
    <row r="722" spans="1:34">
      <c r="A722" s="9"/>
      <c r="B722" s="9"/>
      <c r="C722" s="120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</row>
    <row r="723" spans="1:34">
      <c r="A723" s="9"/>
      <c r="B723" s="9"/>
      <c r="C723" s="120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</row>
    <row r="724" spans="1:34">
      <c r="A724" s="9"/>
      <c r="B724" s="9"/>
      <c r="C724" s="120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</row>
    <row r="725" spans="1:34">
      <c r="A725" s="9"/>
      <c r="B725" s="9"/>
      <c r="C725" s="120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</row>
    <row r="726" spans="1:34">
      <c r="A726" s="9"/>
      <c r="B726" s="9"/>
      <c r="C726" s="120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</row>
    <row r="727" spans="1:34">
      <c r="A727" s="9"/>
      <c r="B727" s="9"/>
      <c r="C727" s="120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</row>
    <row r="728" spans="1:34">
      <c r="A728" s="9"/>
      <c r="B728" s="9"/>
      <c r="C728" s="120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</row>
    <row r="729" spans="1:34">
      <c r="A729" s="9"/>
      <c r="B729" s="9"/>
      <c r="C729" s="120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</row>
    <row r="730" spans="1:34">
      <c r="A730" s="9"/>
      <c r="B730" s="9"/>
      <c r="C730" s="120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</row>
    <row r="731" spans="1:34">
      <c r="A731" s="9"/>
      <c r="B731" s="9"/>
      <c r="C731" s="120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</row>
    <row r="732" spans="1:34">
      <c r="A732" s="9"/>
      <c r="B732" s="9"/>
      <c r="C732" s="120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</row>
    <row r="733" spans="1:34">
      <c r="A733" s="9"/>
      <c r="B733" s="9"/>
      <c r="C733" s="120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</row>
    <row r="734" spans="1:34">
      <c r="A734" s="9"/>
      <c r="B734" s="9"/>
      <c r="C734" s="120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</row>
    <row r="735" spans="1:34">
      <c r="A735" s="9"/>
      <c r="B735" s="9"/>
      <c r="C735" s="120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</row>
    <row r="736" spans="1:34">
      <c r="A736" s="9"/>
      <c r="B736" s="9"/>
      <c r="C736" s="120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</row>
    <row r="737" spans="1:34">
      <c r="A737" s="9"/>
      <c r="B737" s="9"/>
      <c r="C737" s="120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</row>
    <row r="738" spans="1:34">
      <c r="A738" s="9"/>
      <c r="B738" s="9"/>
      <c r="C738" s="120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</row>
    <row r="739" spans="1:34">
      <c r="A739" s="9"/>
      <c r="B739" s="9"/>
      <c r="C739" s="120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</row>
    <row r="740" spans="1:34">
      <c r="A740" s="9"/>
      <c r="B740" s="9"/>
      <c r="C740" s="120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</row>
    <row r="741" spans="1:34">
      <c r="A741" s="9"/>
      <c r="B741" s="9"/>
      <c r="C741" s="120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</row>
    <row r="742" spans="1:34">
      <c r="A742" s="9"/>
      <c r="B742" s="9"/>
      <c r="C742" s="120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</row>
    <row r="743" spans="1:34">
      <c r="A743" s="9"/>
      <c r="B743" s="9"/>
      <c r="C743" s="120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</row>
    <row r="744" spans="1:34">
      <c r="A744" s="9"/>
      <c r="B744" s="9"/>
      <c r="C744" s="120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</row>
    <row r="745" spans="1:34">
      <c r="A745" s="9"/>
      <c r="B745" s="9"/>
      <c r="C745" s="120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</row>
    <row r="746" spans="1:34">
      <c r="A746" s="9"/>
      <c r="B746" s="9"/>
      <c r="C746" s="120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</row>
    <row r="747" spans="1:34">
      <c r="A747" s="9"/>
      <c r="B747" s="9"/>
      <c r="C747" s="120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</row>
    <row r="748" spans="1:34">
      <c r="A748" s="9"/>
      <c r="B748" s="9"/>
      <c r="C748" s="120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</row>
    <row r="749" spans="1:34">
      <c r="A749" s="9"/>
      <c r="B749" s="9"/>
      <c r="C749" s="120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</row>
    <row r="750" spans="1:34">
      <c r="A750" s="9"/>
      <c r="B750" s="9"/>
      <c r="C750" s="120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</row>
    <row r="751" spans="1:34">
      <c r="A751" s="9"/>
      <c r="B751" s="9"/>
      <c r="C751" s="120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</row>
    <row r="752" spans="1:34">
      <c r="A752" s="9"/>
      <c r="B752" s="9"/>
      <c r="C752" s="120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</row>
    <row r="753" spans="1:34">
      <c r="A753" s="9"/>
      <c r="B753" s="9"/>
      <c r="C753" s="120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</row>
    <row r="754" spans="1:34">
      <c r="A754" s="9"/>
      <c r="B754" s="9"/>
      <c r="C754" s="120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</row>
    <row r="755" spans="1:34">
      <c r="A755" s="9"/>
      <c r="B755" s="9"/>
      <c r="C755" s="120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</row>
    <row r="756" spans="1:34">
      <c r="A756" s="9"/>
      <c r="B756" s="9"/>
      <c r="C756" s="120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</row>
    <row r="757" spans="1:34">
      <c r="A757" s="9"/>
      <c r="B757" s="9"/>
      <c r="C757" s="120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</row>
    <row r="758" spans="1:34">
      <c r="A758" s="9"/>
      <c r="B758" s="9"/>
      <c r="C758" s="120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</row>
    <row r="759" spans="1:34">
      <c r="A759" s="9"/>
      <c r="B759" s="9"/>
      <c r="C759" s="120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</row>
    <row r="760" spans="1:34">
      <c r="A760" s="9"/>
      <c r="B760" s="9"/>
      <c r="C760" s="120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</row>
    <row r="761" spans="1:34">
      <c r="A761" s="9"/>
      <c r="B761" s="9"/>
      <c r="C761" s="120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</row>
    <row r="762" spans="1:34">
      <c r="A762" s="9"/>
      <c r="B762" s="9"/>
      <c r="C762" s="120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</row>
    <row r="763" spans="1:34">
      <c r="A763" s="9"/>
      <c r="B763" s="9"/>
      <c r="C763" s="120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</row>
    <row r="764" spans="1:34">
      <c r="A764" s="9"/>
      <c r="B764" s="9"/>
      <c r="C764" s="120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</row>
    <row r="765" spans="1:34">
      <c r="A765" s="9"/>
      <c r="B765" s="9"/>
      <c r="C765" s="120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</row>
    <row r="766" spans="1:34">
      <c r="A766" s="9"/>
      <c r="B766" s="9"/>
      <c r="C766" s="120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</row>
    <row r="767" spans="1:34">
      <c r="A767" s="9"/>
      <c r="B767" s="9"/>
      <c r="C767" s="120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</row>
    <row r="768" spans="1:34">
      <c r="A768" s="9"/>
      <c r="B768" s="9"/>
      <c r="C768" s="120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</row>
    <row r="769" spans="1:34">
      <c r="A769" s="9"/>
      <c r="B769" s="9"/>
      <c r="C769" s="120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</row>
    <row r="770" spans="1:34">
      <c r="A770" s="9"/>
      <c r="B770" s="9"/>
      <c r="C770" s="120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</row>
    <row r="771" spans="1:34">
      <c r="A771" s="9"/>
      <c r="B771" s="9"/>
      <c r="C771" s="120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</row>
    <row r="772" spans="1:34">
      <c r="A772" s="9"/>
      <c r="B772" s="9"/>
      <c r="C772" s="120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</row>
    <row r="773" spans="1:34">
      <c r="A773" s="9"/>
      <c r="B773" s="9"/>
      <c r="C773" s="120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</row>
    <row r="774" spans="1:34">
      <c r="A774" s="9"/>
      <c r="B774" s="9"/>
      <c r="C774" s="120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</row>
    <row r="775" spans="1:34">
      <c r="A775" s="9"/>
      <c r="B775" s="9"/>
      <c r="C775" s="120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</row>
    <row r="776" spans="1:34">
      <c r="A776" s="9"/>
      <c r="B776" s="9"/>
      <c r="C776" s="120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</row>
    <row r="777" spans="1:34">
      <c r="A777" s="9"/>
      <c r="B777" s="9"/>
      <c r="C777" s="120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</row>
    <row r="778" spans="1:34">
      <c r="A778" s="9"/>
      <c r="B778" s="9"/>
      <c r="C778" s="120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</row>
    <row r="779" spans="1:34">
      <c r="A779" s="9"/>
      <c r="B779" s="9"/>
      <c r="C779" s="120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</row>
    <row r="780" spans="1:34">
      <c r="A780" s="9"/>
      <c r="B780" s="9"/>
      <c r="C780" s="120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</row>
    <row r="781" spans="1:34">
      <c r="A781" s="9"/>
      <c r="B781" s="9"/>
      <c r="C781" s="120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</row>
    <row r="782" spans="1:34">
      <c r="A782" s="9"/>
      <c r="B782" s="9"/>
      <c r="C782" s="120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</row>
    <row r="783" spans="1:34">
      <c r="A783" s="9"/>
      <c r="B783" s="9"/>
      <c r="C783" s="120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</row>
    <row r="784" spans="1:34">
      <c r="A784" s="9"/>
      <c r="B784" s="9"/>
      <c r="C784" s="120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</row>
    <row r="785" spans="1:34">
      <c r="A785" s="9"/>
      <c r="B785" s="9"/>
      <c r="C785" s="120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</row>
    <row r="786" spans="1:34">
      <c r="A786" s="9"/>
      <c r="B786" s="9"/>
      <c r="C786" s="120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</row>
    <row r="787" spans="1:34">
      <c r="A787" s="9"/>
      <c r="B787" s="9"/>
      <c r="C787" s="120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</row>
    <row r="788" spans="1:34">
      <c r="A788" s="9"/>
      <c r="B788" s="9"/>
      <c r="C788" s="120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</row>
    <row r="789" spans="1:34">
      <c r="A789" s="9"/>
      <c r="B789" s="9"/>
      <c r="C789" s="120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</row>
    <row r="790" spans="1:34">
      <c r="A790" s="9"/>
      <c r="B790" s="9"/>
      <c r="C790" s="120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</row>
    <row r="791" spans="1:34">
      <c r="A791" s="9"/>
      <c r="B791" s="9"/>
      <c r="C791" s="120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</row>
    <row r="792" spans="1:34">
      <c r="A792" s="9"/>
      <c r="B792" s="9"/>
      <c r="C792" s="120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</row>
    <row r="793" spans="1:34">
      <c r="A793" s="9"/>
      <c r="B793" s="9"/>
      <c r="C793" s="120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</row>
    <row r="794" spans="1:34">
      <c r="A794" s="9"/>
      <c r="B794" s="9"/>
      <c r="C794" s="120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</row>
    <row r="795" spans="1:34">
      <c r="A795" s="9"/>
      <c r="B795" s="9"/>
      <c r="C795" s="120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</row>
    <row r="796" spans="1:34">
      <c r="A796" s="9"/>
      <c r="B796" s="9"/>
      <c r="C796" s="120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</row>
    <row r="797" spans="1:34">
      <c r="A797" s="9"/>
      <c r="B797" s="9"/>
      <c r="C797" s="120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</row>
    <row r="798" spans="1:34">
      <c r="A798" s="9"/>
      <c r="B798" s="9"/>
      <c r="C798" s="120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</row>
    <row r="799" spans="1:34">
      <c r="A799" s="9"/>
      <c r="B799" s="9"/>
      <c r="C799" s="120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</row>
    <row r="800" spans="1:34">
      <c r="A800" s="9"/>
      <c r="B800" s="9"/>
      <c r="C800" s="120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</row>
    <row r="801" spans="1:34">
      <c r="A801" s="9"/>
      <c r="B801" s="9"/>
      <c r="C801" s="120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</row>
    <row r="802" spans="1:34">
      <c r="A802" s="9"/>
      <c r="B802" s="9"/>
      <c r="C802" s="120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</row>
    <row r="803" spans="1:34">
      <c r="A803" s="9"/>
      <c r="B803" s="9"/>
      <c r="C803" s="120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</row>
    <row r="804" spans="1:34">
      <c r="A804" s="9"/>
      <c r="B804" s="9"/>
      <c r="C804" s="120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</row>
    <row r="805" spans="1:34">
      <c r="A805" s="9"/>
      <c r="B805" s="9"/>
      <c r="C805" s="120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</row>
    <row r="806" spans="1:34">
      <c r="A806" s="9"/>
      <c r="B806" s="9"/>
      <c r="C806" s="120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</row>
    <row r="807" spans="1:34">
      <c r="A807" s="9"/>
      <c r="B807" s="9"/>
      <c r="C807" s="120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</row>
    <row r="808" spans="1:34">
      <c r="A808" s="9"/>
      <c r="B808" s="9"/>
      <c r="C808" s="120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</row>
    <row r="809" spans="1:34">
      <c r="A809" s="9"/>
      <c r="B809" s="9"/>
      <c r="C809" s="120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</row>
    <row r="810" spans="1:34">
      <c r="A810" s="9"/>
      <c r="B810" s="9"/>
      <c r="C810" s="120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</row>
    <row r="811" spans="1:34">
      <c r="A811" s="9"/>
      <c r="B811" s="9"/>
      <c r="C811" s="120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</row>
    <row r="812" spans="1:34">
      <c r="A812" s="9"/>
      <c r="B812" s="9"/>
      <c r="C812" s="120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</row>
    <row r="813" spans="1:34">
      <c r="A813" s="9"/>
      <c r="B813" s="9"/>
      <c r="C813" s="120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</row>
    <row r="814" spans="1:34">
      <c r="A814" s="9"/>
      <c r="B814" s="9"/>
      <c r="C814" s="120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</row>
    <row r="815" spans="1:34">
      <c r="A815" s="9"/>
      <c r="B815" s="9"/>
      <c r="C815" s="120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</row>
    <row r="816" spans="1:34">
      <c r="A816" s="9"/>
      <c r="B816" s="9"/>
      <c r="C816" s="120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</row>
    <row r="817" spans="1:34">
      <c r="A817" s="9"/>
      <c r="B817" s="9"/>
      <c r="C817" s="120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</row>
    <row r="818" spans="1:34">
      <c r="A818" s="9"/>
      <c r="B818" s="9"/>
      <c r="C818" s="120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</row>
    <row r="819" spans="1:34">
      <c r="A819" s="9"/>
      <c r="B819" s="9"/>
      <c r="C819" s="120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</row>
    <row r="820" spans="1:34">
      <c r="A820" s="9"/>
      <c r="B820" s="9"/>
      <c r="C820" s="120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</row>
    <row r="821" spans="1:34">
      <c r="A821" s="9"/>
      <c r="B821" s="9"/>
      <c r="C821" s="120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</row>
    <row r="822" spans="1:34">
      <c r="A822" s="9"/>
      <c r="B822" s="9"/>
      <c r="C822" s="120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</row>
    <row r="823" spans="1:34">
      <c r="A823" s="9"/>
      <c r="B823" s="9"/>
      <c r="C823" s="120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</row>
    <row r="824" spans="1:34">
      <c r="A824" s="9"/>
      <c r="B824" s="9"/>
      <c r="C824" s="120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</row>
    <row r="825" spans="1:34">
      <c r="A825" s="9"/>
      <c r="B825" s="9"/>
      <c r="C825" s="120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</row>
    <row r="826" spans="1:34">
      <c r="A826" s="9"/>
      <c r="B826" s="9"/>
      <c r="C826" s="120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</row>
    <row r="827" spans="1:34">
      <c r="A827" s="9"/>
      <c r="B827" s="9"/>
      <c r="C827" s="120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</row>
    <row r="828" spans="1:34">
      <c r="A828" s="9"/>
      <c r="B828" s="9"/>
      <c r="C828" s="120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</row>
    <row r="829" spans="1:34">
      <c r="A829" s="9"/>
      <c r="B829" s="9"/>
      <c r="C829" s="120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</row>
    <row r="830" spans="1:34">
      <c r="A830" s="9"/>
      <c r="B830" s="9"/>
      <c r="C830" s="120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</row>
    <row r="831" spans="1:34">
      <c r="A831" s="9"/>
      <c r="B831" s="9"/>
      <c r="C831" s="120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</row>
    <row r="832" spans="1:34">
      <c r="A832" s="9"/>
      <c r="B832" s="9"/>
      <c r="C832" s="120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</row>
    <row r="833" spans="1:34">
      <c r="A833" s="9"/>
      <c r="B833" s="9"/>
      <c r="C833" s="120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</row>
    <row r="834" spans="1:34">
      <c r="A834" s="9"/>
      <c r="B834" s="9"/>
      <c r="C834" s="120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</row>
    <row r="835" spans="1:34">
      <c r="A835" s="9"/>
      <c r="B835" s="9"/>
      <c r="C835" s="120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</row>
    <row r="836" spans="1:34">
      <c r="A836" s="9"/>
      <c r="B836" s="9"/>
      <c r="C836" s="120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</row>
    <row r="837" spans="1:34">
      <c r="A837" s="9"/>
      <c r="B837" s="9"/>
      <c r="C837" s="120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</row>
    <row r="838" spans="1:34">
      <c r="A838" s="9"/>
      <c r="B838" s="9"/>
      <c r="C838" s="120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</row>
    <row r="839" spans="1:34">
      <c r="A839" s="9"/>
      <c r="B839" s="9"/>
      <c r="C839" s="120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</row>
    <row r="840" spans="1:34">
      <c r="A840" s="9"/>
      <c r="B840" s="9"/>
      <c r="C840" s="120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</row>
    <row r="841" spans="1:34">
      <c r="A841" s="9"/>
      <c r="B841" s="9"/>
      <c r="C841" s="120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</row>
    <row r="842" spans="1:34">
      <c r="A842" s="9"/>
      <c r="B842" s="9"/>
      <c r="C842" s="120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</row>
    <row r="843" spans="1:34">
      <c r="A843" s="9"/>
      <c r="B843" s="9"/>
      <c r="C843" s="120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</row>
    <row r="844" spans="1:34">
      <c r="A844" s="9"/>
      <c r="B844" s="9"/>
      <c r="C844" s="120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</row>
    <row r="845" spans="1:34">
      <c r="A845" s="9"/>
      <c r="B845" s="9"/>
      <c r="C845" s="120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</row>
    <row r="846" spans="1:34">
      <c r="A846" s="9"/>
      <c r="B846" s="9"/>
      <c r="C846" s="120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</row>
    <row r="847" spans="1:34">
      <c r="A847" s="9"/>
      <c r="B847" s="9"/>
      <c r="C847" s="120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</row>
    <row r="848" spans="1:34">
      <c r="A848" s="9"/>
      <c r="B848" s="9"/>
      <c r="C848" s="120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</row>
    <row r="849" spans="1:34">
      <c r="A849" s="9"/>
      <c r="B849" s="9"/>
      <c r="C849" s="120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</row>
    <row r="850" spans="1:34">
      <c r="A850" s="9"/>
      <c r="B850" s="9"/>
      <c r="C850" s="120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</row>
    <row r="851" spans="1:34">
      <c r="A851" s="9"/>
      <c r="B851" s="9"/>
      <c r="C851" s="120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</row>
    <row r="852" spans="1:34">
      <c r="A852" s="9"/>
      <c r="B852" s="9"/>
      <c r="C852" s="120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</row>
    <row r="853" spans="1:34">
      <c r="A853" s="9"/>
      <c r="B853" s="9"/>
      <c r="C853" s="120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</row>
    <row r="854" spans="1:34">
      <c r="A854" s="9"/>
      <c r="B854" s="9"/>
      <c r="C854" s="120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</row>
    <row r="855" spans="1:34">
      <c r="A855" s="9"/>
      <c r="B855" s="9"/>
      <c r="C855" s="120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</row>
    <row r="856" spans="1:34">
      <c r="A856" s="9"/>
      <c r="B856" s="9"/>
      <c r="C856" s="120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</row>
    <row r="857" spans="1:34">
      <c r="A857" s="9"/>
      <c r="B857" s="9"/>
      <c r="C857" s="120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</row>
    <row r="858" spans="1:34">
      <c r="A858" s="9"/>
      <c r="B858" s="9"/>
      <c r="C858" s="120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</row>
    <row r="859" spans="1:34">
      <c r="A859" s="9"/>
      <c r="B859" s="9"/>
      <c r="C859" s="120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</row>
    <row r="860" spans="1:34">
      <c r="A860" s="9"/>
      <c r="B860" s="9"/>
      <c r="C860" s="120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</row>
    <row r="861" spans="1:34">
      <c r="A861" s="9"/>
      <c r="B861" s="9"/>
      <c r="C861" s="120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</row>
    <row r="862" spans="1:34">
      <c r="A862" s="9"/>
      <c r="B862" s="9"/>
      <c r="C862" s="120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</row>
    <row r="863" spans="1:34">
      <c r="A863" s="9"/>
      <c r="B863" s="9"/>
      <c r="C863" s="120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</row>
    <row r="864" spans="1:34">
      <c r="A864" s="9"/>
      <c r="B864" s="9"/>
      <c r="C864" s="120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</row>
    <row r="865" spans="1:34">
      <c r="A865" s="9"/>
      <c r="B865" s="9"/>
      <c r="C865" s="120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</row>
    <row r="866" spans="1:34">
      <c r="A866" s="9"/>
      <c r="B866" s="9"/>
      <c r="C866" s="120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</row>
    <row r="867" spans="1:34">
      <c r="A867" s="9"/>
      <c r="B867" s="9"/>
      <c r="C867" s="120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</row>
    <row r="868" spans="1:34">
      <c r="A868" s="9"/>
      <c r="B868" s="9"/>
      <c r="C868" s="120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</row>
    <row r="869" spans="1:34">
      <c r="A869" s="9"/>
      <c r="B869" s="9"/>
      <c r="C869" s="120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</row>
    <row r="870" spans="1:34">
      <c r="A870" s="9"/>
      <c r="B870" s="9"/>
      <c r="C870" s="120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</row>
    <row r="871" spans="1:34">
      <c r="A871" s="9"/>
      <c r="B871" s="9"/>
      <c r="C871" s="120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</row>
    <row r="872" spans="1:34">
      <c r="A872" s="9"/>
      <c r="B872" s="9"/>
      <c r="C872" s="120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</row>
    <row r="873" spans="1:34">
      <c r="A873" s="9"/>
      <c r="B873" s="9"/>
      <c r="C873" s="120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</row>
    <row r="874" spans="1:34">
      <c r="A874" s="9"/>
      <c r="B874" s="9"/>
      <c r="C874" s="120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</row>
    <row r="875" spans="1:34">
      <c r="A875" s="9"/>
      <c r="B875" s="9"/>
      <c r="C875" s="120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</row>
    <row r="876" spans="1:34">
      <c r="A876" s="9"/>
      <c r="B876" s="9"/>
      <c r="C876" s="120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</row>
    <row r="877" spans="1:34">
      <c r="A877" s="9"/>
      <c r="B877" s="9"/>
      <c r="C877" s="120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</row>
    <row r="878" spans="1:34">
      <c r="A878" s="9"/>
      <c r="B878" s="9"/>
      <c r="C878" s="120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</row>
    <row r="879" spans="1:34">
      <c r="A879" s="9"/>
      <c r="B879" s="9"/>
      <c r="C879" s="120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</row>
    <row r="880" spans="1:34">
      <c r="A880" s="9"/>
      <c r="B880" s="9"/>
      <c r="C880" s="120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</row>
    <row r="881" spans="1:34">
      <c r="A881" s="9"/>
      <c r="B881" s="9"/>
      <c r="C881" s="120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</row>
    <row r="882" spans="1:34">
      <c r="A882" s="9"/>
      <c r="B882" s="9"/>
      <c r="C882" s="120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</row>
    <row r="883" spans="1:34">
      <c r="A883" s="9"/>
      <c r="B883" s="9"/>
      <c r="C883" s="120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</row>
    <row r="884" spans="1:34">
      <c r="A884" s="9"/>
      <c r="B884" s="9"/>
      <c r="C884" s="120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</row>
    <row r="885" spans="1:34">
      <c r="A885" s="9"/>
      <c r="B885" s="9"/>
      <c r="C885" s="120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</row>
    <row r="886" spans="1:34">
      <c r="A886" s="9"/>
      <c r="B886" s="9"/>
      <c r="C886" s="120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</row>
    <row r="887" spans="1:34">
      <c r="A887" s="9"/>
      <c r="B887" s="9"/>
      <c r="C887" s="120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</row>
    <row r="888" spans="1:34">
      <c r="A888" s="9"/>
      <c r="B888" s="9"/>
      <c r="C888" s="120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</row>
    <row r="889" spans="1:34">
      <c r="A889" s="9"/>
      <c r="B889" s="9"/>
      <c r="C889" s="120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</row>
    <row r="890" spans="1:34">
      <c r="A890" s="9"/>
      <c r="B890" s="9"/>
      <c r="C890" s="120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</row>
    <row r="891" spans="1:34">
      <c r="A891" s="9"/>
      <c r="B891" s="9"/>
      <c r="C891" s="120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</row>
    <row r="892" spans="1:34">
      <c r="A892" s="9"/>
      <c r="B892" s="9"/>
      <c r="C892" s="120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</row>
    <row r="893" spans="1:34">
      <c r="A893" s="9"/>
      <c r="B893" s="9"/>
      <c r="C893" s="120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</row>
    <row r="894" spans="1:34">
      <c r="A894" s="9"/>
      <c r="B894" s="9"/>
      <c r="C894" s="120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</row>
    <row r="895" spans="1:34">
      <c r="A895" s="9"/>
      <c r="B895" s="9"/>
      <c r="C895" s="120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</row>
    <row r="896" spans="1:34">
      <c r="A896" s="9"/>
      <c r="B896" s="9"/>
      <c r="C896" s="120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</row>
    <row r="897" spans="1:34">
      <c r="A897" s="9"/>
      <c r="B897" s="9"/>
      <c r="C897" s="120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</row>
    <row r="898" spans="1:34">
      <c r="A898" s="9"/>
      <c r="B898" s="9"/>
      <c r="C898" s="120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</row>
    <row r="899" spans="1:34">
      <c r="A899" s="9"/>
      <c r="B899" s="9"/>
      <c r="C899" s="120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</row>
    <row r="900" spans="1:34">
      <c r="A900" s="9"/>
      <c r="B900" s="9"/>
      <c r="C900" s="120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</row>
    <row r="901" spans="1:34">
      <c r="A901" s="9"/>
      <c r="B901" s="9"/>
      <c r="C901" s="120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</row>
    <row r="902" spans="1:34">
      <c r="A902" s="9"/>
      <c r="B902" s="9"/>
      <c r="C902" s="120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</row>
    <row r="903" spans="1:34">
      <c r="A903" s="9"/>
      <c r="B903" s="9"/>
      <c r="C903" s="120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</row>
    <row r="904" spans="1:34">
      <c r="A904" s="9"/>
      <c r="B904" s="9"/>
      <c r="C904" s="120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</row>
    <row r="905" spans="1:34">
      <c r="A905" s="9"/>
      <c r="B905" s="9"/>
      <c r="C905" s="120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</row>
    <row r="906" spans="1:34">
      <c r="A906" s="9"/>
      <c r="B906" s="9"/>
      <c r="C906" s="120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</row>
    <row r="907" spans="1:34">
      <c r="A907" s="9"/>
      <c r="B907" s="9"/>
      <c r="C907" s="120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</row>
    <row r="908" spans="1:34">
      <c r="A908" s="9"/>
      <c r="B908" s="9"/>
      <c r="C908" s="120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</row>
    <row r="909" spans="1:34">
      <c r="A909" s="9"/>
      <c r="B909" s="9"/>
      <c r="C909" s="120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</row>
    <row r="910" spans="1:34">
      <c r="A910" s="9"/>
      <c r="B910" s="9"/>
      <c r="C910" s="120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</row>
    <row r="911" spans="1:34">
      <c r="A911" s="9"/>
      <c r="B911" s="9"/>
      <c r="C911" s="120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</row>
    <row r="912" spans="1:34">
      <c r="A912" s="9"/>
      <c r="B912" s="9"/>
      <c r="C912" s="120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</row>
    <row r="913" spans="1:34">
      <c r="A913" s="9"/>
      <c r="B913" s="9"/>
      <c r="C913" s="120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</row>
    <row r="914" spans="1:34">
      <c r="A914" s="9"/>
      <c r="B914" s="9"/>
      <c r="C914" s="120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</row>
    <row r="915" spans="1:34">
      <c r="A915" s="9"/>
      <c r="B915" s="9"/>
      <c r="C915" s="120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</row>
    <row r="916" spans="1:34">
      <c r="A916" s="9"/>
      <c r="B916" s="9"/>
      <c r="C916" s="120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</row>
    <row r="917" spans="1:34">
      <c r="A917" s="9"/>
      <c r="B917" s="9"/>
      <c r="C917" s="120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</row>
    <row r="918" spans="1:34">
      <c r="A918" s="9"/>
      <c r="B918" s="9"/>
      <c r="C918" s="120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</row>
    <row r="919" spans="1:34">
      <c r="A919" s="9"/>
      <c r="B919" s="9"/>
      <c r="C919" s="120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</row>
    <row r="920" spans="1:34">
      <c r="A920" s="9"/>
      <c r="B920" s="9"/>
      <c r="C920" s="120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</row>
    <row r="921" spans="1:34">
      <c r="A921" s="9"/>
      <c r="B921" s="9"/>
      <c r="C921" s="120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</row>
    <row r="922" spans="1:34">
      <c r="A922" s="9"/>
      <c r="B922" s="9"/>
      <c r="C922" s="120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</row>
    <row r="923" spans="1:34">
      <c r="A923" s="9"/>
      <c r="B923" s="9"/>
      <c r="C923" s="120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</row>
    <row r="924" spans="1:34">
      <c r="A924" s="9"/>
      <c r="B924" s="9"/>
      <c r="C924" s="120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</row>
    <row r="925" spans="1:34">
      <c r="A925" s="9"/>
      <c r="B925" s="9"/>
      <c r="C925" s="120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</row>
    <row r="926" spans="1:34">
      <c r="A926" s="9"/>
      <c r="B926" s="9"/>
      <c r="C926" s="120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</row>
    <row r="927" spans="1:34">
      <c r="A927" s="9"/>
      <c r="B927" s="9"/>
      <c r="C927" s="120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</row>
    <row r="928" spans="1:34">
      <c r="A928" s="9"/>
      <c r="B928" s="9"/>
      <c r="C928" s="120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</row>
    <row r="929" spans="1:34">
      <c r="A929" s="9"/>
      <c r="B929" s="9"/>
      <c r="C929" s="120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</row>
    <row r="930" spans="1:34">
      <c r="A930" s="9"/>
      <c r="B930" s="9"/>
      <c r="C930" s="120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</row>
    <row r="931" spans="1:34">
      <c r="A931" s="9"/>
      <c r="B931" s="9"/>
      <c r="C931" s="120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</row>
    <row r="932" spans="1:34">
      <c r="A932" s="9"/>
      <c r="B932" s="9"/>
      <c r="C932" s="120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</row>
    <row r="933" spans="1:34">
      <c r="A933" s="9"/>
      <c r="B933" s="9"/>
      <c r="C933" s="120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</row>
    <row r="934" spans="1:34">
      <c r="A934" s="9"/>
      <c r="B934" s="9"/>
      <c r="C934" s="120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</row>
    <row r="935" spans="1:34">
      <c r="A935" s="9"/>
      <c r="B935" s="9"/>
      <c r="C935" s="120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</row>
    <row r="936" spans="1:34">
      <c r="A936" s="9"/>
      <c r="B936" s="9"/>
      <c r="C936" s="120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</row>
    <row r="937" spans="1:34">
      <c r="A937" s="9"/>
      <c r="B937" s="9"/>
      <c r="C937" s="120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</row>
    <row r="938" spans="1:34">
      <c r="A938" s="9"/>
      <c r="B938" s="9"/>
      <c r="C938" s="120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</row>
    <row r="939" spans="1:34">
      <c r="A939" s="9"/>
      <c r="B939" s="9"/>
      <c r="C939" s="120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</row>
    <row r="940" spans="1:34">
      <c r="A940" s="9"/>
      <c r="B940" s="9"/>
      <c r="C940" s="120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</row>
    <row r="941" spans="1:34">
      <c r="A941" s="9"/>
      <c r="B941" s="9"/>
      <c r="C941" s="120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</row>
    <row r="942" spans="1:34">
      <c r="A942" s="9"/>
      <c r="B942" s="9"/>
      <c r="C942" s="120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</row>
    <row r="943" spans="1:34">
      <c r="A943" s="9"/>
      <c r="B943" s="9"/>
      <c r="C943" s="120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</row>
    <row r="944" spans="1:34">
      <c r="A944" s="9"/>
      <c r="B944" s="9"/>
      <c r="C944" s="120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</row>
    <row r="945" spans="1:34">
      <c r="A945" s="9"/>
      <c r="B945" s="9"/>
      <c r="C945" s="120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</row>
    <row r="946" spans="1:34">
      <c r="A946" s="9"/>
      <c r="B946" s="9"/>
      <c r="C946" s="120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</row>
    <row r="947" spans="1:34">
      <c r="A947" s="9"/>
      <c r="B947" s="9"/>
      <c r="C947" s="120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</row>
    <row r="948" spans="1:34">
      <c r="A948" s="9"/>
      <c r="B948" s="9"/>
      <c r="C948" s="120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</row>
    <row r="949" spans="1:34">
      <c r="A949" s="9"/>
      <c r="B949" s="9"/>
      <c r="C949" s="120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</row>
    <row r="950" spans="1:34">
      <c r="A950" s="9"/>
      <c r="B950" s="9"/>
      <c r="C950" s="120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</row>
    <row r="951" spans="1:34">
      <c r="A951" s="9"/>
      <c r="B951" s="9"/>
      <c r="C951" s="120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</row>
    <row r="952" spans="1:34">
      <c r="A952" s="9"/>
      <c r="B952" s="9"/>
      <c r="C952" s="120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</row>
    <row r="953" spans="1:34">
      <c r="A953" s="9"/>
      <c r="B953" s="9"/>
      <c r="C953" s="120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</row>
    <row r="954" spans="1:34">
      <c r="A954" s="9"/>
      <c r="B954" s="9"/>
      <c r="C954" s="120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</row>
    <row r="955" spans="1:34">
      <c r="A955" s="9"/>
      <c r="B955" s="9"/>
      <c r="C955" s="120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</row>
    <row r="956" spans="1:34">
      <c r="A956" s="9"/>
      <c r="B956" s="9"/>
      <c r="C956" s="120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</row>
    <row r="957" spans="1:34">
      <c r="A957" s="9"/>
      <c r="B957" s="9"/>
      <c r="C957" s="120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</row>
    <row r="958" spans="1:34">
      <c r="A958" s="9"/>
      <c r="B958" s="9"/>
      <c r="C958" s="120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</row>
    <row r="959" spans="1:34">
      <c r="A959" s="9"/>
      <c r="B959" s="9"/>
      <c r="C959" s="120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</row>
    <row r="960" spans="1:34">
      <c r="A960" s="9"/>
      <c r="B960" s="9"/>
      <c r="C960" s="120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</row>
    <row r="961" spans="1:34">
      <c r="A961" s="9"/>
      <c r="B961" s="9"/>
      <c r="C961" s="120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</row>
    <row r="962" spans="1:34">
      <c r="A962" s="9"/>
      <c r="B962" s="9"/>
      <c r="C962" s="120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</row>
    <row r="963" spans="1:34">
      <c r="A963" s="9"/>
      <c r="B963" s="9"/>
      <c r="C963" s="120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</row>
    <row r="964" spans="1:34">
      <c r="A964" s="9"/>
      <c r="B964" s="9"/>
      <c r="C964" s="120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</row>
    <row r="965" spans="1:34">
      <c r="A965" s="9"/>
      <c r="B965" s="9"/>
      <c r="C965" s="120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</row>
    <row r="966" spans="1:34">
      <c r="A966" s="9"/>
      <c r="B966" s="9"/>
      <c r="C966" s="120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</row>
    <row r="967" spans="1:34">
      <c r="A967" s="9"/>
      <c r="B967" s="9"/>
      <c r="C967" s="120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</row>
    <row r="968" spans="1:34">
      <c r="A968" s="9"/>
      <c r="B968" s="9"/>
      <c r="C968" s="120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</row>
    <row r="969" spans="1:34">
      <c r="A969" s="9"/>
      <c r="B969" s="9"/>
      <c r="C969" s="120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</row>
    <row r="970" spans="1:34">
      <c r="A970" s="9"/>
      <c r="B970" s="9"/>
      <c r="C970" s="120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</row>
    <row r="971" spans="1:34">
      <c r="A971" s="9"/>
      <c r="B971" s="9"/>
      <c r="C971" s="120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</row>
    <row r="972" spans="1:34">
      <c r="A972" s="9"/>
      <c r="B972" s="9"/>
      <c r="C972" s="120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</row>
    <row r="973" spans="1:34">
      <c r="A973" s="9"/>
      <c r="B973" s="9"/>
      <c r="C973" s="120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</row>
    <row r="974" spans="1:34">
      <c r="A974" s="9"/>
      <c r="B974" s="9"/>
      <c r="C974" s="120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</row>
    <row r="975" spans="1:34">
      <c r="A975" s="9"/>
      <c r="B975" s="9"/>
      <c r="C975" s="120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</row>
    <row r="976" spans="1:34">
      <c r="A976" s="9"/>
      <c r="B976" s="9"/>
      <c r="C976" s="120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</row>
    <row r="977" spans="1:34">
      <c r="A977" s="9"/>
      <c r="B977" s="9"/>
      <c r="C977" s="120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</row>
    <row r="978" spans="1:34">
      <c r="A978" s="9"/>
      <c r="B978" s="9"/>
      <c r="C978" s="120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</row>
    <row r="979" spans="1:34">
      <c r="A979" s="9"/>
      <c r="B979" s="9"/>
      <c r="C979" s="120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</row>
    <row r="980" spans="1:34">
      <c r="A980" s="9"/>
      <c r="B980" s="9"/>
      <c r="C980" s="120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</row>
  </sheetData>
  <phoneticPr fontId="0" type="noConversion"/>
  <pageMargins left="0.75" right="0.75" top="1" bottom="1" header="0.43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50"/>
  <sheetViews>
    <sheetView view="pageBreakPreview" topLeftCell="L3" zoomScale="75" zoomScaleNormal="100" zoomScaleSheetLayoutView="75" workbookViewId="0" xr3:uid="{78B4E459-6924-5F8B-B7BA-2DD04133E49E}">
      <pane ySplit="1" topLeftCell="A14" activePane="bottomLeft" state="frozen"/>
      <selection activeCell="N3" sqref="N3"/>
      <selection pane="bottomLeft" activeCell="Y42" sqref="Y42"/>
    </sheetView>
  </sheetViews>
  <sheetFormatPr defaultColWidth="14.5703125" defaultRowHeight="12.75"/>
  <cols>
    <col min="1" max="1" width="39" style="13" bestFit="1" customWidth="1"/>
    <col min="2" max="2" width="29.5703125" style="13" hidden="1" customWidth="1"/>
    <col min="3" max="3" width="16.42578125" style="13" customWidth="1"/>
    <col min="4" max="4" width="8.7109375" style="13" hidden="1" customWidth="1"/>
    <col min="5" max="5" width="17.7109375" style="13" customWidth="1"/>
    <col min="6" max="6" width="14.5703125" style="13" customWidth="1"/>
    <col min="7" max="7" width="14.5703125" style="13" hidden="1" customWidth="1"/>
    <col min="8" max="8" width="34.42578125" style="13" hidden="1" customWidth="1"/>
    <col min="9" max="9" width="2.5703125" style="13" customWidth="1"/>
    <col min="10" max="11" width="14.5703125" style="13" customWidth="1"/>
    <col min="12" max="12" width="11.42578125" style="13" customWidth="1"/>
    <col min="13" max="13" width="2.5703125" style="13" customWidth="1"/>
    <col min="14" max="15" width="14.5703125" style="13" customWidth="1"/>
    <col min="16" max="16" width="10.5703125" style="13" bestFit="1" customWidth="1"/>
    <col min="17" max="17" width="2.5703125" style="13" hidden="1" customWidth="1"/>
    <col min="18" max="20" width="14.5703125" style="13" hidden="1" customWidth="1"/>
    <col min="21" max="21" width="2.5703125" style="13" customWidth="1"/>
    <col min="22" max="22" width="12.85546875" style="13" bestFit="1" customWidth="1"/>
    <col min="23" max="23" width="12.7109375" style="13" customWidth="1"/>
    <col min="24" max="24" width="13.28515625" style="13" bestFit="1" customWidth="1"/>
    <col min="25" max="25" width="57.7109375" style="13" customWidth="1"/>
    <col min="26" max="38" width="14.5703125" style="52" customWidth="1"/>
    <col min="39" max="16384" width="14.5703125" style="13"/>
  </cols>
  <sheetData>
    <row r="1" spans="1:25" ht="17.25" customHeight="1">
      <c r="A1" s="5" t="s">
        <v>351</v>
      </c>
      <c r="B1" s="5"/>
      <c r="C1" s="5"/>
      <c r="D1" s="5"/>
      <c r="E1" s="5"/>
      <c r="F1" s="5"/>
      <c r="G1" s="5"/>
      <c r="H1" s="5"/>
      <c r="I1" s="52"/>
      <c r="J1" s="52"/>
      <c r="K1" s="52"/>
      <c r="L1" s="52"/>
      <c r="M1" s="52"/>
      <c r="N1" s="52"/>
      <c r="O1" s="54"/>
      <c r="P1" s="54"/>
      <c r="Q1" s="52"/>
      <c r="R1" s="52"/>
      <c r="S1" s="52"/>
      <c r="T1" s="52"/>
      <c r="U1" s="52"/>
      <c r="V1" s="52"/>
      <c r="W1" s="52"/>
      <c r="X1" s="52"/>
      <c r="Y1" s="52"/>
    </row>
    <row r="2" spans="1:25">
      <c r="A2" s="76"/>
      <c r="F2" s="77"/>
      <c r="H2" s="77"/>
      <c r="N2" s="17"/>
    </row>
    <row r="3" spans="1:25" ht="28.5">
      <c r="A3" s="2" t="s">
        <v>296</v>
      </c>
      <c r="B3" s="2" t="s">
        <v>72</v>
      </c>
      <c r="C3" s="2" t="s">
        <v>73</v>
      </c>
      <c r="D3" s="132" t="s">
        <v>74</v>
      </c>
      <c r="E3" s="2" t="s">
        <v>75</v>
      </c>
      <c r="F3" s="2" t="s">
        <v>76</v>
      </c>
      <c r="G3" s="2" t="s">
        <v>77</v>
      </c>
      <c r="H3" s="132" t="s">
        <v>78</v>
      </c>
      <c r="I3" s="153"/>
      <c r="J3" s="132" t="s">
        <v>79</v>
      </c>
      <c r="K3" s="133" t="s">
        <v>80</v>
      </c>
      <c r="L3" s="133" t="s">
        <v>81</v>
      </c>
      <c r="M3" s="135"/>
      <c r="N3" s="134" t="s">
        <v>6</v>
      </c>
      <c r="O3" s="133" t="s">
        <v>82</v>
      </c>
      <c r="P3" s="133" t="s">
        <v>81</v>
      </c>
      <c r="Q3" s="135"/>
      <c r="R3" s="134" t="s">
        <v>8</v>
      </c>
      <c r="S3" s="133" t="s">
        <v>83</v>
      </c>
      <c r="T3" s="133" t="s">
        <v>81</v>
      </c>
      <c r="U3" s="135"/>
      <c r="V3" s="132" t="s">
        <v>10</v>
      </c>
      <c r="W3" s="133" t="s">
        <v>85</v>
      </c>
      <c r="X3" s="132" t="s">
        <v>14</v>
      </c>
      <c r="Y3" s="2" t="s">
        <v>26</v>
      </c>
    </row>
    <row r="4" spans="1:25" ht="25.5">
      <c r="A4" s="4" t="s">
        <v>352</v>
      </c>
      <c r="B4" s="4" t="s">
        <v>353</v>
      </c>
      <c r="C4" s="4" t="s">
        <v>125</v>
      </c>
      <c r="D4" s="4" t="s">
        <v>354</v>
      </c>
      <c r="E4" s="4" t="s">
        <v>355</v>
      </c>
      <c r="F4" s="4" t="s">
        <v>356</v>
      </c>
      <c r="G4" s="4" t="s">
        <v>357</v>
      </c>
      <c r="H4" s="144" t="s">
        <v>358</v>
      </c>
      <c r="I4" s="136"/>
      <c r="J4" s="136">
        <v>30</v>
      </c>
      <c r="K4" s="4">
        <v>30</v>
      </c>
      <c r="L4" s="4">
        <v>14</v>
      </c>
      <c r="M4" s="4"/>
      <c r="N4" s="35">
        <v>10</v>
      </c>
      <c r="O4" s="4">
        <v>10</v>
      </c>
      <c r="P4" s="4"/>
      <c r="Q4" s="4"/>
      <c r="R4" s="4"/>
      <c r="S4" s="4"/>
      <c r="T4" s="4"/>
      <c r="U4" s="4"/>
      <c r="V4" s="161">
        <f>SUM(J4-L4+N4+R4)</f>
        <v>26</v>
      </c>
      <c r="W4" s="341">
        <v>46</v>
      </c>
      <c r="X4" s="322">
        <v>460</v>
      </c>
      <c r="Y4" s="166" t="s">
        <v>359</v>
      </c>
    </row>
    <row r="5" spans="1:25" ht="25.5">
      <c r="A5" s="4" t="s">
        <v>352</v>
      </c>
      <c r="B5" s="4" t="s">
        <v>353</v>
      </c>
      <c r="C5" s="4" t="s">
        <v>125</v>
      </c>
      <c r="D5" s="4" t="s">
        <v>354</v>
      </c>
      <c r="E5" s="4" t="s">
        <v>355</v>
      </c>
      <c r="F5" s="4" t="s">
        <v>356</v>
      </c>
      <c r="G5" s="4" t="s">
        <v>357</v>
      </c>
      <c r="H5" s="144" t="s">
        <v>358</v>
      </c>
      <c r="I5" s="136"/>
      <c r="J5" s="136">
        <v>20</v>
      </c>
      <c r="K5" s="136">
        <v>20</v>
      </c>
      <c r="L5" s="136"/>
      <c r="M5" s="136"/>
      <c r="N5" s="160"/>
      <c r="O5" s="136"/>
      <c r="P5" s="136"/>
      <c r="Q5" s="136"/>
      <c r="R5" s="136"/>
      <c r="S5" s="136"/>
      <c r="T5" s="136"/>
      <c r="U5" s="136"/>
      <c r="V5" s="175">
        <f t="shared" ref="V5:V35" si="0">SUM(J5+N5+R5)</f>
        <v>20</v>
      </c>
      <c r="W5" s="342"/>
      <c r="X5" s="322"/>
      <c r="Y5" s="139" t="s">
        <v>360</v>
      </c>
    </row>
    <row r="6" spans="1:25">
      <c r="A6" s="136" t="s">
        <v>361</v>
      </c>
      <c r="B6" s="136" t="s">
        <v>362</v>
      </c>
      <c r="C6" s="136" t="s">
        <v>125</v>
      </c>
      <c r="D6" s="136" t="s">
        <v>363</v>
      </c>
      <c r="E6" s="136" t="s">
        <v>364</v>
      </c>
      <c r="F6" s="136" t="s">
        <v>365</v>
      </c>
      <c r="G6" s="136" t="s">
        <v>366</v>
      </c>
      <c r="H6" s="140" t="s">
        <v>367</v>
      </c>
      <c r="I6" s="136"/>
      <c r="J6" s="136">
        <v>250</v>
      </c>
      <c r="K6" s="136">
        <v>250</v>
      </c>
      <c r="L6" s="136">
        <v>197</v>
      </c>
      <c r="M6" s="136"/>
      <c r="N6" s="160"/>
      <c r="O6" s="136"/>
      <c r="P6" s="136"/>
      <c r="Q6" s="136"/>
      <c r="R6" s="136"/>
      <c r="S6" s="136"/>
      <c r="T6" s="136"/>
      <c r="U6" s="136"/>
      <c r="V6" s="161">
        <f>SUM(J6-L6+N6+R6)</f>
        <v>53</v>
      </c>
      <c r="W6" s="161">
        <v>53</v>
      </c>
      <c r="X6" s="138">
        <v>530</v>
      </c>
      <c r="Y6" s="136" t="s">
        <v>368</v>
      </c>
    </row>
    <row r="7" spans="1:25" ht="14.25" customHeight="1">
      <c r="A7" s="139" t="s">
        <v>369</v>
      </c>
      <c r="B7" s="139" t="s">
        <v>370</v>
      </c>
      <c r="C7" s="139" t="s">
        <v>125</v>
      </c>
      <c r="D7" s="139" t="s">
        <v>371</v>
      </c>
      <c r="E7" s="139" t="s">
        <v>372</v>
      </c>
      <c r="F7" s="136" t="s">
        <v>373</v>
      </c>
      <c r="G7" s="136"/>
      <c r="H7" s="140"/>
      <c r="I7" s="136"/>
      <c r="J7" s="136">
        <v>20</v>
      </c>
      <c r="K7" s="136">
        <v>20</v>
      </c>
      <c r="L7" s="136"/>
      <c r="M7" s="136"/>
      <c r="N7" s="136"/>
      <c r="O7" s="136"/>
      <c r="P7" s="136"/>
      <c r="Q7" s="136"/>
      <c r="R7" s="136"/>
      <c r="S7" s="136"/>
      <c r="T7" s="136"/>
      <c r="U7" s="161"/>
      <c r="V7" s="161">
        <f t="shared" si="0"/>
        <v>20</v>
      </c>
      <c r="W7" s="338">
        <v>73</v>
      </c>
      <c r="X7" s="323">
        <v>732.99</v>
      </c>
      <c r="Y7" s="136" t="s">
        <v>374</v>
      </c>
    </row>
    <row r="8" spans="1:25" ht="13.5" customHeight="1">
      <c r="A8" s="139" t="s">
        <v>369</v>
      </c>
      <c r="B8" s="139" t="s">
        <v>370</v>
      </c>
      <c r="C8" s="139" t="s">
        <v>125</v>
      </c>
      <c r="D8" s="139" t="s">
        <v>371</v>
      </c>
      <c r="E8" s="139" t="s">
        <v>375</v>
      </c>
      <c r="F8" s="136" t="s">
        <v>376</v>
      </c>
      <c r="G8" s="136"/>
      <c r="H8" s="140"/>
      <c r="I8" s="136"/>
      <c r="J8" s="136">
        <v>30</v>
      </c>
      <c r="K8" s="136">
        <v>30</v>
      </c>
      <c r="L8" s="136"/>
      <c r="M8" s="136"/>
      <c r="N8" s="136"/>
      <c r="O8" s="136"/>
      <c r="P8" s="136"/>
      <c r="Q8" s="136"/>
      <c r="R8" s="136"/>
      <c r="S8" s="136"/>
      <c r="T8" s="136"/>
      <c r="U8" s="161"/>
      <c r="V8" s="161">
        <f t="shared" si="0"/>
        <v>30</v>
      </c>
      <c r="W8" s="339"/>
      <c r="X8" s="324"/>
      <c r="Y8" s="136" t="s">
        <v>377</v>
      </c>
    </row>
    <row r="9" spans="1:25" ht="16.5" customHeight="1">
      <c r="A9" s="139" t="s">
        <v>369</v>
      </c>
      <c r="B9" s="139" t="s">
        <v>370</v>
      </c>
      <c r="C9" s="139" t="s">
        <v>125</v>
      </c>
      <c r="D9" s="139" t="s">
        <v>371</v>
      </c>
      <c r="E9" s="139" t="s">
        <v>375</v>
      </c>
      <c r="F9" s="136" t="s">
        <v>376</v>
      </c>
      <c r="G9" s="136"/>
      <c r="H9" s="140"/>
      <c r="I9" s="136"/>
      <c r="J9" s="136">
        <v>50</v>
      </c>
      <c r="K9" s="136">
        <v>50</v>
      </c>
      <c r="L9" s="136">
        <v>27</v>
      </c>
      <c r="M9" s="136"/>
      <c r="N9" s="136"/>
      <c r="O9" s="136"/>
      <c r="P9" s="136"/>
      <c r="Q9" s="136"/>
      <c r="R9" s="136"/>
      <c r="S9" s="136"/>
      <c r="T9" s="136"/>
      <c r="U9" s="161"/>
      <c r="V9" s="161">
        <f>SUM(J9-L9+N9+R9)</f>
        <v>23</v>
      </c>
      <c r="W9" s="340"/>
      <c r="X9" s="325"/>
      <c r="Y9" s="136" t="s">
        <v>378</v>
      </c>
    </row>
    <row r="10" spans="1:25">
      <c r="A10" s="136" t="s">
        <v>379</v>
      </c>
      <c r="B10" s="136" t="s">
        <v>380</v>
      </c>
      <c r="C10" s="136" t="s">
        <v>334</v>
      </c>
      <c r="D10" s="136" t="s">
        <v>381</v>
      </c>
      <c r="E10" s="136" t="s">
        <v>382</v>
      </c>
      <c r="F10" s="136" t="s">
        <v>383</v>
      </c>
      <c r="G10" s="136" t="s">
        <v>384</v>
      </c>
      <c r="H10" s="176" t="s">
        <v>385</v>
      </c>
      <c r="I10" s="136"/>
      <c r="J10" s="136">
        <v>10</v>
      </c>
      <c r="K10" s="136">
        <v>10</v>
      </c>
      <c r="L10" s="136"/>
      <c r="M10" s="136"/>
      <c r="N10" s="169">
        <v>10</v>
      </c>
      <c r="O10" s="136">
        <v>10</v>
      </c>
      <c r="P10" s="136"/>
      <c r="Q10" s="136"/>
      <c r="R10" s="136"/>
      <c r="S10" s="136"/>
      <c r="T10" s="136"/>
      <c r="U10" s="136"/>
      <c r="V10" s="161">
        <f t="shared" si="0"/>
        <v>20</v>
      </c>
      <c r="W10" s="273">
        <v>20</v>
      </c>
      <c r="X10" s="138">
        <v>200</v>
      </c>
      <c r="Y10" s="136" t="s">
        <v>386</v>
      </c>
    </row>
    <row r="11" spans="1:25" ht="29.25" customHeight="1">
      <c r="A11" s="139" t="s">
        <v>387</v>
      </c>
      <c r="B11" s="139" t="s">
        <v>388</v>
      </c>
      <c r="C11" s="139" t="s">
        <v>389</v>
      </c>
      <c r="D11" s="139" t="s">
        <v>390</v>
      </c>
      <c r="E11" s="139" t="s">
        <v>391</v>
      </c>
      <c r="F11" s="136" t="s">
        <v>392</v>
      </c>
      <c r="G11" s="136"/>
      <c r="H11" s="140" t="s">
        <v>393</v>
      </c>
      <c r="I11" s="136"/>
      <c r="J11" s="136">
        <v>10</v>
      </c>
      <c r="K11" s="136">
        <v>10</v>
      </c>
      <c r="L11" s="136"/>
      <c r="M11" s="136"/>
      <c r="N11" s="136">
        <v>1</v>
      </c>
      <c r="O11" s="136">
        <v>1</v>
      </c>
      <c r="P11" s="136"/>
      <c r="Q11" s="136"/>
      <c r="R11" s="136"/>
      <c r="S11" s="136"/>
      <c r="T11" s="136"/>
      <c r="U11" s="161"/>
      <c r="V11" s="161">
        <f t="shared" si="0"/>
        <v>11</v>
      </c>
      <c r="W11" s="338">
        <v>71</v>
      </c>
      <c r="X11" s="335">
        <v>710</v>
      </c>
      <c r="Y11" s="139" t="s">
        <v>394</v>
      </c>
    </row>
    <row r="12" spans="1:25" ht="13.5" customHeight="1">
      <c r="A12" s="139" t="s">
        <v>387</v>
      </c>
      <c r="B12" s="139" t="s">
        <v>388</v>
      </c>
      <c r="C12" s="139" t="s">
        <v>389</v>
      </c>
      <c r="D12" s="139" t="s">
        <v>390</v>
      </c>
      <c r="E12" s="139" t="s">
        <v>391</v>
      </c>
      <c r="F12" s="136" t="s">
        <v>392</v>
      </c>
      <c r="G12" s="136"/>
      <c r="H12" s="140" t="s">
        <v>393</v>
      </c>
      <c r="I12" s="136"/>
      <c r="J12" s="136">
        <v>37</v>
      </c>
      <c r="K12" s="136">
        <v>37</v>
      </c>
      <c r="L12" s="136"/>
      <c r="M12" s="136"/>
      <c r="N12" s="136">
        <v>23</v>
      </c>
      <c r="O12" s="136">
        <v>23</v>
      </c>
      <c r="P12" s="136"/>
      <c r="Q12" s="136"/>
      <c r="R12" s="136"/>
      <c r="S12" s="136"/>
      <c r="T12" s="136"/>
      <c r="U12" s="161"/>
      <c r="V12" s="161">
        <f t="shared" si="0"/>
        <v>60</v>
      </c>
      <c r="W12" s="340"/>
      <c r="X12" s="335"/>
      <c r="Y12" s="136" t="s">
        <v>395</v>
      </c>
    </row>
    <row r="13" spans="1:25" ht="16.5" customHeight="1">
      <c r="A13" s="139" t="s">
        <v>396</v>
      </c>
      <c r="B13" s="139" t="s">
        <v>397</v>
      </c>
      <c r="C13" s="139" t="s">
        <v>125</v>
      </c>
      <c r="D13" s="139" t="s">
        <v>398</v>
      </c>
      <c r="E13" s="139" t="s">
        <v>399</v>
      </c>
      <c r="F13" s="136" t="s">
        <v>400</v>
      </c>
      <c r="G13" s="136" t="s">
        <v>401</v>
      </c>
      <c r="H13" s="140" t="s">
        <v>402</v>
      </c>
      <c r="I13" s="136"/>
      <c r="J13" s="136">
        <v>60</v>
      </c>
      <c r="K13" s="136">
        <v>60</v>
      </c>
      <c r="L13" s="136"/>
      <c r="M13" s="136"/>
      <c r="N13" s="136"/>
      <c r="O13" s="136"/>
      <c r="P13" s="136"/>
      <c r="Q13" s="136"/>
      <c r="R13" s="136"/>
      <c r="S13" s="136"/>
      <c r="T13" s="136"/>
      <c r="U13" s="161"/>
      <c r="V13" s="161">
        <f t="shared" si="0"/>
        <v>60</v>
      </c>
      <c r="W13" s="161">
        <v>60</v>
      </c>
      <c r="X13" s="138">
        <v>600</v>
      </c>
      <c r="Y13" s="177" t="s">
        <v>403</v>
      </c>
    </row>
    <row r="14" spans="1:25" ht="25.5">
      <c r="A14" s="139" t="s">
        <v>404</v>
      </c>
      <c r="B14" s="139" t="s">
        <v>405</v>
      </c>
      <c r="C14" s="139" t="s">
        <v>125</v>
      </c>
      <c r="D14" s="139" t="s">
        <v>406</v>
      </c>
      <c r="E14" s="139" t="s">
        <v>407</v>
      </c>
      <c r="F14" s="136" t="s">
        <v>408</v>
      </c>
      <c r="G14" s="136"/>
      <c r="H14" s="140" t="s">
        <v>409</v>
      </c>
      <c r="I14" s="136"/>
      <c r="J14" s="136">
        <v>25</v>
      </c>
      <c r="K14" s="136">
        <v>25</v>
      </c>
      <c r="L14" s="136"/>
      <c r="M14" s="136"/>
      <c r="N14" s="136"/>
      <c r="O14" s="136"/>
      <c r="P14" s="136"/>
      <c r="Q14" s="136"/>
      <c r="R14" s="136"/>
      <c r="S14" s="136"/>
      <c r="T14" s="136"/>
      <c r="U14" s="161"/>
      <c r="V14" s="161">
        <f t="shared" si="0"/>
        <v>25</v>
      </c>
      <c r="W14" s="161">
        <v>25</v>
      </c>
      <c r="X14" s="138">
        <v>500</v>
      </c>
      <c r="Y14" s="139" t="s">
        <v>410</v>
      </c>
    </row>
    <row r="15" spans="1:25" ht="51" customHeight="1">
      <c r="A15" s="136" t="s">
        <v>411</v>
      </c>
      <c r="B15" s="136"/>
      <c r="C15" s="136"/>
      <c r="D15" s="136"/>
      <c r="E15" s="136"/>
      <c r="F15" s="136"/>
      <c r="G15" s="136"/>
      <c r="H15" s="140"/>
      <c r="I15" s="136"/>
      <c r="J15" s="136">
        <v>50</v>
      </c>
      <c r="K15" s="136">
        <v>50</v>
      </c>
      <c r="L15" s="136">
        <v>28</v>
      </c>
      <c r="M15" s="136"/>
      <c r="N15" s="136"/>
      <c r="O15" s="136"/>
      <c r="P15" s="136"/>
      <c r="Q15" s="136"/>
      <c r="R15" s="136"/>
      <c r="S15" s="136"/>
      <c r="T15" s="136"/>
      <c r="U15" s="161"/>
      <c r="V15" s="161">
        <f t="shared" si="0"/>
        <v>50</v>
      </c>
      <c r="W15" s="161">
        <v>22</v>
      </c>
      <c r="X15" s="178">
        <v>220</v>
      </c>
      <c r="Y15" s="139" t="s">
        <v>412</v>
      </c>
    </row>
    <row r="16" spans="1:25">
      <c r="A16" s="136" t="s">
        <v>413</v>
      </c>
      <c r="B16" s="136" t="s">
        <v>414</v>
      </c>
      <c r="C16" s="136" t="s">
        <v>415</v>
      </c>
      <c r="D16" s="136" t="s">
        <v>416</v>
      </c>
      <c r="E16" s="136" t="s">
        <v>417</v>
      </c>
      <c r="F16" s="136" t="s">
        <v>418</v>
      </c>
      <c r="G16" s="136"/>
      <c r="H16" s="140" t="s">
        <v>419</v>
      </c>
      <c r="I16" s="136"/>
      <c r="J16" s="136">
        <v>30</v>
      </c>
      <c r="K16" s="136">
        <v>30</v>
      </c>
      <c r="L16" s="136"/>
      <c r="M16" s="136"/>
      <c r="N16" s="136"/>
      <c r="O16" s="136"/>
      <c r="P16" s="136"/>
      <c r="Q16" s="136"/>
      <c r="R16" s="136"/>
      <c r="S16" s="136"/>
      <c r="T16" s="136"/>
      <c r="U16" s="161"/>
      <c r="V16" s="161">
        <f t="shared" si="0"/>
        <v>30</v>
      </c>
      <c r="W16" s="161">
        <v>30</v>
      </c>
      <c r="X16" s="178">
        <v>300</v>
      </c>
      <c r="Y16" s="136" t="s">
        <v>420</v>
      </c>
    </row>
    <row r="17" spans="1:25">
      <c r="A17" s="136" t="s">
        <v>421</v>
      </c>
      <c r="B17" s="136" t="s">
        <v>422</v>
      </c>
      <c r="C17" s="136" t="s">
        <v>423</v>
      </c>
      <c r="D17" s="136" t="s">
        <v>424</v>
      </c>
      <c r="E17" s="136" t="s">
        <v>425</v>
      </c>
      <c r="F17" s="136" t="s">
        <v>426</v>
      </c>
      <c r="G17" s="136" t="s">
        <v>427</v>
      </c>
      <c r="H17" s="140" t="s">
        <v>428</v>
      </c>
      <c r="I17" s="136"/>
      <c r="J17" s="136">
        <v>95</v>
      </c>
      <c r="K17" s="136">
        <v>95</v>
      </c>
      <c r="L17" s="336">
        <v>0</v>
      </c>
      <c r="M17" s="136"/>
      <c r="N17" s="160"/>
      <c r="O17" s="136"/>
      <c r="P17" s="136"/>
      <c r="Q17" s="136"/>
      <c r="R17" s="136"/>
      <c r="S17" s="136"/>
      <c r="T17" s="136"/>
      <c r="U17" s="136"/>
      <c r="V17" s="161">
        <f t="shared" si="0"/>
        <v>95</v>
      </c>
      <c r="W17" s="338">
        <v>145</v>
      </c>
      <c r="X17" s="323">
        <v>1450</v>
      </c>
      <c r="Y17" s="136" t="s">
        <v>429</v>
      </c>
    </row>
    <row r="18" spans="1:25">
      <c r="A18" s="136" t="s">
        <v>421</v>
      </c>
      <c r="B18" s="136" t="s">
        <v>422</v>
      </c>
      <c r="C18" s="136" t="s">
        <v>423</v>
      </c>
      <c r="D18" s="136" t="s">
        <v>424</v>
      </c>
      <c r="E18" s="136" t="s">
        <v>425</v>
      </c>
      <c r="F18" s="136" t="s">
        <v>426</v>
      </c>
      <c r="G18" s="136" t="s">
        <v>427</v>
      </c>
      <c r="H18" s="140" t="s">
        <v>428</v>
      </c>
      <c r="I18" s="136"/>
      <c r="J18" s="136">
        <v>50</v>
      </c>
      <c r="K18" s="136">
        <v>50</v>
      </c>
      <c r="L18" s="337"/>
      <c r="M18" s="136"/>
      <c r="N18" s="160"/>
      <c r="O18" s="136"/>
      <c r="P18" s="136"/>
      <c r="Q18" s="136"/>
      <c r="R18" s="136"/>
      <c r="S18" s="136"/>
      <c r="T18" s="136"/>
      <c r="U18" s="136"/>
      <c r="V18" s="161">
        <f t="shared" si="0"/>
        <v>50</v>
      </c>
      <c r="W18" s="340"/>
      <c r="X18" s="325"/>
      <c r="Y18" s="307" t="s">
        <v>430</v>
      </c>
    </row>
    <row r="19" spans="1:25" ht="13.5" customHeight="1">
      <c r="A19" s="139" t="s">
        <v>431</v>
      </c>
      <c r="B19" s="139" t="s">
        <v>432</v>
      </c>
      <c r="C19" s="139" t="s">
        <v>214</v>
      </c>
      <c r="D19" s="139" t="s">
        <v>433</v>
      </c>
      <c r="E19" s="139" t="s">
        <v>434</v>
      </c>
      <c r="F19" s="136" t="s">
        <v>435</v>
      </c>
      <c r="G19" s="136"/>
      <c r="H19" s="140" t="s">
        <v>436</v>
      </c>
      <c r="I19" s="136"/>
      <c r="J19" s="136">
        <v>75</v>
      </c>
      <c r="K19" s="136">
        <v>75</v>
      </c>
      <c r="L19" s="136"/>
      <c r="M19" s="136"/>
      <c r="N19" s="136"/>
      <c r="O19" s="136"/>
      <c r="P19" s="136"/>
      <c r="Q19" s="136"/>
      <c r="R19" s="136"/>
      <c r="S19" s="136"/>
      <c r="T19" s="136"/>
      <c r="U19" s="161"/>
      <c r="V19" s="161">
        <f>SUM(J19+N19+R19)</f>
        <v>75</v>
      </c>
      <c r="W19" s="161">
        <v>75</v>
      </c>
      <c r="X19" s="138">
        <v>750</v>
      </c>
      <c r="Y19" s="136" t="s">
        <v>437</v>
      </c>
    </row>
    <row r="20" spans="1:25">
      <c r="A20" s="136" t="s">
        <v>438</v>
      </c>
      <c r="B20" s="136" t="s">
        <v>439</v>
      </c>
      <c r="C20" s="136" t="s">
        <v>125</v>
      </c>
      <c r="D20" s="160" t="s">
        <v>440</v>
      </c>
      <c r="E20" s="136" t="s">
        <v>441</v>
      </c>
      <c r="F20" s="136" t="s">
        <v>442</v>
      </c>
      <c r="G20" s="136"/>
      <c r="H20" s="136"/>
      <c r="I20" s="136"/>
      <c r="J20" s="136">
        <v>25</v>
      </c>
      <c r="K20" s="136">
        <v>25</v>
      </c>
      <c r="L20" s="136"/>
      <c r="M20" s="136"/>
      <c r="N20" s="136"/>
      <c r="O20" s="136"/>
      <c r="P20" s="136"/>
      <c r="Q20" s="136"/>
      <c r="R20" s="136"/>
      <c r="S20" s="197"/>
      <c r="T20" s="160"/>
      <c r="U20" s="266"/>
      <c r="V20" s="161">
        <f>SUM(J20+N20+R20)</f>
        <v>25</v>
      </c>
      <c r="W20" s="136">
        <v>25</v>
      </c>
      <c r="X20" s="111">
        <v>250</v>
      </c>
      <c r="Y20" s="136" t="s">
        <v>443</v>
      </c>
    </row>
    <row r="21" spans="1:25">
      <c r="A21" s="136" t="s">
        <v>444</v>
      </c>
      <c r="B21" s="158" t="s">
        <v>445</v>
      </c>
      <c r="C21" s="158" t="s">
        <v>446</v>
      </c>
      <c r="D21" s="158" t="s">
        <v>447</v>
      </c>
      <c r="E21" s="158" t="s">
        <v>448</v>
      </c>
      <c r="F21" s="158" t="s">
        <v>449</v>
      </c>
      <c r="G21" s="158" t="s">
        <v>450</v>
      </c>
      <c r="H21" s="179" t="s">
        <v>451</v>
      </c>
      <c r="I21" s="136"/>
      <c r="J21" s="136">
        <v>50</v>
      </c>
      <c r="K21" s="136">
        <v>50</v>
      </c>
      <c r="L21" s="136"/>
      <c r="M21" s="136"/>
      <c r="N21" s="160"/>
      <c r="O21" s="136"/>
      <c r="P21" s="136"/>
      <c r="Q21" s="136"/>
      <c r="R21" s="136"/>
      <c r="S21" s="136"/>
      <c r="T21" s="136"/>
      <c r="U21" s="136"/>
      <c r="V21" s="161">
        <f t="shared" si="0"/>
        <v>50</v>
      </c>
      <c r="W21" s="161">
        <v>50</v>
      </c>
      <c r="X21" s="138">
        <v>500</v>
      </c>
      <c r="Y21" s="136" t="s">
        <v>452</v>
      </c>
    </row>
    <row r="22" spans="1:25" ht="13.5" customHeight="1">
      <c r="A22" s="139" t="s">
        <v>453</v>
      </c>
      <c r="B22" s="139" t="s">
        <v>454</v>
      </c>
      <c r="C22" s="139" t="s">
        <v>455</v>
      </c>
      <c r="D22" s="139" t="s">
        <v>456</v>
      </c>
      <c r="E22" s="139" t="s">
        <v>457</v>
      </c>
      <c r="F22" s="136" t="s">
        <v>458</v>
      </c>
      <c r="G22" s="136"/>
      <c r="H22" s="140"/>
      <c r="I22" s="136"/>
      <c r="J22" s="136">
        <v>50</v>
      </c>
      <c r="K22" s="136">
        <v>50</v>
      </c>
      <c r="L22" s="136"/>
      <c r="M22" s="136"/>
      <c r="N22" s="136">
        <v>50</v>
      </c>
      <c r="O22" s="136">
        <v>50</v>
      </c>
      <c r="P22" s="136"/>
      <c r="Q22" s="136"/>
      <c r="R22" s="136"/>
      <c r="S22" s="136"/>
      <c r="T22" s="136"/>
      <c r="U22" s="161"/>
      <c r="V22" s="161">
        <f t="shared" si="0"/>
        <v>100</v>
      </c>
      <c r="W22" s="338">
        <v>300</v>
      </c>
      <c r="X22" s="322">
        <v>3000</v>
      </c>
      <c r="Y22" s="136" t="s">
        <v>459</v>
      </c>
    </row>
    <row r="23" spans="1:25" ht="11.25" customHeight="1">
      <c r="A23" s="139" t="s">
        <v>453</v>
      </c>
      <c r="B23" s="139" t="s">
        <v>454</v>
      </c>
      <c r="C23" s="139" t="s">
        <v>455</v>
      </c>
      <c r="D23" s="139" t="s">
        <v>456</v>
      </c>
      <c r="E23" s="139" t="s">
        <v>457</v>
      </c>
      <c r="F23" s="136" t="s">
        <v>458</v>
      </c>
      <c r="G23" s="136"/>
      <c r="H23" s="140"/>
      <c r="I23" s="136"/>
      <c r="J23" s="136">
        <v>100</v>
      </c>
      <c r="K23" s="136">
        <v>100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61"/>
      <c r="V23" s="161">
        <f t="shared" si="0"/>
        <v>100</v>
      </c>
      <c r="W23" s="339"/>
      <c r="X23" s="322"/>
      <c r="Y23" s="136" t="s">
        <v>460</v>
      </c>
    </row>
    <row r="24" spans="1:25" ht="12.75" customHeight="1">
      <c r="A24" s="139" t="s">
        <v>453</v>
      </c>
      <c r="B24" s="139" t="s">
        <v>454</v>
      </c>
      <c r="C24" s="139" t="s">
        <v>455</v>
      </c>
      <c r="D24" s="139" t="s">
        <v>456</v>
      </c>
      <c r="E24" s="139" t="s">
        <v>457</v>
      </c>
      <c r="F24" s="136" t="s">
        <v>458</v>
      </c>
      <c r="G24" s="136"/>
      <c r="H24" s="136"/>
      <c r="I24" s="136"/>
      <c r="J24" s="136">
        <v>30</v>
      </c>
      <c r="K24" s="136">
        <v>30</v>
      </c>
      <c r="L24" s="136"/>
      <c r="M24" s="136"/>
      <c r="N24" s="168">
        <v>70</v>
      </c>
      <c r="O24" s="136">
        <v>70</v>
      </c>
      <c r="P24" s="136"/>
      <c r="Q24" s="136"/>
      <c r="R24" s="136"/>
      <c r="S24" s="136"/>
      <c r="T24" s="136"/>
      <c r="U24" s="136"/>
      <c r="V24" s="161">
        <f t="shared" si="0"/>
        <v>100</v>
      </c>
      <c r="W24" s="340"/>
      <c r="X24" s="322"/>
      <c r="Y24" s="136" t="s">
        <v>461</v>
      </c>
    </row>
    <row r="25" spans="1:25" ht="12.75" customHeight="1">
      <c r="A25" s="139" t="s">
        <v>462</v>
      </c>
      <c r="B25" s="139" t="s">
        <v>463</v>
      </c>
      <c r="C25" s="139" t="s">
        <v>125</v>
      </c>
      <c r="D25" s="139" t="s">
        <v>464</v>
      </c>
      <c r="E25" s="139" t="s">
        <v>465</v>
      </c>
      <c r="F25" s="136" t="s">
        <v>466</v>
      </c>
      <c r="G25" s="136"/>
      <c r="H25" s="140" t="s">
        <v>467</v>
      </c>
      <c r="I25" s="136"/>
      <c r="J25" s="136">
        <v>20</v>
      </c>
      <c r="K25" s="136">
        <v>20</v>
      </c>
      <c r="L25" s="136"/>
      <c r="M25" s="136"/>
      <c r="N25" s="168"/>
      <c r="O25" s="136"/>
      <c r="P25" s="136"/>
      <c r="Q25" s="136"/>
      <c r="R25" s="136"/>
      <c r="S25" s="136"/>
      <c r="T25" s="136"/>
      <c r="U25" s="136"/>
      <c r="V25" s="161">
        <v>20</v>
      </c>
      <c r="W25" s="161">
        <v>20</v>
      </c>
      <c r="X25" s="312">
        <v>210</v>
      </c>
      <c r="Y25" s="136" t="s">
        <v>468</v>
      </c>
    </row>
    <row r="26" spans="1:25">
      <c r="A26" s="136" t="s">
        <v>469</v>
      </c>
      <c r="B26" s="136" t="s">
        <v>470</v>
      </c>
      <c r="C26" s="136" t="s">
        <v>125</v>
      </c>
      <c r="D26" s="136" t="s">
        <v>471</v>
      </c>
      <c r="E26" s="136" t="s">
        <v>472</v>
      </c>
      <c r="F26" s="136" t="s">
        <v>473</v>
      </c>
      <c r="G26" s="136" t="s">
        <v>474</v>
      </c>
      <c r="H26" s="140" t="s">
        <v>475</v>
      </c>
      <c r="I26" s="136"/>
      <c r="J26" s="136">
        <v>39</v>
      </c>
      <c r="K26" s="136">
        <v>39</v>
      </c>
      <c r="L26" s="136"/>
      <c r="M26" s="136"/>
      <c r="N26" s="136"/>
      <c r="O26" s="136"/>
      <c r="P26" s="136"/>
      <c r="Q26" s="136"/>
      <c r="R26" s="136"/>
      <c r="S26" s="136"/>
      <c r="T26" s="136"/>
      <c r="U26" s="161"/>
      <c r="V26" s="161">
        <f t="shared" si="0"/>
        <v>39</v>
      </c>
      <c r="W26" s="161">
        <v>39</v>
      </c>
      <c r="X26" s="178">
        <v>500</v>
      </c>
      <c r="Y26" s="136" t="s">
        <v>476</v>
      </c>
    </row>
    <row r="27" spans="1:25">
      <c r="A27" s="136" t="s">
        <v>477</v>
      </c>
      <c r="B27" s="136" t="s">
        <v>478</v>
      </c>
      <c r="C27" s="136" t="s">
        <v>389</v>
      </c>
      <c r="D27" s="136" t="s">
        <v>479</v>
      </c>
      <c r="E27" s="136" t="s">
        <v>480</v>
      </c>
      <c r="F27" s="136"/>
      <c r="G27" s="136"/>
      <c r="H27" s="140" t="s">
        <v>481</v>
      </c>
      <c r="I27" s="136"/>
      <c r="J27" s="136">
        <v>24</v>
      </c>
      <c r="K27" s="136">
        <v>24</v>
      </c>
      <c r="L27" s="136"/>
      <c r="M27" s="136"/>
      <c r="N27" s="136"/>
      <c r="O27" s="136"/>
      <c r="P27" s="136"/>
      <c r="Q27" s="136"/>
      <c r="R27" s="136"/>
      <c r="S27" s="136"/>
      <c r="T27" s="136"/>
      <c r="U27" s="161"/>
      <c r="V27" s="161">
        <f t="shared" si="0"/>
        <v>24</v>
      </c>
      <c r="W27" s="161">
        <v>24</v>
      </c>
      <c r="X27" s="178">
        <v>240</v>
      </c>
      <c r="Y27" s="136" t="s">
        <v>482</v>
      </c>
    </row>
    <row r="28" spans="1:25" ht="12" customHeight="1">
      <c r="A28" s="136" t="s">
        <v>483</v>
      </c>
      <c r="B28" s="136" t="s">
        <v>484</v>
      </c>
      <c r="C28" s="136" t="s">
        <v>125</v>
      </c>
      <c r="D28" s="136" t="s">
        <v>485</v>
      </c>
      <c r="E28" s="136" t="s">
        <v>486</v>
      </c>
      <c r="F28" s="136" t="s">
        <v>487</v>
      </c>
      <c r="G28" s="136"/>
      <c r="H28" s="136"/>
      <c r="I28" s="136"/>
      <c r="J28" s="136">
        <v>35</v>
      </c>
      <c r="K28" s="136">
        <v>35</v>
      </c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61">
        <f t="shared" si="0"/>
        <v>35</v>
      </c>
      <c r="W28" s="161">
        <v>35</v>
      </c>
      <c r="X28" s="178">
        <v>350</v>
      </c>
      <c r="Y28" s="136" t="s">
        <v>488</v>
      </c>
    </row>
    <row r="29" spans="1:25">
      <c r="A29" s="136" t="s">
        <v>489</v>
      </c>
      <c r="B29" s="136" t="s">
        <v>490</v>
      </c>
      <c r="C29" s="136" t="s">
        <v>214</v>
      </c>
      <c r="D29" s="136" t="s">
        <v>491</v>
      </c>
      <c r="E29" s="136" t="s">
        <v>492</v>
      </c>
      <c r="F29" s="136" t="s">
        <v>493</v>
      </c>
      <c r="G29" s="136"/>
      <c r="H29" s="140" t="s">
        <v>494</v>
      </c>
      <c r="I29" s="136"/>
      <c r="J29" s="136">
        <v>10</v>
      </c>
      <c r="K29" s="136">
        <v>10</v>
      </c>
      <c r="L29" s="136">
        <v>5</v>
      </c>
      <c r="M29" s="136"/>
      <c r="N29" s="136"/>
      <c r="O29" s="136"/>
      <c r="P29" s="136"/>
      <c r="Q29" s="136"/>
      <c r="R29" s="136"/>
      <c r="S29" s="136"/>
      <c r="T29" s="136"/>
      <c r="U29" s="136"/>
      <c r="V29" s="161">
        <f>SUM(J29-L29+N29+R29)</f>
        <v>5</v>
      </c>
      <c r="W29" s="161">
        <v>5</v>
      </c>
      <c r="X29" s="138">
        <v>50</v>
      </c>
      <c r="Y29" s="136" t="s">
        <v>495</v>
      </c>
    </row>
    <row r="30" spans="1:25" ht="13.5" customHeight="1">
      <c r="A30" s="139" t="s">
        <v>496</v>
      </c>
      <c r="B30" s="139" t="s">
        <v>497</v>
      </c>
      <c r="C30" s="139" t="s">
        <v>125</v>
      </c>
      <c r="D30" s="139" t="s">
        <v>498</v>
      </c>
      <c r="E30" s="139" t="s">
        <v>499</v>
      </c>
      <c r="F30" s="136" t="s">
        <v>500</v>
      </c>
      <c r="G30" s="136"/>
      <c r="H30" s="140"/>
      <c r="I30" s="136"/>
      <c r="J30" s="136">
        <v>50</v>
      </c>
      <c r="K30" s="136">
        <v>50</v>
      </c>
      <c r="L30" s="136"/>
      <c r="M30" s="136"/>
      <c r="N30" s="136"/>
      <c r="O30" s="136"/>
      <c r="P30" s="136"/>
      <c r="Q30" s="136"/>
      <c r="R30" s="136"/>
      <c r="S30" s="136"/>
      <c r="T30" s="136"/>
      <c r="U30" s="161"/>
      <c r="V30" s="161">
        <f t="shared" si="0"/>
        <v>50</v>
      </c>
      <c r="W30" s="338">
        <v>90</v>
      </c>
      <c r="X30" s="322">
        <v>2460</v>
      </c>
      <c r="Y30" s="136" t="s">
        <v>501</v>
      </c>
    </row>
    <row r="31" spans="1:25" ht="15" customHeight="1">
      <c r="A31" s="136" t="s">
        <v>496</v>
      </c>
      <c r="B31" s="136" t="s">
        <v>497</v>
      </c>
      <c r="C31" s="136" t="s">
        <v>502</v>
      </c>
      <c r="D31" s="136" t="s">
        <v>498</v>
      </c>
      <c r="E31" s="136" t="s">
        <v>499</v>
      </c>
      <c r="F31" s="136" t="s">
        <v>500</v>
      </c>
      <c r="G31" s="136"/>
      <c r="H31" s="136"/>
      <c r="I31" s="136"/>
      <c r="J31" s="136">
        <v>20</v>
      </c>
      <c r="K31" s="136">
        <v>20</v>
      </c>
      <c r="L31" s="136"/>
      <c r="M31" s="136"/>
      <c r="N31" s="160"/>
      <c r="O31" s="136"/>
      <c r="P31" s="136"/>
      <c r="Q31" s="136"/>
      <c r="R31" s="136"/>
      <c r="S31" s="136"/>
      <c r="T31" s="136"/>
      <c r="U31" s="136"/>
      <c r="V31" s="161">
        <f t="shared" si="0"/>
        <v>20</v>
      </c>
      <c r="W31" s="339"/>
      <c r="X31" s="322"/>
      <c r="Y31" s="136" t="s">
        <v>503</v>
      </c>
    </row>
    <row r="32" spans="1:25">
      <c r="A32" s="136" t="s">
        <v>496</v>
      </c>
      <c r="B32" s="136" t="s">
        <v>497</v>
      </c>
      <c r="C32" s="136" t="s">
        <v>125</v>
      </c>
      <c r="D32" s="136" t="s">
        <v>498</v>
      </c>
      <c r="E32" s="136" t="s">
        <v>504</v>
      </c>
      <c r="F32" s="136" t="s">
        <v>505</v>
      </c>
      <c r="G32" s="136"/>
      <c r="H32" s="136"/>
      <c r="I32" s="136"/>
      <c r="J32" s="136">
        <v>20</v>
      </c>
      <c r="K32" s="136">
        <v>20</v>
      </c>
      <c r="L32" s="136"/>
      <c r="M32" s="136"/>
      <c r="N32" s="160"/>
      <c r="O32" s="136"/>
      <c r="P32" s="136"/>
      <c r="Q32" s="136"/>
      <c r="R32" s="136"/>
      <c r="S32" s="136"/>
      <c r="T32" s="136"/>
      <c r="U32" s="136"/>
      <c r="V32" s="161">
        <f t="shared" si="0"/>
        <v>20</v>
      </c>
      <c r="W32" s="340"/>
      <c r="X32" s="322"/>
      <c r="Y32" s="136" t="s">
        <v>506</v>
      </c>
    </row>
    <row r="33" spans="1:25">
      <c r="A33" s="136" t="s">
        <v>496</v>
      </c>
      <c r="B33" s="136" t="s">
        <v>507</v>
      </c>
      <c r="C33" s="136" t="s">
        <v>125</v>
      </c>
      <c r="D33" s="136" t="s">
        <v>508</v>
      </c>
      <c r="E33" s="136" t="s">
        <v>509</v>
      </c>
      <c r="F33" s="136" t="s">
        <v>510</v>
      </c>
      <c r="G33" s="136"/>
      <c r="H33" s="140"/>
      <c r="I33" s="136"/>
      <c r="J33" s="136">
        <v>7</v>
      </c>
      <c r="K33" s="136">
        <v>7</v>
      </c>
      <c r="L33" s="136"/>
      <c r="M33" s="136"/>
      <c r="N33" s="168">
        <v>3</v>
      </c>
      <c r="O33" s="136">
        <v>3</v>
      </c>
      <c r="P33" s="136"/>
      <c r="Q33" s="136"/>
      <c r="R33" s="136"/>
      <c r="S33" s="136"/>
      <c r="T33" s="136"/>
      <c r="U33" s="136"/>
      <c r="V33" s="161">
        <f t="shared" si="0"/>
        <v>10</v>
      </c>
      <c r="W33" s="161">
        <v>10</v>
      </c>
      <c r="X33" s="138">
        <v>100</v>
      </c>
      <c r="Y33" s="136" t="s">
        <v>511</v>
      </c>
    </row>
    <row r="34" spans="1:25">
      <c r="A34" s="136" t="s">
        <v>512</v>
      </c>
      <c r="B34" s="136" t="s">
        <v>513</v>
      </c>
      <c r="C34" s="136" t="s">
        <v>514</v>
      </c>
      <c r="D34" s="136" t="s">
        <v>515</v>
      </c>
      <c r="E34" s="136" t="s">
        <v>516</v>
      </c>
      <c r="F34" s="136" t="s">
        <v>517</v>
      </c>
      <c r="G34" s="136" t="s">
        <v>518</v>
      </c>
      <c r="H34" s="140" t="s">
        <v>519</v>
      </c>
      <c r="I34" s="136"/>
      <c r="J34" s="136">
        <v>10</v>
      </c>
      <c r="K34" s="136">
        <v>10</v>
      </c>
      <c r="L34" s="136"/>
      <c r="M34" s="136"/>
      <c r="N34" s="136"/>
      <c r="O34" s="136"/>
      <c r="P34" s="136"/>
      <c r="Q34" s="136"/>
      <c r="R34" s="136"/>
      <c r="S34" s="136"/>
      <c r="T34" s="136"/>
      <c r="U34" s="161"/>
      <c r="V34" s="161">
        <f t="shared" si="0"/>
        <v>10</v>
      </c>
      <c r="W34" s="161">
        <v>10</v>
      </c>
      <c r="X34" s="178">
        <v>100</v>
      </c>
      <c r="Y34" s="136" t="s">
        <v>520</v>
      </c>
    </row>
    <row r="35" spans="1:25" ht="13.5" customHeight="1">
      <c r="A35" s="139" t="s">
        <v>521</v>
      </c>
      <c r="B35" s="139" t="s">
        <v>522</v>
      </c>
      <c r="C35" s="139" t="s">
        <v>147</v>
      </c>
      <c r="D35" s="139" t="s">
        <v>523</v>
      </c>
      <c r="E35" s="139" t="s">
        <v>524</v>
      </c>
      <c r="F35" s="136" t="s">
        <v>525</v>
      </c>
      <c r="G35" s="136"/>
      <c r="H35" s="140" t="s">
        <v>526</v>
      </c>
      <c r="I35" s="136"/>
      <c r="J35" s="136"/>
      <c r="K35" s="136"/>
      <c r="L35" s="136"/>
      <c r="M35" s="136"/>
      <c r="N35" s="136">
        <v>24</v>
      </c>
      <c r="O35" s="136">
        <v>24</v>
      </c>
      <c r="P35" s="136"/>
      <c r="Q35" s="136"/>
      <c r="R35" s="136"/>
      <c r="S35" s="136"/>
      <c r="T35" s="136"/>
      <c r="U35" s="161"/>
      <c r="V35" s="161">
        <f t="shared" si="0"/>
        <v>24</v>
      </c>
      <c r="W35" s="161">
        <v>24</v>
      </c>
      <c r="X35" s="138">
        <v>240</v>
      </c>
      <c r="Y35" s="136" t="s">
        <v>527</v>
      </c>
    </row>
    <row r="37" spans="1:25">
      <c r="A37" s="60"/>
      <c r="B37" s="60"/>
      <c r="C37" s="60"/>
      <c r="D37" s="60"/>
      <c r="E37" s="60"/>
      <c r="G37" s="5"/>
      <c r="H37" s="2" t="s">
        <v>273</v>
      </c>
      <c r="I37" s="5"/>
      <c r="J37" s="2">
        <f>SUM(J4:J36)</f>
        <v>1332</v>
      </c>
      <c r="K37" s="2">
        <f>SUM(K4:K36)</f>
        <v>1332</v>
      </c>
      <c r="L37" s="2">
        <f>SUM(L4:L36)</f>
        <v>271</v>
      </c>
      <c r="M37" s="5"/>
      <c r="N37" s="2">
        <f>SUM(N4:N36)</f>
        <v>191</v>
      </c>
      <c r="O37" s="2">
        <f>SUM(O4:O36)</f>
        <v>191</v>
      </c>
      <c r="P37" s="2">
        <f>SUM(P4:P36)</f>
        <v>0</v>
      </c>
      <c r="Q37" s="5"/>
      <c r="R37" s="2">
        <f>SUM(R4:R36)</f>
        <v>0</v>
      </c>
      <c r="S37" s="2">
        <f>SUM(S4:S36)</f>
        <v>0</v>
      </c>
      <c r="T37" s="2">
        <f>SUM(T4:T36)</f>
        <v>0</v>
      </c>
      <c r="U37" s="5"/>
      <c r="V37" s="180">
        <f>SUM(V4:V36)</f>
        <v>1280</v>
      </c>
      <c r="W37" s="180">
        <f>SUM(W4:W35)</f>
        <v>1252</v>
      </c>
      <c r="X37" s="242">
        <f>SUM(X4:X36)</f>
        <v>14452.99</v>
      </c>
      <c r="Y37" s="8"/>
    </row>
    <row r="38" spans="1:25">
      <c r="N38" s="17"/>
    </row>
    <row r="39" spans="1:2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>
        <v>1089</v>
      </c>
      <c r="L39" s="52" t="s">
        <v>528</v>
      </c>
      <c r="M39" s="52"/>
      <c r="N39" s="11"/>
      <c r="O39" s="5">
        <v>191</v>
      </c>
      <c r="P39" s="52" t="s">
        <v>528</v>
      </c>
      <c r="W39" s="13">
        <v>1085</v>
      </c>
      <c r="X39" s="13" t="s">
        <v>529</v>
      </c>
    </row>
    <row r="40" spans="1:25">
      <c r="F40" s="70"/>
      <c r="H40" s="70"/>
      <c r="K40" s="13">
        <v>50</v>
      </c>
      <c r="L40" s="13" t="s">
        <v>530</v>
      </c>
      <c r="N40" s="11"/>
      <c r="Q40" s="52"/>
      <c r="R40" s="52"/>
      <c r="S40" s="52"/>
      <c r="T40" s="52"/>
      <c r="U40" s="52"/>
      <c r="V40" s="52"/>
      <c r="W40" s="13">
        <v>156</v>
      </c>
      <c r="X40" s="13" t="s">
        <v>531</v>
      </c>
      <c r="Y40" s="52"/>
    </row>
    <row r="41" spans="1:25">
      <c r="K41" s="13">
        <v>145</v>
      </c>
      <c r="L41" s="13" t="s">
        <v>530</v>
      </c>
      <c r="N41" s="17"/>
      <c r="W41" s="3">
        <v>1241</v>
      </c>
    </row>
    <row r="42" spans="1:25">
      <c r="K42" s="3">
        <v>894</v>
      </c>
      <c r="L42" s="13" t="s">
        <v>532</v>
      </c>
      <c r="N42" s="17"/>
    </row>
    <row r="43" spans="1:25">
      <c r="N43" s="17"/>
      <c r="W43" s="3"/>
    </row>
    <row r="44" spans="1:25">
      <c r="N44" s="17"/>
    </row>
    <row r="45" spans="1:25">
      <c r="N45" s="17"/>
    </row>
    <row r="46" spans="1:25">
      <c r="C46" s="70"/>
      <c r="N46" s="17"/>
    </row>
    <row r="47" spans="1:25">
      <c r="C47" s="70"/>
      <c r="N47" s="17"/>
    </row>
    <row r="48" spans="1:2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11"/>
      <c r="O48" s="52"/>
      <c r="P48" s="52"/>
    </row>
    <row r="50" spans="14:14">
      <c r="N50" s="17"/>
    </row>
  </sheetData>
  <mergeCells count="13">
    <mergeCell ref="W4:W5"/>
    <mergeCell ref="W17:W18"/>
    <mergeCell ref="X17:X18"/>
    <mergeCell ref="W11:W12"/>
    <mergeCell ref="X4:X5"/>
    <mergeCell ref="W7:W9"/>
    <mergeCell ref="X7:X9"/>
    <mergeCell ref="X30:X32"/>
    <mergeCell ref="X22:X24"/>
    <mergeCell ref="X11:X12"/>
    <mergeCell ref="L17:L18"/>
    <mergeCell ref="W30:W32"/>
    <mergeCell ref="W22:W24"/>
  </mergeCells>
  <phoneticPr fontId="0" type="noConversion"/>
  <hyperlinks>
    <hyperlink ref="H21" r:id="rId1" xr:uid="{00000000-0004-0000-0500-000000000000}"/>
    <hyperlink ref="H17" r:id="rId2" xr:uid="{00000000-0004-0000-0500-000001000000}"/>
    <hyperlink ref="H27" r:id="rId3" xr:uid="{00000000-0004-0000-0500-000002000000}"/>
    <hyperlink ref="H4" r:id="rId4" xr:uid="{00000000-0004-0000-0500-000003000000}"/>
    <hyperlink ref="H5" r:id="rId5" xr:uid="{00000000-0004-0000-0500-000004000000}"/>
    <hyperlink ref="H29" r:id="rId6" xr:uid="{00000000-0004-0000-0500-000005000000}"/>
    <hyperlink ref="H6" r:id="rId7" xr:uid="{00000000-0004-0000-0500-000006000000}"/>
    <hyperlink ref="H18" r:id="rId8" xr:uid="{00000000-0004-0000-0500-000007000000}"/>
    <hyperlink ref="H16" r:id="rId9" xr:uid="{00000000-0004-0000-0500-000008000000}"/>
    <hyperlink ref="H34" r:id="rId10" xr:uid="{00000000-0004-0000-0500-000009000000}"/>
    <hyperlink ref="H11" r:id="rId11" xr:uid="{00000000-0004-0000-0500-00000A000000}"/>
    <hyperlink ref="H12" r:id="rId12" xr:uid="{00000000-0004-0000-0500-00000B000000}"/>
    <hyperlink ref="H14" r:id="rId13" xr:uid="{00000000-0004-0000-0500-00000C000000}"/>
    <hyperlink ref="H35" r:id="rId14" xr:uid="{00000000-0004-0000-0500-00000D000000}"/>
    <hyperlink ref="H10" r:id="rId15" display="msciciliano@clarksonrouble.on.ca" xr:uid="{00000000-0004-0000-0500-00000E000000}"/>
    <hyperlink ref="H26" r:id="rId16" xr:uid="{00000000-0004-0000-0500-00000F000000}"/>
    <hyperlink ref="H13" r:id="rId17" xr:uid="{00000000-0004-0000-0500-000010000000}"/>
    <hyperlink ref="H25" r:id="rId18" xr:uid="{00000000-0004-0000-0500-000011000000}"/>
    <hyperlink ref="H19" r:id="rId19" xr:uid="{00000000-0004-0000-0500-000012000000}"/>
  </hyperlinks>
  <pageMargins left="0.25" right="0.25" top="0.46" bottom="0.25" header="0.26" footer="0.5"/>
  <pageSetup scale="49" orientation="landscape" horizontalDpi="4294967292" verticalDpi="1200" r:id="rId20"/>
  <headerFooter alignWithMargins="0">
    <oddHeader>&amp;R&amp;S&amp;D</oddHeader>
  </headerFooter>
  <legacyDrawing r:id="rId2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51"/>
  <sheetViews>
    <sheetView view="pageBreakPreview" topLeftCell="L3" zoomScaleNormal="100" zoomScaleSheetLayoutView="75" workbookViewId="0" xr3:uid="{9B253EF2-77E0-53E3-AE26-4D66ECD923F3}">
      <pane ySplit="1" topLeftCell="A38" activePane="bottomLeft" state="frozen"/>
      <selection activeCell="J3" sqref="J3"/>
      <selection pane="bottomLeft" activeCell="A8" sqref="A8:IV9"/>
    </sheetView>
  </sheetViews>
  <sheetFormatPr defaultRowHeight="12.75"/>
  <cols>
    <col min="1" max="1" width="39.42578125" style="13" bestFit="1" customWidth="1"/>
    <col min="2" max="2" width="22.42578125" style="13" customWidth="1"/>
    <col min="3" max="3" width="15.42578125" style="13" customWidth="1"/>
    <col min="4" max="4" width="13.85546875" style="13" customWidth="1"/>
    <col min="5" max="5" width="18.5703125" style="13" customWidth="1"/>
    <col min="6" max="6" width="16.28515625" style="13" customWidth="1"/>
    <col min="7" max="7" width="12.140625" style="13" customWidth="1"/>
    <col min="8" max="8" width="24.7109375" style="13" customWidth="1"/>
    <col min="9" max="9" width="13.28515625" style="85" customWidth="1"/>
    <col min="10" max="10" width="12" style="86" customWidth="1"/>
    <col min="11" max="11" width="10.5703125" style="86" customWidth="1"/>
    <col min="12" max="12" width="13.42578125" style="13" customWidth="1"/>
    <col min="13" max="13" width="11.5703125" style="13" customWidth="1"/>
    <col min="14" max="14" width="9.85546875" style="13" customWidth="1"/>
    <col min="15" max="15" width="13.42578125" style="13" customWidth="1"/>
    <col min="16" max="16" width="11.7109375" style="13" customWidth="1"/>
    <col min="17" max="17" width="10" style="13" customWidth="1"/>
    <col min="18" max="18" width="11.42578125" style="13" bestFit="1" customWidth="1"/>
    <col min="19" max="19" width="9.42578125" style="13" bestFit="1" customWidth="1"/>
    <col min="20" max="20" width="7" style="13" customWidth="1"/>
    <col min="21" max="21" width="13.28515625" style="13" bestFit="1" customWidth="1"/>
    <col min="22" max="22" width="8.85546875" style="13" hidden="1" customWidth="1"/>
    <col min="23" max="23" width="5.7109375" style="13" hidden="1" customWidth="1"/>
    <col min="24" max="24" width="61" style="13" bestFit="1" customWidth="1"/>
    <col min="25" max="25" width="12.140625" style="13" bestFit="1" customWidth="1"/>
    <col min="26" max="16384" width="9.140625" style="13"/>
  </cols>
  <sheetData>
    <row r="1" spans="1:25">
      <c r="A1" s="3" t="s">
        <v>533</v>
      </c>
      <c r="B1" s="3"/>
      <c r="C1" s="3"/>
      <c r="D1" s="3"/>
      <c r="E1" s="3"/>
      <c r="F1" s="3"/>
      <c r="G1" s="3"/>
      <c r="H1" s="3"/>
    </row>
    <row r="2" spans="1:25" s="52" customFormat="1" ht="13.5" customHeight="1">
      <c r="I2" s="88"/>
      <c r="J2" s="87"/>
      <c r="K2" s="87"/>
      <c r="M2" s="60"/>
      <c r="N2" s="60"/>
    </row>
    <row r="3" spans="1:25" ht="42.75">
      <c r="A3" s="2" t="s">
        <v>534</v>
      </c>
      <c r="B3" s="2" t="s">
        <v>72</v>
      </c>
      <c r="C3" s="2" t="s">
        <v>73</v>
      </c>
      <c r="D3" s="132" t="s">
        <v>74</v>
      </c>
      <c r="E3" s="2" t="s">
        <v>75</v>
      </c>
      <c r="F3" s="2" t="s">
        <v>76</v>
      </c>
      <c r="G3" s="2" t="s">
        <v>77</v>
      </c>
      <c r="H3" s="132" t="s">
        <v>78</v>
      </c>
      <c r="I3" s="132" t="s">
        <v>79</v>
      </c>
      <c r="J3" s="133" t="s">
        <v>80</v>
      </c>
      <c r="K3" s="133" t="s">
        <v>81</v>
      </c>
      <c r="L3" s="134" t="s">
        <v>6</v>
      </c>
      <c r="M3" s="133" t="s">
        <v>82</v>
      </c>
      <c r="N3" s="133" t="s">
        <v>81</v>
      </c>
      <c r="O3" s="134" t="s">
        <v>8</v>
      </c>
      <c r="P3" s="133" t="s">
        <v>83</v>
      </c>
      <c r="Q3" s="133" t="s">
        <v>81</v>
      </c>
      <c r="R3" s="132" t="s">
        <v>10</v>
      </c>
      <c r="S3" s="132" t="s">
        <v>12</v>
      </c>
      <c r="T3" s="133" t="s">
        <v>535</v>
      </c>
      <c r="U3" s="132" t="s">
        <v>14</v>
      </c>
      <c r="V3" s="132" t="s">
        <v>536</v>
      </c>
      <c r="W3" s="132" t="s">
        <v>537</v>
      </c>
      <c r="X3" s="2" t="s">
        <v>26</v>
      </c>
      <c r="Y3" s="3" t="s">
        <v>538</v>
      </c>
    </row>
    <row r="4" spans="1:25" s="52" customFormat="1" ht="12.75" customHeight="1">
      <c r="A4" s="136" t="s">
        <v>539</v>
      </c>
      <c r="B4" s="136" t="s">
        <v>540</v>
      </c>
      <c r="C4" s="136" t="s">
        <v>125</v>
      </c>
      <c r="D4" s="136" t="s">
        <v>541</v>
      </c>
      <c r="E4" s="136" t="s">
        <v>542</v>
      </c>
      <c r="F4" s="136" t="s">
        <v>543</v>
      </c>
      <c r="G4" s="136" t="s">
        <v>544</v>
      </c>
      <c r="H4" s="136"/>
      <c r="I4" s="167">
        <v>105</v>
      </c>
      <c r="J4" s="168">
        <v>105</v>
      </c>
      <c r="K4" s="168"/>
      <c r="L4" s="161"/>
      <c r="M4" s="136"/>
      <c r="N4" s="136"/>
      <c r="O4" s="136"/>
      <c r="P4" s="136"/>
      <c r="Q4" s="136"/>
      <c r="R4" s="137">
        <f t="shared" ref="R4:R25" si="0">SUM(I4+L4+O4)</f>
        <v>105</v>
      </c>
      <c r="S4" s="137">
        <f>K4+N4+Q4</f>
        <v>0</v>
      </c>
      <c r="T4" s="137">
        <v>105</v>
      </c>
      <c r="U4" s="156">
        <v>1050</v>
      </c>
      <c r="V4" s="136">
        <v>600</v>
      </c>
      <c r="W4" s="136"/>
      <c r="X4" s="136" t="s">
        <v>545</v>
      </c>
      <c r="Y4" s="111"/>
    </row>
    <row r="5" spans="1:25" s="52" customFormat="1" ht="12.75" customHeight="1">
      <c r="A5" s="136" t="s">
        <v>546</v>
      </c>
      <c r="B5" s="136" t="s">
        <v>547</v>
      </c>
      <c r="C5" s="136" t="s">
        <v>125</v>
      </c>
      <c r="D5" s="136" t="s">
        <v>548</v>
      </c>
      <c r="E5" s="136" t="s">
        <v>549</v>
      </c>
      <c r="F5" s="136" t="s">
        <v>550</v>
      </c>
      <c r="G5" s="136"/>
      <c r="H5" s="140" t="s">
        <v>551</v>
      </c>
      <c r="I5" s="168">
        <v>183</v>
      </c>
      <c r="J5" s="169">
        <v>183</v>
      </c>
      <c r="K5" s="169"/>
      <c r="L5" s="136"/>
      <c r="M5" s="136"/>
      <c r="N5" s="136"/>
      <c r="O5" s="136"/>
      <c r="P5" s="136"/>
      <c r="Q5" s="136"/>
      <c r="R5" s="137">
        <f t="shared" si="0"/>
        <v>183</v>
      </c>
      <c r="S5" s="137">
        <f t="shared" ref="S5:S44" si="1">K5+N5+Q5</f>
        <v>0</v>
      </c>
      <c r="T5" s="137">
        <v>183</v>
      </c>
      <c r="U5" s="156">
        <v>1820</v>
      </c>
      <c r="V5" s="136"/>
      <c r="W5" s="136"/>
      <c r="X5" s="136" t="s">
        <v>552</v>
      </c>
      <c r="Y5" s="111"/>
    </row>
    <row r="6" spans="1:25" s="117" customFormat="1" ht="12.75" customHeight="1">
      <c r="A6" s="200" t="s">
        <v>553</v>
      </c>
      <c r="B6" s="200" t="s">
        <v>554</v>
      </c>
      <c r="C6" s="200" t="s">
        <v>555</v>
      </c>
      <c r="D6" s="200" t="s">
        <v>556</v>
      </c>
      <c r="E6" s="200" t="s">
        <v>557</v>
      </c>
      <c r="F6" s="200" t="s">
        <v>558</v>
      </c>
      <c r="G6" s="200"/>
      <c r="H6" s="200"/>
      <c r="I6" s="274">
        <v>10</v>
      </c>
      <c r="J6" s="275">
        <v>10</v>
      </c>
      <c r="K6" s="275"/>
      <c r="L6" s="200">
        <v>10</v>
      </c>
      <c r="M6" s="200">
        <v>10</v>
      </c>
      <c r="N6" s="200"/>
      <c r="O6" s="200"/>
      <c r="P6" s="200"/>
      <c r="Q6" s="200"/>
      <c r="R6" s="276">
        <f t="shared" si="0"/>
        <v>20</v>
      </c>
      <c r="S6" s="276">
        <f t="shared" si="1"/>
        <v>0</v>
      </c>
      <c r="T6" s="276"/>
      <c r="U6" s="265"/>
      <c r="V6" s="200"/>
      <c r="W6" s="200"/>
      <c r="X6" s="267" t="s">
        <v>559</v>
      </c>
      <c r="Y6" s="286">
        <v>200</v>
      </c>
    </row>
    <row r="7" spans="1:25" s="52" customFormat="1" ht="12.75" customHeight="1">
      <c r="A7" s="136" t="s">
        <v>560</v>
      </c>
      <c r="B7" s="136" t="s">
        <v>561</v>
      </c>
      <c r="C7" s="136" t="s">
        <v>562</v>
      </c>
      <c r="D7" s="136" t="s">
        <v>563</v>
      </c>
      <c r="E7" s="136" t="s">
        <v>564</v>
      </c>
      <c r="F7" s="136" t="s">
        <v>565</v>
      </c>
      <c r="G7" s="136"/>
      <c r="H7" s="140" t="s">
        <v>566</v>
      </c>
      <c r="I7" s="168">
        <v>21</v>
      </c>
      <c r="J7" s="170">
        <v>21</v>
      </c>
      <c r="K7" s="170"/>
      <c r="L7" s="136">
        <v>21</v>
      </c>
      <c r="M7" s="136">
        <v>21</v>
      </c>
      <c r="N7" s="136"/>
      <c r="O7" s="136"/>
      <c r="P7" s="136"/>
      <c r="Q7" s="136"/>
      <c r="R7" s="137">
        <f t="shared" si="0"/>
        <v>42</v>
      </c>
      <c r="S7" s="137">
        <f t="shared" si="1"/>
        <v>0</v>
      </c>
      <c r="T7" s="137">
        <v>42</v>
      </c>
      <c r="U7" s="156">
        <v>420</v>
      </c>
      <c r="V7" s="136"/>
      <c r="W7" s="136"/>
      <c r="X7" s="136" t="s">
        <v>567</v>
      </c>
      <c r="Y7" s="111"/>
    </row>
    <row r="8" spans="1:25" s="52" customFormat="1" ht="12.75" customHeight="1">
      <c r="A8" s="136" t="s">
        <v>568</v>
      </c>
      <c r="B8" s="136" t="s">
        <v>569</v>
      </c>
      <c r="C8" s="136" t="s">
        <v>570</v>
      </c>
      <c r="D8" s="136" t="s">
        <v>571</v>
      </c>
      <c r="E8" s="136" t="s">
        <v>572</v>
      </c>
      <c r="F8" s="136" t="s">
        <v>573</v>
      </c>
      <c r="G8" s="136"/>
      <c r="H8" s="140" t="s">
        <v>574</v>
      </c>
      <c r="I8" s="168">
        <v>125</v>
      </c>
      <c r="J8" s="170">
        <v>125</v>
      </c>
      <c r="K8" s="170"/>
      <c r="L8" s="136"/>
      <c r="M8" s="136"/>
      <c r="N8" s="136"/>
      <c r="O8" s="136"/>
      <c r="P8" s="136"/>
      <c r="Q8" s="136"/>
      <c r="R8" s="137">
        <f t="shared" si="0"/>
        <v>125</v>
      </c>
      <c r="S8" s="137">
        <f t="shared" si="1"/>
        <v>0</v>
      </c>
      <c r="T8" s="319">
        <v>275</v>
      </c>
      <c r="U8" s="346">
        <v>3281.41</v>
      </c>
      <c r="V8" s="136"/>
      <c r="W8" s="136"/>
      <c r="X8" s="139" t="s">
        <v>575</v>
      </c>
      <c r="Y8" s="111"/>
    </row>
    <row r="9" spans="1:25" s="52" customFormat="1" ht="38.25">
      <c r="A9" s="136" t="s">
        <v>568</v>
      </c>
      <c r="B9" s="136" t="s">
        <v>569</v>
      </c>
      <c r="C9" s="136" t="s">
        <v>570</v>
      </c>
      <c r="D9" s="136" t="s">
        <v>571</v>
      </c>
      <c r="E9" s="136" t="s">
        <v>572</v>
      </c>
      <c r="F9" s="136" t="s">
        <v>573</v>
      </c>
      <c r="G9" s="136"/>
      <c r="H9" s="140" t="s">
        <v>574</v>
      </c>
      <c r="I9" s="168">
        <v>150</v>
      </c>
      <c r="J9" s="169">
        <v>150</v>
      </c>
      <c r="K9" s="169"/>
      <c r="L9" s="136"/>
      <c r="M9" s="136"/>
      <c r="N9" s="136"/>
      <c r="O9" s="136"/>
      <c r="P9" s="136"/>
      <c r="Q9" s="136"/>
      <c r="R9" s="137">
        <f t="shared" si="0"/>
        <v>150</v>
      </c>
      <c r="S9" s="137">
        <f t="shared" si="1"/>
        <v>0</v>
      </c>
      <c r="T9" s="321"/>
      <c r="U9" s="346"/>
      <c r="V9" s="136"/>
      <c r="W9" s="136"/>
      <c r="X9" s="139" t="s">
        <v>576</v>
      </c>
      <c r="Y9" s="111"/>
    </row>
    <row r="10" spans="1:25" s="52" customFormat="1" ht="12.75" customHeight="1">
      <c r="A10" s="136" t="s">
        <v>577</v>
      </c>
      <c r="B10" s="136"/>
      <c r="C10" s="136"/>
      <c r="D10" s="136"/>
      <c r="E10" s="136"/>
      <c r="F10" s="136"/>
      <c r="G10" s="136"/>
      <c r="H10" s="136"/>
      <c r="I10" s="168">
        <v>742</v>
      </c>
      <c r="J10" s="169">
        <v>742</v>
      </c>
      <c r="K10" s="169"/>
      <c r="L10" s="136"/>
      <c r="M10" s="136"/>
      <c r="N10" s="136"/>
      <c r="O10" s="136"/>
      <c r="P10" s="136"/>
      <c r="Q10" s="136"/>
      <c r="R10" s="137">
        <f t="shared" si="0"/>
        <v>742</v>
      </c>
      <c r="S10" s="137">
        <f t="shared" si="1"/>
        <v>0</v>
      </c>
      <c r="T10" s="137">
        <v>743</v>
      </c>
      <c r="U10" s="156">
        <v>7430</v>
      </c>
      <c r="V10" s="136"/>
      <c r="W10" s="136"/>
      <c r="X10" s="136" t="s">
        <v>578</v>
      </c>
      <c r="Y10" s="111"/>
    </row>
    <row r="11" spans="1:25" s="52" customFormat="1" ht="12.75" customHeight="1">
      <c r="A11" s="136" t="s">
        <v>577</v>
      </c>
      <c r="B11" s="136"/>
      <c r="C11" s="136"/>
      <c r="D11" s="136"/>
      <c r="E11" s="136"/>
      <c r="F11" s="136"/>
      <c r="G11" s="136"/>
      <c r="H11" s="136"/>
      <c r="I11" s="168">
        <v>40</v>
      </c>
      <c r="J11" s="169">
        <v>40</v>
      </c>
      <c r="K11" s="169"/>
      <c r="L11" s="136"/>
      <c r="M11" s="136"/>
      <c r="N11" s="136"/>
      <c r="O11" s="136"/>
      <c r="P11" s="136"/>
      <c r="Q11" s="136"/>
      <c r="R11" s="137">
        <f t="shared" si="0"/>
        <v>40</v>
      </c>
      <c r="S11" s="137">
        <f t="shared" si="1"/>
        <v>0</v>
      </c>
      <c r="T11" s="137">
        <v>2</v>
      </c>
      <c r="U11" s="156">
        <v>20</v>
      </c>
      <c r="V11" s="136"/>
      <c r="W11" s="136"/>
      <c r="X11" s="136" t="s">
        <v>579</v>
      </c>
      <c r="Y11" s="111"/>
    </row>
    <row r="12" spans="1:25" s="52" customFormat="1" ht="12.75" customHeight="1">
      <c r="A12" s="136" t="s">
        <v>580</v>
      </c>
      <c r="B12" s="136" t="s">
        <v>581</v>
      </c>
      <c r="C12" s="136" t="s">
        <v>125</v>
      </c>
      <c r="D12" s="136" t="s">
        <v>582</v>
      </c>
      <c r="E12" s="136" t="s">
        <v>583</v>
      </c>
      <c r="F12" s="136" t="s">
        <v>584</v>
      </c>
      <c r="G12" s="136" t="s">
        <v>585</v>
      </c>
      <c r="H12" s="140" t="s">
        <v>586</v>
      </c>
      <c r="I12" s="168">
        <v>345</v>
      </c>
      <c r="J12" s="169">
        <v>345</v>
      </c>
      <c r="K12" s="169"/>
      <c r="L12" s="136"/>
      <c r="M12" s="136"/>
      <c r="N12" s="136"/>
      <c r="O12" s="136"/>
      <c r="P12" s="136"/>
      <c r="Q12" s="136"/>
      <c r="R12" s="137">
        <f t="shared" si="0"/>
        <v>345</v>
      </c>
      <c r="S12" s="137">
        <f t="shared" si="1"/>
        <v>0</v>
      </c>
      <c r="T12" s="137">
        <v>345</v>
      </c>
      <c r="U12" s="156">
        <v>3470</v>
      </c>
      <c r="V12" s="136"/>
      <c r="W12" s="136"/>
      <c r="X12" s="136" t="s">
        <v>587</v>
      </c>
      <c r="Y12" s="111"/>
    </row>
    <row r="13" spans="1:25" s="52" customFormat="1" ht="12.75" customHeight="1">
      <c r="A13" s="136" t="s">
        <v>588</v>
      </c>
      <c r="B13" s="136" t="s">
        <v>589</v>
      </c>
      <c r="C13" s="136" t="s">
        <v>125</v>
      </c>
      <c r="D13" s="136" t="s">
        <v>590</v>
      </c>
      <c r="E13" s="136" t="s">
        <v>591</v>
      </c>
      <c r="F13" s="136"/>
      <c r="G13" s="136"/>
      <c r="H13" s="136"/>
      <c r="I13" s="168">
        <v>100</v>
      </c>
      <c r="J13" s="170">
        <v>100</v>
      </c>
      <c r="K13" s="343">
        <v>18</v>
      </c>
      <c r="L13" s="136">
        <v>100</v>
      </c>
      <c r="M13" s="136">
        <v>100</v>
      </c>
      <c r="N13" s="136"/>
      <c r="O13" s="136"/>
      <c r="P13" s="136"/>
      <c r="Q13" s="136"/>
      <c r="R13" s="137">
        <f t="shared" si="0"/>
        <v>200</v>
      </c>
      <c r="S13" s="137">
        <f t="shared" si="1"/>
        <v>18</v>
      </c>
      <c r="T13" s="319">
        <v>1112</v>
      </c>
      <c r="U13" s="346">
        <v>11120</v>
      </c>
      <c r="V13" s="136"/>
      <c r="W13" s="136"/>
      <c r="X13" s="139" t="s">
        <v>592</v>
      </c>
      <c r="Y13" s="111"/>
    </row>
    <row r="14" spans="1:25" s="52" customFormat="1" ht="12.75" customHeight="1">
      <c r="A14" s="139" t="s">
        <v>588</v>
      </c>
      <c r="B14" s="136"/>
      <c r="C14" s="136"/>
      <c r="D14" s="136"/>
      <c r="E14" s="136"/>
      <c r="F14" s="136"/>
      <c r="G14" s="136"/>
      <c r="H14" s="140"/>
      <c r="I14" s="168">
        <v>150</v>
      </c>
      <c r="J14" s="169">
        <v>150</v>
      </c>
      <c r="K14" s="344"/>
      <c r="L14" s="136">
        <v>150</v>
      </c>
      <c r="M14" s="136">
        <v>150</v>
      </c>
      <c r="N14" s="136"/>
      <c r="O14" s="136"/>
      <c r="P14" s="136"/>
      <c r="Q14" s="136"/>
      <c r="R14" s="137">
        <f t="shared" si="0"/>
        <v>300</v>
      </c>
      <c r="S14" s="137">
        <f t="shared" si="1"/>
        <v>0</v>
      </c>
      <c r="T14" s="320"/>
      <c r="U14" s="346"/>
      <c r="V14" s="136"/>
      <c r="W14" s="136"/>
      <c r="X14" s="136" t="s">
        <v>593</v>
      </c>
      <c r="Y14" s="111"/>
    </row>
    <row r="15" spans="1:25" s="52" customFormat="1" ht="12.75" customHeight="1">
      <c r="A15" s="139" t="s">
        <v>588</v>
      </c>
      <c r="B15" s="136" t="s">
        <v>589</v>
      </c>
      <c r="C15" s="136" t="s">
        <v>125</v>
      </c>
      <c r="D15" s="136" t="s">
        <v>590</v>
      </c>
      <c r="E15" s="136" t="s">
        <v>591</v>
      </c>
      <c r="F15" s="136" t="s">
        <v>594</v>
      </c>
      <c r="G15" s="136"/>
      <c r="H15" s="140"/>
      <c r="I15" s="168">
        <v>200</v>
      </c>
      <c r="J15" s="169">
        <v>200</v>
      </c>
      <c r="K15" s="344"/>
      <c r="L15" s="136"/>
      <c r="M15" s="136"/>
      <c r="N15" s="136"/>
      <c r="O15" s="136"/>
      <c r="P15" s="136"/>
      <c r="Q15" s="136"/>
      <c r="R15" s="137">
        <f t="shared" si="0"/>
        <v>200</v>
      </c>
      <c r="S15" s="137">
        <f t="shared" si="1"/>
        <v>0</v>
      </c>
      <c r="T15" s="320"/>
      <c r="U15" s="346"/>
      <c r="V15" s="136"/>
      <c r="W15" s="136"/>
      <c r="X15" s="136" t="s">
        <v>595</v>
      </c>
      <c r="Y15" s="111"/>
    </row>
    <row r="16" spans="1:25" s="52" customFormat="1" ht="12.75" customHeight="1">
      <c r="A16" s="139" t="s">
        <v>588</v>
      </c>
      <c r="B16" s="136" t="s">
        <v>589</v>
      </c>
      <c r="C16" s="136" t="s">
        <v>125</v>
      </c>
      <c r="D16" s="136" t="s">
        <v>590</v>
      </c>
      <c r="E16" s="136" t="s">
        <v>591</v>
      </c>
      <c r="F16" s="136" t="s">
        <v>594</v>
      </c>
      <c r="G16" s="136"/>
      <c r="H16" s="140"/>
      <c r="I16" s="168">
        <v>200</v>
      </c>
      <c r="J16" s="169">
        <v>200</v>
      </c>
      <c r="K16" s="344"/>
      <c r="L16" s="136"/>
      <c r="M16" s="136"/>
      <c r="N16" s="136"/>
      <c r="O16" s="136"/>
      <c r="P16" s="136"/>
      <c r="Q16" s="136"/>
      <c r="R16" s="137">
        <f t="shared" si="0"/>
        <v>200</v>
      </c>
      <c r="S16" s="137">
        <f t="shared" si="1"/>
        <v>0</v>
      </c>
      <c r="T16" s="320"/>
      <c r="U16" s="346"/>
      <c r="V16" s="136"/>
      <c r="W16" s="136"/>
      <c r="X16" s="136" t="s">
        <v>596</v>
      </c>
      <c r="Y16" s="111"/>
    </row>
    <row r="17" spans="1:25" s="52" customFormat="1" ht="12.75" customHeight="1">
      <c r="A17" s="139" t="s">
        <v>588</v>
      </c>
      <c r="B17" s="136"/>
      <c r="C17" s="136"/>
      <c r="D17" s="136"/>
      <c r="E17" s="136"/>
      <c r="F17" s="136"/>
      <c r="G17" s="136"/>
      <c r="H17" s="140"/>
      <c r="I17" s="168">
        <v>100</v>
      </c>
      <c r="J17" s="169">
        <v>100</v>
      </c>
      <c r="K17" s="344"/>
      <c r="L17" s="136"/>
      <c r="M17" s="136"/>
      <c r="N17" s="136"/>
      <c r="O17" s="136"/>
      <c r="P17" s="136"/>
      <c r="Q17" s="136"/>
      <c r="R17" s="137">
        <f t="shared" si="0"/>
        <v>100</v>
      </c>
      <c r="S17" s="137">
        <f t="shared" si="1"/>
        <v>0</v>
      </c>
      <c r="T17" s="320"/>
      <c r="U17" s="346"/>
      <c r="V17" s="136"/>
      <c r="W17" s="136"/>
      <c r="X17" s="136" t="s">
        <v>597</v>
      </c>
      <c r="Y17" s="111"/>
    </row>
    <row r="18" spans="1:25" s="52" customFormat="1" ht="12.75" customHeight="1">
      <c r="A18" s="139" t="s">
        <v>588</v>
      </c>
      <c r="B18" s="136"/>
      <c r="C18" s="136"/>
      <c r="D18" s="136"/>
      <c r="E18" s="136"/>
      <c r="F18" s="136"/>
      <c r="G18" s="136"/>
      <c r="H18" s="140"/>
      <c r="I18" s="168">
        <v>100</v>
      </c>
      <c r="J18" s="169">
        <v>100</v>
      </c>
      <c r="K18" s="344"/>
      <c r="L18" s="136"/>
      <c r="M18" s="136"/>
      <c r="N18" s="136"/>
      <c r="O18" s="136"/>
      <c r="P18" s="136"/>
      <c r="Q18" s="136"/>
      <c r="R18" s="137">
        <f t="shared" si="0"/>
        <v>100</v>
      </c>
      <c r="S18" s="137">
        <f t="shared" si="1"/>
        <v>0</v>
      </c>
      <c r="T18" s="320"/>
      <c r="U18" s="346"/>
      <c r="V18" s="136"/>
      <c r="W18" s="136"/>
      <c r="X18" s="136" t="s">
        <v>598</v>
      </c>
      <c r="Y18" s="111"/>
    </row>
    <row r="19" spans="1:25" s="52" customFormat="1" ht="25.5">
      <c r="A19" s="139" t="s">
        <v>588</v>
      </c>
      <c r="B19" s="136"/>
      <c r="C19" s="136"/>
      <c r="D19" s="136"/>
      <c r="E19" s="136"/>
      <c r="F19" s="136"/>
      <c r="G19" s="136"/>
      <c r="H19" s="140"/>
      <c r="I19" s="168">
        <v>23</v>
      </c>
      <c r="J19" s="169">
        <v>23</v>
      </c>
      <c r="K19" s="345"/>
      <c r="L19" s="136">
        <v>7</v>
      </c>
      <c r="M19" s="136">
        <v>7</v>
      </c>
      <c r="N19" s="136"/>
      <c r="O19" s="136"/>
      <c r="P19" s="136"/>
      <c r="Q19" s="136"/>
      <c r="R19" s="137">
        <f t="shared" si="0"/>
        <v>30</v>
      </c>
      <c r="S19" s="137">
        <f t="shared" si="1"/>
        <v>0</v>
      </c>
      <c r="T19" s="321"/>
      <c r="U19" s="346"/>
      <c r="V19" s="136"/>
      <c r="W19" s="136"/>
      <c r="X19" s="139" t="s">
        <v>599</v>
      </c>
      <c r="Y19" s="111"/>
    </row>
    <row r="20" spans="1:25" s="52" customFormat="1">
      <c r="A20" s="139" t="s">
        <v>588</v>
      </c>
      <c r="B20" s="136"/>
      <c r="C20" s="136" t="s">
        <v>125</v>
      </c>
      <c r="D20" s="136"/>
      <c r="E20" s="136" t="s">
        <v>600</v>
      </c>
      <c r="F20" s="136" t="s">
        <v>601</v>
      </c>
      <c r="G20" s="136"/>
      <c r="H20" s="140"/>
      <c r="I20" s="168">
        <v>9</v>
      </c>
      <c r="J20" s="169">
        <v>9</v>
      </c>
      <c r="K20" s="314"/>
      <c r="L20" s="136"/>
      <c r="M20" s="136"/>
      <c r="N20" s="136"/>
      <c r="O20" s="136"/>
      <c r="P20" s="136"/>
      <c r="Q20" s="136"/>
      <c r="R20" s="137">
        <f t="shared" si="0"/>
        <v>9</v>
      </c>
      <c r="S20" s="137"/>
      <c r="T20" s="311">
        <v>9</v>
      </c>
      <c r="U20" s="313">
        <v>90</v>
      </c>
      <c r="V20" s="136"/>
      <c r="W20" s="136"/>
      <c r="X20" s="152" t="s">
        <v>602</v>
      </c>
      <c r="Y20" s="111"/>
    </row>
    <row r="21" spans="1:25" s="52" customFormat="1" ht="25.5">
      <c r="A21" s="139" t="s">
        <v>603</v>
      </c>
      <c r="B21" s="136"/>
      <c r="C21" s="136"/>
      <c r="D21" s="136"/>
      <c r="E21" s="136"/>
      <c r="F21" s="136"/>
      <c r="G21" s="136"/>
      <c r="H21" s="140"/>
      <c r="I21" s="168">
        <v>13</v>
      </c>
      <c r="J21" s="169">
        <v>13</v>
      </c>
      <c r="K21" s="169"/>
      <c r="L21" s="136">
        <v>10</v>
      </c>
      <c r="M21" s="136">
        <v>10</v>
      </c>
      <c r="N21" s="136"/>
      <c r="O21" s="136"/>
      <c r="P21" s="136"/>
      <c r="Q21" s="136"/>
      <c r="R21" s="137">
        <f t="shared" si="0"/>
        <v>23</v>
      </c>
      <c r="S21" s="137">
        <f t="shared" si="1"/>
        <v>0</v>
      </c>
      <c r="T21" s="137">
        <v>23</v>
      </c>
      <c r="U21" s="156">
        <v>230</v>
      </c>
      <c r="V21" s="136"/>
      <c r="W21" s="136"/>
      <c r="X21" s="139" t="s">
        <v>604</v>
      </c>
      <c r="Y21" s="111"/>
    </row>
    <row r="22" spans="1:25" s="52" customFormat="1">
      <c r="A22" s="136" t="s">
        <v>605</v>
      </c>
      <c r="B22" s="136" t="s">
        <v>606</v>
      </c>
      <c r="C22" s="136" t="s">
        <v>125</v>
      </c>
      <c r="D22" s="136" t="s">
        <v>607</v>
      </c>
      <c r="E22" s="136" t="s">
        <v>608</v>
      </c>
      <c r="F22" s="136" t="s">
        <v>609</v>
      </c>
      <c r="G22" s="136"/>
      <c r="H22" s="136"/>
      <c r="I22" s="168">
        <v>25</v>
      </c>
      <c r="J22" s="170">
        <v>25</v>
      </c>
      <c r="K22" s="170"/>
      <c r="L22" s="136">
        <v>25</v>
      </c>
      <c r="M22" s="136">
        <v>25</v>
      </c>
      <c r="N22" s="136"/>
      <c r="O22" s="136"/>
      <c r="P22" s="136"/>
      <c r="Q22" s="136"/>
      <c r="R22" s="137">
        <f t="shared" si="0"/>
        <v>50</v>
      </c>
      <c r="S22" s="137">
        <v>35</v>
      </c>
      <c r="T22" s="137">
        <v>15</v>
      </c>
      <c r="U22" s="156">
        <v>150</v>
      </c>
      <c r="V22" s="136"/>
      <c r="W22" s="136"/>
      <c r="X22" s="139" t="s">
        <v>610</v>
      </c>
      <c r="Y22" s="111"/>
    </row>
    <row r="23" spans="1:25" s="52" customFormat="1" ht="12.75" customHeight="1">
      <c r="A23" s="136" t="s">
        <v>611</v>
      </c>
      <c r="B23" s="136" t="s">
        <v>612</v>
      </c>
      <c r="C23" s="136" t="s">
        <v>125</v>
      </c>
      <c r="D23" s="136" t="s">
        <v>613</v>
      </c>
      <c r="E23" s="136" t="s">
        <v>614</v>
      </c>
      <c r="F23" s="136" t="s">
        <v>615</v>
      </c>
      <c r="G23" s="136"/>
      <c r="H23" s="140"/>
      <c r="I23" s="168">
        <v>10</v>
      </c>
      <c r="J23" s="169">
        <v>10</v>
      </c>
      <c r="K23" s="169"/>
      <c r="L23" s="136">
        <v>1</v>
      </c>
      <c r="M23" s="136">
        <v>1</v>
      </c>
      <c r="N23" s="136"/>
      <c r="O23" s="136"/>
      <c r="P23" s="136"/>
      <c r="Q23" s="136"/>
      <c r="R23" s="137">
        <f t="shared" si="0"/>
        <v>11</v>
      </c>
      <c r="S23" s="137">
        <f t="shared" si="1"/>
        <v>0</v>
      </c>
      <c r="T23" s="319">
        <v>36</v>
      </c>
      <c r="U23" s="322">
        <v>286</v>
      </c>
      <c r="V23" s="136"/>
      <c r="W23" s="136"/>
      <c r="X23" s="136" t="s">
        <v>616</v>
      </c>
      <c r="Y23" s="111"/>
    </row>
    <row r="24" spans="1:25" s="52" customFormat="1" ht="12.75" customHeight="1">
      <c r="A24" s="139" t="s">
        <v>611</v>
      </c>
      <c r="B24" s="139" t="s">
        <v>612</v>
      </c>
      <c r="C24" s="139" t="s">
        <v>617</v>
      </c>
      <c r="D24" s="139" t="s">
        <v>613</v>
      </c>
      <c r="E24" s="136" t="s">
        <v>614</v>
      </c>
      <c r="F24" s="136" t="s">
        <v>615</v>
      </c>
      <c r="G24" s="136"/>
      <c r="H24" s="136"/>
      <c r="I24" s="136">
        <v>10</v>
      </c>
      <c r="J24" s="136">
        <v>10</v>
      </c>
      <c r="K24" s="136"/>
      <c r="L24" s="136">
        <v>5</v>
      </c>
      <c r="M24" s="136">
        <v>5</v>
      </c>
      <c r="N24" s="136"/>
      <c r="O24" s="136"/>
      <c r="P24" s="136"/>
      <c r="Q24" s="136"/>
      <c r="R24" s="136">
        <f t="shared" si="0"/>
        <v>15</v>
      </c>
      <c r="S24" s="137">
        <f t="shared" si="1"/>
        <v>0</v>
      </c>
      <c r="T24" s="320"/>
      <c r="U24" s="322"/>
      <c r="V24" s="136"/>
      <c r="W24" s="136"/>
      <c r="X24" s="136" t="s">
        <v>618</v>
      </c>
      <c r="Y24" s="111"/>
    </row>
    <row r="25" spans="1:25" s="52" customFormat="1" ht="25.5">
      <c r="A25" s="139" t="s">
        <v>611</v>
      </c>
      <c r="B25" s="136"/>
      <c r="C25" s="136"/>
      <c r="D25" s="136"/>
      <c r="E25" s="136"/>
      <c r="F25" s="136"/>
      <c r="G25" s="136"/>
      <c r="H25" s="140"/>
      <c r="I25" s="168">
        <v>5</v>
      </c>
      <c r="J25" s="169">
        <v>5</v>
      </c>
      <c r="K25" s="169"/>
      <c r="L25" s="136">
        <v>5</v>
      </c>
      <c r="M25" s="136">
        <v>5</v>
      </c>
      <c r="N25" s="136"/>
      <c r="O25" s="136"/>
      <c r="P25" s="136"/>
      <c r="Q25" s="136"/>
      <c r="R25" s="137">
        <f t="shared" si="0"/>
        <v>10</v>
      </c>
      <c r="S25" s="137">
        <f t="shared" si="1"/>
        <v>0</v>
      </c>
      <c r="T25" s="321"/>
      <c r="U25" s="322"/>
      <c r="V25" s="136"/>
      <c r="W25" s="136"/>
      <c r="X25" s="139" t="s">
        <v>619</v>
      </c>
      <c r="Y25" s="111"/>
    </row>
    <row r="26" spans="1:25" s="52" customFormat="1" ht="25.5">
      <c r="A26" s="136" t="s">
        <v>620</v>
      </c>
      <c r="B26" s="136" t="s">
        <v>621</v>
      </c>
      <c r="C26" s="136" t="s">
        <v>125</v>
      </c>
      <c r="D26" s="136" t="s">
        <v>622</v>
      </c>
      <c r="E26" s="136" t="s">
        <v>623</v>
      </c>
      <c r="F26" s="136" t="s">
        <v>624</v>
      </c>
      <c r="G26" s="136"/>
      <c r="H26" s="136"/>
      <c r="I26" s="168">
        <v>100</v>
      </c>
      <c r="J26" s="170">
        <v>100</v>
      </c>
      <c r="K26" s="170">
        <v>8</v>
      </c>
      <c r="L26" s="136"/>
      <c r="M26" s="136"/>
      <c r="N26" s="136"/>
      <c r="O26" s="136"/>
      <c r="P26" s="136"/>
      <c r="Q26" s="136"/>
      <c r="R26" s="137">
        <v>100</v>
      </c>
      <c r="S26" s="137">
        <f t="shared" si="1"/>
        <v>8</v>
      </c>
      <c r="T26" s="251">
        <v>92</v>
      </c>
      <c r="U26" s="156">
        <v>920</v>
      </c>
      <c r="V26" s="136"/>
      <c r="W26" s="136"/>
      <c r="X26" s="139" t="s">
        <v>625</v>
      </c>
      <c r="Y26" s="111"/>
    </row>
    <row r="27" spans="1:25" s="117" customFormat="1" ht="38.25">
      <c r="A27" s="200" t="s">
        <v>626</v>
      </c>
      <c r="B27" s="200" t="s">
        <v>627</v>
      </c>
      <c r="C27" s="200" t="s">
        <v>125</v>
      </c>
      <c r="D27" s="200" t="s">
        <v>628</v>
      </c>
      <c r="E27" s="200" t="s">
        <v>629</v>
      </c>
      <c r="F27" s="200" t="s">
        <v>630</v>
      </c>
      <c r="G27" s="200"/>
      <c r="H27" s="256" t="s">
        <v>631</v>
      </c>
      <c r="I27" s="274">
        <v>25</v>
      </c>
      <c r="J27" s="275">
        <v>25</v>
      </c>
      <c r="K27" s="275"/>
      <c r="L27" s="200">
        <v>25</v>
      </c>
      <c r="M27" s="200">
        <v>25</v>
      </c>
      <c r="N27" s="200"/>
      <c r="O27" s="200"/>
      <c r="P27" s="200"/>
      <c r="Q27" s="200"/>
      <c r="R27" s="276">
        <f t="shared" ref="R27:R44" si="2">SUM(I27+L27+O27)</f>
        <v>50</v>
      </c>
      <c r="S27" s="276">
        <f t="shared" si="1"/>
        <v>0</v>
      </c>
      <c r="T27" s="276"/>
      <c r="U27" s="265"/>
      <c r="V27" s="200"/>
      <c r="W27" s="200"/>
      <c r="X27" s="277" t="s">
        <v>632</v>
      </c>
      <c r="Y27" s="286">
        <v>500</v>
      </c>
    </row>
    <row r="28" spans="1:25" s="52" customFormat="1" ht="12.75" customHeight="1">
      <c r="A28" s="136" t="s">
        <v>633</v>
      </c>
      <c r="B28" s="136"/>
      <c r="C28" s="136"/>
      <c r="D28" s="136"/>
      <c r="E28" s="136"/>
      <c r="F28" s="136"/>
      <c r="G28" s="136"/>
      <c r="H28" s="140"/>
      <c r="I28" s="168">
        <v>63</v>
      </c>
      <c r="J28" s="170">
        <v>63</v>
      </c>
      <c r="K28" s="170">
        <v>0</v>
      </c>
      <c r="L28" s="136"/>
      <c r="M28" s="136"/>
      <c r="N28" s="136"/>
      <c r="O28" s="136"/>
      <c r="P28" s="136"/>
      <c r="Q28" s="136"/>
      <c r="R28" s="137">
        <f t="shared" si="2"/>
        <v>63</v>
      </c>
      <c r="S28" s="137">
        <f t="shared" si="1"/>
        <v>0</v>
      </c>
      <c r="T28" s="137">
        <v>63</v>
      </c>
      <c r="U28" s="156">
        <v>630</v>
      </c>
      <c r="V28" s="136"/>
      <c r="W28" s="136"/>
      <c r="X28" s="258" t="s">
        <v>634</v>
      </c>
      <c r="Y28" s="111"/>
    </row>
    <row r="29" spans="1:25" s="52" customFormat="1" ht="25.5">
      <c r="A29" s="136" t="s">
        <v>635</v>
      </c>
      <c r="B29" s="136" t="s">
        <v>636</v>
      </c>
      <c r="C29" s="136" t="s">
        <v>389</v>
      </c>
      <c r="D29" s="136" t="s">
        <v>637</v>
      </c>
      <c r="E29" s="136" t="s">
        <v>638</v>
      </c>
      <c r="F29" s="136" t="s">
        <v>639</v>
      </c>
      <c r="G29" s="136" t="s">
        <v>640</v>
      </c>
      <c r="H29" s="140" t="s">
        <v>641</v>
      </c>
      <c r="I29" s="168">
        <v>33</v>
      </c>
      <c r="J29" s="170">
        <v>33</v>
      </c>
      <c r="K29" s="170">
        <v>84</v>
      </c>
      <c r="L29" s="136">
        <v>34</v>
      </c>
      <c r="M29" s="136">
        <v>34</v>
      </c>
      <c r="N29" s="136"/>
      <c r="O29" s="136">
        <v>33</v>
      </c>
      <c r="P29" s="136">
        <v>33</v>
      </c>
      <c r="Q29" s="136"/>
      <c r="R29" s="137">
        <f t="shared" si="2"/>
        <v>100</v>
      </c>
      <c r="S29" s="137">
        <f t="shared" si="1"/>
        <v>84</v>
      </c>
      <c r="T29" s="251">
        <v>16</v>
      </c>
      <c r="U29" s="156">
        <v>160</v>
      </c>
      <c r="V29" s="136"/>
      <c r="W29" s="136"/>
      <c r="X29" s="139" t="s">
        <v>642</v>
      </c>
      <c r="Y29" s="111"/>
    </row>
    <row r="30" spans="1:25" s="117" customFormat="1" ht="89.25">
      <c r="A30" s="200" t="s">
        <v>643</v>
      </c>
      <c r="B30" s="200" t="s">
        <v>644</v>
      </c>
      <c r="C30" s="200" t="s">
        <v>125</v>
      </c>
      <c r="D30" s="200" t="s">
        <v>645</v>
      </c>
      <c r="E30" s="200" t="s">
        <v>646</v>
      </c>
      <c r="F30" s="200" t="s">
        <v>647</v>
      </c>
      <c r="G30" s="200"/>
      <c r="H30" s="256" t="s">
        <v>648</v>
      </c>
      <c r="I30" s="274">
        <v>100</v>
      </c>
      <c r="J30" s="278">
        <v>100</v>
      </c>
      <c r="K30" s="278">
        <v>0</v>
      </c>
      <c r="L30" s="200"/>
      <c r="M30" s="200"/>
      <c r="N30" s="200"/>
      <c r="O30" s="200"/>
      <c r="P30" s="200"/>
      <c r="Q30" s="200"/>
      <c r="R30" s="276">
        <f>SUM(I30+L30+O30)</f>
        <v>100</v>
      </c>
      <c r="S30" s="276">
        <f>K30+N30+Q30</f>
        <v>0</v>
      </c>
      <c r="T30" s="288">
        <v>100</v>
      </c>
      <c r="U30" s="213">
        <v>545</v>
      </c>
      <c r="V30" s="200"/>
      <c r="W30" s="200"/>
      <c r="X30" s="267" t="s">
        <v>649</v>
      </c>
      <c r="Y30" s="286">
        <v>455</v>
      </c>
    </row>
    <row r="31" spans="1:25" s="52" customFormat="1">
      <c r="A31" s="136" t="s">
        <v>650</v>
      </c>
      <c r="B31" s="136"/>
      <c r="C31" s="136" t="s">
        <v>125</v>
      </c>
      <c r="D31" s="136"/>
      <c r="E31" s="136" t="s">
        <v>651</v>
      </c>
      <c r="F31" s="136" t="s">
        <v>652</v>
      </c>
      <c r="G31" s="136"/>
      <c r="H31" s="140"/>
      <c r="I31" s="168">
        <v>100</v>
      </c>
      <c r="J31" s="169">
        <v>100</v>
      </c>
      <c r="K31" s="169">
        <v>0</v>
      </c>
      <c r="L31" s="136"/>
      <c r="M31" s="136"/>
      <c r="N31" s="136"/>
      <c r="O31" s="136"/>
      <c r="P31" s="136"/>
      <c r="Q31" s="136"/>
      <c r="R31" s="137">
        <f>SUM(I31+L31+O31)</f>
        <v>100</v>
      </c>
      <c r="S31" s="137">
        <v>0</v>
      </c>
      <c r="T31" s="311">
        <v>100</v>
      </c>
      <c r="U31" s="306">
        <v>1000</v>
      </c>
      <c r="V31" s="136"/>
      <c r="W31" s="136"/>
      <c r="X31" s="139" t="s">
        <v>653</v>
      </c>
      <c r="Y31" s="111"/>
    </row>
    <row r="32" spans="1:25" s="52" customFormat="1" ht="12.75" customHeight="1">
      <c r="A32" s="136" t="s">
        <v>654</v>
      </c>
      <c r="B32" s="136" t="s">
        <v>655</v>
      </c>
      <c r="C32" s="136" t="s">
        <v>125</v>
      </c>
      <c r="D32" s="136" t="s">
        <v>656</v>
      </c>
      <c r="E32" s="136" t="s">
        <v>657</v>
      </c>
      <c r="F32" s="136" t="s">
        <v>658</v>
      </c>
      <c r="G32" s="136"/>
      <c r="H32" s="136"/>
      <c r="I32" s="168">
        <v>400</v>
      </c>
      <c r="J32" s="170">
        <v>400</v>
      </c>
      <c r="K32" s="170"/>
      <c r="L32" s="136"/>
      <c r="M32" s="136"/>
      <c r="N32" s="136"/>
      <c r="O32" s="136"/>
      <c r="P32" s="136"/>
      <c r="Q32" s="136"/>
      <c r="R32" s="137">
        <f t="shared" si="2"/>
        <v>400</v>
      </c>
      <c r="S32" s="137">
        <f t="shared" si="1"/>
        <v>0</v>
      </c>
      <c r="T32" s="350">
        <v>500</v>
      </c>
      <c r="U32" s="347">
        <v>4616</v>
      </c>
      <c r="V32" s="136"/>
      <c r="W32" s="136"/>
      <c r="X32" s="139" t="s">
        <v>659</v>
      </c>
      <c r="Y32" s="111"/>
    </row>
    <row r="33" spans="1:25" s="52" customFormat="1" ht="25.5" customHeight="1">
      <c r="A33" s="136" t="s">
        <v>654</v>
      </c>
      <c r="B33" s="136" t="s">
        <v>655</v>
      </c>
      <c r="C33" s="136" t="s">
        <v>660</v>
      </c>
      <c r="D33" s="139" t="s">
        <v>656</v>
      </c>
      <c r="E33" s="136" t="s">
        <v>661</v>
      </c>
      <c r="F33" s="136" t="s">
        <v>662</v>
      </c>
      <c r="G33" s="136"/>
      <c r="H33" s="140" t="s">
        <v>663</v>
      </c>
      <c r="I33" s="170">
        <v>100</v>
      </c>
      <c r="J33" s="170">
        <v>100</v>
      </c>
      <c r="K33" s="170"/>
      <c r="L33" s="161"/>
      <c r="M33" s="136"/>
      <c r="N33" s="136"/>
      <c r="O33" s="136"/>
      <c r="P33" s="136"/>
      <c r="Q33" s="136"/>
      <c r="R33" s="137">
        <f t="shared" si="2"/>
        <v>100</v>
      </c>
      <c r="S33" s="137">
        <f t="shared" si="1"/>
        <v>0</v>
      </c>
      <c r="T33" s="350"/>
      <c r="U33" s="348"/>
      <c r="V33" s="136"/>
      <c r="W33" s="136"/>
      <c r="X33" s="139" t="s">
        <v>664</v>
      </c>
      <c r="Y33" s="111"/>
    </row>
    <row r="34" spans="1:25" s="52" customFormat="1" ht="25.5">
      <c r="A34" s="136" t="s">
        <v>654</v>
      </c>
      <c r="B34" s="136" t="s">
        <v>655</v>
      </c>
      <c r="C34" s="136" t="s">
        <v>125</v>
      </c>
      <c r="D34" s="136" t="s">
        <v>656</v>
      </c>
      <c r="E34" s="136" t="s">
        <v>657</v>
      </c>
      <c r="F34" s="136" t="s">
        <v>658</v>
      </c>
      <c r="G34" s="136"/>
      <c r="H34" s="140" t="s">
        <v>665</v>
      </c>
      <c r="I34" s="168">
        <v>200</v>
      </c>
      <c r="J34" s="170">
        <v>200</v>
      </c>
      <c r="K34" s="170">
        <v>100</v>
      </c>
      <c r="L34" s="136"/>
      <c r="M34" s="136"/>
      <c r="N34" s="136"/>
      <c r="O34" s="136"/>
      <c r="P34" s="136"/>
      <c r="Q34" s="136"/>
      <c r="R34" s="137">
        <f t="shared" si="2"/>
        <v>200</v>
      </c>
      <c r="S34" s="137">
        <f t="shared" si="1"/>
        <v>100</v>
      </c>
      <c r="T34" s="350"/>
      <c r="U34" s="349"/>
      <c r="V34" s="136"/>
      <c r="W34" s="136"/>
      <c r="X34" s="139" t="s">
        <v>666</v>
      </c>
      <c r="Y34" s="111"/>
    </row>
    <row r="35" spans="1:25" s="52" customFormat="1" ht="12.75" customHeight="1">
      <c r="A35" s="136" t="s">
        <v>667</v>
      </c>
      <c r="B35" s="136" t="s">
        <v>668</v>
      </c>
      <c r="C35" s="136" t="s">
        <v>669</v>
      </c>
      <c r="D35" s="136" t="s">
        <v>670</v>
      </c>
      <c r="E35" s="136" t="s">
        <v>671</v>
      </c>
      <c r="F35" s="136" t="s">
        <v>672</v>
      </c>
      <c r="G35" s="136"/>
      <c r="H35" s="140" t="s">
        <v>673</v>
      </c>
      <c r="I35" s="168">
        <v>1</v>
      </c>
      <c r="J35" s="170">
        <v>1</v>
      </c>
      <c r="K35" s="170"/>
      <c r="L35" s="136"/>
      <c r="M35" s="136"/>
      <c r="N35" s="136"/>
      <c r="O35" s="136"/>
      <c r="P35" s="136"/>
      <c r="Q35" s="136"/>
      <c r="R35" s="137">
        <f t="shared" si="2"/>
        <v>1</v>
      </c>
      <c r="S35" s="137">
        <f t="shared" si="1"/>
        <v>0</v>
      </c>
      <c r="T35" s="319">
        <v>94</v>
      </c>
      <c r="U35" s="346">
        <v>970</v>
      </c>
      <c r="V35" s="136"/>
      <c r="W35" s="136"/>
      <c r="X35" s="136" t="s">
        <v>674</v>
      </c>
      <c r="Y35" s="111"/>
    </row>
    <row r="36" spans="1:25" s="52" customFormat="1" ht="12.75" customHeight="1">
      <c r="A36" s="136" t="s">
        <v>667</v>
      </c>
      <c r="B36" s="136" t="s">
        <v>668</v>
      </c>
      <c r="C36" s="136" t="s">
        <v>669</v>
      </c>
      <c r="D36" s="136" t="s">
        <v>670</v>
      </c>
      <c r="E36" s="136" t="s">
        <v>671</v>
      </c>
      <c r="F36" s="136" t="s">
        <v>675</v>
      </c>
      <c r="G36" s="136"/>
      <c r="H36" s="136"/>
      <c r="I36" s="136">
        <v>93</v>
      </c>
      <c r="J36" s="136">
        <v>93</v>
      </c>
      <c r="K36" s="136"/>
      <c r="L36" s="136"/>
      <c r="M36" s="136"/>
      <c r="N36" s="136"/>
      <c r="O36" s="136"/>
      <c r="P36" s="136"/>
      <c r="Q36" s="136"/>
      <c r="R36" s="136">
        <f t="shared" si="2"/>
        <v>93</v>
      </c>
      <c r="S36" s="137">
        <f t="shared" si="1"/>
        <v>0</v>
      </c>
      <c r="T36" s="321"/>
      <c r="U36" s="346"/>
      <c r="V36" s="136"/>
      <c r="W36" s="136"/>
      <c r="X36" s="136" t="s">
        <v>618</v>
      </c>
      <c r="Y36" s="111"/>
    </row>
    <row r="37" spans="1:25" s="52" customFormat="1" ht="12.75" customHeight="1">
      <c r="A37" s="136" t="s">
        <v>676</v>
      </c>
      <c r="B37" s="136"/>
      <c r="C37" s="136"/>
      <c r="D37" s="136"/>
      <c r="E37" s="136"/>
      <c r="F37" s="136"/>
      <c r="G37" s="136"/>
      <c r="H37" s="136"/>
      <c r="I37" s="136">
        <v>117</v>
      </c>
      <c r="J37" s="136">
        <v>117</v>
      </c>
      <c r="K37" s="136">
        <v>0</v>
      </c>
      <c r="L37" s="136"/>
      <c r="M37" s="136"/>
      <c r="N37" s="136"/>
      <c r="O37" s="136"/>
      <c r="P37" s="136"/>
      <c r="Q37" s="136"/>
      <c r="R37" s="136">
        <f t="shared" si="2"/>
        <v>117</v>
      </c>
      <c r="S37" s="137">
        <f t="shared" si="1"/>
        <v>0</v>
      </c>
      <c r="T37" s="136">
        <v>117</v>
      </c>
      <c r="U37" s="138">
        <v>1170</v>
      </c>
      <c r="V37" s="136"/>
      <c r="W37" s="136"/>
      <c r="X37" s="136" t="s">
        <v>677</v>
      </c>
      <c r="Y37" s="111"/>
    </row>
    <row r="38" spans="1:25" s="52" customFormat="1" ht="12.75" customHeight="1">
      <c r="A38" s="136" t="s">
        <v>678</v>
      </c>
      <c r="B38" s="136" t="s">
        <v>679</v>
      </c>
      <c r="C38" s="136" t="s">
        <v>125</v>
      </c>
      <c r="D38" s="136" t="s">
        <v>680</v>
      </c>
      <c r="E38" s="136" t="s">
        <v>681</v>
      </c>
      <c r="F38" s="136" t="s">
        <v>682</v>
      </c>
      <c r="G38" s="136"/>
      <c r="H38" s="140" t="s">
        <v>683</v>
      </c>
      <c r="I38" s="168">
        <v>500</v>
      </c>
      <c r="J38" s="170">
        <v>500</v>
      </c>
      <c r="K38" s="170">
        <v>46</v>
      </c>
      <c r="L38" s="136"/>
      <c r="M38" s="136"/>
      <c r="N38" s="136"/>
      <c r="O38" s="136"/>
      <c r="P38" s="136"/>
      <c r="Q38" s="136"/>
      <c r="R38" s="137">
        <f t="shared" si="2"/>
        <v>500</v>
      </c>
      <c r="S38" s="137">
        <f t="shared" si="1"/>
        <v>46</v>
      </c>
      <c r="T38" s="137">
        <v>454</v>
      </c>
      <c r="U38" s="156">
        <v>4540</v>
      </c>
      <c r="V38" s="136"/>
      <c r="W38" s="136"/>
      <c r="X38" s="171" t="s">
        <v>684</v>
      </c>
      <c r="Y38" s="111"/>
    </row>
    <row r="39" spans="1:25" s="52" customFormat="1" ht="12.75" customHeight="1">
      <c r="A39" s="136" t="s">
        <v>685</v>
      </c>
      <c r="B39" s="136" t="s">
        <v>686</v>
      </c>
      <c r="C39" s="136" t="s">
        <v>125</v>
      </c>
      <c r="D39" s="136" t="s">
        <v>687</v>
      </c>
      <c r="E39" s="136" t="s">
        <v>688</v>
      </c>
      <c r="F39" s="136" t="s">
        <v>689</v>
      </c>
      <c r="G39" s="136"/>
      <c r="H39" s="140" t="s">
        <v>690</v>
      </c>
      <c r="I39" s="168">
        <v>26</v>
      </c>
      <c r="J39" s="170">
        <v>26</v>
      </c>
      <c r="K39" s="170"/>
      <c r="L39" s="136">
        <v>25</v>
      </c>
      <c r="M39" s="136">
        <v>25</v>
      </c>
      <c r="N39" s="136"/>
      <c r="O39" s="136"/>
      <c r="P39" s="136"/>
      <c r="Q39" s="136"/>
      <c r="R39" s="137">
        <f t="shared" si="2"/>
        <v>51</v>
      </c>
      <c r="S39" s="137">
        <f t="shared" si="1"/>
        <v>0</v>
      </c>
      <c r="T39" s="319">
        <v>201</v>
      </c>
      <c r="U39" s="346">
        <v>2010</v>
      </c>
      <c r="V39" s="136"/>
      <c r="W39" s="136"/>
      <c r="X39" s="171" t="s">
        <v>691</v>
      </c>
      <c r="Y39" s="111"/>
    </row>
    <row r="40" spans="1:25" s="52" customFormat="1" ht="12.75" customHeight="1">
      <c r="A40" s="136" t="s">
        <v>685</v>
      </c>
      <c r="B40" s="136" t="s">
        <v>686</v>
      </c>
      <c r="C40" s="136" t="s">
        <v>125</v>
      </c>
      <c r="D40" s="136" t="s">
        <v>687</v>
      </c>
      <c r="E40" s="136" t="s">
        <v>688</v>
      </c>
      <c r="F40" s="136" t="s">
        <v>689</v>
      </c>
      <c r="G40" s="136"/>
      <c r="H40" s="140" t="s">
        <v>690</v>
      </c>
      <c r="I40" s="168">
        <v>40</v>
      </c>
      <c r="J40" s="169">
        <v>40</v>
      </c>
      <c r="K40" s="169"/>
      <c r="L40" s="136">
        <v>10</v>
      </c>
      <c r="M40" s="136">
        <v>10</v>
      </c>
      <c r="N40" s="136"/>
      <c r="O40" s="136"/>
      <c r="P40" s="136"/>
      <c r="Q40" s="136"/>
      <c r="R40" s="137">
        <f t="shared" si="2"/>
        <v>50</v>
      </c>
      <c r="S40" s="137">
        <f t="shared" si="1"/>
        <v>0</v>
      </c>
      <c r="T40" s="320"/>
      <c r="U40" s="346"/>
      <c r="V40" s="136"/>
      <c r="W40" s="136"/>
      <c r="X40" s="136" t="s">
        <v>692</v>
      </c>
      <c r="Y40" s="111"/>
    </row>
    <row r="41" spans="1:25" s="52" customFormat="1" ht="12.75" customHeight="1">
      <c r="A41" s="136" t="s">
        <v>685</v>
      </c>
      <c r="B41" s="136" t="s">
        <v>686</v>
      </c>
      <c r="C41" s="136" t="s">
        <v>125</v>
      </c>
      <c r="D41" s="136" t="s">
        <v>687</v>
      </c>
      <c r="E41" s="136" t="s">
        <v>688</v>
      </c>
      <c r="F41" s="136" t="s">
        <v>689</v>
      </c>
      <c r="G41" s="136"/>
      <c r="H41" s="140" t="s">
        <v>690</v>
      </c>
      <c r="I41" s="168">
        <v>65</v>
      </c>
      <c r="J41" s="169">
        <v>65</v>
      </c>
      <c r="K41" s="169"/>
      <c r="L41" s="136">
        <v>35</v>
      </c>
      <c r="M41" s="136">
        <v>35</v>
      </c>
      <c r="N41" s="136"/>
      <c r="O41" s="136"/>
      <c r="P41" s="136"/>
      <c r="Q41" s="136"/>
      <c r="R41" s="137">
        <f t="shared" si="2"/>
        <v>100</v>
      </c>
      <c r="S41" s="137">
        <f t="shared" si="1"/>
        <v>0</v>
      </c>
      <c r="T41" s="321"/>
      <c r="U41" s="346"/>
      <c r="V41" s="136"/>
      <c r="W41" s="136"/>
      <c r="X41" s="136" t="s">
        <v>692</v>
      </c>
      <c r="Y41" s="111"/>
    </row>
    <row r="42" spans="1:25" s="52" customFormat="1" ht="12.75" customHeight="1">
      <c r="A42" s="136" t="s">
        <v>693</v>
      </c>
      <c r="B42" s="136" t="s">
        <v>694</v>
      </c>
      <c r="C42" s="136" t="s">
        <v>695</v>
      </c>
      <c r="D42" s="139" t="s">
        <v>696</v>
      </c>
      <c r="E42" s="136" t="s">
        <v>697</v>
      </c>
      <c r="F42" s="136" t="s">
        <v>698</v>
      </c>
      <c r="G42" s="136"/>
      <c r="H42" s="136"/>
      <c r="I42" s="170">
        <v>8</v>
      </c>
      <c r="J42" s="168">
        <v>8</v>
      </c>
      <c r="K42" s="168"/>
      <c r="L42" s="161"/>
      <c r="M42" s="136"/>
      <c r="N42" s="136"/>
      <c r="O42" s="136"/>
      <c r="P42" s="136"/>
      <c r="Q42" s="136"/>
      <c r="R42" s="137">
        <f t="shared" si="2"/>
        <v>8</v>
      </c>
      <c r="S42" s="137">
        <f t="shared" si="1"/>
        <v>0</v>
      </c>
      <c r="T42" s="137">
        <v>8</v>
      </c>
      <c r="U42" s="156">
        <v>80</v>
      </c>
      <c r="V42" s="136">
        <v>204</v>
      </c>
      <c r="W42" s="136"/>
      <c r="X42" s="136" t="s">
        <v>699</v>
      </c>
      <c r="Y42" s="111"/>
    </row>
    <row r="43" spans="1:25" s="52" customFormat="1" ht="25.5">
      <c r="A43" s="136" t="s">
        <v>700</v>
      </c>
      <c r="B43" s="136" t="s">
        <v>701</v>
      </c>
      <c r="C43" s="136" t="s">
        <v>702</v>
      </c>
      <c r="D43" s="136" t="s">
        <v>703</v>
      </c>
      <c r="E43" s="136" t="s">
        <v>704</v>
      </c>
      <c r="F43" s="136" t="s">
        <v>705</v>
      </c>
      <c r="G43" s="136"/>
      <c r="H43" s="140" t="s">
        <v>706</v>
      </c>
      <c r="I43" s="168">
        <v>25</v>
      </c>
      <c r="J43" s="170">
        <v>25</v>
      </c>
      <c r="K43" s="170">
        <v>13</v>
      </c>
      <c r="L43" s="136">
        <v>25</v>
      </c>
      <c r="M43" s="136">
        <v>25</v>
      </c>
      <c r="N43" s="136">
        <v>10</v>
      </c>
      <c r="O43" s="136"/>
      <c r="P43" s="136"/>
      <c r="Q43" s="136"/>
      <c r="R43" s="137">
        <f t="shared" si="2"/>
        <v>50</v>
      </c>
      <c r="S43" s="137">
        <f t="shared" si="1"/>
        <v>23</v>
      </c>
      <c r="T43" s="319">
        <v>77</v>
      </c>
      <c r="U43" s="346">
        <v>780</v>
      </c>
      <c r="V43" s="136"/>
      <c r="W43" s="136"/>
      <c r="X43" s="139" t="s">
        <v>707</v>
      </c>
      <c r="Y43" s="111"/>
    </row>
    <row r="44" spans="1:25" s="52" customFormat="1" ht="25.5">
      <c r="A44" s="136" t="s">
        <v>700</v>
      </c>
      <c r="B44" s="136" t="s">
        <v>701</v>
      </c>
      <c r="C44" s="136" t="s">
        <v>702</v>
      </c>
      <c r="D44" s="136" t="s">
        <v>703</v>
      </c>
      <c r="E44" s="136" t="s">
        <v>704</v>
      </c>
      <c r="F44" s="136" t="s">
        <v>705</v>
      </c>
      <c r="G44" s="136"/>
      <c r="H44" s="140" t="s">
        <v>706</v>
      </c>
      <c r="I44" s="168">
        <v>25</v>
      </c>
      <c r="J44" s="169">
        <v>25</v>
      </c>
      <c r="K44" s="169"/>
      <c r="L44" s="136">
        <v>25</v>
      </c>
      <c r="M44" s="136">
        <v>25</v>
      </c>
      <c r="N44" s="136"/>
      <c r="O44" s="136"/>
      <c r="P44" s="136"/>
      <c r="Q44" s="136"/>
      <c r="R44" s="137">
        <f t="shared" si="2"/>
        <v>50</v>
      </c>
      <c r="S44" s="137">
        <f t="shared" si="1"/>
        <v>0</v>
      </c>
      <c r="T44" s="321"/>
      <c r="U44" s="346"/>
      <c r="V44" s="136"/>
      <c r="W44" s="136"/>
      <c r="X44" s="139" t="s">
        <v>708</v>
      </c>
      <c r="Y44" s="111"/>
    </row>
    <row r="45" spans="1:25">
      <c r="Y45" s="89"/>
    </row>
    <row r="46" spans="1:25" s="52" customFormat="1">
      <c r="A46" s="60"/>
      <c r="B46" s="60"/>
      <c r="C46" s="60"/>
      <c r="D46" s="60"/>
      <c r="E46" s="60"/>
      <c r="F46" s="56" t="s">
        <v>273</v>
      </c>
      <c r="G46" s="56"/>
      <c r="H46" s="56"/>
      <c r="I46" s="56">
        <f t="shared" ref="I46:U46" si="3">SUM(I4:I44)</f>
        <v>4687</v>
      </c>
      <c r="J46" s="56">
        <f t="shared" si="3"/>
        <v>4687</v>
      </c>
      <c r="K46" s="56">
        <f t="shared" si="3"/>
        <v>269</v>
      </c>
      <c r="L46" s="84">
        <f t="shared" si="3"/>
        <v>513</v>
      </c>
      <c r="M46" s="84">
        <f t="shared" si="3"/>
        <v>513</v>
      </c>
      <c r="N46" s="56">
        <f t="shared" si="3"/>
        <v>10</v>
      </c>
      <c r="O46" s="84">
        <f t="shared" si="3"/>
        <v>33</v>
      </c>
      <c r="P46" s="84">
        <f t="shared" si="3"/>
        <v>33</v>
      </c>
      <c r="Q46" s="56">
        <f t="shared" si="3"/>
        <v>0</v>
      </c>
      <c r="R46" s="84">
        <f t="shared" si="3"/>
        <v>5233</v>
      </c>
      <c r="S46" s="84">
        <f t="shared" si="3"/>
        <v>314</v>
      </c>
      <c r="T46" s="63">
        <f t="shared" si="3"/>
        <v>4712</v>
      </c>
      <c r="U46" s="116">
        <f t="shared" si="3"/>
        <v>46788.41</v>
      </c>
      <c r="V46" s="64"/>
      <c r="Y46" s="287">
        <f>SUM(Y4:Y45)</f>
        <v>1155</v>
      </c>
    </row>
    <row r="49" spans="1:24" s="52" customFormat="1" ht="38.25">
      <c r="A49" s="139" t="s">
        <v>709</v>
      </c>
      <c r="B49" s="136" t="s">
        <v>710</v>
      </c>
      <c r="C49" s="136" t="s">
        <v>125</v>
      </c>
      <c r="D49" s="136" t="s">
        <v>711</v>
      </c>
      <c r="E49" s="136"/>
      <c r="F49" s="136"/>
      <c r="G49" s="136"/>
      <c r="H49" s="140"/>
      <c r="I49" s="168">
        <v>660</v>
      </c>
      <c r="J49" s="169">
        <v>660</v>
      </c>
      <c r="K49" s="169">
        <v>314</v>
      </c>
      <c r="L49" s="136">
        <v>150</v>
      </c>
      <c r="M49" s="136">
        <v>150</v>
      </c>
      <c r="N49" s="136">
        <v>98</v>
      </c>
      <c r="O49" s="136"/>
      <c r="P49" s="136"/>
      <c r="Q49" s="136"/>
      <c r="R49" s="137">
        <f>SUM(I49+L49+O49)</f>
        <v>810</v>
      </c>
      <c r="S49" s="137"/>
      <c r="T49" s="137">
        <v>398</v>
      </c>
      <c r="U49" s="156">
        <v>4139.0200000000004</v>
      </c>
      <c r="V49" s="136"/>
      <c r="W49" s="136"/>
      <c r="X49" s="139" t="s">
        <v>712</v>
      </c>
    </row>
    <row r="51" spans="1:24" s="52" customFormat="1" ht="12.75" customHeight="1">
      <c r="A51" s="136" t="s">
        <v>713</v>
      </c>
      <c r="B51" s="136" t="s">
        <v>714</v>
      </c>
      <c r="C51" s="136" t="s">
        <v>125</v>
      </c>
      <c r="D51" s="136" t="s">
        <v>715</v>
      </c>
      <c r="E51" s="136" t="s">
        <v>716</v>
      </c>
      <c r="F51" s="136"/>
      <c r="G51" s="136"/>
      <c r="H51" s="140" t="s">
        <v>717</v>
      </c>
      <c r="I51" s="136">
        <v>130</v>
      </c>
      <c r="J51" s="136">
        <v>130</v>
      </c>
      <c r="K51" s="136"/>
      <c r="L51" s="136">
        <v>70</v>
      </c>
      <c r="M51" s="136">
        <v>70</v>
      </c>
      <c r="N51" s="136"/>
      <c r="O51" s="136"/>
      <c r="P51" s="136"/>
      <c r="Q51" s="136"/>
      <c r="R51" s="161">
        <f>SUM(I51+L51+O51)</f>
        <v>200</v>
      </c>
      <c r="S51" s="161"/>
      <c r="T51" s="161"/>
      <c r="U51" s="136"/>
      <c r="V51" s="136"/>
      <c r="W51" s="136"/>
      <c r="X51" s="136" t="s">
        <v>718</v>
      </c>
    </row>
  </sheetData>
  <mergeCells count="15">
    <mergeCell ref="U8:U9"/>
    <mergeCell ref="U13:U19"/>
    <mergeCell ref="U23:U25"/>
    <mergeCell ref="T32:T34"/>
    <mergeCell ref="T23:T25"/>
    <mergeCell ref="T13:T19"/>
    <mergeCell ref="T8:T9"/>
    <mergeCell ref="K13:K19"/>
    <mergeCell ref="U35:U36"/>
    <mergeCell ref="U39:U41"/>
    <mergeCell ref="U43:U44"/>
    <mergeCell ref="U32:U34"/>
    <mergeCell ref="T35:T36"/>
    <mergeCell ref="T39:T41"/>
    <mergeCell ref="T43:T44"/>
  </mergeCells>
  <phoneticPr fontId="0" type="noConversion"/>
  <hyperlinks>
    <hyperlink ref="H7" r:id="rId1" xr:uid="{00000000-0004-0000-0600-000000000000}"/>
    <hyperlink ref="H35" r:id="rId2" xr:uid="{00000000-0004-0000-0600-000001000000}"/>
    <hyperlink ref="H29" r:id="rId3" xr:uid="{00000000-0004-0000-0600-000002000000}"/>
    <hyperlink ref="H43" r:id="rId4" xr:uid="{00000000-0004-0000-0600-000003000000}"/>
    <hyperlink ref="H39" r:id="rId5" xr:uid="{00000000-0004-0000-0600-000004000000}"/>
    <hyperlink ref="H33" r:id="rId6" xr:uid="{00000000-0004-0000-0600-000005000000}"/>
    <hyperlink ref="H27" r:id="rId7" xr:uid="{00000000-0004-0000-0600-000006000000}"/>
    <hyperlink ref="H38" r:id="rId8" xr:uid="{00000000-0004-0000-0600-000007000000}"/>
    <hyperlink ref="H34" r:id="rId9" xr:uid="{00000000-0004-0000-0600-000008000000}"/>
    <hyperlink ref="H40" r:id="rId10" xr:uid="{00000000-0004-0000-0600-000009000000}"/>
    <hyperlink ref="H5" r:id="rId11" xr:uid="{00000000-0004-0000-0600-00000A000000}"/>
    <hyperlink ref="H41" r:id="rId12" xr:uid="{00000000-0004-0000-0600-00000B000000}"/>
    <hyperlink ref="H9" r:id="rId13" xr:uid="{00000000-0004-0000-0600-00000C000000}"/>
    <hyperlink ref="H44" r:id="rId14" xr:uid="{00000000-0004-0000-0600-00000D000000}"/>
    <hyperlink ref="H12" r:id="rId15" xr:uid="{00000000-0004-0000-0600-00000E000000}"/>
    <hyperlink ref="H51" r:id="rId16" xr:uid="{00000000-0004-0000-0600-00000F000000}"/>
    <hyperlink ref="H30" r:id="rId17" xr:uid="{00000000-0004-0000-0600-000010000000}"/>
  </hyperlinks>
  <pageMargins left="0.25" right="0.25" top="0.46" bottom="0.2" header="0.28000000000000003" footer="0.26"/>
  <pageSetup scale="44" orientation="landscape" horizontalDpi="4294967292" r:id="rId18"/>
  <headerFooter alignWithMargins="0">
    <oddHeader>&amp;R&amp;S&amp;D</oddHeader>
  </headerFooter>
  <legacyDrawing r:id="rId1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85"/>
  <sheetViews>
    <sheetView view="pageBreakPreview" topLeftCell="N2" zoomScale="75" zoomScaleNormal="50" zoomScaleSheetLayoutView="75" workbookViewId="0" xr3:uid="{85D5C41F-068E-5C55-9968-509E7C2A5619}">
      <pane ySplit="1" topLeftCell="A121" activePane="bottomLeft" state="frozen"/>
      <selection activeCell="G2" sqref="G2"/>
      <selection pane="bottomLeft" activeCell="W129" sqref="W129"/>
    </sheetView>
  </sheetViews>
  <sheetFormatPr defaultRowHeight="12.75"/>
  <cols>
    <col min="1" max="1" width="40.140625" style="13" bestFit="1" customWidth="1"/>
    <col min="2" max="2" width="30.7109375" style="13" customWidth="1"/>
    <col min="3" max="3" width="15" style="13" customWidth="1"/>
    <col min="4" max="4" width="11" style="13" customWidth="1"/>
    <col min="5" max="5" width="13.7109375" style="13" customWidth="1"/>
    <col min="6" max="6" width="12.140625" style="13" customWidth="1"/>
    <col min="7" max="7" width="12.28515625" style="13" customWidth="1"/>
    <col min="8" max="8" width="28.7109375" style="13" customWidth="1"/>
    <col min="9" max="9" width="2.85546875" style="13" customWidth="1"/>
    <col min="10" max="10" width="9.5703125" style="13" customWidth="1"/>
    <col min="11" max="11" width="9" style="13" customWidth="1"/>
    <col min="12" max="12" width="10.5703125" style="13" bestFit="1" customWidth="1"/>
    <col min="13" max="13" width="2.7109375" style="52" customWidth="1"/>
    <col min="14" max="14" width="11.5703125" style="13" customWidth="1"/>
    <col min="15" max="15" width="9.28515625" style="13" bestFit="1" customWidth="1"/>
    <col min="16" max="16" width="10.7109375" style="13" bestFit="1" customWidth="1"/>
    <col min="17" max="17" width="3.28515625" style="52" customWidth="1"/>
    <col min="18" max="18" width="10.7109375" style="13" customWidth="1"/>
    <col min="19" max="19" width="9.42578125" style="13" bestFit="1" customWidth="1"/>
    <col min="20" max="20" width="10.5703125" style="13" customWidth="1"/>
    <col min="21" max="21" width="2.7109375" style="52" customWidth="1"/>
    <col min="22" max="22" width="14.28515625" style="13" customWidth="1"/>
    <col min="23" max="23" width="10.7109375" style="13" customWidth="1"/>
    <col min="24" max="24" width="11.28515625" style="17" bestFit="1" customWidth="1"/>
    <col min="25" max="25" width="70.7109375" style="13" customWidth="1"/>
    <col min="26" max="16384" width="9.140625" style="13"/>
  </cols>
  <sheetData>
    <row r="1" spans="1:25" ht="12" customHeight="1"/>
    <row r="2" spans="1:25" ht="54.95" customHeight="1">
      <c r="A2" s="2" t="s">
        <v>296</v>
      </c>
      <c r="B2" s="2" t="s">
        <v>72</v>
      </c>
      <c r="C2" s="2" t="s">
        <v>73</v>
      </c>
      <c r="D2" s="132" t="s">
        <v>74</v>
      </c>
      <c r="E2" s="2" t="s">
        <v>75</v>
      </c>
      <c r="F2" s="2" t="s">
        <v>76</v>
      </c>
      <c r="G2" s="2" t="s">
        <v>77</v>
      </c>
      <c r="H2" s="132" t="s">
        <v>78</v>
      </c>
      <c r="I2" s="326"/>
      <c r="J2" s="132" t="s">
        <v>79</v>
      </c>
      <c r="K2" s="133" t="s">
        <v>80</v>
      </c>
      <c r="L2" s="133" t="s">
        <v>81</v>
      </c>
      <c r="M2" s="329"/>
      <c r="N2" s="134" t="s">
        <v>6</v>
      </c>
      <c r="O2" s="133" t="s">
        <v>82</v>
      </c>
      <c r="P2" s="133" t="s">
        <v>81</v>
      </c>
      <c r="Q2" s="329"/>
      <c r="R2" s="134" t="s">
        <v>8</v>
      </c>
      <c r="S2" s="133" t="s">
        <v>83</v>
      </c>
      <c r="T2" s="133" t="s">
        <v>81</v>
      </c>
      <c r="U2" s="329"/>
      <c r="V2" s="132" t="s">
        <v>10</v>
      </c>
      <c r="W2" s="133" t="s">
        <v>719</v>
      </c>
      <c r="X2" s="182" t="s">
        <v>14</v>
      </c>
      <c r="Y2" s="2" t="s">
        <v>26</v>
      </c>
    </row>
    <row r="3" spans="1:25" s="108" customFormat="1">
      <c r="A3" s="183" t="s">
        <v>720</v>
      </c>
      <c r="B3" s="183"/>
      <c r="C3" s="183"/>
      <c r="D3" s="183"/>
      <c r="E3" s="183"/>
      <c r="F3" s="184"/>
      <c r="G3" s="184"/>
      <c r="H3" s="184"/>
      <c r="I3" s="327"/>
      <c r="J3" s="184"/>
      <c r="K3" s="184"/>
      <c r="L3" s="184"/>
      <c r="M3" s="330"/>
      <c r="N3" s="183"/>
      <c r="O3" s="143"/>
      <c r="P3" s="143"/>
      <c r="Q3" s="330"/>
      <c r="R3" s="143"/>
      <c r="S3" s="143"/>
      <c r="T3" s="143"/>
      <c r="U3" s="330"/>
      <c r="V3" s="143"/>
      <c r="W3" s="143"/>
      <c r="X3" s="185"/>
      <c r="Y3" s="143"/>
    </row>
    <row r="4" spans="1:25">
      <c r="A4" s="4" t="s">
        <v>721</v>
      </c>
      <c r="B4" s="4" t="s">
        <v>722</v>
      </c>
      <c r="C4" s="4" t="s">
        <v>125</v>
      </c>
      <c r="D4" s="4" t="s">
        <v>723</v>
      </c>
      <c r="E4" s="4" t="s">
        <v>724</v>
      </c>
      <c r="F4" s="4" t="s">
        <v>725</v>
      </c>
      <c r="G4" s="4"/>
      <c r="H4" s="4"/>
      <c r="I4" s="327"/>
      <c r="J4" s="4">
        <v>600</v>
      </c>
      <c r="K4" s="4">
        <v>600</v>
      </c>
      <c r="L4" s="4"/>
      <c r="M4" s="330"/>
      <c r="N4" s="4"/>
      <c r="O4" s="4"/>
      <c r="P4" s="4"/>
      <c r="Q4" s="330"/>
      <c r="R4" s="4"/>
      <c r="S4" s="4"/>
      <c r="T4" s="4"/>
      <c r="U4" s="330"/>
      <c r="V4" s="4">
        <f>SUM(J4+N4+R4)</f>
        <v>600</v>
      </c>
      <c r="W4" s="4"/>
      <c r="X4" s="6"/>
      <c r="Y4" s="4" t="s">
        <v>726</v>
      </c>
    </row>
    <row r="5" spans="1:25">
      <c r="A5" s="4" t="s">
        <v>721</v>
      </c>
      <c r="B5" s="4"/>
      <c r="C5" s="4"/>
      <c r="D5" s="4"/>
      <c r="E5" s="4"/>
      <c r="F5" s="4"/>
      <c r="G5" s="4"/>
      <c r="H5" s="4"/>
      <c r="I5" s="327"/>
      <c r="J5" s="4">
        <v>1000</v>
      </c>
      <c r="K5" s="136">
        <v>1000</v>
      </c>
      <c r="L5" s="136"/>
      <c r="M5" s="330"/>
      <c r="N5" s="4"/>
      <c r="O5" s="4"/>
      <c r="P5" s="4"/>
      <c r="Q5" s="330"/>
      <c r="R5" s="136"/>
      <c r="S5" s="4"/>
      <c r="T5" s="4"/>
      <c r="U5" s="330"/>
      <c r="V5" s="4">
        <f t="shared" ref="V5:V13" si="0">SUM(J5+N5+R5)</f>
        <v>1000</v>
      </c>
      <c r="W5" s="4"/>
      <c r="X5" s="6"/>
      <c r="Y5" s="136" t="s">
        <v>727</v>
      </c>
    </row>
    <row r="6" spans="1:25">
      <c r="A6" s="4" t="s">
        <v>721</v>
      </c>
      <c r="B6" s="4"/>
      <c r="C6" s="4"/>
      <c r="D6" s="4"/>
      <c r="E6" s="4"/>
      <c r="F6" s="4"/>
      <c r="G6" s="4"/>
      <c r="H6" s="4"/>
      <c r="I6" s="327"/>
      <c r="J6" s="4">
        <v>3000</v>
      </c>
      <c r="K6" s="4">
        <v>3000</v>
      </c>
      <c r="L6" s="4"/>
      <c r="M6" s="330"/>
      <c r="N6" s="4"/>
      <c r="O6" s="4"/>
      <c r="P6" s="4"/>
      <c r="Q6" s="330"/>
      <c r="R6" s="4"/>
      <c r="S6" s="4"/>
      <c r="T6" s="4"/>
      <c r="U6" s="330"/>
      <c r="V6" s="4">
        <f t="shared" si="0"/>
        <v>3000</v>
      </c>
      <c r="W6" s="4"/>
      <c r="X6" s="6"/>
      <c r="Y6" s="4" t="s">
        <v>728</v>
      </c>
    </row>
    <row r="7" spans="1:25">
      <c r="A7" s="4" t="s">
        <v>721</v>
      </c>
      <c r="B7" s="4"/>
      <c r="C7" s="4"/>
      <c r="D7" s="4"/>
      <c r="E7" s="4"/>
      <c r="F7" s="4"/>
      <c r="G7" s="4"/>
      <c r="H7" s="4"/>
      <c r="I7" s="327"/>
      <c r="J7" s="4">
        <v>4000</v>
      </c>
      <c r="K7" s="4">
        <v>4000</v>
      </c>
      <c r="L7" s="4"/>
      <c r="M7" s="330"/>
      <c r="N7" s="4"/>
      <c r="O7" s="4"/>
      <c r="P7" s="4"/>
      <c r="Q7" s="330"/>
      <c r="R7" s="4"/>
      <c r="S7" s="4"/>
      <c r="T7" s="4"/>
      <c r="U7" s="330"/>
      <c r="V7" s="4">
        <f t="shared" si="0"/>
        <v>4000</v>
      </c>
      <c r="W7" s="4"/>
      <c r="X7" s="6"/>
      <c r="Y7" s="4" t="s">
        <v>305</v>
      </c>
    </row>
    <row r="8" spans="1:25">
      <c r="A8" s="4" t="s">
        <v>721</v>
      </c>
      <c r="B8" s="4"/>
      <c r="C8" s="4"/>
      <c r="D8" s="4"/>
      <c r="E8" s="4"/>
      <c r="F8" s="4"/>
      <c r="G8" s="4"/>
      <c r="H8" s="4"/>
      <c r="I8" s="327"/>
      <c r="J8" s="4">
        <v>1800</v>
      </c>
      <c r="K8" s="4">
        <v>1800</v>
      </c>
      <c r="L8" s="4"/>
      <c r="M8" s="330"/>
      <c r="N8" s="4"/>
      <c r="O8" s="4"/>
      <c r="P8" s="4"/>
      <c r="Q8" s="330"/>
      <c r="R8" s="4"/>
      <c r="S8" s="4"/>
      <c r="T8" s="4"/>
      <c r="U8" s="330"/>
      <c r="V8" s="4">
        <f t="shared" si="0"/>
        <v>1800</v>
      </c>
      <c r="W8" s="4"/>
      <c r="X8" s="6"/>
      <c r="Y8" s="4" t="s">
        <v>729</v>
      </c>
    </row>
    <row r="9" spans="1:25">
      <c r="A9" s="4" t="s">
        <v>721</v>
      </c>
      <c r="B9" s="4"/>
      <c r="C9" s="4"/>
      <c r="D9" s="4"/>
      <c r="E9" s="4"/>
      <c r="F9" s="4"/>
      <c r="G9" s="4"/>
      <c r="H9" s="4"/>
      <c r="I9" s="327"/>
      <c r="J9" s="4">
        <v>4000</v>
      </c>
      <c r="K9" s="4">
        <v>4000</v>
      </c>
      <c r="L9" s="4"/>
      <c r="M9" s="330"/>
      <c r="N9" s="4"/>
      <c r="O9" s="4"/>
      <c r="P9" s="4"/>
      <c r="Q9" s="330"/>
      <c r="R9" s="4"/>
      <c r="S9" s="4"/>
      <c r="T9" s="4"/>
      <c r="U9" s="330"/>
      <c r="V9" s="4">
        <f t="shared" si="0"/>
        <v>4000</v>
      </c>
      <c r="W9" s="4"/>
      <c r="X9" s="6"/>
      <c r="Y9" s="4" t="s">
        <v>730</v>
      </c>
    </row>
    <row r="10" spans="1:25">
      <c r="A10" s="4" t="s">
        <v>721</v>
      </c>
      <c r="B10" s="4"/>
      <c r="C10" s="4"/>
      <c r="D10" s="4"/>
      <c r="E10" s="4"/>
      <c r="F10" s="4"/>
      <c r="G10" s="4"/>
      <c r="H10" s="4"/>
      <c r="I10" s="327"/>
      <c r="J10" s="4">
        <v>4000</v>
      </c>
      <c r="K10" s="4">
        <v>4000</v>
      </c>
      <c r="L10" s="4"/>
      <c r="M10" s="330"/>
      <c r="N10" s="4"/>
      <c r="O10" s="4"/>
      <c r="P10" s="4"/>
      <c r="Q10" s="330"/>
      <c r="R10" s="4"/>
      <c r="S10" s="4"/>
      <c r="T10" s="4"/>
      <c r="U10" s="330"/>
      <c r="V10" s="4">
        <f t="shared" si="0"/>
        <v>4000</v>
      </c>
      <c r="W10" s="4"/>
      <c r="X10" s="6"/>
      <c r="Y10" s="4" t="s">
        <v>731</v>
      </c>
    </row>
    <row r="11" spans="1:25">
      <c r="A11" s="4" t="s">
        <v>721</v>
      </c>
      <c r="B11" s="4"/>
      <c r="C11" s="4"/>
      <c r="D11" s="4"/>
      <c r="E11" s="4"/>
      <c r="F11" s="4"/>
      <c r="G11" s="4"/>
      <c r="H11" s="4"/>
      <c r="I11" s="328"/>
      <c r="J11" s="4">
        <v>3000</v>
      </c>
      <c r="K11" s="4">
        <v>3000</v>
      </c>
      <c r="L11" s="4"/>
      <c r="M11" s="331"/>
      <c r="N11" s="4"/>
      <c r="O11" s="4"/>
      <c r="P11" s="4"/>
      <c r="Q11" s="331"/>
      <c r="R11" s="4"/>
      <c r="S11" s="4"/>
      <c r="T11" s="4"/>
      <c r="U11" s="331"/>
      <c r="V11" s="4">
        <f t="shared" si="0"/>
        <v>3000</v>
      </c>
      <c r="W11" s="4"/>
      <c r="X11" s="6"/>
      <c r="Y11" s="4" t="s">
        <v>732</v>
      </c>
    </row>
    <row r="13" spans="1:25">
      <c r="G13" s="52"/>
      <c r="H13" s="2" t="s">
        <v>273</v>
      </c>
      <c r="J13" s="154">
        <f>SUM(J4:J12)</f>
        <v>21400</v>
      </c>
      <c r="K13" s="154">
        <f>SUM(K4:K12)</f>
        <v>21400</v>
      </c>
      <c r="L13" s="154"/>
      <c r="N13" s="154">
        <f>SUM(N4:N12)</f>
        <v>0</v>
      </c>
      <c r="O13" s="154">
        <f>SUM(O4:O12)</f>
        <v>0</v>
      </c>
      <c r="P13" s="154"/>
      <c r="R13" s="154">
        <f>SUM(R4:R12)</f>
        <v>0</v>
      </c>
      <c r="S13" s="154">
        <f>SUM(S4:S12)</f>
        <v>0</v>
      </c>
      <c r="T13" s="154"/>
      <c r="V13" s="154">
        <f t="shared" si="0"/>
        <v>21400</v>
      </c>
      <c r="W13" s="154"/>
      <c r="X13" s="162">
        <f>SUM(X4:X12)</f>
        <v>0</v>
      </c>
    </row>
    <row r="14" spans="1:25">
      <c r="F14" s="5"/>
    </row>
    <row r="16" spans="1:25" s="108" customFormat="1">
      <c r="A16" s="183" t="s">
        <v>733</v>
      </c>
      <c r="B16" s="143"/>
      <c r="C16" s="143"/>
      <c r="D16" s="143"/>
      <c r="E16" s="143"/>
      <c r="F16" s="143"/>
      <c r="G16" s="143"/>
      <c r="H16" s="143"/>
      <c r="I16" s="357"/>
      <c r="J16" s="143"/>
      <c r="K16" s="143"/>
      <c r="L16" s="143"/>
      <c r="M16" s="357"/>
      <c r="N16" s="143"/>
      <c r="O16" s="143"/>
      <c r="P16" s="143"/>
      <c r="Q16" s="357"/>
      <c r="R16" s="143"/>
      <c r="S16" s="143"/>
      <c r="T16" s="143"/>
      <c r="U16" s="357"/>
      <c r="V16" s="143"/>
      <c r="W16" s="143"/>
      <c r="X16" s="185"/>
      <c r="Y16" s="143"/>
    </row>
    <row r="17" spans="1:25" s="52" customFormat="1">
      <c r="A17" s="136" t="s">
        <v>734</v>
      </c>
      <c r="B17" s="136" t="s">
        <v>735</v>
      </c>
      <c r="C17" s="136" t="s">
        <v>736</v>
      </c>
      <c r="D17" s="136" t="s">
        <v>737</v>
      </c>
      <c r="E17" s="136" t="s">
        <v>734</v>
      </c>
      <c r="F17" s="136" t="s">
        <v>738</v>
      </c>
      <c r="G17" s="136" t="s">
        <v>739</v>
      </c>
      <c r="H17" s="140" t="s">
        <v>740</v>
      </c>
      <c r="I17" s="358"/>
      <c r="J17" s="136">
        <v>50</v>
      </c>
      <c r="K17" s="136">
        <v>50</v>
      </c>
      <c r="L17" s="136"/>
      <c r="M17" s="358"/>
      <c r="N17" s="136"/>
      <c r="O17" s="136"/>
      <c r="P17" s="136"/>
      <c r="Q17" s="358"/>
      <c r="R17" s="136"/>
      <c r="S17" s="136"/>
      <c r="T17" s="136"/>
      <c r="U17" s="358"/>
      <c r="V17" s="136">
        <f>SUM(J17+N17+R17)</f>
        <v>50</v>
      </c>
      <c r="W17" s="136"/>
      <c r="X17" s="160"/>
      <c r="Y17" s="136" t="s">
        <v>741</v>
      </c>
    </row>
    <row r="18" spans="1:25" s="52" customFormat="1">
      <c r="A18" s="136" t="s">
        <v>742</v>
      </c>
      <c r="B18" s="136" t="s">
        <v>743</v>
      </c>
      <c r="C18" s="136" t="s">
        <v>736</v>
      </c>
      <c r="D18" s="136" t="s">
        <v>744</v>
      </c>
      <c r="E18" s="136" t="s">
        <v>745</v>
      </c>
      <c r="F18" s="136" t="s">
        <v>746</v>
      </c>
      <c r="G18" s="136"/>
      <c r="H18" s="140"/>
      <c r="I18" s="358"/>
      <c r="J18" s="136">
        <v>1000</v>
      </c>
      <c r="K18" s="136">
        <v>1000</v>
      </c>
      <c r="L18" s="136"/>
      <c r="M18" s="358"/>
      <c r="N18" s="136"/>
      <c r="O18" s="136"/>
      <c r="P18" s="136"/>
      <c r="Q18" s="358"/>
      <c r="R18" s="136"/>
      <c r="S18" s="136"/>
      <c r="T18" s="136"/>
      <c r="U18" s="358"/>
      <c r="V18" s="136">
        <f>SUM(J18+N18+R18)</f>
        <v>1000</v>
      </c>
      <c r="W18" s="136"/>
      <c r="X18" s="160"/>
      <c r="Y18" s="136" t="s">
        <v>747</v>
      </c>
    </row>
    <row r="19" spans="1:25" s="52" customFormat="1">
      <c r="A19" s="136" t="s">
        <v>742</v>
      </c>
      <c r="B19" s="136"/>
      <c r="C19" s="136"/>
      <c r="D19" s="136"/>
      <c r="E19" s="136"/>
      <c r="F19" s="136"/>
      <c r="G19" s="136"/>
      <c r="H19" s="140"/>
      <c r="I19" s="358"/>
      <c r="J19" s="136">
        <v>1000</v>
      </c>
      <c r="K19" s="136">
        <v>1000</v>
      </c>
      <c r="L19" s="136"/>
      <c r="M19" s="358"/>
      <c r="N19" s="136"/>
      <c r="O19" s="136"/>
      <c r="P19" s="136"/>
      <c r="Q19" s="358"/>
      <c r="R19" s="136"/>
      <c r="S19" s="136"/>
      <c r="T19" s="136"/>
      <c r="U19" s="358"/>
      <c r="V19" s="136">
        <f>SUM(J19+N19+R19)</f>
        <v>1000</v>
      </c>
      <c r="W19" s="136"/>
      <c r="X19" s="160"/>
      <c r="Y19" s="136" t="s">
        <v>748</v>
      </c>
    </row>
    <row r="20" spans="1:25" s="52" customFormat="1">
      <c r="A20" s="136" t="s">
        <v>742</v>
      </c>
      <c r="B20" s="136"/>
      <c r="C20" s="136"/>
      <c r="D20" s="136"/>
      <c r="E20" s="136"/>
      <c r="F20" s="136"/>
      <c r="G20" s="136"/>
      <c r="H20" s="140"/>
      <c r="I20" s="358"/>
      <c r="J20" s="136">
        <v>700</v>
      </c>
      <c r="K20" s="136">
        <v>700</v>
      </c>
      <c r="L20" s="136"/>
      <c r="M20" s="358"/>
      <c r="N20" s="136"/>
      <c r="O20" s="136"/>
      <c r="P20" s="136"/>
      <c r="Q20" s="358"/>
      <c r="R20" s="136"/>
      <c r="S20" s="136"/>
      <c r="T20" s="136"/>
      <c r="U20" s="358"/>
      <c r="V20" s="136">
        <f>SUM(J20+N20+R20)</f>
        <v>700</v>
      </c>
      <c r="W20" s="136"/>
      <c r="X20" s="160"/>
      <c r="Y20" s="136" t="s">
        <v>749</v>
      </c>
    </row>
    <row r="21" spans="1:25" s="52" customFormat="1">
      <c r="A21" s="136" t="s">
        <v>742</v>
      </c>
      <c r="B21" s="136"/>
      <c r="C21" s="136"/>
      <c r="D21" s="136"/>
      <c r="E21" s="136"/>
      <c r="F21" s="136"/>
      <c r="G21" s="136"/>
      <c r="H21" s="140"/>
      <c r="I21" s="358"/>
      <c r="J21" s="136">
        <v>250</v>
      </c>
      <c r="K21" s="136">
        <v>250</v>
      </c>
      <c r="L21" s="136"/>
      <c r="M21" s="358"/>
      <c r="N21" s="136"/>
      <c r="O21" s="136"/>
      <c r="P21" s="136"/>
      <c r="Q21" s="358"/>
      <c r="R21" s="136"/>
      <c r="S21" s="136"/>
      <c r="T21" s="136"/>
      <c r="U21" s="358"/>
      <c r="V21" s="136">
        <f>SUM(J21+N21+R21)</f>
        <v>250</v>
      </c>
      <c r="W21" s="136"/>
      <c r="X21" s="160"/>
      <c r="Y21" s="136" t="s">
        <v>750</v>
      </c>
    </row>
    <row r="22" spans="1:25" s="52" customFormat="1">
      <c r="H22" s="61"/>
      <c r="I22" s="264"/>
      <c r="M22" s="264"/>
      <c r="Q22" s="264"/>
      <c r="U22" s="264"/>
      <c r="X22" s="11">
        <v>40</v>
      </c>
      <c r="Y22" s="279" t="s">
        <v>751</v>
      </c>
    </row>
    <row r="23" spans="1:25" s="52" customFormat="1">
      <c r="H23" s="61"/>
      <c r="I23" s="264"/>
      <c r="M23" s="264"/>
      <c r="Q23" s="264"/>
      <c r="U23" s="264"/>
      <c r="X23" s="11">
        <v>2230</v>
      </c>
      <c r="Y23" s="279" t="s">
        <v>752</v>
      </c>
    </row>
    <row r="24" spans="1:25" s="52" customFormat="1">
      <c r="H24" s="61"/>
      <c r="I24" s="264"/>
      <c r="M24" s="264"/>
      <c r="Q24" s="264"/>
      <c r="U24" s="264"/>
      <c r="X24" s="11">
        <v>15072.2</v>
      </c>
      <c r="Y24" s="279" t="s">
        <v>753</v>
      </c>
    </row>
    <row r="25" spans="1:25">
      <c r="G25" s="52"/>
      <c r="H25" s="2" t="s">
        <v>273</v>
      </c>
      <c r="J25" s="154">
        <f>SUM(J17:J23)</f>
        <v>3000</v>
      </c>
      <c r="K25" s="154">
        <f>SUM(K17:K23)</f>
        <v>3000</v>
      </c>
      <c r="L25" s="154">
        <v>1324</v>
      </c>
      <c r="N25" s="154">
        <v>0</v>
      </c>
      <c r="O25" s="154">
        <f>SUM(O17:O23)</f>
        <v>0</v>
      </c>
      <c r="P25" s="154"/>
      <c r="R25" s="154">
        <v>0</v>
      </c>
      <c r="S25" s="154">
        <f>SUM(S17:S23)</f>
        <v>0</v>
      </c>
      <c r="T25" s="154"/>
      <c r="V25" s="154">
        <f>SUM(V17:V23)</f>
        <v>3000</v>
      </c>
      <c r="W25" s="154">
        <f>SUM(V25-L25)</f>
        <v>1676</v>
      </c>
      <c r="X25" s="162">
        <f>SUM(X17:X24)</f>
        <v>17342.2</v>
      </c>
    </row>
    <row r="26" spans="1:25">
      <c r="L26" s="13" t="s">
        <v>754</v>
      </c>
      <c r="X26" s="11">
        <v>1005</v>
      </c>
      <c r="Y26" s="279" t="s">
        <v>755</v>
      </c>
    </row>
    <row r="29" spans="1:25" s="108" customFormat="1">
      <c r="A29" s="183" t="s">
        <v>756</v>
      </c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85"/>
      <c r="Y29" s="143"/>
    </row>
    <row r="30" spans="1:25">
      <c r="A30" s="4" t="s">
        <v>757</v>
      </c>
      <c r="B30" s="4" t="s">
        <v>758</v>
      </c>
      <c r="C30" s="4" t="s">
        <v>759</v>
      </c>
      <c r="D30" s="4" t="s">
        <v>760</v>
      </c>
      <c r="E30" s="4" t="s">
        <v>761</v>
      </c>
      <c r="F30" s="4" t="s">
        <v>762</v>
      </c>
      <c r="G30" s="4"/>
      <c r="H30" s="144" t="s">
        <v>763</v>
      </c>
      <c r="I30" s="4"/>
      <c r="J30" s="4">
        <v>900</v>
      </c>
      <c r="K30" s="4">
        <v>900</v>
      </c>
      <c r="L30" s="4"/>
      <c r="M30" s="136"/>
      <c r="N30" s="4"/>
      <c r="O30" s="4"/>
      <c r="P30" s="4"/>
      <c r="Q30" s="136"/>
      <c r="R30" s="4"/>
      <c r="S30" s="4"/>
      <c r="T30" s="4"/>
      <c r="U30" s="136"/>
      <c r="V30" s="4">
        <f t="shared" ref="V30:V36" si="1">SUM(J30+N30+R30)</f>
        <v>900</v>
      </c>
      <c r="W30" s="4"/>
      <c r="X30" s="6"/>
      <c r="Y30" s="4" t="s">
        <v>764</v>
      </c>
    </row>
    <row r="31" spans="1:25">
      <c r="A31" s="4" t="s">
        <v>757</v>
      </c>
      <c r="B31" s="4" t="s">
        <v>758</v>
      </c>
      <c r="C31" s="4" t="s">
        <v>759</v>
      </c>
      <c r="D31" s="4" t="s">
        <v>760</v>
      </c>
      <c r="E31" s="4" t="s">
        <v>761</v>
      </c>
      <c r="F31" s="4" t="s">
        <v>762</v>
      </c>
      <c r="G31" s="4"/>
      <c r="H31" s="144" t="s">
        <v>763</v>
      </c>
      <c r="I31" s="4"/>
      <c r="J31" s="4">
        <v>2000</v>
      </c>
      <c r="K31" s="4">
        <v>2000</v>
      </c>
      <c r="L31" s="4"/>
      <c r="M31" s="136"/>
      <c r="N31" s="4"/>
      <c r="O31" s="4"/>
      <c r="P31" s="4"/>
      <c r="Q31" s="136"/>
      <c r="R31" s="4"/>
      <c r="S31" s="4"/>
      <c r="T31" s="4"/>
      <c r="U31" s="136"/>
      <c r="V31" s="4">
        <f t="shared" si="1"/>
        <v>2000</v>
      </c>
      <c r="W31" s="4"/>
      <c r="X31" s="6"/>
      <c r="Y31" s="4" t="s">
        <v>765</v>
      </c>
    </row>
    <row r="32" spans="1:25">
      <c r="A32" s="4" t="s">
        <v>757</v>
      </c>
      <c r="B32" s="4" t="s">
        <v>758</v>
      </c>
      <c r="C32" s="4" t="s">
        <v>759</v>
      </c>
      <c r="D32" s="4" t="s">
        <v>760</v>
      </c>
      <c r="E32" s="4" t="s">
        <v>761</v>
      </c>
      <c r="F32" s="4" t="s">
        <v>762</v>
      </c>
      <c r="G32" s="4"/>
      <c r="H32" s="144" t="s">
        <v>763</v>
      </c>
      <c r="I32" s="4"/>
      <c r="J32" s="4">
        <v>1000</v>
      </c>
      <c r="K32" s="4">
        <v>1000</v>
      </c>
      <c r="L32" s="4"/>
      <c r="M32" s="136"/>
      <c r="N32" s="4"/>
      <c r="O32" s="4"/>
      <c r="P32" s="4"/>
      <c r="Q32" s="136"/>
      <c r="R32" s="4"/>
      <c r="S32" s="4"/>
      <c r="T32" s="4"/>
      <c r="U32" s="136"/>
      <c r="V32" s="4">
        <f t="shared" si="1"/>
        <v>1000</v>
      </c>
      <c r="W32" s="4"/>
      <c r="X32" s="6"/>
      <c r="Y32" s="4" t="s">
        <v>766</v>
      </c>
    </row>
    <row r="33" spans="1:25">
      <c r="A33" s="4" t="s">
        <v>757</v>
      </c>
      <c r="B33" s="4"/>
      <c r="C33" s="4"/>
      <c r="D33" s="4"/>
      <c r="E33" s="4"/>
      <c r="F33" s="4"/>
      <c r="G33" s="4"/>
      <c r="H33" s="4"/>
      <c r="I33" s="4"/>
      <c r="J33" s="4">
        <v>1000</v>
      </c>
      <c r="K33" s="4">
        <v>1000</v>
      </c>
      <c r="L33" s="4"/>
      <c r="M33" s="136"/>
      <c r="N33" s="4"/>
      <c r="O33" s="4"/>
      <c r="P33" s="4"/>
      <c r="Q33" s="136"/>
      <c r="R33" s="4"/>
      <c r="S33" s="4"/>
      <c r="T33" s="4"/>
      <c r="U33" s="136"/>
      <c r="V33" s="4">
        <f t="shared" si="1"/>
        <v>1000</v>
      </c>
      <c r="W33" s="4"/>
      <c r="X33" s="6"/>
      <c r="Y33" s="4" t="s">
        <v>305</v>
      </c>
    </row>
    <row r="34" spans="1:25">
      <c r="A34" s="4" t="s">
        <v>757</v>
      </c>
      <c r="B34" s="4"/>
      <c r="C34" s="4"/>
      <c r="D34" s="4"/>
      <c r="E34" s="4"/>
      <c r="F34" s="4"/>
      <c r="G34" s="4"/>
      <c r="H34" s="4"/>
      <c r="I34" s="4"/>
      <c r="J34" s="4">
        <v>2000</v>
      </c>
      <c r="K34" s="4">
        <v>2000</v>
      </c>
      <c r="L34" s="4"/>
      <c r="M34" s="136"/>
      <c r="N34" s="4"/>
      <c r="O34" s="4"/>
      <c r="P34" s="4"/>
      <c r="Q34" s="136"/>
      <c r="R34" s="4"/>
      <c r="S34" s="4"/>
      <c r="T34" s="4"/>
      <c r="U34" s="136"/>
      <c r="V34" s="4">
        <f t="shared" si="1"/>
        <v>2000</v>
      </c>
      <c r="W34" s="4"/>
      <c r="X34" s="6"/>
      <c r="Y34" s="4" t="s">
        <v>767</v>
      </c>
    </row>
    <row r="35" spans="1:25">
      <c r="A35" s="4" t="s">
        <v>757</v>
      </c>
      <c r="B35" s="4"/>
      <c r="C35" s="4"/>
      <c r="D35" s="4"/>
      <c r="E35" s="4"/>
      <c r="F35" s="4"/>
      <c r="G35" s="4"/>
      <c r="H35" s="4"/>
      <c r="I35" s="4"/>
      <c r="J35" s="4">
        <v>500</v>
      </c>
      <c r="K35" s="4">
        <v>500</v>
      </c>
      <c r="L35" s="4"/>
      <c r="M35" s="136"/>
      <c r="N35" s="4"/>
      <c r="O35" s="4"/>
      <c r="P35" s="4"/>
      <c r="Q35" s="136"/>
      <c r="R35" s="4"/>
      <c r="S35" s="4"/>
      <c r="T35" s="4"/>
      <c r="U35" s="136"/>
      <c r="V35" s="4">
        <f t="shared" si="1"/>
        <v>500</v>
      </c>
      <c r="W35" s="4"/>
      <c r="X35" s="6"/>
      <c r="Y35" s="4" t="s">
        <v>729</v>
      </c>
    </row>
    <row r="36" spans="1:25">
      <c r="A36" s="4" t="s">
        <v>757</v>
      </c>
      <c r="B36" s="4"/>
      <c r="C36" s="4"/>
      <c r="D36" s="4"/>
      <c r="E36" s="4"/>
      <c r="F36" s="4"/>
      <c r="G36" s="4"/>
      <c r="H36" s="4"/>
      <c r="I36" s="4"/>
      <c r="J36" s="4">
        <v>500</v>
      </c>
      <c r="K36" s="4">
        <v>500</v>
      </c>
      <c r="L36" s="4"/>
      <c r="M36" s="136"/>
      <c r="N36" s="4"/>
      <c r="O36" s="4"/>
      <c r="P36" s="4"/>
      <c r="Q36" s="136"/>
      <c r="R36" s="4"/>
      <c r="S36" s="4"/>
      <c r="T36" s="4"/>
      <c r="U36" s="136"/>
      <c r="V36" s="4">
        <f t="shared" si="1"/>
        <v>500</v>
      </c>
      <c r="W36" s="4"/>
      <c r="X36" s="6"/>
      <c r="Y36" s="4" t="s">
        <v>768</v>
      </c>
    </row>
    <row r="37" spans="1:25">
      <c r="X37" s="17">
        <v>12275</v>
      </c>
      <c r="Y37" s="268" t="s">
        <v>769</v>
      </c>
    </row>
    <row r="38" spans="1:25">
      <c r="X38" s="17">
        <v>62429.15</v>
      </c>
      <c r="Y38" s="13" t="s">
        <v>770</v>
      </c>
    </row>
    <row r="41" spans="1:25">
      <c r="G41" s="52"/>
      <c r="H41" s="2" t="s">
        <v>273</v>
      </c>
      <c r="I41" s="4"/>
      <c r="J41" s="154">
        <f>SUM(J30:J40)</f>
        <v>7900</v>
      </c>
      <c r="K41" s="154">
        <f>SUM(K30:K40)</f>
        <v>7900</v>
      </c>
      <c r="L41" s="154"/>
      <c r="M41" s="136"/>
      <c r="N41" s="154">
        <f>SUM(N30:N40)</f>
        <v>0</v>
      </c>
      <c r="O41" s="154">
        <f>SUM(O30:O40)</f>
        <v>0</v>
      </c>
      <c r="P41" s="154"/>
      <c r="Q41" s="136"/>
      <c r="R41" s="154">
        <f>SUM(R30:R35)</f>
        <v>0</v>
      </c>
      <c r="S41" s="154">
        <f>SUM(S30:S40)</f>
        <v>0</v>
      </c>
      <c r="T41" s="154"/>
      <c r="U41" s="136"/>
      <c r="V41" s="154">
        <f>SUM(V30:V40)</f>
        <v>7900</v>
      </c>
      <c r="W41" s="154">
        <v>8000</v>
      </c>
      <c r="X41" s="162">
        <f>SUM(X30:X40)</f>
        <v>74704.149999999994</v>
      </c>
    </row>
    <row r="44" spans="1:25" s="108" customFormat="1">
      <c r="A44" s="183" t="s">
        <v>771</v>
      </c>
      <c r="B44" s="143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36"/>
      <c r="N44" s="143"/>
      <c r="O44" s="143"/>
      <c r="P44" s="143"/>
      <c r="Q44" s="136"/>
      <c r="R44" s="143"/>
      <c r="S44" s="143"/>
      <c r="T44" s="143"/>
      <c r="U44" s="136"/>
      <c r="V44" s="143"/>
      <c r="W44" s="143"/>
      <c r="X44" s="185"/>
      <c r="Y44" s="143"/>
    </row>
    <row r="45" spans="1:25">
      <c r="A45" s="4" t="s">
        <v>772</v>
      </c>
      <c r="B45" s="4"/>
      <c r="C45" s="4"/>
      <c r="D45" s="4"/>
      <c r="E45" s="4"/>
      <c r="F45" s="4"/>
      <c r="G45" s="4"/>
      <c r="H45" s="4"/>
      <c r="I45" s="4"/>
      <c r="J45" s="4">
        <v>600</v>
      </c>
      <c r="K45" s="4">
        <v>600</v>
      </c>
      <c r="L45" s="359">
        <v>344</v>
      </c>
      <c r="M45" s="136"/>
      <c r="N45" s="4"/>
      <c r="O45" s="4"/>
      <c r="P45" s="4"/>
      <c r="Q45" s="136"/>
      <c r="R45" s="4"/>
      <c r="S45" s="4"/>
      <c r="T45" s="4"/>
      <c r="U45" s="136"/>
      <c r="V45" s="4">
        <f t="shared" ref="V45:V50" si="2">SUM(J45+N45+R45)</f>
        <v>600</v>
      </c>
      <c r="W45" s="353">
        <v>556</v>
      </c>
      <c r="X45" s="355">
        <v>5560</v>
      </c>
      <c r="Y45" s="4" t="s">
        <v>749</v>
      </c>
    </row>
    <row r="46" spans="1:25" s="52" customFormat="1">
      <c r="A46" s="136" t="s">
        <v>773</v>
      </c>
      <c r="B46" s="136" t="s">
        <v>774</v>
      </c>
      <c r="C46" s="136" t="s">
        <v>775</v>
      </c>
      <c r="D46" s="136" t="s">
        <v>776</v>
      </c>
      <c r="E46" s="136" t="s">
        <v>777</v>
      </c>
      <c r="F46" s="136" t="s">
        <v>778</v>
      </c>
      <c r="G46" s="136"/>
      <c r="H46" s="136"/>
      <c r="I46" s="136"/>
      <c r="J46" s="136">
        <v>300</v>
      </c>
      <c r="K46" s="168">
        <v>300</v>
      </c>
      <c r="L46" s="360"/>
      <c r="M46" s="136"/>
      <c r="N46" s="136"/>
      <c r="O46" s="136"/>
      <c r="P46" s="136"/>
      <c r="Q46" s="136"/>
      <c r="R46" s="136"/>
      <c r="S46" s="136"/>
      <c r="T46" s="136"/>
      <c r="U46" s="136"/>
      <c r="V46" s="136">
        <f>SUM(J46+N46+R46)</f>
        <v>300</v>
      </c>
      <c r="W46" s="354"/>
      <c r="X46" s="356"/>
      <c r="Y46" s="136" t="s">
        <v>779</v>
      </c>
    </row>
    <row r="47" spans="1:25" s="52" customFormat="1">
      <c r="A47" s="136" t="s">
        <v>780</v>
      </c>
      <c r="B47" s="136"/>
      <c r="C47" s="136"/>
      <c r="D47" s="136"/>
      <c r="E47" s="136"/>
      <c r="F47" s="136"/>
      <c r="G47" s="136"/>
      <c r="H47" s="136"/>
      <c r="I47" s="136"/>
      <c r="J47" s="136">
        <v>30</v>
      </c>
      <c r="K47" s="136">
        <v>30</v>
      </c>
      <c r="L47" s="136">
        <v>6</v>
      </c>
      <c r="M47" s="136"/>
      <c r="N47" s="136"/>
      <c r="O47" s="136"/>
      <c r="P47" s="136"/>
      <c r="Q47" s="136"/>
      <c r="R47" s="136"/>
      <c r="S47" s="136"/>
      <c r="T47" s="136"/>
      <c r="U47" s="136"/>
      <c r="V47" s="136">
        <f t="shared" si="2"/>
        <v>30</v>
      </c>
      <c r="W47" s="336">
        <v>24</v>
      </c>
      <c r="X47" s="351">
        <v>240</v>
      </c>
      <c r="Y47" s="136" t="s">
        <v>781</v>
      </c>
    </row>
    <row r="48" spans="1:25" s="52" customFormat="1">
      <c r="A48" s="136" t="s">
        <v>782</v>
      </c>
      <c r="B48" s="136" t="s">
        <v>783</v>
      </c>
      <c r="C48" s="136" t="s">
        <v>784</v>
      </c>
      <c r="D48" s="136" t="s">
        <v>785</v>
      </c>
      <c r="E48" s="136" t="s">
        <v>786</v>
      </c>
      <c r="F48" s="136" t="s">
        <v>787</v>
      </c>
      <c r="G48" s="136"/>
      <c r="H48" s="140" t="s">
        <v>788</v>
      </c>
      <c r="I48" s="136"/>
      <c r="J48" s="136">
        <v>10</v>
      </c>
      <c r="K48" s="168">
        <v>10</v>
      </c>
      <c r="L48" s="168">
        <v>10</v>
      </c>
      <c r="M48" s="136"/>
      <c r="N48" s="136">
        <v>10</v>
      </c>
      <c r="O48" s="136">
        <v>10</v>
      </c>
      <c r="P48" s="136">
        <v>10</v>
      </c>
      <c r="Q48" s="136"/>
      <c r="R48" s="136"/>
      <c r="S48" s="136"/>
      <c r="T48" s="136"/>
      <c r="U48" s="136"/>
      <c r="V48" s="136">
        <f>SUM(J48+N48+R48)</f>
        <v>20</v>
      </c>
      <c r="W48" s="337"/>
      <c r="X48" s="352"/>
      <c r="Y48" s="136" t="s">
        <v>789</v>
      </c>
    </row>
    <row r="49" spans="1:25" s="117" customFormat="1" ht="38.25">
      <c r="A49" s="200" t="s">
        <v>790</v>
      </c>
      <c r="B49" s="200"/>
      <c r="C49" s="200"/>
      <c r="D49" s="200"/>
      <c r="E49" s="200" t="s">
        <v>791</v>
      </c>
      <c r="F49" s="200" t="s">
        <v>792</v>
      </c>
      <c r="G49" s="200"/>
      <c r="H49" s="200"/>
      <c r="I49" s="200"/>
      <c r="J49" s="200">
        <v>80</v>
      </c>
      <c r="K49" s="200">
        <v>80</v>
      </c>
      <c r="L49" s="200"/>
      <c r="M49" s="200"/>
      <c r="N49" s="200"/>
      <c r="O49" s="200"/>
      <c r="P49" s="200"/>
      <c r="Q49" s="200"/>
      <c r="R49" s="200"/>
      <c r="S49" s="200"/>
      <c r="T49" s="200"/>
      <c r="U49" s="200"/>
      <c r="V49" s="280">
        <f t="shared" si="2"/>
        <v>80</v>
      </c>
      <c r="W49" s="200"/>
      <c r="X49" s="201"/>
      <c r="Y49" s="267" t="s">
        <v>793</v>
      </c>
    </row>
    <row r="50" spans="1:25" s="117" customFormat="1" ht="25.5">
      <c r="A50" s="200" t="s">
        <v>794</v>
      </c>
      <c r="B50" s="200"/>
      <c r="C50" s="200"/>
      <c r="D50" s="200"/>
      <c r="E50" s="200" t="s">
        <v>795</v>
      </c>
      <c r="F50" s="200" t="s">
        <v>796</v>
      </c>
      <c r="G50" s="200"/>
      <c r="H50" s="200"/>
      <c r="I50" s="200"/>
      <c r="J50" s="200">
        <v>50</v>
      </c>
      <c r="K50" s="200">
        <v>50</v>
      </c>
      <c r="L50" s="200"/>
      <c r="M50" s="200"/>
      <c r="N50" s="200"/>
      <c r="O50" s="200"/>
      <c r="P50" s="200"/>
      <c r="Q50" s="200"/>
      <c r="R50" s="200"/>
      <c r="S50" s="200"/>
      <c r="T50" s="200"/>
      <c r="U50" s="200"/>
      <c r="V50" s="280">
        <f t="shared" si="2"/>
        <v>50</v>
      </c>
      <c r="W50" s="200"/>
      <c r="X50" s="201"/>
      <c r="Y50" s="267" t="s">
        <v>797</v>
      </c>
    </row>
    <row r="51" spans="1: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136"/>
      <c r="N51" s="4"/>
      <c r="O51" s="4"/>
      <c r="P51" s="4"/>
      <c r="Q51" s="136"/>
      <c r="R51" s="4"/>
      <c r="S51" s="4"/>
      <c r="T51" s="4"/>
      <c r="U51" s="136"/>
      <c r="V51" s="4"/>
      <c r="W51" s="4"/>
      <c r="X51" s="6"/>
      <c r="Y51" s="4"/>
    </row>
    <row r="53" spans="1:25">
      <c r="G53" s="52"/>
      <c r="H53" s="2" t="s">
        <v>273</v>
      </c>
      <c r="I53" s="4"/>
      <c r="J53" s="154">
        <f>SUM(J45:J52)</f>
        <v>1070</v>
      </c>
      <c r="K53" s="154">
        <f>SUM(K45:K52)</f>
        <v>1070</v>
      </c>
      <c r="L53" s="154"/>
      <c r="M53" s="136"/>
      <c r="N53" s="154">
        <f>SUM(N45:N52)</f>
        <v>10</v>
      </c>
      <c r="O53" s="154">
        <f>SUM(O45:O52)</f>
        <v>10</v>
      </c>
      <c r="P53" s="154"/>
      <c r="Q53" s="136"/>
      <c r="R53" s="154">
        <f>SUM(R45:R52)</f>
        <v>0</v>
      </c>
      <c r="S53" s="154">
        <f>SUM(S45:S52)</f>
        <v>0</v>
      </c>
      <c r="T53" s="154"/>
      <c r="U53" s="136"/>
      <c r="V53" s="154">
        <f>SUM(V45:V52)</f>
        <v>1080</v>
      </c>
      <c r="W53" s="154">
        <f>SUM(W45:W51)</f>
        <v>580</v>
      </c>
      <c r="X53" s="162">
        <f>SUM(X45:X52)</f>
        <v>5800</v>
      </c>
    </row>
    <row r="54" spans="1:25" s="52" customFormat="1">
      <c r="H54" s="5"/>
      <c r="X54" s="11"/>
    </row>
    <row r="55" spans="1:25" s="52" customFormat="1">
      <c r="H55" s="5"/>
      <c r="X55" s="11">
        <v>310</v>
      </c>
      <c r="Y55" s="52" t="s">
        <v>755</v>
      </c>
    </row>
    <row r="56" spans="1:25" ht="13.5" customHeight="1">
      <c r="H56" s="107"/>
      <c r="I56" s="52"/>
      <c r="J56" s="52"/>
      <c r="K56" s="52"/>
      <c r="L56" s="52"/>
      <c r="N56" s="52"/>
      <c r="O56" s="52"/>
      <c r="P56" s="52"/>
      <c r="R56" s="52"/>
      <c r="S56" s="52"/>
      <c r="T56" s="52"/>
      <c r="V56" s="52"/>
      <c r="W56" s="52"/>
      <c r="X56" s="11"/>
    </row>
    <row r="57" spans="1:25" ht="13.5" customHeight="1">
      <c r="H57" s="107"/>
      <c r="I57" s="52"/>
      <c r="J57" s="52"/>
      <c r="K57" s="52"/>
      <c r="L57" s="52"/>
      <c r="N57" s="52"/>
      <c r="O57" s="52"/>
      <c r="P57" s="52"/>
      <c r="R57" s="52"/>
      <c r="S57" s="52"/>
      <c r="T57" s="52"/>
      <c r="V57" s="52"/>
      <c r="W57" s="52"/>
      <c r="X57" s="11"/>
    </row>
    <row r="58" spans="1:25" s="108" customFormat="1" ht="13.5" customHeight="1">
      <c r="A58" s="183" t="s">
        <v>31</v>
      </c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36"/>
      <c r="N58" s="143"/>
      <c r="O58" s="143"/>
      <c r="P58" s="143"/>
      <c r="Q58" s="136"/>
      <c r="R58" s="143"/>
      <c r="S58" s="143"/>
      <c r="T58" s="143"/>
      <c r="U58" s="136"/>
      <c r="V58" s="143"/>
      <c r="W58" s="143"/>
      <c r="X58" s="185"/>
      <c r="Y58" s="143"/>
    </row>
    <row r="59" spans="1:25" ht="13.5" customHeight="1">
      <c r="A59" s="4" t="s">
        <v>798</v>
      </c>
      <c r="B59" s="4" t="s">
        <v>799</v>
      </c>
      <c r="C59" s="4" t="s">
        <v>800</v>
      </c>
      <c r="D59" s="4" t="s">
        <v>801</v>
      </c>
      <c r="E59" s="4" t="s">
        <v>798</v>
      </c>
      <c r="F59" s="4" t="s">
        <v>802</v>
      </c>
      <c r="G59" s="4"/>
      <c r="H59" s="144" t="s">
        <v>803</v>
      </c>
      <c r="I59" s="4"/>
      <c r="J59" s="4">
        <v>1000</v>
      </c>
      <c r="K59" s="4">
        <v>1000</v>
      </c>
      <c r="L59" s="4"/>
      <c r="M59" s="136"/>
      <c r="N59" s="4"/>
      <c r="O59" s="4"/>
      <c r="P59" s="4"/>
      <c r="Q59" s="136"/>
      <c r="R59" s="4"/>
      <c r="S59" s="4"/>
      <c r="T59" s="4"/>
      <c r="U59" s="136"/>
      <c r="V59" s="4">
        <f t="shared" ref="V59:V67" si="3">SUM(K59+N59+R59)</f>
        <v>1000</v>
      </c>
      <c r="W59" s="4"/>
      <c r="X59" s="6"/>
      <c r="Y59" s="136" t="s">
        <v>804</v>
      </c>
    </row>
    <row r="60" spans="1:25" s="52" customFormat="1" ht="13.5" customHeight="1">
      <c r="A60" s="136" t="s">
        <v>798</v>
      </c>
      <c r="B60" s="136" t="s">
        <v>799</v>
      </c>
      <c r="C60" s="136" t="s">
        <v>800</v>
      </c>
      <c r="D60" s="136" t="s">
        <v>801</v>
      </c>
      <c r="E60" s="136" t="s">
        <v>798</v>
      </c>
      <c r="F60" s="136" t="s">
        <v>802</v>
      </c>
      <c r="G60" s="136"/>
      <c r="H60" s="140" t="s">
        <v>803</v>
      </c>
      <c r="I60" s="136"/>
      <c r="J60" s="136"/>
      <c r="K60" s="136"/>
      <c r="L60" s="136"/>
      <c r="M60" s="136"/>
      <c r="N60" s="136"/>
      <c r="O60" s="136"/>
      <c r="P60" s="136"/>
      <c r="Q60" s="136"/>
      <c r="R60" s="136">
        <v>300</v>
      </c>
      <c r="S60" s="136">
        <v>300</v>
      </c>
      <c r="T60" s="136"/>
      <c r="U60" s="136"/>
      <c r="V60" s="136">
        <f t="shared" si="3"/>
        <v>300</v>
      </c>
      <c r="W60" s="136"/>
      <c r="X60" s="160"/>
      <c r="Y60" s="136" t="s">
        <v>805</v>
      </c>
    </row>
    <row r="61" spans="1:25" ht="13.5" customHeight="1">
      <c r="A61" s="4" t="s">
        <v>798</v>
      </c>
      <c r="B61" s="4" t="s">
        <v>799</v>
      </c>
      <c r="C61" s="4" t="s">
        <v>800</v>
      </c>
      <c r="D61" s="4" t="s">
        <v>801</v>
      </c>
      <c r="E61" s="4" t="s">
        <v>798</v>
      </c>
      <c r="F61" s="4" t="s">
        <v>802</v>
      </c>
      <c r="G61" s="4"/>
      <c r="H61" s="144" t="s">
        <v>803</v>
      </c>
      <c r="I61" s="136"/>
      <c r="J61" s="136"/>
      <c r="K61" s="136"/>
      <c r="L61" s="136"/>
      <c r="M61" s="136"/>
      <c r="N61" s="136">
        <v>150</v>
      </c>
      <c r="O61" s="136">
        <v>150</v>
      </c>
      <c r="P61" s="136"/>
      <c r="Q61" s="136"/>
      <c r="R61" s="136">
        <v>150</v>
      </c>
      <c r="S61" s="136">
        <v>150</v>
      </c>
      <c r="T61" s="136"/>
      <c r="U61" s="136"/>
      <c r="V61" s="4">
        <f t="shared" si="3"/>
        <v>300</v>
      </c>
      <c r="W61" s="4"/>
      <c r="X61" s="160"/>
      <c r="Y61" s="136" t="s">
        <v>806</v>
      </c>
    </row>
    <row r="62" spans="1:25" ht="13.5" customHeight="1">
      <c r="A62" s="4" t="s">
        <v>798</v>
      </c>
      <c r="B62" s="4" t="s">
        <v>799</v>
      </c>
      <c r="C62" s="4" t="s">
        <v>800</v>
      </c>
      <c r="D62" s="4" t="s">
        <v>801</v>
      </c>
      <c r="E62" s="4" t="s">
        <v>798</v>
      </c>
      <c r="F62" s="4" t="s">
        <v>802</v>
      </c>
      <c r="G62" s="4"/>
      <c r="H62" s="144" t="s">
        <v>803</v>
      </c>
      <c r="I62" s="136"/>
      <c r="J62" s="136">
        <v>1000</v>
      </c>
      <c r="K62" s="136">
        <v>1000</v>
      </c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4">
        <f t="shared" si="3"/>
        <v>1000</v>
      </c>
      <c r="W62" s="4"/>
      <c r="X62" s="160"/>
      <c r="Y62" s="136" t="s">
        <v>728</v>
      </c>
    </row>
    <row r="63" spans="1:25" ht="13.5" customHeight="1">
      <c r="A63" s="4" t="s">
        <v>798</v>
      </c>
      <c r="B63" s="4" t="s">
        <v>799</v>
      </c>
      <c r="C63" s="4" t="s">
        <v>800</v>
      </c>
      <c r="D63" s="4" t="s">
        <v>801</v>
      </c>
      <c r="E63" s="4" t="s">
        <v>798</v>
      </c>
      <c r="F63" s="4" t="s">
        <v>802</v>
      </c>
      <c r="G63" s="4"/>
      <c r="H63" s="144" t="s">
        <v>803</v>
      </c>
      <c r="I63" s="136"/>
      <c r="J63" s="136">
        <v>1000</v>
      </c>
      <c r="K63" s="136">
        <v>1000</v>
      </c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4">
        <f t="shared" si="3"/>
        <v>1000</v>
      </c>
      <c r="W63" s="4"/>
      <c r="X63" s="160"/>
      <c r="Y63" s="136" t="s">
        <v>807</v>
      </c>
    </row>
    <row r="64" spans="1:25" ht="13.5" customHeight="1">
      <c r="A64" s="4" t="s">
        <v>798</v>
      </c>
      <c r="B64" s="4" t="s">
        <v>799</v>
      </c>
      <c r="C64" s="4" t="s">
        <v>800</v>
      </c>
      <c r="D64" s="4" t="s">
        <v>801</v>
      </c>
      <c r="E64" s="4" t="s">
        <v>798</v>
      </c>
      <c r="F64" s="4" t="s">
        <v>802</v>
      </c>
      <c r="G64" s="4"/>
      <c r="H64" s="144"/>
      <c r="I64" s="136"/>
      <c r="J64" s="136">
        <v>400</v>
      </c>
      <c r="K64" s="136">
        <v>400</v>
      </c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4">
        <f t="shared" si="3"/>
        <v>400</v>
      </c>
      <c r="W64" s="4"/>
      <c r="X64" s="160"/>
      <c r="Y64" s="136" t="s">
        <v>729</v>
      </c>
    </row>
    <row r="65" spans="1:25" ht="13.5" customHeight="1">
      <c r="A65" s="4" t="s">
        <v>798</v>
      </c>
      <c r="B65" s="4" t="s">
        <v>799</v>
      </c>
      <c r="C65" s="4" t="s">
        <v>800</v>
      </c>
      <c r="D65" s="4" t="s">
        <v>801</v>
      </c>
      <c r="E65" s="4" t="s">
        <v>798</v>
      </c>
      <c r="F65" s="4" t="s">
        <v>802</v>
      </c>
      <c r="G65" s="4"/>
      <c r="H65" s="144" t="s">
        <v>803</v>
      </c>
      <c r="I65" s="136"/>
      <c r="J65" s="136"/>
      <c r="K65" s="136"/>
      <c r="L65" s="136"/>
      <c r="M65" s="136"/>
      <c r="N65" s="136">
        <v>1100</v>
      </c>
      <c r="O65" s="136">
        <v>1100</v>
      </c>
      <c r="P65" s="136"/>
      <c r="Q65" s="136"/>
      <c r="R65" s="136"/>
      <c r="S65" s="136"/>
      <c r="T65" s="136"/>
      <c r="U65" s="136"/>
      <c r="V65" s="4">
        <f t="shared" si="3"/>
        <v>1100</v>
      </c>
      <c r="W65" s="4"/>
      <c r="X65" s="160"/>
      <c r="Y65" s="136" t="s">
        <v>808</v>
      </c>
    </row>
    <row r="66" spans="1:25" ht="13.5" customHeight="1">
      <c r="A66" s="4" t="s">
        <v>798</v>
      </c>
      <c r="B66" s="4" t="s">
        <v>799</v>
      </c>
      <c r="C66" s="4" t="s">
        <v>800</v>
      </c>
      <c r="D66" s="4" t="s">
        <v>801</v>
      </c>
      <c r="E66" s="4" t="s">
        <v>798</v>
      </c>
      <c r="F66" s="4" t="s">
        <v>802</v>
      </c>
      <c r="G66" s="4"/>
      <c r="H66" s="144"/>
      <c r="I66" s="136"/>
      <c r="J66" s="136">
        <v>500</v>
      </c>
      <c r="K66" s="136">
        <v>500</v>
      </c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4">
        <f t="shared" si="3"/>
        <v>500</v>
      </c>
      <c r="W66" s="4"/>
      <c r="X66" s="160"/>
      <c r="Y66" s="136" t="s">
        <v>809</v>
      </c>
    </row>
    <row r="67" spans="1:25" ht="13.5" customHeight="1">
      <c r="A67" s="4" t="s">
        <v>798</v>
      </c>
      <c r="B67" s="4" t="s">
        <v>799</v>
      </c>
      <c r="C67" s="4" t="s">
        <v>800</v>
      </c>
      <c r="D67" s="4" t="s">
        <v>801</v>
      </c>
      <c r="E67" s="4" t="s">
        <v>798</v>
      </c>
      <c r="F67" s="4" t="s">
        <v>802</v>
      </c>
      <c r="G67" s="4"/>
      <c r="H67" s="144"/>
      <c r="I67" s="136"/>
      <c r="J67" s="136">
        <v>500</v>
      </c>
      <c r="K67" s="136">
        <v>500</v>
      </c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4">
        <f t="shared" si="3"/>
        <v>500</v>
      </c>
      <c r="W67" s="4"/>
      <c r="X67" s="160"/>
      <c r="Y67" s="136" t="s">
        <v>732</v>
      </c>
    </row>
    <row r="68" spans="1:25" ht="13.5" customHeight="1">
      <c r="H68" s="57"/>
      <c r="I68" s="52"/>
      <c r="J68" s="52"/>
      <c r="K68" s="52"/>
      <c r="L68" s="52"/>
      <c r="N68" s="52"/>
      <c r="O68" s="52"/>
      <c r="P68" s="52"/>
      <c r="R68" s="52"/>
      <c r="S68" s="52"/>
      <c r="T68" s="52"/>
      <c r="X68" s="11"/>
      <c r="Y68" s="52"/>
    </row>
    <row r="69" spans="1:25" ht="13.5" customHeight="1">
      <c r="H69" s="57"/>
      <c r="I69" s="52"/>
      <c r="J69" s="52"/>
      <c r="K69" s="52"/>
      <c r="L69" s="52"/>
      <c r="N69" s="52"/>
      <c r="O69" s="52"/>
      <c r="P69" s="52"/>
      <c r="R69" s="52"/>
      <c r="S69" s="52"/>
      <c r="T69" s="52"/>
      <c r="X69" s="11">
        <v>38262.5</v>
      </c>
      <c r="Y69" s="52" t="s">
        <v>755</v>
      </c>
    </row>
    <row r="70" spans="1:25" ht="13.5" customHeight="1">
      <c r="H70" s="57"/>
      <c r="I70" s="52"/>
      <c r="J70" s="52"/>
      <c r="K70" s="52"/>
      <c r="L70" s="52"/>
      <c r="N70" s="52"/>
      <c r="O70" s="52"/>
      <c r="P70" s="52"/>
      <c r="R70" s="52"/>
      <c r="S70" s="52"/>
      <c r="T70" s="52"/>
      <c r="X70" s="11">
        <v>2310</v>
      </c>
      <c r="Y70" s="52" t="s">
        <v>810</v>
      </c>
    </row>
    <row r="71" spans="1:25" ht="13.5" customHeight="1">
      <c r="I71" s="52"/>
      <c r="J71" s="52"/>
      <c r="K71" s="52"/>
      <c r="L71" s="52"/>
      <c r="N71" s="52"/>
      <c r="O71" s="52"/>
      <c r="P71" s="52"/>
      <c r="R71" s="52"/>
      <c r="S71" s="52"/>
      <c r="T71" s="52"/>
      <c r="V71" s="282">
        <v>6100</v>
      </c>
      <c r="W71" s="283" t="s">
        <v>811</v>
      </c>
      <c r="X71" s="284"/>
    </row>
    <row r="72" spans="1:25" ht="13.5" customHeight="1">
      <c r="G72" s="52"/>
      <c r="H72" s="2" t="s">
        <v>273</v>
      </c>
      <c r="I72" s="136"/>
      <c r="J72" s="154">
        <f>SUM(J59:J71)</f>
        <v>4400</v>
      </c>
      <c r="K72" s="154">
        <f>SUM(K59:K71)</f>
        <v>4400</v>
      </c>
      <c r="L72" s="154"/>
      <c r="M72" s="136"/>
      <c r="N72" s="154">
        <f>SUM(N59:N71)</f>
        <v>1250</v>
      </c>
      <c r="O72" s="154">
        <f>SUM(O59:O71)</f>
        <v>1250</v>
      </c>
      <c r="P72" s="154"/>
      <c r="Q72" s="136"/>
      <c r="R72" s="154">
        <f>SUM(R59:R71)</f>
        <v>450</v>
      </c>
      <c r="S72" s="154">
        <f>SUM(S59:S71)</f>
        <v>450</v>
      </c>
      <c r="T72" s="154"/>
      <c r="U72" s="136"/>
      <c r="V72" s="154">
        <v>5800</v>
      </c>
      <c r="W72" s="154">
        <v>4332</v>
      </c>
      <c r="X72" s="162">
        <f>SUM(X59:X71)</f>
        <v>40572.5</v>
      </c>
    </row>
    <row r="73" spans="1:25" ht="13.5" customHeight="1">
      <c r="H73" s="57"/>
      <c r="I73" s="52"/>
      <c r="J73" s="52"/>
      <c r="K73" s="52"/>
      <c r="L73" s="52"/>
      <c r="N73" s="52"/>
      <c r="O73" s="52"/>
      <c r="P73" s="52"/>
      <c r="R73" s="52"/>
      <c r="S73" s="52"/>
      <c r="T73" s="52"/>
      <c r="X73" s="11"/>
    </row>
    <row r="74" spans="1:25" ht="13.5" customHeight="1">
      <c r="H74" s="57"/>
    </row>
    <row r="75" spans="1:25" s="108" customFormat="1">
      <c r="A75" s="281" t="s">
        <v>812</v>
      </c>
      <c r="B75" s="143"/>
      <c r="C75" s="143"/>
      <c r="D75" s="143"/>
      <c r="E75" s="143"/>
      <c r="F75" s="143"/>
      <c r="G75" s="143"/>
      <c r="H75" s="143"/>
      <c r="I75" s="143"/>
      <c r="J75" s="143"/>
      <c r="K75" s="143"/>
      <c r="L75" s="143"/>
      <c r="M75" s="143"/>
      <c r="N75" s="143"/>
      <c r="O75" s="143"/>
      <c r="P75" s="143"/>
      <c r="Q75" s="143"/>
      <c r="R75" s="143"/>
      <c r="S75" s="143"/>
      <c r="T75" s="143"/>
      <c r="U75" s="143"/>
      <c r="V75" s="143"/>
      <c r="W75" s="143"/>
      <c r="X75" s="185"/>
      <c r="Y75" s="143"/>
    </row>
    <row r="76" spans="1:25" s="52" customFormat="1">
      <c r="A76" s="136" t="s">
        <v>813</v>
      </c>
      <c r="B76" s="136" t="s">
        <v>814</v>
      </c>
      <c r="C76" s="136" t="s">
        <v>147</v>
      </c>
      <c r="D76" s="136" t="s">
        <v>815</v>
      </c>
      <c r="E76" s="136" t="s">
        <v>816</v>
      </c>
      <c r="F76" s="136" t="s">
        <v>817</v>
      </c>
      <c r="G76" s="136"/>
      <c r="H76" s="136"/>
      <c r="I76" s="136"/>
      <c r="J76" s="187">
        <v>500</v>
      </c>
      <c r="K76" s="187">
        <v>400</v>
      </c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>
        <f>SUM(K76+N76+R76)</f>
        <v>400</v>
      </c>
      <c r="W76" s="136"/>
      <c r="X76" s="160"/>
      <c r="Y76" s="136" t="s">
        <v>818</v>
      </c>
    </row>
    <row r="77" spans="1:25" s="52" customFormat="1">
      <c r="A77" s="136" t="s">
        <v>813</v>
      </c>
      <c r="B77" s="136" t="s">
        <v>814</v>
      </c>
      <c r="C77" s="136" t="s">
        <v>147</v>
      </c>
      <c r="D77" s="136" t="s">
        <v>815</v>
      </c>
      <c r="E77" s="136" t="s">
        <v>816</v>
      </c>
      <c r="F77" s="136" t="s">
        <v>817</v>
      </c>
      <c r="G77" s="136"/>
      <c r="H77" s="140" t="s">
        <v>819</v>
      </c>
      <c r="I77" s="136"/>
      <c r="J77" s="136"/>
      <c r="K77" s="136"/>
      <c r="L77" s="136"/>
      <c r="M77" s="136"/>
      <c r="N77" s="136">
        <v>305</v>
      </c>
      <c r="O77" s="136">
        <v>305</v>
      </c>
      <c r="P77" s="136"/>
      <c r="Q77" s="136"/>
      <c r="R77" s="136"/>
      <c r="S77" s="136"/>
      <c r="T77" s="136"/>
      <c r="U77" s="136"/>
      <c r="V77" s="136">
        <f>SUM(K77+N77+R77)</f>
        <v>305</v>
      </c>
      <c r="W77" s="136"/>
      <c r="X77" s="160"/>
      <c r="Y77" s="136" t="s">
        <v>820</v>
      </c>
    </row>
    <row r="78" spans="1:25" s="52" customFormat="1">
      <c r="A78" s="136" t="s">
        <v>813</v>
      </c>
      <c r="B78" s="136" t="s">
        <v>814</v>
      </c>
      <c r="C78" s="136" t="s">
        <v>147</v>
      </c>
      <c r="D78" s="136" t="s">
        <v>815</v>
      </c>
      <c r="E78" s="136" t="s">
        <v>816</v>
      </c>
      <c r="F78" s="136" t="s">
        <v>817</v>
      </c>
      <c r="G78" s="136"/>
      <c r="H78" s="140" t="s">
        <v>819</v>
      </c>
      <c r="I78" s="136"/>
      <c r="J78" s="136">
        <v>250</v>
      </c>
      <c r="K78" s="136">
        <v>250</v>
      </c>
      <c r="L78" s="136"/>
      <c r="M78" s="136"/>
      <c r="N78" s="136">
        <v>250</v>
      </c>
      <c r="O78" s="136">
        <v>250</v>
      </c>
      <c r="P78" s="136"/>
      <c r="Q78" s="136"/>
      <c r="R78" s="136"/>
      <c r="S78" s="136"/>
      <c r="T78" s="136"/>
      <c r="U78" s="136"/>
      <c r="V78" s="136">
        <f>SUM(K78+N78+R78)</f>
        <v>500</v>
      </c>
      <c r="W78" s="136"/>
      <c r="X78" s="160"/>
      <c r="Y78" s="136" t="s">
        <v>821</v>
      </c>
    </row>
    <row r="79" spans="1:25" s="52" customFormat="1">
      <c r="H79" s="61"/>
      <c r="X79" s="11"/>
      <c r="Y79" s="52" t="s">
        <v>822</v>
      </c>
    </row>
    <row r="80" spans="1:25" s="52" customFormat="1">
      <c r="X80" s="11"/>
    </row>
    <row r="81" spans="1:25" s="52" customFormat="1" ht="25.5">
      <c r="H81" s="2" t="s">
        <v>273</v>
      </c>
      <c r="I81" s="136"/>
      <c r="J81" s="154">
        <f>SUM(J76:J80)</f>
        <v>750</v>
      </c>
      <c r="K81" s="154">
        <f>SUM(K76:K80)</f>
        <v>650</v>
      </c>
      <c r="L81" s="154"/>
      <c r="M81" s="136"/>
      <c r="N81" s="154">
        <f>SUM(N76:N80)</f>
        <v>555</v>
      </c>
      <c r="O81" s="154">
        <f>SUM(O76:O80)</f>
        <v>555</v>
      </c>
      <c r="P81" s="154"/>
      <c r="Q81" s="136"/>
      <c r="R81" s="154">
        <f>SUM(R76:R80)</f>
        <v>0</v>
      </c>
      <c r="S81" s="154">
        <f>SUM(S76:S80)</f>
        <v>0</v>
      </c>
      <c r="T81" s="154"/>
      <c r="U81" s="136"/>
      <c r="V81" s="154">
        <f>SUM(K81+N81+R81)</f>
        <v>1205</v>
      </c>
      <c r="W81" s="154"/>
      <c r="X81" s="162">
        <v>9243.85</v>
      </c>
      <c r="Y81" s="260" t="s">
        <v>823</v>
      </c>
    </row>
    <row r="82" spans="1:25" s="52" customFormat="1">
      <c r="H82" s="61"/>
      <c r="X82" s="11">
        <v>1176</v>
      </c>
      <c r="Y82" s="52" t="s">
        <v>755</v>
      </c>
    </row>
    <row r="83" spans="1:25" s="52" customFormat="1">
      <c r="H83" s="61"/>
      <c r="X83" s="11"/>
    </row>
    <row r="84" spans="1:25" s="52" customFormat="1">
      <c r="H84" s="61"/>
      <c r="X84" s="11"/>
    </row>
    <row r="85" spans="1:25" s="58" customFormat="1">
      <c r="A85" s="281" t="s">
        <v>36</v>
      </c>
      <c r="B85" s="183"/>
      <c r="C85" s="183"/>
      <c r="D85" s="183"/>
      <c r="E85" s="183"/>
      <c r="F85" s="183"/>
      <c r="G85" s="183"/>
      <c r="H85" s="188"/>
      <c r="I85" s="183"/>
      <c r="J85" s="183"/>
      <c r="K85" s="183"/>
      <c r="L85" s="183"/>
      <c r="M85" s="148"/>
      <c r="N85" s="183"/>
      <c r="O85" s="183"/>
      <c r="P85" s="183"/>
      <c r="Q85" s="148"/>
      <c r="R85" s="183"/>
      <c r="S85" s="183"/>
      <c r="T85" s="183"/>
      <c r="U85" s="148"/>
      <c r="V85" s="183"/>
      <c r="W85" s="183"/>
      <c r="X85" s="189"/>
      <c r="Y85" s="183"/>
    </row>
    <row r="86" spans="1:25" s="52" customFormat="1">
      <c r="A86" s="136" t="s">
        <v>824</v>
      </c>
      <c r="B86" s="136" t="s">
        <v>825</v>
      </c>
      <c r="C86" s="136" t="s">
        <v>826</v>
      </c>
      <c r="D86" s="136" t="s">
        <v>827</v>
      </c>
      <c r="E86" s="136" t="s">
        <v>828</v>
      </c>
      <c r="F86" s="136" t="s">
        <v>829</v>
      </c>
      <c r="G86" s="136"/>
      <c r="H86" s="140" t="s">
        <v>830</v>
      </c>
      <c r="I86" s="136"/>
      <c r="J86" s="136"/>
      <c r="K86" s="136"/>
      <c r="L86" s="136"/>
      <c r="M86" s="136"/>
      <c r="N86" s="136">
        <v>250</v>
      </c>
      <c r="O86" s="136">
        <v>250</v>
      </c>
      <c r="P86" s="136">
        <v>165</v>
      </c>
      <c r="Q86" s="136"/>
      <c r="R86" s="136">
        <v>250</v>
      </c>
      <c r="S86" s="136">
        <v>250</v>
      </c>
      <c r="T86" s="136">
        <v>181</v>
      </c>
      <c r="U86" s="136"/>
      <c r="V86" s="136">
        <f>SUM(J86+N86+R86)</f>
        <v>500</v>
      </c>
      <c r="W86" s="136">
        <v>154</v>
      </c>
      <c r="X86" s="160"/>
      <c r="Y86" s="136" t="s">
        <v>831</v>
      </c>
    </row>
    <row r="87" spans="1:25" s="52" customFormat="1">
      <c r="A87" s="136" t="s">
        <v>824</v>
      </c>
      <c r="B87" s="136" t="s">
        <v>832</v>
      </c>
      <c r="C87" s="136" t="s">
        <v>826</v>
      </c>
      <c r="D87" s="136" t="s">
        <v>827</v>
      </c>
      <c r="E87" s="136" t="s">
        <v>828</v>
      </c>
      <c r="F87" s="136" t="s">
        <v>829</v>
      </c>
      <c r="G87" s="136"/>
      <c r="H87" s="140" t="s">
        <v>830</v>
      </c>
      <c r="I87" s="136"/>
      <c r="J87" s="136">
        <v>500</v>
      </c>
      <c r="K87" s="136">
        <v>500</v>
      </c>
      <c r="L87" s="136">
        <v>410</v>
      </c>
      <c r="M87" s="136"/>
      <c r="N87" s="136"/>
      <c r="O87" s="136"/>
      <c r="P87" s="136"/>
      <c r="Q87" s="136"/>
      <c r="R87" s="136"/>
      <c r="S87" s="136"/>
      <c r="T87" s="136"/>
      <c r="U87" s="136"/>
      <c r="V87" s="136">
        <f>SUM(J87+N87+R87)</f>
        <v>500</v>
      </c>
      <c r="W87" s="136">
        <v>90</v>
      </c>
      <c r="X87" s="160"/>
      <c r="Y87" s="136" t="s">
        <v>833</v>
      </c>
    </row>
    <row r="88" spans="1:25" s="52" customFormat="1">
      <c r="X88" s="11"/>
    </row>
    <row r="89" spans="1:25" s="52" customFormat="1" ht="13.5" thickBot="1">
      <c r="H89" s="2" t="s">
        <v>273</v>
      </c>
      <c r="I89" s="136"/>
      <c r="J89" s="154">
        <f>SUM(J86:J88)</f>
        <v>500</v>
      </c>
      <c r="K89" s="154">
        <f>SUM(K86:K88)</f>
        <v>500</v>
      </c>
      <c r="L89" s="154"/>
      <c r="M89" s="136"/>
      <c r="N89" s="154">
        <f>SUM(N86:N88)</f>
        <v>250</v>
      </c>
      <c r="O89" s="154">
        <f>SUM(O86:O88)</f>
        <v>250</v>
      </c>
      <c r="P89" s="154"/>
      <c r="Q89" s="136"/>
      <c r="R89" s="154">
        <f>SUM(R86:R88)</f>
        <v>250</v>
      </c>
      <c r="S89" s="154">
        <f>SUM(S86:S88)</f>
        <v>250</v>
      </c>
      <c r="T89" s="154"/>
      <c r="U89" s="136"/>
      <c r="V89" s="154">
        <f>SUM(V86:V88)</f>
        <v>1000</v>
      </c>
      <c r="W89" s="249">
        <f>SUM(W86:W88)</f>
        <v>244</v>
      </c>
      <c r="X89" s="162">
        <f>SUM(X86:X88)</f>
        <v>0</v>
      </c>
      <c r="Y89" s="52" t="s">
        <v>834</v>
      </c>
    </row>
    <row r="90" spans="1:25" s="52" customFormat="1" ht="13.5" thickBot="1">
      <c r="H90" s="61"/>
      <c r="W90" s="250">
        <v>236</v>
      </c>
      <c r="X90" s="11">
        <v>80</v>
      </c>
      <c r="Y90" s="52" t="s">
        <v>835</v>
      </c>
    </row>
    <row r="91" spans="1:25" s="52" customFormat="1" ht="26.25" thickBot="1">
      <c r="H91" s="61"/>
      <c r="X91" s="285">
        <v>2360</v>
      </c>
      <c r="Y91" s="259" t="s">
        <v>836</v>
      </c>
    </row>
    <row r="92" spans="1:25" s="52" customFormat="1">
      <c r="H92" s="61"/>
      <c r="X92" s="91">
        <f>SUM(X90:X91)</f>
        <v>2440</v>
      </c>
      <c r="Y92" s="259"/>
    </row>
    <row r="93" spans="1:25" s="52" customFormat="1">
      <c r="H93" s="61"/>
      <c r="X93" s="11"/>
    </row>
    <row r="94" spans="1:25" s="108" customFormat="1">
      <c r="A94" s="281" t="s">
        <v>837</v>
      </c>
      <c r="B94" s="143"/>
      <c r="C94" s="143"/>
      <c r="D94" s="143"/>
      <c r="E94" s="143"/>
      <c r="F94" s="143"/>
      <c r="G94" s="143"/>
      <c r="H94" s="143"/>
      <c r="I94" s="143"/>
      <c r="J94" s="143"/>
      <c r="K94" s="143"/>
      <c r="L94" s="143"/>
      <c r="M94" s="136"/>
      <c r="N94" s="143"/>
      <c r="O94" s="143"/>
      <c r="P94" s="143"/>
      <c r="Q94" s="136"/>
      <c r="R94" s="143"/>
      <c r="S94" s="143"/>
      <c r="T94" s="143"/>
      <c r="U94" s="136"/>
      <c r="V94" s="143"/>
      <c r="W94" s="143"/>
      <c r="X94" s="185"/>
      <c r="Y94" s="143"/>
    </row>
    <row r="95" spans="1:25">
      <c r="A95" s="136" t="s">
        <v>838</v>
      </c>
      <c r="B95" s="136" t="s">
        <v>839</v>
      </c>
      <c r="C95" s="136" t="s">
        <v>840</v>
      </c>
      <c r="D95" s="136" t="s">
        <v>841</v>
      </c>
      <c r="E95" s="136" t="s">
        <v>842</v>
      </c>
      <c r="F95" s="136" t="s">
        <v>843</v>
      </c>
      <c r="G95" s="140"/>
      <c r="H95" s="140" t="s">
        <v>844</v>
      </c>
      <c r="I95" s="136"/>
      <c r="J95" s="136">
        <v>250</v>
      </c>
      <c r="K95" s="4">
        <v>250</v>
      </c>
      <c r="L95" s="4"/>
      <c r="M95" s="136"/>
      <c r="N95" s="136"/>
      <c r="O95" s="4"/>
      <c r="P95" s="4"/>
      <c r="Q95" s="136"/>
      <c r="R95" s="136"/>
      <c r="S95" s="160"/>
      <c r="T95" s="160"/>
      <c r="U95" s="136"/>
      <c r="V95" s="4">
        <f>SUM(J95+N95+R95)</f>
        <v>250</v>
      </c>
      <c r="W95" s="4"/>
      <c r="X95" s="6"/>
      <c r="Y95" s="136" t="s">
        <v>845</v>
      </c>
    </row>
    <row r="96" spans="1:25">
      <c r="A96" s="136" t="s">
        <v>838</v>
      </c>
      <c r="B96" s="136" t="s">
        <v>839</v>
      </c>
      <c r="C96" s="136" t="s">
        <v>840</v>
      </c>
      <c r="D96" s="136" t="s">
        <v>841</v>
      </c>
      <c r="E96" s="136" t="s">
        <v>842</v>
      </c>
      <c r="F96" s="136" t="s">
        <v>843</v>
      </c>
      <c r="G96" s="140"/>
      <c r="H96" s="140" t="s">
        <v>844</v>
      </c>
      <c r="I96" s="136"/>
      <c r="J96" s="136">
        <v>300</v>
      </c>
      <c r="K96" s="4">
        <v>300</v>
      </c>
      <c r="L96" s="4"/>
      <c r="M96" s="136"/>
      <c r="N96" s="136">
        <v>50</v>
      </c>
      <c r="O96" s="4">
        <v>50</v>
      </c>
      <c r="P96" s="4"/>
      <c r="Q96" s="136"/>
      <c r="R96" s="136"/>
      <c r="S96" s="160"/>
      <c r="T96" s="160"/>
      <c r="U96" s="136"/>
      <c r="V96" s="4">
        <f>SUM(J96+N96+R96)</f>
        <v>350</v>
      </c>
      <c r="W96" s="4"/>
      <c r="X96" s="6"/>
      <c r="Y96" s="136" t="s">
        <v>846</v>
      </c>
    </row>
    <row r="97" spans="1:25" s="52" customFormat="1">
      <c r="A97" s="136" t="s">
        <v>838</v>
      </c>
      <c r="B97" s="136" t="s">
        <v>839</v>
      </c>
      <c r="C97" s="136" t="s">
        <v>840</v>
      </c>
      <c r="D97" s="136" t="s">
        <v>841</v>
      </c>
      <c r="E97" s="136" t="s">
        <v>842</v>
      </c>
      <c r="F97" s="136" t="s">
        <v>843</v>
      </c>
      <c r="G97" s="136"/>
      <c r="H97" s="140" t="s">
        <v>844</v>
      </c>
      <c r="I97" s="136"/>
      <c r="J97" s="136"/>
      <c r="K97" s="136"/>
      <c r="L97" s="136"/>
      <c r="M97" s="136"/>
      <c r="N97" s="136">
        <v>100</v>
      </c>
      <c r="O97" s="136">
        <v>100</v>
      </c>
      <c r="P97" s="136"/>
      <c r="Q97" s="136"/>
      <c r="R97" s="136"/>
      <c r="S97" s="136"/>
      <c r="T97" s="136"/>
      <c r="U97" s="161"/>
      <c r="V97" s="4">
        <f>SUM(J97+N97+R97)</f>
        <v>100</v>
      </c>
      <c r="W97" s="4"/>
      <c r="X97" s="156"/>
      <c r="Y97" s="136" t="s">
        <v>847</v>
      </c>
    </row>
    <row r="98" spans="1:25">
      <c r="A98" s="136" t="s">
        <v>838</v>
      </c>
      <c r="B98" s="136" t="s">
        <v>839</v>
      </c>
      <c r="C98" s="136" t="s">
        <v>840</v>
      </c>
      <c r="D98" s="136" t="s">
        <v>841</v>
      </c>
      <c r="E98" s="136" t="s">
        <v>842</v>
      </c>
      <c r="F98" s="136" t="s">
        <v>843</v>
      </c>
      <c r="G98" s="140"/>
      <c r="H98" s="140" t="s">
        <v>844</v>
      </c>
      <c r="I98" s="136"/>
      <c r="J98" s="136">
        <v>150</v>
      </c>
      <c r="K98" s="4">
        <v>150</v>
      </c>
      <c r="L98" s="4"/>
      <c r="M98" s="136"/>
      <c r="N98" s="136"/>
      <c r="O98" s="4"/>
      <c r="P98" s="4"/>
      <c r="Q98" s="136"/>
      <c r="R98" s="136"/>
      <c r="S98" s="160"/>
      <c r="T98" s="160"/>
      <c r="U98" s="136"/>
      <c r="V98" s="4">
        <f>SUM(J98+N98+R98)</f>
        <v>150</v>
      </c>
      <c r="W98" s="4"/>
      <c r="X98" s="6"/>
      <c r="Y98" s="136" t="s">
        <v>848</v>
      </c>
    </row>
    <row r="99" spans="1:25">
      <c r="A99" s="136" t="s">
        <v>838</v>
      </c>
      <c r="B99" s="136"/>
      <c r="C99" s="136"/>
      <c r="D99" s="136"/>
      <c r="E99" s="136"/>
      <c r="F99" s="136"/>
      <c r="G99" s="140"/>
      <c r="H99" s="140"/>
      <c r="I99" s="136"/>
      <c r="J99" s="136">
        <v>415</v>
      </c>
      <c r="K99" s="4">
        <v>415</v>
      </c>
      <c r="L99" s="4"/>
      <c r="M99" s="136"/>
      <c r="N99" s="136"/>
      <c r="O99" s="4"/>
      <c r="P99" s="4"/>
      <c r="Q99" s="136"/>
      <c r="R99" s="136"/>
      <c r="S99" s="160"/>
      <c r="T99" s="160"/>
      <c r="U99" s="136"/>
      <c r="V99" s="4">
        <f>SUM(J99+N99+R99)</f>
        <v>415</v>
      </c>
      <c r="W99" s="4"/>
      <c r="X99" s="6"/>
      <c r="Y99" s="136" t="s">
        <v>849</v>
      </c>
    </row>
    <row r="100" spans="1:25">
      <c r="A100" s="52"/>
      <c r="B100" s="52"/>
      <c r="C100" s="52"/>
      <c r="D100" s="52"/>
      <c r="E100" s="52"/>
      <c r="F100" s="52"/>
      <c r="G100" s="61"/>
      <c r="H100" s="61"/>
      <c r="I100" s="52"/>
      <c r="J100" s="52"/>
      <c r="N100" s="52"/>
      <c r="R100" s="52"/>
      <c r="S100" s="11"/>
      <c r="T100" s="11"/>
      <c r="X100" s="17">
        <v>6720</v>
      </c>
      <c r="Y100" s="279" t="s">
        <v>850</v>
      </c>
    </row>
    <row r="101" spans="1:25">
      <c r="A101" s="52"/>
      <c r="B101" s="52"/>
      <c r="C101" s="52"/>
      <c r="D101" s="52"/>
      <c r="E101" s="52"/>
      <c r="G101" s="61"/>
      <c r="I101" s="52"/>
      <c r="J101" s="52"/>
      <c r="N101" s="52"/>
      <c r="R101" s="52"/>
      <c r="S101" s="11"/>
      <c r="T101" s="11"/>
      <c r="X101" s="17">
        <v>4033.79</v>
      </c>
      <c r="Y101" s="279" t="s">
        <v>851</v>
      </c>
    </row>
    <row r="102" spans="1:25">
      <c r="A102" s="52"/>
      <c r="B102" s="52"/>
      <c r="C102" s="52"/>
      <c r="D102" s="52"/>
      <c r="E102" s="52"/>
      <c r="F102" s="52"/>
      <c r="G102" s="61"/>
      <c r="H102" s="2" t="s">
        <v>273</v>
      </c>
      <c r="I102" s="136"/>
      <c r="J102" s="154">
        <f>SUM(J95:J101)</f>
        <v>1115</v>
      </c>
      <c r="K102" s="154">
        <f>SUM(K95:K101)</f>
        <v>1115</v>
      </c>
      <c r="L102" s="154">
        <v>320</v>
      </c>
      <c r="M102" s="136"/>
      <c r="N102" s="154">
        <f>SUM(N95:N101)</f>
        <v>150</v>
      </c>
      <c r="O102" s="154">
        <f>SUM(O95:O101)</f>
        <v>150</v>
      </c>
      <c r="P102" s="154"/>
      <c r="Q102" s="136"/>
      <c r="R102" s="154">
        <f>SUM(R95:R101)</f>
        <v>0</v>
      </c>
      <c r="S102" s="190">
        <f>SUM(S95:S101)</f>
        <v>0</v>
      </c>
      <c r="T102" s="190"/>
      <c r="U102" s="136"/>
      <c r="V102" s="154">
        <f>SUM(V95:V101)</f>
        <v>1265</v>
      </c>
      <c r="W102" s="154">
        <v>945</v>
      </c>
      <c r="X102" s="162">
        <f>SUM(X95:X101)</f>
        <v>10753.79</v>
      </c>
      <c r="Y102" s="52"/>
    </row>
    <row r="103" spans="1:25">
      <c r="A103" s="52"/>
      <c r="B103" s="52"/>
      <c r="C103" s="52"/>
      <c r="D103" s="52"/>
      <c r="E103" s="52"/>
      <c r="F103" s="52"/>
      <c r="G103" s="61"/>
      <c r="H103" s="61"/>
      <c r="I103" s="52"/>
      <c r="J103" s="52"/>
      <c r="N103" s="52"/>
      <c r="R103" s="52"/>
      <c r="S103" s="11"/>
      <c r="T103" s="11"/>
      <c r="Y103" s="52"/>
    </row>
    <row r="104" spans="1:25">
      <c r="A104" s="52"/>
      <c r="B104" s="52"/>
      <c r="C104" s="52"/>
      <c r="D104" s="52"/>
      <c r="E104" s="52"/>
      <c r="F104" s="52"/>
      <c r="G104" s="61"/>
      <c r="H104" s="61"/>
      <c r="I104" s="52"/>
      <c r="J104" s="52"/>
      <c r="N104" s="52"/>
      <c r="R104" s="52"/>
      <c r="S104" s="11"/>
      <c r="T104" s="11"/>
      <c r="Y104" s="52"/>
    </row>
    <row r="105" spans="1:25" s="58" customFormat="1">
      <c r="A105" s="281" t="s">
        <v>43</v>
      </c>
      <c r="B105" s="183"/>
      <c r="C105" s="183"/>
      <c r="D105" s="183"/>
      <c r="E105" s="183"/>
      <c r="F105" s="183"/>
      <c r="G105" s="188"/>
      <c r="H105" s="188"/>
      <c r="I105" s="183"/>
      <c r="J105" s="183"/>
      <c r="K105" s="183"/>
      <c r="L105" s="183"/>
      <c r="M105" s="148"/>
      <c r="N105" s="183"/>
      <c r="O105" s="183"/>
      <c r="P105" s="183"/>
      <c r="Q105" s="148"/>
      <c r="R105" s="183"/>
      <c r="S105" s="189"/>
      <c r="T105" s="189"/>
      <c r="U105" s="148"/>
      <c r="V105" s="183"/>
      <c r="W105" s="183"/>
      <c r="X105" s="189"/>
      <c r="Y105" s="183"/>
    </row>
    <row r="106" spans="1:25">
      <c r="A106" s="136" t="s">
        <v>852</v>
      </c>
      <c r="B106" s="136" t="s">
        <v>853</v>
      </c>
      <c r="C106" s="136" t="s">
        <v>854</v>
      </c>
      <c r="D106" s="136" t="s">
        <v>855</v>
      </c>
      <c r="E106" s="136" t="s">
        <v>856</v>
      </c>
      <c r="F106" s="136" t="s">
        <v>857</v>
      </c>
      <c r="G106" s="136" t="s">
        <v>858</v>
      </c>
      <c r="H106" s="140" t="s">
        <v>859</v>
      </c>
      <c r="I106" s="136"/>
      <c r="J106" s="136">
        <v>1000</v>
      </c>
      <c r="K106" s="4">
        <v>1000</v>
      </c>
      <c r="L106" s="4"/>
      <c r="M106" s="136"/>
      <c r="N106" s="136"/>
      <c r="O106" s="4"/>
      <c r="P106" s="4"/>
      <c r="Q106" s="136"/>
      <c r="R106" s="136"/>
      <c r="S106" s="160"/>
      <c r="T106" s="160"/>
      <c r="U106" s="136"/>
      <c r="V106" s="4">
        <f>SUM(J106+N106+R106)</f>
        <v>1000</v>
      </c>
      <c r="W106" s="4"/>
      <c r="X106" s="6"/>
      <c r="Y106" s="174" t="s">
        <v>860</v>
      </c>
    </row>
    <row r="107" spans="1:25">
      <c r="A107" s="136" t="s">
        <v>852</v>
      </c>
      <c r="B107" s="136" t="s">
        <v>853</v>
      </c>
      <c r="C107" s="136" t="s">
        <v>854</v>
      </c>
      <c r="D107" s="136" t="s">
        <v>855</v>
      </c>
      <c r="E107" s="136" t="s">
        <v>861</v>
      </c>
      <c r="F107" s="136" t="s">
        <v>857</v>
      </c>
      <c r="G107" s="136" t="s">
        <v>858</v>
      </c>
      <c r="H107" s="140" t="s">
        <v>859</v>
      </c>
      <c r="I107" s="136"/>
      <c r="J107" s="136">
        <v>1000</v>
      </c>
      <c r="K107" s="4">
        <v>1000</v>
      </c>
      <c r="L107" s="4"/>
      <c r="M107" s="136"/>
      <c r="N107" s="136"/>
      <c r="O107" s="4"/>
      <c r="P107" s="4"/>
      <c r="Q107" s="136"/>
      <c r="R107" s="136"/>
      <c r="S107" s="160"/>
      <c r="T107" s="160"/>
      <c r="U107" s="136"/>
      <c r="V107" s="4">
        <f>SUM(J107+N107+R107)</f>
        <v>1000</v>
      </c>
      <c r="W107" s="4"/>
      <c r="X107" s="6"/>
      <c r="Y107" s="136" t="s">
        <v>862</v>
      </c>
    </row>
    <row r="108" spans="1:25">
      <c r="A108" s="136" t="s">
        <v>852</v>
      </c>
      <c r="B108" s="136" t="s">
        <v>853</v>
      </c>
      <c r="C108" s="136" t="s">
        <v>854</v>
      </c>
      <c r="D108" s="136" t="s">
        <v>855</v>
      </c>
      <c r="E108" s="136" t="s">
        <v>861</v>
      </c>
      <c r="F108" s="136" t="s">
        <v>857</v>
      </c>
      <c r="G108" s="136" t="s">
        <v>858</v>
      </c>
      <c r="H108" s="140" t="s">
        <v>859</v>
      </c>
      <c r="I108" s="136"/>
      <c r="J108" s="136">
        <v>1000</v>
      </c>
      <c r="K108" s="4">
        <v>1000</v>
      </c>
      <c r="L108" s="4"/>
      <c r="M108" s="136"/>
      <c r="N108" s="136"/>
      <c r="O108" s="4"/>
      <c r="P108" s="4"/>
      <c r="Q108" s="136"/>
      <c r="R108" s="136"/>
      <c r="S108" s="160"/>
      <c r="T108" s="160"/>
      <c r="U108" s="136"/>
      <c r="V108" s="4">
        <f>SUM(J108+N108+R108)</f>
        <v>1000</v>
      </c>
      <c r="W108" s="4"/>
      <c r="X108" s="6"/>
      <c r="Y108" s="136" t="s">
        <v>766</v>
      </c>
    </row>
    <row r="109" spans="1:25">
      <c r="A109" s="136" t="s">
        <v>852</v>
      </c>
      <c r="B109" s="136"/>
      <c r="C109" s="136"/>
      <c r="D109" s="136"/>
      <c r="E109" s="136"/>
      <c r="F109" s="136"/>
      <c r="G109" s="140"/>
      <c r="H109" s="140"/>
      <c r="I109" s="136"/>
      <c r="J109" s="136">
        <v>1000</v>
      </c>
      <c r="K109" s="4">
        <v>1000</v>
      </c>
      <c r="L109" s="4"/>
      <c r="M109" s="136"/>
      <c r="N109" s="136"/>
      <c r="O109" s="4"/>
      <c r="P109" s="4"/>
      <c r="Q109" s="136"/>
      <c r="R109" s="136"/>
      <c r="S109" s="160"/>
      <c r="T109" s="160"/>
      <c r="U109" s="136"/>
      <c r="V109" s="4">
        <f>SUM(J109+N109+R109)</f>
        <v>1000</v>
      </c>
      <c r="W109" s="4"/>
      <c r="X109" s="6"/>
      <c r="Y109" s="136" t="s">
        <v>863</v>
      </c>
    </row>
    <row r="110" spans="1:25">
      <c r="A110" s="136" t="s">
        <v>852</v>
      </c>
      <c r="B110" s="136"/>
      <c r="C110" s="136"/>
      <c r="D110" s="136"/>
      <c r="E110" s="136"/>
      <c r="F110" s="136"/>
      <c r="G110" s="140"/>
      <c r="H110" s="140"/>
      <c r="I110" s="136"/>
      <c r="J110" s="136">
        <v>2000</v>
      </c>
      <c r="K110" s="4">
        <v>2000</v>
      </c>
      <c r="L110" s="4"/>
      <c r="M110" s="136"/>
      <c r="N110" s="136"/>
      <c r="O110" s="4"/>
      <c r="P110" s="4"/>
      <c r="Q110" s="136"/>
      <c r="R110" s="136"/>
      <c r="S110" s="160"/>
      <c r="T110" s="160"/>
      <c r="U110" s="136"/>
      <c r="V110" s="4">
        <f>SUM(J110+N110+R110)</f>
        <v>2000</v>
      </c>
      <c r="W110" s="4"/>
      <c r="X110" s="6"/>
      <c r="Y110" s="136" t="s">
        <v>729</v>
      </c>
    </row>
    <row r="111" spans="1:25">
      <c r="A111" s="52"/>
      <c r="B111" s="52"/>
      <c r="C111" s="52"/>
      <c r="D111" s="52"/>
      <c r="E111" s="52"/>
      <c r="F111" s="52"/>
      <c r="G111" s="61"/>
      <c r="H111" s="61"/>
      <c r="I111" s="52"/>
      <c r="J111" s="52"/>
      <c r="N111" s="52"/>
      <c r="R111" s="52"/>
      <c r="S111" s="11"/>
      <c r="T111" s="11"/>
      <c r="X111" s="6">
        <v>255</v>
      </c>
      <c r="Y111" s="136" t="s">
        <v>864</v>
      </c>
    </row>
    <row r="112" spans="1:25">
      <c r="A112" s="52"/>
      <c r="B112" s="52"/>
      <c r="C112" s="52"/>
      <c r="D112" s="52"/>
      <c r="E112" s="52"/>
      <c r="F112" s="52"/>
      <c r="G112" s="61"/>
      <c r="H112" s="61"/>
      <c r="I112" s="52"/>
      <c r="J112" s="52"/>
      <c r="N112" s="52"/>
      <c r="R112" s="52"/>
      <c r="S112" s="11"/>
      <c r="T112" s="11"/>
      <c r="X112" s="186">
        <v>2320</v>
      </c>
      <c r="Y112" s="136" t="s">
        <v>865</v>
      </c>
    </row>
    <row r="113" spans="1:25">
      <c r="A113" s="52"/>
      <c r="B113" s="52"/>
      <c r="C113" s="52"/>
      <c r="D113" s="52"/>
      <c r="E113" s="52"/>
      <c r="F113" s="52"/>
      <c r="G113" s="61"/>
      <c r="H113" s="61"/>
      <c r="I113" s="52"/>
      <c r="J113" s="52"/>
      <c r="N113" s="52"/>
      <c r="R113" s="52"/>
      <c r="S113" s="11"/>
      <c r="T113" s="11"/>
      <c r="X113" s="186">
        <v>1660</v>
      </c>
      <c r="Y113" s="136" t="s">
        <v>866</v>
      </c>
    </row>
    <row r="114" spans="1:25">
      <c r="A114" s="52"/>
      <c r="B114" s="52"/>
      <c r="C114" s="52"/>
      <c r="D114" s="52"/>
      <c r="E114" s="52"/>
      <c r="F114" s="52"/>
      <c r="G114" s="61"/>
      <c r="H114" s="61"/>
      <c r="I114" s="52"/>
      <c r="J114" s="52"/>
      <c r="N114" s="52"/>
      <c r="R114" s="52"/>
      <c r="S114" s="11"/>
      <c r="T114" s="11"/>
      <c r="X114" s="186">
        <v>7430</v>
      </c>
      <c r="Y114" s="136" t="s">
        <v>867</v>
      </c>
    </row>
    <row r="115" spans="1:25">
      <c r="A115" s="52"/>
      <c r="B115" s="52"/>
      <c r="C115" s="52"/>
      <c r="D115" s="52"/>
      <c r="E115" s="52"/>
      <c r="F115" s="52"/>
      <c r="G115" s="61"/>
      <c r="H115" s="61"/>
      <c r="I115" s="52"/>
      <c r="J115" s="52"/>
      <c r="N115" s="52"/>
      <c r="R115" s="52"/>
      <c r="S115" s="11"/>
      <c r="T115" s="11"/>
      <c r="X115" s="186">
        <v>8091</v>
      </c>
      <c r="Y115" s="136" t="s">
        <v>868</v>
      </c>
    </row>
    <row r="116" spans="1:25">
      <c r="A116" s="52"/>
      <c r="B116" s="52"/>
      <c r="C116" s="52"/>
      <c r="D116" s="52"/>
      <c r="E116" s="52"/>
      <c r="F116" s="52"/>
      <c r="G116" s="61"/>
      <c r="H116" s="61"/>
      <c r="I116" s="52"/>
      <c r="J116" s="52"/>
      <c r="N116" s="52"/>
      <c r="R116" s="52"/>
      <c r="S116" s="11"/>
      <c r="T116" s="11"/>
      <c r="X116" s="186">
        <v>1926</v>
      </c>
      <c r="Y116" s="136" t="s">
        <v>869</v>
      </c>
    </row>
    <row r="117" spans="1:25">
      <c r="A117" s="52"/>
      <c r="B117" s="52"/>
      <c r="C117" s="52"/>
      <c r="D117" s="52"/>
      <c r="E117" s="52"/>
      <c r="F117" s="52"/>
      <c r="G117" s="61"/>
      <c r="H117" s="61"/>
      <c r="I117" s="52"/>
      <c r="J117" s="52"/>
      <c r="N117" s="52"/>
      <c r="R117" s="52"/>
      <c r="S117" s="11"/>
      <c r="T117" s="11"/>
      <c r="X117" s="186">
        <v>730</v>
      </c>
      <c r="Y117" s="136" t="s">
        <v>870</v>
      </c>
    </row>
    <row r="118" spans="1:25">
      <c r="A118" s="52"/>
      <c r="B118" s="52"/>
      <c r="C118" s="52"/>
      <c r="D118" s="52"/>
      <c r="E118" s="52"/>
      <c r="F118" s="52"/>
      <c r="G118" s="61"/>
      <c r="H118" s="61"/>
      <c r="I118" s="52"/>
      <c r="J118" s="52"/>
      <c r="N118" s="52"/>
      <c r="R118" s="52"/>
      <c r="S118" s="11"/>
      <c r="T118" s="11"/>
      <c r="X118" s="186">
        <v>19390</v>
      </c>
      <c r="Y118" s="136" t="s">
        <v>871</v>
      </c>
    </row>
    <row r="119" spans="1:25">
      <c r="A119" s="52"/>
      <c r="B119" s="52"/>
      <c r="C119" s="52"/>
      <c r="D119" s="52"/>
      <c r="E119" s="52"/>
      <c r="G119" s="61"/>
      <c r="H119" s="61"/>
      <c r="I119" s="52"/>
      <c r="J119" s="52"/>
      <c r="N119" s="52"/>
      <c r="R119" s="52"/>
      <c r="S119" s="11"/>
      <c r="T119" s="11"/>
      <c r="Y119" s="52"/>
    </row>
    <row r="120" spans="1:25">
      <c r="A120" s="52"/>
      <c r="B120" s="52"/>
      <c r="C120" s="52"/>
      <c r="D120" s="52"/>
      <c r="E120" s="52"/>
      <c r="F120" s="52"/>
      <c r="G120" s="61"/>
      <c r="H120" s="2" t="s">
        <v>273</v>
      </c>
      <c r="I120" s="136"/>
      <c r="J120" s="154">
        <f>SUM(J106:J119)</f>
        <v>6000</v>
      </c>
      <c r="K120" s="154">
        <f>SUM(K106:K119)</f>
        <v>6000</v>
      </c>
      <c r="L120" s="154"/>
      <c r="M120" s="136"/>
      <c r="N120" s="154">
        <f>SUM(N106:N119)</f>
        <v>0</v>
      </c>
      <c r="O120" s="191">
        <f>SUM(O106:O119)</f>
        <v>0</v>
      </c>
      <c r="P120" s="191"/>
      <c r="Q120" s="136"/>
      <c r="R120" s="154">
        <f>SUM(R106:R119)</f>
        <v>0</v>
      </c>
      <c r="S120" s="190">
        <f>SUM(S106:S119)</f>
        <v>0</v>
      </c>
      <c r="T120" s="190"/>
      <c r="U120" s="136"/>
      <c r="V120" s="154">
        <f>SUM(V106:V119)</f>
        <v>6000</v>
      </c>
      <c r="W120" s="154"/>
      <c r="X120" s="162">
        <f>SUM(X106:X119)</f>
        <v>41802</v>
      </c>
      <c r="Y120" s="52"/>
    </row>
    <row r="121" spans="1:25">
      <c r="A121" s="52"/>
      <c r="B121" s="52"/>
      <c r="C121" s="52"/>
      <c r="D121" s="52"/>
      <c r="E121" s="52"/>
      <c r="F121" s="109"/>
      <c r="G121" s="61"/>
      <c r="H121" s="61"/>
      <c r="I121" s="52"/>
      <c r="J121" s="52"/>
      <c r="N121" s="52"/>
      <c r="R121" s="52"/>
      <c r="S121" s="11"/>
      <c r="T121" s="11"/>
      <c r="Y121" s="52"/>
    </row>
    <row r="122" spans="1:25">
      <c r="A122" s="52"/>
      <c r="B122" s="52"/>
      <c r="C122" s="52"/>
      <c r="D122" s="52"/>
      <c r="E122" s="52"/>
      <c r="F122" s="109"/>
      <c r="G122" s="61"/>
      <c r="H122" s="61"/>
      <c r="I122" s="52"/>
      <c r="J122" s="52"/>
      <c r="N122" s="52"/>
      <c r="R122" s="52"/>
      <c r="S122" s="11"/>
      <c r="T122" s="11"/>
      <c r="Y122" s="52"/>
    </row>
    <row r="123" spans="1:25" s="58" customFormat="1">
      <c r="A123" s="183" t="s">
        <v>872</v>
      </c>
      <c r="B123" s="183"/>
      <c r="C123" s="183"/>
      <c r="D123" s="183"/>
      <c r="E123" s="183"/>
      <c r="F123" s="188"/>
      <c r="G123" s="188"/>
      <c r="H123" s="188"/>
      <c r="I123" s="183"/>
      <c r="J123" s="183"/>
      <c r="K123" s="183"/>
      <c r="L123" s="183"/>
      <c r="M123" s="148"/>
      <c r="N123" s="183"/>
      <c r="O123" s="183"/>
      <c r="P123" s="183"/>
      <c r="Q123" s="148"/>
      <c r="R123" s="183"/>
      <c r="S123" s="189"/>
      <c r="T123" s="189"/>
      <c r="U123" s="148"/>
      <c r="V123" s="183"/>
      <c r="W123" s="183"/>
      <c r="X123" s="189"/>
      <c r="Y123" s="183"/>
    </row>
    <row r="124" spans="1:25">
      <c r="A124" s="136" t="s">
        <v>873</v>
      </c>
      <c r="B124" s="136" t="s">
        <v>874</v>
      </c>
      <c r="C124" s="136" t="s">
        <v>875</v>
      </c>
      <c r="D124" s="136" t="s">
        <v>876</v>
      </c>
      <c r="E124" s="136" t="s">
        <v>877</v>
      </c>
      <c r="F124" s="136" t="s">
        <v>878</v>
      </c>
      <c r="G124" s="4" t="s">
        <v>879</v>
      </c>
      <c r="H124" s="140" t="s">
        <v>880</v>
      </c>
      <c r="I124" s="136"/>
      <c r="J124" s="136">
        <v>500</v>
      </c>
      <c r="K124" s="4">
        <v>500</v>
      </c>
      <c r="L124" s="4"/>
      <c r="M124" s="136"/>
      <c r="N124" s="136"/>
      <c r="O124" s="4"/>
      <c r="P124" s="4"/>
      <c r="Q124" s="136"/>
      <c r="R124" s="136"/>
      <c r="S124" s="160"/>
      <c r="T124" s="160"/>
      <c r="U124" s="136"/>
      <c r="V124" s="4">
        <f>SUM(J124+N124+R124)</f>
        <v>500</v>
      </c>
      <c r="W124" s="4"/>
      <c r="X124" s="6"/>
      <c r="Y124" s="136" t="s">
        <v>860</v>
      </c>
    </row>
    <row r="125" spans="1:25">
      <c r="A125" s="136" t="s">
        <v>873</v>
      </c>
      <c r="B125" s="136" t="s">
        <v>881</v>
      </c>
      <c r="C125" s="136" t="s">
        <v>875</v>
      </c>
      <c r="D125" s="136" t="s">
        <v>882</v>
      </c>
      <c r="E125" s="4" t="s">
        <v>883</v>
      </c>
      <c r="F125" s="136" t="s">
        <v>878</v>
      </c>
      <c r="G125" s="4" t="s">
        <v>879</v>
      </c>
      <c r="H125" s="140" t="s">
        <v>884</v>
      </c>
      <c r="I125" s="136"/>
      <c r="J125" s="136">
        <v>250</v>
      </c>
      <c r="K125" s="4">
        <v>250</v>
      </c>
      <c r="L125" s="4"/>
      <c r="M125" s="136"/>
      <c r="N125" s="136">
        <v>250</v>
      </c>
      <c r="O125" s="4">
        <v>250</v>
      </c>
      <c r="P125" s="4"/>
      <c r="Q125" s="136"/>
      <c r="R125" s="136"/>
      <c r="S125" s="160"/>
      <c r="T125" s="160"/>
      <c r="U125" s="136"/>
      <c r="V125" s="4">
        <f>SUM(J125+N125+R125)</f>
        <v>500</v>
      </c>
      <c r="W125" s="4"/>
      <c r="X125" s="6"/>
      <c r="Y125" s="136" t="s">
        <v>885</v>
      </c>
    </row>
    <row r="126" spans="1:25">
      <c r="A126" s="136" t="s">
        <v>873</v>
      </c>
      <c r="B126" s="136" t="s">
        <v>881</v>
      </c>
      <c r="C126" s="136" t="s">
        <v>875</v>
      </c>
      <c r="D126" s="136" t="s">
        <v>882</v>
      </c>
      <c r="E126" s="4" t="s">
        <v>883</v>
      </c>
      <c r="F126" s="136" t="s">
        <v>878</v>
      </c>
      <c r="G126" s="4" t="s">
        <v>879</v>
      </c>
      <c r="H126" s="140" t="s">
        <v>884</v>
      </c>
      <c r="I126" s="136"/>
      <c r="J126" s="136">
        <v>250</v>
      </c>
      <c r="K126" s="4">
        <v>250</v>
      </c>
      <c r="L126" s="4"/>
      <c r="M126" s="136"/>
      <c r="N126" s="136"/>
      <c r="O126" s="4"/>
      <c r="P126" s="4"/>
      <c r="Q126" s="136"/>
      <c r="R126" s="136">
        <v>250</v>
      </c>
      <c r="S126" s="168">
        <v>250</v>
      </c>
      <c r="T126" s="168"/>
      <c r="U126" s="136"/>
      <c r="V126" s="4">
        <f>SUM(J126+N126+R126)</f>
        <v>500</v>
      </c>
      <c r="W126" s="4"/>
      <c r="X126" s="6"/>
      <c r="Y126" s="136" t="s">
        <v>886</v>
      </c>
    </row>
    <row r="127" spans="1:25">
      <c r="A127" s="52"/>
      <c r="B127" s="52"/>
      <c r="C127" s="52"/>
      <c r="D127" s="52"/>
      <c r="I127" s="52"/>
      <c r="J127" s="52"/>
      <c r="N127" s="52"/>
      <c r="R127" s="52"/>
      <c r="S127" s="11"/>
      <c r="T127" s="11"/>
      <c r="Y127" s="52"/>
    </row>
    <row r="128" spans="1:25" ht="38.25">
      <c r="A128" s="52"/>
      <c r="B128" s="52"/>
      <c r="C128" s="52"/>
      <c r="D128" s="52"/>
      <c r="G128" s="61"/>
      <c r="H128" s="56" t="s">
        <v>273</v>
      </c>
      <c r="I128" s="52"/>
      <c r="J128" s="65">
        <f>SUM(J124:J127)</f>
        <v>1000</v>
      </c>
      <c r="K128" s="65">
        <f>SUM(K124:K127)</f>
        <v>1000</v>
      </c>
      <c r="L128" s="65"/>
      <c r="N128" s="65">
        <f>SUM(N124:N127)</f>
        <v>250</v>
      </c>
      <c r="O128" s="65">
        <f>SUM(O124:O127)</f>
        <v>250</v>
      </c>
      <c r="P128" s="65"/>
      <c r="R128" s="65">
        <f>SUM(R124:R127)</f>
        <v>250</v>
      </c>
      <c r="S128" s="65">
        <f>SUM(S124:S127)</f>
        <v>250</v>
      </c>
      <c r="T128" s="65"/>
      <c r="V128" s="65">
        <f>SUM(V124:V127)</f>
        <v>1500</v>
      </c>
      <c r="W128" s="65">
        <f>V128-608</f>
        <v>892</v>
      </c>
      <c r="X128" s="91">
        <f>SUM(X124:X127)</f>
        <v>0</v>
      </c>
      <c r="Y128" s="260" t="s">
        <v>887</v>
      </c>
    </row>
    <row r="129" spans="1:25">
      <c r="A129" s="52"/>
      <c r="B129" s="52"/>
      <c r="C129" s="52"/>
      <c r="D129" s="52"/>
      <c r="F129" s="109"/>
      <c r="G129" s="61"/>
      <c r="H129" s="61"/>
      <c r="I129" s="52"/>
      <c r="J129" s="52"/>
      <c r="N129" s="52"/>
      <c r="R129" s="52"/>
      <c r="S129" s="11"/>
      <c r="T129" s="11"/>
      <c r="Y129" s="52"/>
    </row>
    <row r="130" spans="1:25">
      <c r="A130" s="52"/>
      <c r="B130" s="52"/>
      <c r="C130" s="52"/>
      <c r="D130" s="52"/>
      <c r="F130" s="109"/>
      <c r="G130" s="61"/>
      <c r="H130" s="61"/>
      <c r="I130" s="52"/>
      <c r="J130" s="52"/>
      <c r="N130" s="52"/>
      <c r="R130" s="52"/>
      <c r="S130" s="11"/>
      <c r="T130" s="11"/>
      <c r="Y130" s="52"/>
    </row>
    <row r="131" spans="1:25" s="58" customFormat="1" ht="15.75" customHeight="1">
      <c r="A131" s="183" t="s">
        <v>888</v>
      </c>
      <c r="B131" s="183"/>
      <c r="C131" s="183"/>
      <c r="D131" s="183"/>
      <c r="E131" s="183"/>
      <c r="F131" s="188"/>
      <c r="G131" s="188"/>
      <c r="H131" s="188"/>
      <c r="I131" s="183"/>
      <c r="J131" s="183"/>
      <c r="K131" s="183"/>
      <c r="L131" s="183"/>
      <c r="M131" s="148"/>
      <c r="N131" s="183"/>
      <c r="O131" s="183"/>
      <c r="P131" s="183"/>
      <c r="Q131" s="148"/>
      <c r="R131" s="183"/>
      <c r="S131" s="189"/>
      <c r="T131" s="189"/>
      <c r="U131" s="148"/>
      <c r="V131" s="183"/>
      <c r="W131" s="183"/>
      <c r="X131" s="189"/>
      <c r="Y131" s="183"/>
    </row>
    <row r="132" spans="1:25" ht="25.5">
      <c r="A132" s="136" t="s">
        <v>889</v>
      </c>
      <c r="B132" s="136" t="s">
        <v>890</v>
      </c>
      <c r="C132" s="136" t="s">
        <v>891</v>
      </c>
      <c r="D132" s="136" t="s">
        <v>892</v>
      </c>
      <c r="E132" s="136" t="s">
        <v>893</v>
      </c>
      <c r="F132" s="136" t="s">
        <v>894</v>
      </c>
      <c r="G132" s="4" t="s">
        <v>895</v>
      </c>
      <c r="H132" s="140" t="s">
        <v>896</v>
      </c>
      <c r="I132" s="136"/>
      <c r="J132" s="136"/>
      <c r="K132" s="4"/>
      <c r="L132" s="4"/>
      <c r="M132" s="136"/>
      <c r="N132" s="136">
        <v>300</v>
      </c>
      <c r="O132" s="4">
        <v>270</v>
      </c>
      <c r="P132" s="4"/>
      <c r="Q132" s="136"/>
      <c r="R132" s="136">
        <v>200</v>
      </c>
      <c r="S132" s="169">
        <v>200</v>
      </c>
      <c r="T132" s="169"/>
      <c r="U132" s="136"/>
      <c r="V132" s="4">
        <v>470</v>
      </c>
      <c r="W132" s="4"/>
      <c r="X132" s="6"/>
      <c r="Y132" s="139" t="s">
        <v>897</v>
      </c>
    </row>
    <row r="133" spans="1:25">
      <c r="A133" s="136" t="s">
        <v>889</v>
      </c>
      <c r="B133" s="136" t="s">
        <v>890</v>
      </c>
      <c r="C133" s="136" t="s">
        <v>891</v>
      </c>
      <c r="D133" s="136" t="s">
        <v>892</v>
      </c>
      <c r="E133" s="136" t="s">
        <v>893</v>
      </c>
      <c r="F133" s="136" t="s">
        <v>894</v>
      </c>
      <c r="G133" s="4" t="s">
        <v>895</v>
      </c>
      <c r="H133" s="140" t="s">
        <v>896</v>
      </c>
      <c r="I133" s="136"/>
      <c r="J133" s="136">
        <v>500</v>
      </c>
      <c r="K133" s="4">
        <v>500</v>
      </c>
      <c r="L133" s="4"/>
      <c r="M133" s="136"/>
      <c r="N133" s="136"/>
      <c r="O133" s="4"/>
      <c r="P133" s="4"/>
      <c r="Q133" s="136"/>
      <c r="R133" s="136"/>
      <c r="S133" s="160"/>
      <c r="T133" s="160"/>
      <c r="U133" s="136"/>
      <c r="V133" s="4">
        <f>SUM(K133+N133+R133)</f>
        <v>500</v>
      </c>
      <c r="W133" s="4"/>
      <c r="X133" s="6"/>
      <c r="Y133" s="136" t="s">
        <v>898</v>
      </c>
    </row>
    <row r="134" spans="1:25">
      <c r="A134" s="136" t="s">
        <v>889</v>
      </c>
      <c r="B134" s="136" t="s">
        <v>890</v>
      </c>
      <c r="C134" s="136" t="s">
        <v>891</v>
      </c>
      <c r="D134" s="136" t="s">
        <v>892</v>
      </c>
      <c r="E134" s="136" t="s">
        <v>893</v>
      </c>
      <c r="F134" s="136" t="s">
        <v>894</v>
      </c>
      <c r="G134" s="4" t="s">
        <v>895</v>
      </c>
      <c r="H134" s="140" t="s">
        <v>896</v>
      </c>
      <c r="I134" s="136"/>
      <c r="J134" s="136">
        <v>230</v>
      </c>
      <c r="K134" s="4">
        <v>230</v>
      </c>
      <c r="L134" s="4"/>
      <c r="M134" s="136"/>
      <c r="N134" s="136">
        <v>250</v>
      </c>
      <c r="O134" s="4">
        <v>250</v>
      </c>
      <c r="P134" s="4"/>
      <c r="Q134" s="136"/>
      <c r="R134" s="136">
        <v>250</v>
      </c>
      <c r="S134" s="169">
        <v>250</v>
      </c>
      <c r="T134" s="169"/>
      <c r="U134" s="136"/>
      <c r="V134" s="4">
        <f>SUM(K134+N134+R134)</f>
        <v>730</v>
      </c>
      <c r="W134" s="4"/>
      <c r="X134" s="6"/>
      <c r="Y134" s="136" t="s">
        <v>899</v>
      </c>
    </row>
    <row r="135" spans="1:25">
      <c r="A135" s="136" t="s">
        <v>889</v>
      </c>
      <c r="B135" s="136"/>
      <c r="C135" s="136"/>
      <c r="D135" s="136"/>
      <c r="E135" s="136"/>
      <c r="F135" s="136"/>
      <c r="G135" s="4"/>
      <c r="H135" s="140"/>
      <c r="I135" s="136"/>
      <c r="J135" s="136"/>
      <c r="K135" s="4"/>
      <c r="L135" s="4"/>
      <c r="M135" s="136"/>
      <c r="N135" s="136"/>
      <c r="O135" s="4"/>
      <c r="P135" s="4"/>
      <c r="Q135" s="136"/>
      <c r="R135" s="136">
        <v>300</v>
      </c>
      <c r="S135" s="168">
        <v>300</v>
      </c>
      <c r="T135" s="168"/>
      <c r="U135" s="136"/>
      <c r="V135" s="4">
        <f>SUM(K135+N135+R135)</f>
        <v>300</v>
      </c>
      <c r="W135" s="4"/>
      <c r="X135" s="6"/>
      <c r="Y135" s="4" t="s">
        <v>900</v>
      </c>
    </row>
    <row r="136" spans="1:25">
      <c r="A136" s="52"/>
      <c r="B136" s="52"/>
      <c r="C136" s="52"/>
      <c r="D136" s="52"/>
      <c r="E136" s="52"/>
      <c r="I136" s="52"/>
      <c r="J136" s="52"/>
      <c r="N136" s="52"/>
      <c r="R136" s="52"/>
      <c r="S136" s="11"/>
      <c r="T136" s="11"/>
      <c r="Y136" s="52"/>
    </row>
    <row r="137" spans="1:25" ht="25.5">
      <c r="A137" s="52"/>
      <c r="B137" s="52"/>
      <c r="C137" s="52"/>
      <c r="D137" s="52"/>
      <c r="E137" s="52"/>
      <c r="G137" s="61"/>
      <c r="H137" s="2" t="s">
        <v>273</v>
      </c>
      <c r="I137" s="136"/>
      <c r="J137" s="154">
        <f>SUM(J132:J136)</f>
        <v>730</v>
      </c>
      <c r="K137" s="154">
        <f>SUM(K132:K136)</f>
        <v>730</v>
      </c>
      <c r="L137" s="154"/>
      <c r="M137" s="136"/>
      <c r="N137" s="154">
        <f>SUM(N132:N136)</f>
        <v>550</v>
      </c>
      <c r="O137" s="154">
        <f>SUM(O132:O136)</f>
        <v>520</v>
      </c>
      <c r="P137" s="154"/>
      <c r="Q137" s="136"/>
      <c r="R137" s="154">
        <f>SUM(R132:R136)</f>
        <v>750</v>
      </c>
      <c r="S137" s="154">
        <f>SUM(S132:S136)</f>
        <v>750</v>
      </c>
      <c r="T137" s="154"/>
      <c r="U137" s="136"/>
      <c r="V137" s="154">
        <f>SUM(V132:V136)</f>
        <v>2000</v>
      </c>
      <c r="W137" s="154">
        <v>2000</v>
      </c>
      <c r="X137" s="162">
        <v>590</v>
      </c>
      <c r="Y137" s="152" t="s">
        <v>901</v>
      </c>
    </row>
    <row r="138" spans="1:25">
      <c r="A138" s="52"/>
      <c r="B138" s="52"/>
      <c r="C138" s="52"/>
      <c r="D138" s="52"/>
      <c r="E138" s="52"/>
      <c r="F138" s="109"/>
      <c r="G138" s="61"/>
      <c r="H138" s="61"/>
      <c r="I138" s="52"/>
      <c r="J138" s="52"/>
      <c r="N138" s="52"/>
      <c r="R138" s="52"/>
      <c r="S138" s="11"/>
      <c r="T138" s="11"/>
      <c r="Y138" s="52"/>
    </row>
    <row r="139" spans="1:25">
      <c r="A139" s="52"/>
      <c r="B139" s="52"/>
      <c r="C139" s="52"/>
      <c r="D139" s="52"/>
      <c r="E139" s="52"/>
      <c r="F139" s="52"/>
      <c r="G139" s="61"/>
      <c r="H139" s="52"/>
      <c r="I139" s="52"/>
      <c r="J139" s="52"/>
      <c r="N139" s="52"/>
      <c r="R139" s="52"/>
      <c r="S139" s="11"/>
      <c r="T139" s="11"/>
      <c r="Y139" s="52"/>
    </row>
    <row r="140" spans="1:25" s="108" customFormat="1">
      <c r="A140" s="183" t="s">
        <v>34</v>
      </c>
      <c r="B140" s="143"/>
      <c r="C140" s="143"/>
      <c r="D140" s="143"/>
      <c r="E140" s="143"/>
      <c r="F140" s="143"/>
      <c r="G140" s="143"/>
      <c r="H140" s="143"/>
      <c r="I140" s="143"/>
      <c r="J140" s="143"/>
      <c r="K140" s="143"/>
      <c r="L140" s="143"/>
      <c r="M140" s="136"/>
      <c r="N140" s="143"/>
      <c r="O140" s="143"/>
      <c r="P140" s="143"/>
      <c r="Q140" s="136"/>
      <c r="R140" s="143"/>
      <c r="S140" s="143"/>
      <c r="T140" s="143"/>
      <c r="U140" s="136"/>
      <c r="V140" s="143"/>
      <c r="W140" s="143"/>
      <c r="X140" s="185"/>
      <c r="Y140" s="143"/>
    </row>
    <row r="141" spans="1:25">
      <c r="A141" s="136" t="s">
        <v>902</v>
      </c>
      <c r="B141" s="136" t="s">
        <v>903</v>
      </c>
      <c r="C141" s="136" t="s">
        <v>904</v>
      </c>
      <c r="D141" s="136" t="s">
        <v>905</v>
      </c>
      <c r="E141" s="136" t="s">
        <v>906</v>
      </c>
      <c r="F141" s="136" t="s">
        <v>907</v>
      </c>
      <c r="G141" s="144"/>
      <c r="H141" s="144" t="s">
        <v>908</v>
      </c>
      <c r="I141" s="136"/>
      <c r="J141" s="136"/>
      <c r="K141" s="4"/>
      <c r="L141" s="4"/>
      <c r="M141" s="136"/>
      <c r="N141" s="136">
        <v>12</v>
      </c>
      <c r="O141" s="4">
        <v>12</v>
      </c>
      <c r="P141" s="4"/>
      <c r="Q141" s="136"/>
      <c r="R141" s="136"/>
      <c r="S141" s="160"/>
      <c r="T141" s="160"/>
      <c r="U141" s="136"/>
      <c r="V141" s="4">
        <f>SUM(K141+N141+R141)</f>
        <v>12</v>
      </c>
      <c r="W141" s="4"/>
      <c r="X141" s="6"/>
      <c r="Y141" s="136" t="s">
        <v>909</v>
      </c>
    </row>
    <row r="142" spans="1:25">
      <c r="A142" s="136" t="s">
        <v>910</v>
      </c>
      <c r="B142" s="136" t="s">
        <v>903</v>
      </c>
      <c r="C142" s="136" t="s">
        <v>904</v>
      </c>
      <c r="D142" s="136" t="s">
        <v>905</v>
      </c>
      <c r="E142" s="136" t="s">
        <v>911</v>
      </c>
      <c r="F142" s="136" t="s">
        <v>912</v>
      </c>
      <c r="G142" s="136" t="s">
        <v>913</v>
      </c>
      <c r="H142" s="144" t="s">
        <v>914</v>
      </c>
      <c r="I142" s="136"/>
      <c r="J142" s="136">
        <v>400</v>
      </c>
      <c r="K142" s="4">
        <v>400</v>
      </c>
      <c r="L142" s="4"/>
      <c r="M142" s="136"/>
      <c r="N142" s="136">
        <v>100</v>
      </c>
      <c r="O142" s="4">
        <v>100</v>
      </c>
      <c r="P142" s="4"/>
      <c r="Q142" s="136"/>
      <c r="R142" s="136"/>
      <c r="S142" s="168"/>
      <c r="T142" s="168"/>
      <c r="U142" s="136"/>
      <c r="V142" s="4">
        <f>SUM(K142+N142+R142)</f>
        <v>500</v>
      </c>
      <c r="W142" s="4"/>
      <c r="X142" s="6"/>
      <c r="Y142" s="136" t="s">
        <v>915</v>
      </c>
    </row>
    <row r="143" spans="1:25">
      <c r="A143" s="136" t="s">
        <v>902</v>
      </c>
      <c r="B143" s="136" t="s">
        <v>903</v>
      </c>
      <c r="C143" s="136" t="s">
        <v>904</v>
      </c>
      <c r="D143" s="136" t="s">
        <v>905</v>
      </c>
      <c r="E143" s="136" t="s">
        <v>911</v>
      </c>
      <c r="F143" s="136" t="s">
        <v>916</v>
      </c>
      <c r="G143" s="136" t="s">
        <v>913</v>
      </c>
      <c r="H143" s="144" t="s">
        <v>914</v>
      </c>
      <c r="I143" s="136"/>
      <c r="J143" s="136"/>
      <c r="K143" s="4"/>
      <c r="L143" s="4"/>
      <c r="M143" s="136"/>
      <c r="N143" s="136">
        <v>300</v>
      </c>
      <c r="O143" s="4">
        <v>300</v>
      </c>
      <c r="P143" s="4"/>
      <c r="Q143" s="136"/>
      <c r="R143" s="136"/>
      <c r="S143" s="160"/>
      <c r="T143" s="160"/>
      <c r="U143" s="136"/>
      <c r="V143" s="4">
        <f>SUM(K143+N143+R143)</f>
        <v>300</v>
      </c>
      <c r="W143" s="4"/>
      <c r="X143" s="6"/>
      <c r="Y143" s="136" t="s">
        <v>917</v>
      </c>
    </row>
    <row r="144" spans="1:25">
      <c r="A144" s="136" t="s">
        <v>902</v>
      </c>
      <c r="B144" s="136" t="s">
        <v>903</v>
      </c>
      <c r="C144" s="136" t="s">
        <v>904</v>
      </c>
      <c r="D144" s="136" t="s">
        <v>905</v>
      </c>
      <c r="E144" s="136" t="s">
        <v>911</v>
      </c>
      <c r="F144" s="136" t="s">
        <v>916</v>
      </c>
      <c r="G144" s="136" t="s">
        <v>913</v>
      </c>
      <c r="H144" s="144" t="s">
        <v>914</v>
      </c>
      <c r="I144" s="136"/>
      <c r="J144" s="136">
        <v>100</v>
      </c>
      <c r="K144" s="4">
        <v>100</v>
      </c>
      <c r="L144" s="4"/>
      <c r="M144" s="136"/>
      <c r="N144" s="136"/>
      <c r="O144" s="4"/>
      <c r="P144" s="4"/>
      <c r="Q144" s="136"/>
      <c r="R144" s="136"/>
      <c r="S144" s="160"/>
      <c r="T144" s="160"/>
      <c r="U144" s="136"/>
      <c r="V144" s="4">
        <f>SUM(K144+N144+R144)</f>
        <v>100</v>
      </c>
      <c r="W144" s="4"/>
      <c r="X144" s="6"/>
      <c r="Y144" s="136" t="s">
        <v>918</v>
      </c>
    </row>
    <row r="145" spans="1:25" ht="25.5">
      <c r="A145" s="136"/>
      <c r="B145" s="136"/>
      <c r="C145" s="136"/>
      <c r="D145" s="136"/>
      <c r="E145" s="136"/>
      <c r="F145" s="136"/>
      <c r="G145" s="144"/>
      <c r="H145" s="144"/>
      <c r="I145" s="136"/>
      <c r="J145" s="136"/>
      <c r="K145" s="4"/>
      <c r="L145" s="4"/>
      <c r="M145" s="136"/>
      <c r="N145" s="136"/>
      <c r="O145" s="4"/>
      <c r="P145" s="4"/>
      <c r="Q145" s="136"/>
      <c r="R145" s="136"/>
      <c r="S145" s="160"/>
      <c r="T145" s="160"/>
      <c r="U145" s="136"/>
      <c r="V145" s="4"/>
      <c r="W145" s="4"/>
      <c r="X145" s="6"/>
      <c r="Y145" s="152" t="s">
        <v>919</v>
      </c>
    </row>
    <row r="146" spans="1:25">
      <c r="A146" s="52"/>
      <c r="B146" s="52"/>
      <c r="C146" s="52"/>
      <c r="D146" s="52"/>
      <c r="E146" s="52"/>
      <c r="F146" s="52"/>
      <c r="G146" s="57"/>
      <c r="H146" s="57"/>
      <c r="I146" s="52"/>
      <c r="J146" s="52"/>
      <c r="N146" s="52"/>
      <c r="R146" s="52"/>
      <c r="S146" s="11"/>
      <c r="T146" s="11"/>
      <c r="Y146" s="52"/>
    </row>
    <row r="147" spans="1:25">
      <c r="A147" s="52"/>
      <c r="B147" s="52"/>
      <c r="C147" s="52"/>
      <c r="D147" s="52"/>
      <c r="E147" s="52"/>
      <c r="I147" s="52"/>
      <c r="J147" s="52"/>
      <c r="N147" s="52"/>
      <c r="R147" s="52"/>
      <c r="S147" s="11"/>
      <c r="T147" s="11"/>
      <c r="Y147" s="52"/>
    </row>
    <row r="148" spans="1:25">
      <c r="A148" s="52"/>
      <c r="B148" s="52"/>
      <c r="C148" s="52"/>
      <c r="D148" s="52"/>
      <c r="E148" s="52"/>
      <c r="G148" s="61"/>
      <c r="H148" s="2" t="s">
        <v>273</v>
      </c>
      <c r="I148" s="136"/>
      <c r="J148" s="154">
        <f>SUM(J141:J147)</f>
        <v>500</v>
      </c>
      <c r="K148" s="154">
        <f>SUM(K141:K147)</f>
        <v>500</v>
      </c>
      <c r="L148" s="154"/>
      <c r="M148" s="136"/>
      <c r="N148" s="154">
        <f>SUM(N141:N147)</f>
        <v>412</v>
      </c>
      <c r="O148" s="154">
        <f>SUM(O141:O147)</f>
        <v>412</v>
      </c>
      <c r="P148" s="154"/>
      <c r="Q148" s="136"/>
      <c r="R148" s="154">
        <f>SUM(R141:R147)</f>
        <v>0</v>
      </c>
      <c r="S148" s="190">
        <f>SUM(S141:S147)</f>
        <v>0</v>
      </c>
      <c r="T148" s="190"/>
      <c r="U148" s="136"/>
      <c r="V148" s="154">
        <f>SUM(V141:V147)</f>
        <v>912</v>
      </c>
      <c r="W148" s="154">
        <v>415</v>
      </c>
      <c r="X148" s="162">
        <f>SUM(X141:X147)</f>
        <v>0</v>
      </c>
      <c r="Y148" s="52"/>
    </row>
    <row r="149" spans="1:25" ht="14.25" customHeight="1">
      <c r="A149" s="52"/>
      <c r="B149" s="52"/>
      <c r="C149" s="52"/>
      <c r="D149" s="52"/>
      <c r="E149" s="52"/>
      <c r="F149" s="52"/>
      <c r="G149" s="57"/>
      <c r="H149" s="57"/>
      <c r="I149" s="52"/>
      <c r="J149" s="52"/>
      <c r="N149" s="52"/>
      <c r="R149" s="52"/>
      <c r="S149" s="11"/>
      <c r="T149" s="11"/>
      <c r="Y149" s="52"/>
    </row>
    <row r="151" spans="1:25" s="58" customFormat="1">
      <c r="A151" s="281" t="s">
        <v>29</v>
      </c>
      <c r="B151" s="183"/>
      <c r="C151" s="183"/>
      <c r="D151" s="183"/>
      <c r="E151" s="183"/>
      <c r="F151" s="183"/>
      <c r="G151" s="183"/>
      <c r="H151" s="183"/>
      <c r="I151" s="183"/>
      <c r="J151" s="183"/>
      <c r="K151" s="183"/>
      <c r="L151" s="183"/>
      <c r="M151" s="148"/>
      <c r="N151" s="183"/>
      <c r="O151" s="183"/>
      <c r="P151" s="183"/>
      <c r="Q151" s="148"/>
      <c r="R151" s="183"/>
      <c r="S151" s="183"/>
      <c r="T151" s="183"/>
      <c r="U151" s="148"/>
      <c r="V151" s="183"/>
      <c r="W151" s="183"/>
      <c r="X151" s="189"/>
      <c r="Y151" s="183"/>
    </row>
    <row r="152" spans="1:25">
      <c r="A152" s="4" t="s">
        <v>920</v>
      </c>
      <c r="B152" s="4" t="s">
        <v>921</v>
      </c>
      <c r="C152" s="4" t="s">
        <v>922</v>
      </c>
      <c r="D152" s="4" t="s">
        <v>923</v>
      </c>
      <c r="E152" s="4" t="s">
        <v>920</v>
      </c>
      <c r="F152" s="4" t="s">
        <v>924</v>
      </c>
      <c r="G152" s="4"/>
      <c r="H152" s="144" t="s">
        <v>925</v>
      </c>
      <c r="I152" s="4"/>
      <c r="J152" s="4">
        <v>800</v>
      </c>
      <c r="K152" s="4">
        <v>800</v>
      </c>
      <c r="L152" s="4"/>
      <c r="M152" s="136"/>
      <c r="N152" s="4"/>
      <c r="O152" s="4"/>
      <c r="P152" s="4"/>
      <c r="Q152" s="136"/>
      <c r="R152" s="4"/>
      <c r="S152" s="4"/>
      <c r="T152" s="4"/>
      <c r="U152" s="136"/>
      <c r="V152" s="4">
        <f>SUM(J152+N152+R152)</f>
        <v>800</v>
      </c>
      <c r="W152" s="4"/>
      <c r="X152" s="6"/>
      <c r="Y152" s="4" t="s">
        <v>926</v>
      </c>
    </row>
    <row r="153" spans="1:25">
      <c r="A153" s="4" t="s">
        <v>920</v>
      </c>
      <c r="B153" s="4"/>
      <c r="C153" s="4"/>
      <c r="D153" s="4"/>
      <c r="E153" s="4"/>
      <c r="F153" s="4"/>
      <c r="G153" s="4"/>
      <c r="H153" s="144"/>
      <c r="I153" s="4"/>
      <c r="J153" s="4"/>
      <c r="K153" s="4"/>
      <c r="L153" s="4"/>
      <c r="M153" s="136"/>
      <c r="N153" s="4">
        <v>200</v>
      </c>
      <c r="O153" s="4">
        <v>200</v>
      </c>
      <c r="P153" s="4"/>
      <c r="Q153" s="136"/>
      <c r="R153" s="4"/>
      <c r="S153" s="4"/>
      <c r="T153" s="4"/>
      <c r="U153" s="136"/>
      <c r="V153" s="4">
        <f>SUM(J153+N153+R153)</f>
        <v>200</v>
      </c>
      <c r="W153" s="4"/>
      <c r="X153" s="6"/>
      <c r="Y153" s="4" t="s">
        <v>927</v>
      </c>
    </row>
    <row r="154" spans="1:25">
      <c r="A154" s="4" t="s">
        <v>920</v>
      </c>
      <c r="B154" s="4" t="s">
        <v>921</v>
      </c>
      <c r="C154" s="4" t="s">
        <v>922</v>
      </c>
      <c r="D154" s="4" t="s">
        <v>923</v>
      </c>
      <c r="E154" s="4" t="s">
        <v>920</v>
      </c>
      <c r="F154" s="4" t="s">
        <v>924</v>
      </c>
      <c r="G154" s="4"/>
      <c r="H154" s="144" t="s">
        <v>925</v>
      </c>
      <c r="I154" s="4"/>
      <c r="J154" s="4"/>
      <c r="K154" s="4"/>
      <c r="L154" s="4"/>
      <c r="M154" s="136"/>
      <c r="N154" s="4">
        <v>1500</v>
      </c>
      <c r="O154" s="4">
        <v>1500</v>
      </c>
      <c r="P154" s="4"/>
      <c r="Q154" s="136"/>
      <c r="R154" s="4"/>
      <c r="S154" s="4"/>
      <c r="T154" s="4"/>
      <c r="U154" s="136"/>
      <c r="V154" s="4">
        <f>SUM(J154+N154+R154)</f>
        <v>1500</v>
      </c>
      <c r="W154" s="4"/>
      <c r="X154" s="6"/>
      <c r="Y154" s="4" t="s">
        <v>928</v>
      </c>
    </row>
    <row r="155" spans="1:25">
      <c r="A155" s="4" t="s">
        <v>920</v>
      </c>
      <c r="B155" s="4" t="s">
        <v>921</v>
      </c>
      <c r="C155" s="4" t="s">
        <v>922</v>
      </c>
      <c r="D155" s="4" t="s">
        <v>923</v>
      </c>
      <c r="E155" s="4" t="s">
        <v>920</v>
      </c>
      <c r="F155" s="4" t="s">
        <v>924</v>
      </c>
      <c r="G155" s="4"/>
      <c r="H155" s="144" t="s">
        <v>925</v>
      </c>
      <c r="I155" s="4"/>
      <c r="J155" s="4">
        <v>2000</v>
      </c>
      <c r="K155" s="136">
        <v>2000</v>
      </c>
      <c r="L155" s="136"/>
      <c r="M155" s="136"/>
      <c r="N155" s="4"/>
      <c r="O155" s="4"/>
      <c r="P155" s="4"/>
      <c r="Q155" s="136"/>
      <c r="R155" s="4"/>
      <c r="S155" s="4"/>
      <c r="T155" s="4"/>
      <c r="U155" s="136"/>
      <c r="V155" s="4">
        <f>SUM(J155+N155+R155)</f>
        <v>2000</v>
      </c>
      <c r="W155" s="4"/>
      <c r="X155" s="6"/>
      <c r="Y155" s="4" t="s">
        <v>929</v>
      </c>
    </row>
    <row r="156" spans="1:25">
      <c r="A156" s="4" t="s">
        <v>920</v>
      </c>
      <c r="B156" s="4" t="s">
        <v>921</v>
      </c>
      <c r="C156" s="4" t="s">
        <v>922</v>
      </c>
      <c r="D156" s="4" t="s">
        <v>923</v>
      </c>
      <c r="E156" s="4" t="s">
        <v>920</v>
      </c>
      <c r="F156" s="4" t="s">
        <v>924</v>
      </c>
      <c r="G156" s="4"/>
      <c r="H156" s="144" t="s">
        <v>925</v>
      </c>
      <c r="I156" s="4"/>
      <c r="J156" s="4">
        <v>500</v>
      </c>
      <c r="K156" s="4">
        <v>500</v>
      </c>
      <c r="L156" s="4"/>
      <c r="M156" s="136"/>
      <c r="N156" s="4">
        <v>600</v>
      </c>
      <c r="O156" s="4">
        <v>600</v>
      </c>
      <c r="P156" s="4"/>
      <c r="Q156" s="136"/>
      <c r="R156" s="4"/>
      <c r="S156" s="4"/>
      <c r="T156" s="4"/>
      <c r="U156" s="136"/>
      <c r="V156" s="4">
        <f>SUM(J156+N156+R156)</f>
        <v>1100</v>
      </c>
      <c r="W156" s="4"/>
      <c r="X156" s="6"/>
      <c r="Y156" s="4" t="s">
        <v>930</v>
      </c>
    </row>
    <row r="157" spans="1:25">
      <c r="H157" s="57"/>
      <c r="X157" s="270">
        <v>450</v>
      </c>
      <c r="Y157" s="268" t="s">
        <v>931</v>
      </c>
    </row>
    <row r="158" spans="1:25">
      <c r="H158" s="57"/>
      <c r="X158" s="270">
        <v>225.3</v>
      </c>
      <c r="Y158" s="268" t="s">
        <v>932</v>
      </c>
    </row>
    <row r="159" spans="1:25">
      <c r="H159" s="57"/>
      <c r="X159" s="270">
        <v>4218</v>
      </c>
      <c r="Y159" s="268" t="s">
        <v>933</v>
      </c>
    </row>
    <row r="160" spans="1:25">
      <c r="H160" s="57"/>
      <c r="X160" s="270">
        <v>19084.75</v>
      </c>
      <c r="Y160" s="268" t="s">
        <v>934</v>
      </c>
    </row>
    <row r="161" spans="1:25">
      <c r="H161" s="57"/>
      <c r="X161" s="270">
        <v>655</v>
      </c>
      <c r="Y161" s="268" t="s">
        <v>935</v>
      </c>
    </row>
    <row r="162" spans="1:25">
      <c r="H162" s="57"/>
      <c r="X162" s="270">
        <v>550</v>
      </c>
      <c r="Y162" s="268" t="s">
        <v>936</v>
      </c>
    </row>
    <row r="163" spans="1:25">
      <c r="H163" s="57"/>
      <c r="X163" s="270">
        <v>1260</v>
      </c>
      <c r="Y163" s="268" t="s">
        <v>937</v>
      </c>
    </row>
    <row r="164" spans="1:25">
      <c r="H164" s="57"/>
      <c r="V164" s="271" t="s">
        <v>938</v>
      </c>
      <c r="W164" s="17">
        <f>SUM(X157:X164)</f>
        <v>28779.91</v>
      </c>
      <c r="X164" s="270">
        <v>2336.86</v>
      </c>
      <c r="Y164" s="268" t="s">
        <v>939</v>
      </c>
    </row>
    <row r="165" spans="1:25">
      <c r="A165" s="3"/>
      <c r="X165" s="270">
        <v>8110</v>
      </c>
      <c r="Y165" s="268" t="s">
        <v>940</v>
      </c>
    </row>
    <row r="166" spans="1:25">
      <c r="A166" s="3"/>
      <c r="X166" s="270">
        <v>1280</v>
      </c>
      <c r="Y166" s="268" t="s">
        <v>941</v>
      </c>
    </row>
    <row r="167" spans="1:25">
      <c r="A167" s="3"/>
      <c r="X167" s="270">
        <v>1030</v>
      </c>
      <c r="Y167" s="268" t="s">
        <v>942</v>
      </c>
    </row>
    <row r="168" spans="1:25">
      <c r="A168" s="3"/>
      <c r="G168" s="52"/>
      <c r="H168" s="2" t="s">
        <v>273</v>
      </c>
      <c r="I168" s="4"/>
      <c r="J168" s="154">
        <f>SUM(J152:J165)</f>
        <v>3300</v>
      </c>
      <c r="K168" s="154">
        <f>SUM(K152:K165)</f>
        <v>3300</v>
      </c>
      <c r="L168" s="154"/>
      <c r="M168" s="136"/>
      <c r="N168" s="154">
        <f>SUM(N152:N165)</f>
        <v>2300</v>
      </c>
      <c r="O168" s="154">
        <f>SUM(O152:O165)</f>
        <v>2300</v>
      </c>
      <c r="P168" s="154"/>
      <c r="Q168" s="136"/>
      <c r="R168" s="154">
        <f>SUM(R152:R165)</f>
        <v>0</v>
      </c>
      <c r="S168" s="154">
        <f>SUM(S152:S165)</f>
        <v>0</v>
      </c>
      <c r="T168" s="154"/>
      <c r="U168" s="136"/>
      <c r="V168" s="154">
        <f>SUM(V152:V165)</f>
        <v>5600</v>
      </c>
      <c r="W168" s="154"/>
      <c r="X168" s="269">
        <f>SUM(X157:X167)</f>
        <v>39199.910000000003</v>
      </c>
      <c r="Y168" s="147"/>
    </row>
    <row r="171" spans="1:25" s="58" customFormat="1">
      <c r="A171" s="183" t="s">
        <v>27</v>
      </c>
      <c r="B171" s="183"/>
      <c r="C171" s="183"/>
      <c r="D171" s="183"/>
      <c r="E171" s="183"/>
      <c r="F171" s="183"/>
      <c r="G171" s="183"/>
      <c r="H171" s="183"/>
      <c r="I171" s="183"/>
      <c r="J171" s="183"/>
      <c r="K171" s="183"/>
      <c r="L171" s="183"/>
      <c r="M171" s="148"/>
      <c r="N171" s="183"/>
      <c r="O171" s="183"/>
      <c r="P171" s="183"/>
      <c r="Q171" s="148"/>
      <c r="R171" s="183"/>
      <c r="S171" s="183"/>
      <c r="T171" s="183"/>
      <c r="U171" s="148"/>
      <c r="V171" s="183"/>
      <c r="W171" s="183"/>
      <c r="X171" s="189"/>
      <c r="Y171" s="183"/>
    </row>
    <row r="172" spans="1:25">
      <c r="A172" s="4" t="s">
        <v>943</v>
      </c>
      <c r="B172" s="4" t="s">
        <v>944</v>
      </c>
      <c r="C172" s="4" t="s">
        <v>945</v>
      </c>
      <c r="D172" s="4" t="s">
        <v>946</v>
      </c>
      <c r="E172" s="4" t="s">
        <v>943</v>
      </c>
      <c r="F172" s="4" t="s">
        <v>947</v>
      </c>
      <c r="G172" s="4"/>
      <c r="H172" s="144" t="s">
        <v>948</v>
      </c>
      <c r="I172" s="4"/>
      <c r="J172" s="4">
        <v>300</v>
      </c>
      <c r="K172" s="4">
        <v>300</v>
      </c>
      <c r="L172" s="4"/>
      <c r="M172" s="136"/>
      <c r="N172" s="4"/>
      <c r="O172" s="4"/>
      <c r="P172" s="4"/>
      <c r="Q172" s="136"/>
      <c r="R172" s="4"/>
      <c r="S172" s="4"/>
      <c r="T172" s="4"/>
      <c r="U172" s="136"/>
      <c r="V172" s="4">
        <f>SUM(J172+N172+R172)</f>
        <v>300</v>
      </c>
      <c r="W172" s="4"/>
      <c r="X172" s="6"/>
      <c r="Y172" s="18" t="s">
        <v>926</v>
      </c>
    </row>
    <row r="173" spans="1:25">
      <c r="A173" s="4" t="s">
        <v>943</v>
      </c>
      <c r="B173" s="4"/>
      <c r="C173" s="4"/>
      <c r="D173" s="4"/>
      <c r="E173" s="4"/>
      <c r="F173" s="4"/>
      <c r="G173" s="144"/>
      <c r="H173" s="4"/>
      <c r="I173" s="4"/>
      <c r="J173" s="4">
        <v>2000</v>
      </c>
      <c r="K173" s="4">
        <v>2000</v>
      </c>
      <c r="L173" s="4"/>
      <c r="M173" s="136"/>
      <c r="N173" s="4"/>
      <c r="O173" s="4"/>
      <c r="P173" s="4"/>
      <c r="Q173" s="136"/>
      <c r="R173" s="4"/>
      <c r="S173" s="4"/>
      <c r="T173" s="4"/>
      <c r="U173" s="136"/>
      <c r="V173" s="4">
        <f>SUM(J173+N173+R173)</f>
        <v>2000</v>
      </c>
      <c r="W173" s="4"/>
      <c r="X173" s="6"/>
      <c r="Y173" s="4" t="s">
        <v>949</v>
      </c>
    </row>
    <row r="175" spans="1:25">
      <c r="G175" s="52"/>
      <c r="H175" s="2" t="s">
        <v>273</v>
      </c>
      <c r="I175" s="4"/>
      <c r="J175" s="154">
        <f>SUM(J172:J174)</f>
        <v>2300</v>
      </c>
      <c r="K175" s="154">
        <f>SUM(K172:K174)</f>
        <v>2300</v>
      </c>
      <c r="L175" s="154"/>
      <c r="M175" s="136"/>
      <c r="N175" s="154">
        <f>SUM(N172:N174)</f>
        <v>0</v>
      </c>
      <c r="O175" s="154">
        <f>SUM(O172:O174)</f>
        <v>0</v>
      </c>
      <c r="P175" s="154"/>
      <c r="Q175" s="136"/>
      <c r="R175" s="154">
        <f>SUM(R172:R174)</f>
        <v>0</v>
      </c>
      <c r="S175" s="154">
        <f>SUM(S172:S174)</f>
        <v>0</v>
      </c>
      <c r="T175" s="154"/>
      <c r="U175" s="136"/>
      <c r="V175" s="154">
        <f>SUM(V172:V174)</f>
        <v>2300</v>
      </c>
      <c r="W175" s="154"/>
      <c r="X175" s="162">
        <f>SUM(X172:X174)</f>
        <v>0</v>
      </c>
    </row>
    <row r="176" spans="1:25" s="52" customFormat="1">
      <c r="H176" s="5"/>
      <c r="X176" s="11"/>
    </row>
    <row r="177" spans="1:25" s="52" customFormat="1">
      <c r="H177" s="5"/>
      <c r="X177" s="11"/>
    </row>
    <row r="178" spans="1:25" s="52" customFormat="1">
      <c r="H178" s="5"/>
      <c r="X178" s="11"/>
    </row>
    <row r="179" spans="1:25" s="52" customFormat="1">
      <c r="H179" s="5"/>
      <c r="X179" s="11"/>
    </row>
    <row r="180" spans="1:25">
      <c r="J180" s="52"/>
      <c r="K180" s="52"/>
      <c r="L180" s="52"/>
      <c r="N180" s="52"/>
      <c r="O180" s="52"/>
      <c r="P180" s="52"/>
      <c r="R180" s="52"/>
      <c r="S180" s="52"/>
      <c r="T180" s="52"/>
      <c r="V180" s="52"/>
      <c r="W180" s="52"/>
      <c r="X180" s="11"/>
    </row>
    <row r="182" spans="1:25" s="58" customFormat="1">
      <c r="A182" s="281" t="s">
        <v>37</v>
      </c>
      <c r="B182" s="183"/>
      <c r="C182" s="183"/>
      <c r="D182" s="183"/>
      <c r="E182" s="183"/>
      <c r="F182" s="183"/>
      <c r="G182" s="183"/>
      <c r="H182" s="183"/>
      <c r="I182" s="183"/>
      <c r="J182" s="183"/>
      <c r="K182" s="183"/>
      <c r="L182" s="183"/>
      <c r="M182" s="183"/>
      <c r="N182" s="183"/>
      <c r="O182" s="183"/>
      <c r="P182" s="183"/>
      <c r="Q182" s="183"/>
      <c r="R182" s="183"/>
      <c r="S182" s="183"/>
      <c r="T182" s="183"/>
      <c r="U182" s="183"/>
      <c r="V182" s="183"/>
      <c r="W182" s="183"/>
      <c r="X182" s="189"/>
      <c r="Y182" s="183"/>
    </row>
    <row r="183" spans="1:25" ht="51">
      <c r="A183" s="4" t="s">
        <v>950</v>
      </c>
      <c r="B183" s="4" t="s">
        <v>951</v>
      </c>
      <c r="C183" s="4" t="s">
        <v>952</v>
      </c>
      <c r="D183" s="4" t="s">
        <v>953</v>
      </c>
      <c r="E183" s="4" t="s">
        <v>954</v>
      </c>
      <c r="F183" s="4" t="s">
        <v>955</v>
      </c>
      <c r="G183" s="4"/>
      <c r="H183" s="144" t="s">
        <v>956</v>
      </c>
      <c r="I183" s="4"/>
      <c r="J183" s="4">
        <v>150</v>
      </c>
      <c r="K183" s="4">
        <v>150</v>
      </c>
      <c r="L183" s="4"/>
      <c r="M183" s="136"/>
      <c r="N183" s="4">
        <v>150</v>
      </c>
      <c r="O183" s="4">
        <v>150</v>
      </c>
      <c r="P183" s="4"/>
      <c r="Q183" s="136"/>
      <c r="R183" s="4"/>
      <c r="S183" s="4"/>
      <c r="T183" s="4"/>
      <c r="U183" s="136"/>
      <c r="V183" s="4">
        <f>SUM(J183+N183+R183)</f>
        <v>300</v>
      </c>
      <c r="W183" s="4"/>
      <c r="X183" s="6"/>
      <c r="Y183" s="166" t="s">
        <v>957</v>
      </c>
    </row>
    <row r="185" spans="1:25">
      <c r="G185" s="52"/>
      <c r="H185" s="2" t="s">
        <v>273</v>
      </c>
      <c r="I185" s="4"/>
      <c r="J185" s="154">
        <f>SUM(J183:J184)</f>
        <v>150</v>
      </c>
      <c r="K185" s="154">
        <f>SUM(K183:K184)</f>
        <v>150</v>
      </c>
      <c r="L185" s="154"/>
      <c r="M185" s="136"/>
      <c r="N185" s="154">
        <f>SUM(N183:N184)</f>
        <v>150</v>
      </c>
      <c r="O185" s="154">
        <f>SUM(O183:O184)</f>
        <v>150</v>
      </c>
      <c r="P185" s="154"/>
      <c r="Q185" s="136"/>
      <c r="R185" s="154">
        <f>SUM(R183:R184)</f>
        <v>0</v>
      </c>
      <c r="S185" s="154">
        <f>SUM(S183:S184)</f>
        <v>0</v>
      </c>
      <c r="T185" s="154"/>
      <c r="U185" s="136"/>
      <c r="V185" s="154">
        <f>SUM(V183:V184)</f>
        <v>300</v>
      </c>
      <c r="W185" s="154"/>
      <c r="X185" s="272">
        <v>5110</v>
      </c>
      <c r="Y185" s="147" t="s">
        <v>958</v>
      </c>
    </row>
  </sheetData>
  <mergeCells count="13">
    <mergeCell ref="I2:I11"/>
    <mergeCell ref="M2:M11"/>
    <mergeCell ref="Q2:Q11"/>
    <mergeCell ref="X47:X48"/>
    <mergeCell ref="W47:W48"/>
    <mergeCell ref="W45:W46"/>
    <mergeCell ref="X45:X46"/>
    <mergeCell ref="U2:U11"/>
    <mergeCell ref="I16:I21"/>
    <mergeCell ref="M16:M21"/>
    <mergeCell ref="Q16:Q21"/>
    <mergeCell ref="U16:U21"/>
    <mergeCell ref="L45:L46"/>
  </mergeCells>
  <phoneticPr fontId="0" type="noConversion"/>
  <hyperlinks>
    <hyperlink ref="H30" r:id="rId1" xr:uid="{00000000-0004-0000-0700-000000000000}"/>
    <hyperlink ref="H59" r:id="rId2" xr:uid="{00000000-0004-0000-0700-000001000000}"/>
    <hyperlink ref="H60" r:id="rId3" xr:uid="{00000000-0004-0000-0700-000002000000}"/>
    <hyperlink ref="H141" r:id="rId4" display="gregoryp@region.peel.on.ca" xr:uid="{00000000-0004-0000-0700-000003000000}"/>
    <hyperlink ref="H61" r:id="rId5" xr:uid="{00000000-0004-0000-0700-000004000000}"/>
    <hyperlink ref="H86" r:id="rId6" xr:uid="{00000000-0004-0000-0700-000005000000}"/>
    <hyperlink ref="H87" r:id="rId7" xr:uid="{00000000-0004-0000-0700-000006000000}"/>
    <hyperlink ref="H106" r:id="rId8" xr:uid="{00000000-0004-0000-0700-000007000000}"/>
    <hyperlink ref="H142" r:id="rId9" xr:uid="{00000000-0004-0000-0700-000008000000}"/>
    <hyperlink ref="H152" r:id="rId10" xr:uid="{00000000-0004-0000-0700-000009000000}"/>
    <hyperlink ref="H172" r:id="rId11" xr:uid="{00000000-0004-0000-0700-00000A000000}"/>
    <hyperlink ref="H17" r:id="rId12" xr:uid="{00000000-0004-0000-0700-00000B000000}"/>
    <hyperlink ref="H62" r:id="rId13" xr:uid="{00000000-0004-0000-0700-00000C000000}"/>
    <hyperlink ref="H183" r:id="rId14" xr:uid="{00000000-0004-0000-0700-00000D000000}"/>
    <hyperlink ref="H154" r:id="rId15" xr:uid="{00000000-0004-0000-0700-00000E000000}"/>
    <hyperlink ref="H124" r:id="rId16" xr:uid="{00000000-0004-0000-0700-00000F000000}"/>
    <hyperlink ref="H31" r:id="rId17" xr:uid="{00000000-0004-0000-0700-000010000000}"/>
    <hyperlink ref="H63" r:id="rId18" xr:uid="{00000000-0004-0000-0700-000011000000}"/>
    <hyperlink ref="H107" r:id="rId19" xr:uid="{00000000-0004-0000-0700-000012000000}"/>
    <hyperlink ref="H32" r:id="rId20" xr:uid="{00000000-0004-0000-0700-000013000000}"/>
    <hyperlink ref="H108" r:id="rId21" xr:uid="{00000000-0004-0000-0700-000014000000}"/>
    <hyperlink ref="H155" r:id="rId22" xr:uid="{00000000-0004-0000-0700-000015000000}"/>
    <hyperlink ref="H125" r:id="rId23" xr:uid="{00000000-0004-0000-0700-000016000000}"/>
    <hyperlink ref="H143" r:id="rId24" xr:uid="{00000000-0004-0000-0700-000017000000}"/>
    <hyperlink ref="H77" r:id="rId25" xr:uid="{00000000-0004-0000-0700-000018000000}"/>
    <hyperlink ref="H78" r:id="rId26" xr:uid="{00000000-0004-0000-0700-000019000000}"/>
    <hyperlink ref="H144" r:id="rId27" xr:uid="{00000000-0004-0000-0700-00001A000000}"/>
    <hyperlink ref="H65" r:id="rId28" xr:uid="{00000000-0004-0000-0700-00001B000000}"/>
    <hyperlink ref="H156" r:id="rId29" xr:uid="{00000000-0004-0000-0700-00001C000000}"/>
    <hyperlink ref="H126" r:id="rId30" xr:uid="{00000000-0004-0000-0700-00001D000000}"/>
    <hyperlink ref="H48" r:id="rId31" xr:uid="{00000000-0004-0000-0700-00001E000000}"/>
  </hyperlinks>
  <pageMargins left="0.25" right="0.24" top="0.48" bottom="0.26" header="0.18" footer="0.19"/>
  <pageSetup scale="36" orientation="landscape" r:id="rId32"/>
  <headerFooter alignWithMargins="0">
    <oddHeader>&amp;R&amp;S&amp;D</oddHeader>
  </headerFooter>
  <rowBreaks count="1" manualBreakCount="1">
    <brk id="92" max="24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15"/>
  <sheetViews>
    <sheetView view="pageBreakPreview" topLeftCell="D1" zoomScale="75" zoomScaleNormal="100" zoomScaleSheetLayoutView="75" workbookViewId="0" xr3:uid="{44B22561-5205-5C8A-B808-2C70100D228F}">
      <selection activeCell="Y17" sqref="Y17"/>
    </sheetView>
  </sheetViews>
  <sheetFormatPr defaultRowHeight="12.75"/>
  <cols>
    <col min="1" max="1" width="40.85546875" style="13" bestFit="1" customWidth="1"/>
    <col min="2" max="2" width="27.7109375" style="13" bestFit="1" customWidth="1"/>
    <col min="3" max="3" width="14.85546875" style="13" bestFit="1" customWidth="1"/>
    <col min="4" max="4" width="9" style="13" customWidth="1"/>
    <col min="5" max="5" width="15.7109375" style="13" bestFit="1" customWidth="1"/>
    <col min="6" max="6" width="13.7109375" style="13" bestFit="1" customWidth="1"/>
    <col min="7" max="7" width="11.5703125" style="13" hidden="1" customWidth="1"/>
    <col min="8" max="8" width="25.28515625" style="13" hidden="1" customWidth="1"/>
    <col min="9" max="9" width="2.7109375" style="13" customWidth="1"/>
    <col min="10" max="10" width="12" style="13" customWidth="1"/>
    <col min="11" max="12" width="13.140625" style="13" customWidth="1"/>
    <col min="13" max="13" width="2.7109375" style="13" customWidth="1"/>
    <col min="14" max="16" width="14.7109375" style="13" hidden="1" customWidth="1"/>
    <col min="17" max="17" width="2.7109375" style="13" hidden="1" customWidth="1"/>
    <col min="18" max="18" width="13.28515625" style="13" hidden="1" customWidth="1"/>
    <col min="19" max="20" width="12.85546875" style="13" hidden="1" customWidth="1"/>
    <col min="21" max="21" width="2.7109375" style="13" hidden="1" customWidth="1"/>
    <col min="22" max="22" width="11.42578125" style="13" bestFit="1" customWidth="1"/>
    <col min="23" max="23" width="11.28515625" style="13" customWidth="1"/>
    <col min="24" max="24" width="12.5703125" style="13" bestFit="1" customWidth="1"/>
    <col min="25" max="25" width="40" style="13" customWidth="1"/>
    <col min="26" max="16384" width="9.140625" style="13"/>
  </cols>
  <sheetData>
    <row r="1" spans="1:25">
      <c r="A1" s="71" t="s">
        <v>959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2"/>
      <c r="S1" s="72"/>
      <c r="T1" s="72"/>
      <c r="U1" s="72"/>
    </row>
    <row r="2" spans="1:25">
      <c r="A2" s="3"/>
      <c r="B2" s="3"/>
      <c r="X2" s="62"/>
    </row>
    <row r="3" spans="1:25" ht="38.25">
      <c r="A3" s="2" t="s">
        <v>296</v>
      </c>
      <c r="B3" s="2" t="s">
        <v>72</v>
      </c>
      <c r="C3" s="2" t="s">
        <v>73</v>
      </c>
      <c r="D3" s="132" t="s">
        <v>74</v>
      </c>
      <c r="E3" s="2" t="s">
        <v>75</v>
      </c>
      <c r="F3" s="2" t="s">
        <v>76</v>
      </c>
      <c r="G3" s="2" t="s">
        <v>77</v>
      </c>
      <c r="H3" s="132" t="s">
        <v>78</v>
      </c>
      <c r="I3" s="153"/>
      <c r="J3" s="132" t="s">
        <v>79</v>
      </c>
      <c r="K3" s="133" t="s">
        <v>80</v>
      </c>
      <c r="L3" s="133" t="s">
        <v>81</v>
      </c>
      <c r="M3" s="135"/>
      <c r="N3" s="134" t="s">
        <v>6</v>
      </c>
      <c r="O3" s="133" t="s">
        <v>82</v>
      </c>
      <c r="P3" s="133" t="s">
        <v>81</v>
      </c>
      <c r="Q3" s="135"/>
      <c r="R3" s="134" t="s">
        <v>8</v>
      </c>
      <c r="S3" s="133" t="s">
        <v>83</v>
      </c>
      <c r="T3" s="133" t="s">
        <v>81</v>
      </c>
      <c r="U3" s="135"/>
      <c r="V3" s="132" t="s">
        <v>10</v>
      </c>
      <c r="W3" s="133" t="s">
        <v>960</v>
      </c>
      <c r="X3" s="132" t="s">
        <v>14</v>
      </c>
      <c r="Y3" s="2" t="s">
        <v>26</v>
      </c>
    </row>
    <row r="4" spans="1:25" s="52" customFormat="1" ht="63.75">
      <c r="A4" s="139" t="s">
        <v>961</v>
      </c>
      <c r="B4" s="136" t="s">
        <v>962</v>
      </c>
      <c r="C4" s="136" t="s">
        <v>963</v>
      </c>
      <c r="D4" s="136" t="s">
        <v>964</v>
      </c>
      <c r="E4" s="136" t="s">
        <v>965</v>
      </c>
      <c r="F4" s="136" t="s">
        <v>966</v>
      </c>
      <c r="G4" s="136"/>
      <c r="H4" s="136"/>
      <c r="I4" s="136"/>
      <c r="J4" s="136">
        <v>200</v>
      </c>
      <c r="K4" s="136">
        <v>200</v>
      </c>
      <c r="L4" s="136">
        <v>33</v>
      </c>
      <c r="M4" s="136"/>
      <c r="N4" s="136"/>
      <c r="O4" s="136"/>
      <c r="P4" s="136"/>
      <c r="Q4" s="136"/>
      <c r="R4" s="136"/>
      <c r="S4" s="136"/>
      <c r="T4" s="136"/>
      <c r="U4" s="161"/>
      <c r="V4" s="161">
        <f t="shared" ref="V4:V10" si="0">SUM(J4-L4+N4+R4)</f>
        <v>167</v>
      </c>
      <c r="W4" s="161">
        <v>167</v>
      </c>
      <c r="X4" s="178">
        <v>1670</v>
      </c>
      <c r="Y4" s="139" t="s">
        <v>967</v>
      </c>
    </row>
    <row r="5" spans="1:25" s="52" customFormat="1" ht="38.25">
      <c r="A5" s="136" t="s">
        <v>968</v>
      </c>
      <c r="B5" s="136" t="s">
        <v>969</v>
      </c>
      <c r="C5" s="136" t="s">
        <v>970</v>
      </c>
      <c r="D5" s="136" t="s">
        <v>971</v>
      </c>
      <c r="E5" s="136" t="s">
        <v>972</v>
      </c>
      <c r="F5" s="136" t="s">
        <v>973</v>
      </c>
      <c r="G5" s="136"/>
      <c r="H5" s="140" t="s">
        <v>974</v>
      </c>
      <c r="I5" s="136"/>
      <c r="J5" s="136">
        <v>100</v>
      </c>
      <c r="K5" s="136">
        <v>100</v>
      </c>
      <c r="L5" s="136">
        <v>7</v>
      </c>
      <c r="M5" s="136"/>
      <c r="N5" s="136"/>
      <c r="O5" s="136"/>
      <c r="P5" s="136"/>
      <c r="Q5" s="136"/>
      <c r="R5" s="136"/>
      <c r="S5" s="136"/>
      <c r="T5" s="136"/>
      <c r="U5" s="136"/>
      <c r="V5" s="161">
        <f t="shared" si="0"/>
        <v>93</v>
      </c>
      <c r="W5" s="161">
        <v>93</v>
      </c>
      <c r="X5" s="178">
        <v>930</v>
      </c>
      <c r="Y5" s="139" t="s">
        <v>975</v>
      </c>
    </row>
    <row r="6" spans="1:25" s="52" customFormat="1" ht="63.75">
      <c r="A6" s="136" t="s">
        <v>976</v>
      </c>
      <c r="B6" s="136" t="s">
        <v>977</v>
      </c>
      <c r="C6" s="136" t="s">
        <v>978</v>
      </c>
      <c r="D6" s="136" t="s">
        <v>979</v>
      </c>
      <c r="E6" s="136" t="s">
        <v>980</v>
      </c>
      <c r="F6" s="136" t="s">
        <v>981</v>
      </c>
      <c r="G6" s="136"/>
      <c r="H6" s="136"/>
      <c r="I6" s="136"/>
      <c r="J6" s="136">
        <v>200</v>
      </c>
      <c r="K6" s="136">
        <v>200</v>
      </c>
      <c r="L6" s="136">
        <v>58</v>
      </c>
      <c r="M6" s="136"/>
      <c r="N6" s="136"/>
      <c r="O6" s="136"/>
      <c r="P6" s="136"/>
      <c r="Q6" s="136"/>
      <c r="R6" s="136"/>
      <c r="S6" s="136"/>
      <c r="T6" s="136"/>
      <c r="U6" s="161"/>
      <c r="V6" s="161">
        <f t="shared" si="0"/>
        <v>142</v>
      </c>
      <c r="W6" s="161">
        <v>132</v>
      </c>
      <c r="X6" s="178">
        <v>1320</v>
      </c>
      <c r="Y6" s="139" t="s">
        <v>982</v>
      </c>
    </row>
    <row r="7" spans="1:25" s="117" customFormat="1" ht="102">
      <c r="A7" s="267" t="s">
        <v>983</v>
      </c>
      <c r="B7" s="200" t="s">
        <v>984</v>
      </c>
      <c r="C7" s="200" t="s">
        <v>985</v>
      </c>
      <c r="D7" s="200" t="s">
        <v>986</v>
      </c>
      <c r="E7" s="200" t="s">
        <v>987</v>
      </c>
      <c r="F7" s="200" t="s">
        <v>988</v>
      </c>
      <c r="G7" s="200" t="s">
        <v>989</v>
      </c>
      <c r="H7" s="256" t="s">
        <v>990</v>
      </c>
      <c r="I7" s="200"/>
      <c r="J7" s="200">
        <v>200</v>
      </c>
      <c r="K7" s="200">
        <v>200</v>
      </c>
      <c r="L7" s="200">
        <v>135</v>
      </c>
      <c r="M7" s="200"/>
      <c r="N7" s="200"/>
      <c r="O7" s="200"/>
      <c r="P7" s="200"/>
      <c r="Q7" s="200"/>
      <c r="R7" s="200"/>
      <c r="S7" s="200"/>
      <c r="T7" s="200"/>
      <c r="U7" s="200"/>
      <c r="V7" s="161">
        <f t="shared" si="0"/>
        <v>65</v>
      </c>
      <c r="W7" s="200">
        <v>65</v>
      </c>
      <c r="X7" s="213">
        <v>610</v>
      </c>
      <c r="Y7" s="267" t="s">
        <v>991</v>
      </c>
    </row>
    <row r="8" spans="1:25" s="52" customFormat="1" ht="29.25" customHeight="1">
      <c r="A8" s="136" t="s">
        <v>992</v>
      </c>
      <c r="B8" s="136" t="s">
        <v>993</v>
      </c>
      <c r="C8" s="136" t="s">
        <v>125</v>
      </c>
      <c r="D8" s="136" t="s">
        <v>994</v>
      </c>
      <c r="E8" s="136" t="s">
        <v>995</v>
      </c>
      <c r="F8" s="136" t="s">
        <v>996</v>
      </c>
      <c r="G8" s="136" t="s">
        <v>997</v>
      </c>
      <c r="H8" s="140" t="s">
        <v>998</v>
      </c>
      <c r="I8" s="136"/>
      <c r="J8" s="136">
        <v>13</v>
      </c>
      <c r="K8" s="136">
        <v>13</v>
      </c>
      <c r="L8" s="136">
        <v>0</v>
      </c>
      <c r="M8" s="136"/>
      <c r="N8" s="136"/>
      <c r="O8" s="136"/>
      <c r="P8" s="136"/>
      <c r="Q8" s="136"/>
      <c r="R8" s="136"/>
      <c r="S8" s="136"/>
      <c r="T8" s="136"/>
      <c r="U8" s="161"/>
      <c r="V8" s="161">
        <f t="shared" si="0"/>
        <v>13</v>
      </c>
      <c r="W8" s="161">
        <v>13</v>
      </c>
      <c r="X8" s="178">
        <v>130</v>
      </c>
      <c r="Y8" s="171" t="s">
        <v>999</v>
      </c>
    </row>
    <row r="9" spans="1:25" s="52" customFormat="1">
      <c r="A9" s="136" t="s">
        <v>1000</v>
      </c>
      <c r="B9" s="136" t="s">
        <v>1001</v>
      </c>
      <c r="C9" s="136" t="s">
        <v>1002</v>
      </c>
      <c r="D9" s="136" t="s">
        <v>1003</v>
      </c>
      <c r="E9" s="136" t="s">
        <v>1004</v>
      </c>
      <c r="F9" s="136" t="s">
        <v>1005</v>
      </c>
      <c r="G9" s="136"/>
      <c r="H9" s="140"/>
      <c r="I9" s="136"/>
      <c r="J9" s="136">
        <v>300</v>
      </c>
      <c r="K9" s="136">
        <v>300</v>
      </c>
      <c r="L9" s="336">
        <v>176</v>
      </c>
      <c r="M9" s="136"/>
      <c r="N9" s="136"/>
      <c r="O9" s="136"/>
      <c r="P9" s="136"/>
      <c r="Q9" s="136"/>
      <c r="R9" s="136"/>
      <c r="S9" s="136"/>
      <c r="T9" s="136"/>
      <c r="U9" s="161"/>
      <c r="V9" s="161">
        <f t="shared" si="0"/>
        <v>124</v>
      </c>
      <c r="W9" s="338">
        <v>324</v>
      </c>
      <c r="X9" s="361">
        <v>3240</v>
      </c>
      <c r="Y9" s="136" t="s">
        <v>1006</v>
      </c>
    </row>
    <row r="10" spans="1:25" s="52" customFormat="1" ht="56.25" customHeight="1">
      <c r="A10" s="136" t="s">
        <v>1000</v>
      </c>
      <c r="B10" s="136" t="s">
        <v>1001</v>
      </c>
      <c r="C10" s="136" t="s">
        <v>1002</v>
      </c>
      <c r="D10" s="136" t="s">
        <v>1003</v>
      </c>
      <c r="E10" s="136" t="s">
        <v>1004</v>
      </c>
      <c r="F10" s="136" t="s">
        <v>1005</v>
      </c>
      <c r="G10" s="136"/>
      <c r="H10" s="140"/>
      <c r="I10" s="136"/>
      <c r="J10" s="136">
        <v>200</v>
      </c>
      <c r="K10" s="136">
        <v>200</v>
      </c>
      <c r="L10" s="337"/>
      <c r="M10" s="136"/>
      <c r="N10" s="136"/>
      <c r="O10" s="136"/>
      <c r="P10" s="136"/>
      <c r="Q10" s="136"/>
      <c r="R10" s="136"/>
      <c r="S10" s="136"/>
      <c r="T10" s="136"/>
      <c r="U10" s="161"/>
      <c r="V10" s="161">
        <f t="shared" si="0"/>
        <v>200</v>
      </c>
      <c r="W10" s="340"/>
      <c r="X10" s="362"/>
      <c r="Y10" s="139" t="s">
        <v>1007</v>
      </c>
    </row>
    <row r="11" spans="1:25" ht="13.5" customHeight="1">
      <c r="A11" s="60"/>
      <c r="B11" s="60"/>
      <c r="C11" s="60"/>
      <c r="D11" s="60"/>
      <c r="E11" s="60"/>
      <c r="G11" s="52"/>
      <c r="H11" s="61"/>
      <c r="I11" s="52"/>
      <c r="J11" s="52"/>
      <c r="U11" s="74"/>
      <c r="V11" s="74"/>
      <c r="W11" s="74"/>
      <c r="X11" s="89"/>
    </row>
    <row r="12" spans="1:25" s="52" customFormat="1">
      <c r="A12" s="60"/>
      <c r="B12" s="60"/>
      <c r="C12" s="60"/>
      <c r="D12" s="60"/>
      <c r="E12" s="60"/>
      <c r="G12" s="5"/>
      <c r="H12" s="56" t="s">
        <v>273</v>
      </c>
      <c r="I12" s="5"/>
      <c r="J12" s="2">
        <f>SUM(J4:J11)</f>
        <v>1213</v>
      </c>
      <c r="K12" s="2">
        <f>SUM(K4:K11)</f>
        <v>1213</v>
      </c>
      <c r="L12" s="2">
        <f>SUM(L4:L10)</f>
        <v>409</v>
      </c>
      <c r="M12" s="5"/>
      <c r="N12" s="2">
        <f>SUM(N5:N11)</f>
        <v>0</v>
      </c>
      <c r="O12" s="2">
        <f>SUM(O5:O11)</f>
        <v>0</v>
      </c>
      <c r="P12" s="2"/>
      <c r="Q12" s="5"/>
      <c r="R12" s="2">
        <f>SUM(R5:R11)</f>
        <v>0</v>
      </c>
      <c r="S12" s="2">
        <f>SUM(S5:S11)</f>
        <v>0</v>
      </c>
      <c r="T12" s="2"/>
      <c r="U12" s="5"/>
      <c r="V12" s="180">
        <f>SUM(V4:V11)</f>
        <v>804</v>
      </c>
      <c r="W12" s="180">
        <f>SUM(W4:W10)</f>
        <v>794</v>
      </c>
      <c r="X12" s="193">
        <f>SUM(X4:X11)</f>
        <v>7900</v>
      </c>
      <c r="Y12" s="8"/>
    </row>
    <row r="13" spans="1:25">
      <c r="C13" s="5"/>
      <c r="D13" s="5"/>
      <c r="E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/>
      <c r="W13" s="8"/>
    </row>
    <row r="14" spans="1:25">
      <c r="V14" s="17"/>
      <c r="W14" s="17"/>
    </row>
    <row r="15" spans="1:25">
      <c r="V15" s="17"/>
      <c r="W15" s="17"/>
    </row>
  </sheetData>
  <mergeCells count="3">
    <mergeCell ref="X9:X10"/>
    <mergeCell ref="W9:W10"/>
    <mergeCell ref="L9:L10"/>
  </mergeCells>
  <phoneticPr fontId="0" type="noConversion"/>
  <hyperlinks>
    <hyperlink ref="H5" r:id="rId1" xr:uid="{00000000-0004-0000-0800-000000000000}"/>
    <hyperlink ref="H8" r:id="rId2" xr:uid="{00000000-0004-0000-0800-000001000000}"/>
    <hyperlink ref="H7" r:id="rId3" xr:uid="{00000000-0004-0000-0800-000002000000}"/>
  </hyperlinks>
  <pageMargins left="0.25" right="0.25" top="0.78" bottom="1" header="0.42" footer="0.5"/>
  <pageSetup scale="53" orientation="landscape" horizontalDpi="4294967292" verticalDpi="1200" r:id="rId4"/>
  <headerFooter alignWithMargins="0">
    <oddHeader>&amp;R&amp;S&amp;D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CE1F3272EAAD4A8925A880A34C2122" ma:contentTypeVersion="4" ma:contentTypeDescription="Create a new document." ma:contentTypeScope="" ma:versionID="bf4782f3914ece57adfba45a53320a8f">
  <xsd:schema xmlns:xsd="http://www.w3.org/2001/XMLSchema" xmlns:xs="http://www.w3.org/2001/XMLSchema" xmlns:p="http://schemas.microsoft.com/office/2006/metadata/properties" xmlns:ns2="7af14038-60c9-4558-88d3-467c25e52593" targetNamespace="http://schemas.microsoft.com/office/2006/metadata/properties" ma:root="true" ma:fieldsID="464dc2c52c8411a23d0b99433b7ad61a" ns2:_="">
    <xsd:import namespace="7af14038-60c9-4558-88d3-467c25e5259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f14038-60c9-4558-88d3-467c25e5259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36B2DE37-043F-4535-9200-FA58C0334DC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DD7B46-8D8D-47FF-9851-FCD1F9C3AC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f14038-60c9-4558-88d3-467c25e525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C73357-2AF2-47D3-9D0E-A8E1B4E717DD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Raising the Roof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Lesley Sims</dc:creator>
  <cp:keywords/>
  <dc:description/>
  <cp:lastModifiedBy>X</cp:lastModifiedBy>
  <cp:revision/>
  <dcterms:created xsi:type="dcterms:W3CDTF">2002-01-23T14:25:00Z</dcterms:created>
  <dcterms:modified xsi:type="dcterms:W3CDTF">2016-11-24T21:59:08Z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SharedWithUsers">
    <vt:lpwstr>TheJoy ofMktg</vt:lpwstr>
  </property>
  <property fmtid="{D5CDD505-2E9C-101B-9397-08002B2CF9AE}" pid="3" name="SharedWithUsers">
    <vt:lpwstr>171;#TheJoy ofMktg</vt:lpwstr>
  </property>
</Properties>
</file>