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485BB6FA-721B-499A-ADEE-0B48270CE546}" xr6:coauthVersionLast="47" xr6:coauthVersionMax="47" xr10:uidLastSave="{00000000-0000-0000-0000-000000000000}"/>
  <bookViews>
    <workbookView xWindow="-105" yWindow="0" windowWidth="12510" windowHeight="11625" xr2:uid="{00000000-000D-0000-FFFF-FFFF00000000}"/>
  </bookViews>
  <sheets>
    <sheet name="theory_co" sheetId="1" r:id="rId1"/>
  </sheets>
  <externalReferences>
    <externalReference r:id="rId2"/>
  </externalReferences>
  <calcPr calcId="191029"/>
  <extLst>
    <ext uri="GoogleSheetsCustomDataVersion1">
      <go:sheetsCustomData xmlns:go="http://customooxmlschemas.google.com/" r:id="rId5" roundtripDataSignature="AMtx7mjBE6fFSPjFRI9gDGgWtMlSvlMKVw=="/>
    </ext>
  </extLst>
</workbook>
</file>

<file path=xl/calcChain.xml><?xml version="1.0" encoding="utf-8"?>
<calcChain xmlns="http://schemas.openxmlformats.org/spreadsheetml/2006/main">
  <c r="O80" i="1" l="1"/>
  <c r="P80" i="1" s="1"/>
  <c r="N80" i="1"/>
  <c r="M80" i="1"/>
  <c r="O79" i="1"/>
  <c r="P79" i="1" s="1"/>
  <c r="N79" i="1"/>
  <c r="M79" i="1"/>
  <c r="O78" i="1"/>
  <c r="P78" i="1" s="1"/>
  <c r="N78" i="1"/>
  <c r="M78" i="1"/>
  <c r="O77" i="1"/>
  <c r="P77" i="1" s="1"/>
  <c r="N77" i="1"/>
  <c r="M77" i="1"/>
  <c r="O76" i="1"/>
  <c r="P76" i="1"/>
  <c r="N76" i="1"/>
  <c r="M76" i="1"/>
  <c r="O75" i="1"/>
  <c r="P75" i="1"/>
  <c r="N75" i="1"/>
  <c r="M75" i="1"/>
  <c r="O74" i="1"/>
  <c r="P74" i="1" s="1"/>
  <c r="N74" i="1"/>
  <c r="M74" i="1"/>
  <c r="N29" i="1"/>
  <c r="P29" i="1" s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M14" i="1"/>
  <c r="P14" i="1" s="1"/>
  <c r="N14" i="1"/>
  <c r="O14" i="1"/>
  <c r="M15" i="1"/>
  <c r="P15" i="1" s="1"/>
  <c r="N15" i="1"/>
  <c r="O15" i="1"/>
  <c r="M16" i="1"/>
  <c r="N16" i="1"/>
  <c r="O16" i="1"/>
  <c r="M17" i="1"/>
  <c r="N17" i="1"/>
  <c r="P17" i="1" s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P23" i="1" s="1"/>
  <c r="M24" i="1"/>
  <c r="N24" i="1"/>
  <c r="O24" i="1"/>
  <c r="M25" i="1"/>
  <c r="N25" i="1"/>
  <c r="O25" i="1"/>
  <c r="M26" i="1"/>
  <c r="N26" i="1"/>
  <c r="O26" i="1"/>
  <c r="M27" i="1"/>
  <c r="N27" i="1"/>
  <c r="P27" i="1" s="1"/>
  <c r="O27" i="1"/>
  <c r="M28" i="1"/>
  <c r="N28" i="1"/>
  <c r="O28" i="1"/>
  <c r="P28" i="1" s="1"/>
  <c r="M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P40" i="1" s="1"/>
  <c r="M41" i="1"/>
  <c r="N41" i="1"/>
  <c r="O41" i="1"/>
  <c r="M42" i="1"/>
  <c r="N42" i="1"/>
  <c r="O42" i="1"/>
  <c r="P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P48" i="1" s="1"/>
  <c r="N48" i="1"/>
  <c r="O48" i="1"/>
  <c r="M49" i="1"/>
  <c r="N49" i="1"/>
  <c r="O49" i="1"/>
  <c r="M50" i="1"/>
  <c r="N50" i="1"/>
  <c r="P50" i="1" s="1"/>
  <c r="O50" i="1"/>
  <c r="M51" i="1"/>
  <c r="N51" i="1"/>
  <c r="O51" i="1"/>
  <c r="P51" i="1" s="1"/>
  <c r="M52" i="1"/>
  <c r="N52" i="1"/>
  <c r="O52" i="1"/>
  <c r="M53" i="1"/>
  <c r="N53" i="1"/>
  <c r="O53" i="1"/>
  <c r="M54" i="1"/>
  <c r="N54" i="1"/>
  <c r="O54" i="1"/>
  <c r="M55" i="1"/>
  <c r="N55" i="1"/>
  <c r="P55" i="1" s="1"/>
  <c r="O55" i="1"/>
  <c r="M56" i="1"/>
  <c r="N56" i="1"/>
  <c r="O56" i="1"/>
  <c r="M57" i="1"/>
  <c r="N57" i="1"/>
  <c r="O57" i="1"/>
  <c r="M58" i="1"/>
  <c r="N58" i="1"/>
  <c r="O58" i="1"/>
  <c r="M59" i="1"/>
  <c r="P59" i="1" s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P64" i="1" s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O73" i="1"/>
  <c r="N73" i="1"/>
  <c r="M73" i="1"/>
  <c r="P73" i="1" s="1"/>
  <c r="F3" i="1"/>
  <c r="L82" i="1"/>
  <c r="H82" i="1"/>
  <c r="G82" i="1"/>
  <c r="L81" i="1"/>
  <c r="L83" i="1" s="1"/>
  <c r="H81" i="1"/>
  <c r="H83" i="1" s="1"/>
  <c r="G81" i="1"/>
  <c r="I83" i="1" l="1"/>
  <c r="P60" i="1"/>
  <c r="P56" i="1"/>
  <c r="P46" i="1"/>
  <c r="P41" i="1"/>
  <c r="P24" i="1"/>
  <c r="P22" i="1"/>
  <c r="P66" i="1"/>
  <c r="P33" i="1"/>
  <c r="P25" i="1"/>
  <c r="P20" i="1"/>
  <c r="P19" i="1"/>
  <c r="P13" i="1"/>
  <c r="P63" i="1"/>
  <c r="P54" i="1"/>
  <c r="P49" i="1"/>
  <c r="P38" i="1"/>
  <c r="P34" i="1"/>
  <c r="P26" i="1"/>
  <c r="P18" i="1"/>
  <c r="P16" i="1"/>
  <c r="P72" i="1"/>
  <c r="P71" i="1"/>
  <c r="P70" i="1"/>
  <c r="P69" i="1"/>
  <c r="P68" i="1"/>
  <c r="P67" i="1"/>
  <c r="P65" i="1"/>
  <c r="P62" i="1"/>
  <c r="P61" i="1"/>
  <c r="P58" i="1"/>
  <c r="P57" i="1"/>
  <c r="P53" i="1"/>
  <c r="P52" i="1"/>
  <c r="P47" i="1"/>
  <c r="P45" i="1"/>
  <c r="P44" i="1"/>
  <c r="P43" i="1"/>
  <c r="P39" i="1"/>
  <c r="P37" i="1"/>
  <c r="P36" i="1"/>
  <c r="P35" i="1"/>
  <c r="P32" i="1"/>
  <c r="P31" i="1"/>
  <c r="P30" i="1"/>
  <c r="P21" i="1"/>
  <c r="G83" i="1"/>
  <c r="K83" i="1"/>
  <c r="F83" i="1"/>
  <c r="J83" i="1"/>
  <c r="E84" i="1"/>
  <c r="E85" i="1" s="1"/>
  <c r="K84" i="1"/>
  <c r="K85" i="1" s="1"/>
  <c r="E83" i="1"/>
  <c r="F84" i="1"/>
  <c r="F85" i="1" s="1"/>
  <c r="I84" i="1"/>
  <c r="I85" i="1" s="1"/>
  <c r="J84" i="1"/>
  <c r="J85" i="1" s="1"/>
</calcChain>
</file>

<file path=xl/sharedStrings.xml><?xml version="1.0" encoding="utf-8"?>
<sst xmlns="http://schemas.openxmlformats.org/spreadsheetml/2006/main" count="122" uniqueCount="118">
  <si>
    <t>Department of Information Technology</t>
  </si>
  <si>
    <t xml:space="preserve">Subject:      </t>
  </si>
  <si>
    <t xml:space="preserve"> Code: </t>
  </si>
  <si>
    <t xml:space="preserve">Branch:   </t>
  </si>
  <si>
    <t xml:space="preserve">Branch: </t>
  </si>
  <si>
    <t>IT</t>
  </si>
  <si>
    <t>Semester: 5th</t>
  </si>
  <si>
    <t>TA (10)</t>
  </si>
  <si>
    <t>External Marks</t>
  </si>
  <si>
    <t xml:space="preserve">Total </t>
  </si>
  <si>
    <t>Course Outcomes</t>
  </si>
  <si>
    <t>CO-1</t>
  </si>
  <si>
    <t>CO-2</t>
  </si>
  <si>
    <t>CO-3</t>
  </si>
  <si>
    <t>CO-4</t>
  </si>
  <si>
    <t>CO-5 (Assignment)</t>
  </si>
  <si>
    <t>Question Numbers</t>
  </si>
  <si>
    <t>Q1-Q15</t>
  </si>
  <si>
    <t>Q16-Q30</t>
  </si>
  <si>
    <t>Q5</t>
  </si>
  <si>
    <t>Q6</t>
  </si>
  <si>
    <t>Q1-Q5</t>
  </si>
  <si>
    <t>CT-1</t>
  </si>
  <si>
    <t>CT-2</t>
  </si>
  <si>
    <t>Assign.</t>
  </si>
  <si>
    <t>Total</t>
  </si>
  <si>
    <t>Max Marks (5)</t>
  </si>
  <si>
    <t>S.No</t>
  </si>
  <si>
    <t>Roll Number</t>
  </si>
  <si>
    <t>Name</t>
  </si>
  <si>
    <t>Internal Marks</t>
  </si>
  <si>
    <t>Marks more than 50% score</t>
  </si>
  <si>
    <t xml:space="preserve">Students  attempted </t>
  </si>
  <si>
    <t xml:space="preserve">Percentage </t>
  </si>
  <si>
    <t>Internal Assessment</t>
  </si>
  <si>
    <t>Course Outcome Attainment ( 70% of external exam Attainment level + 30% Internal exam Attainment level)</t>
  </si>
  <si>
    <t>ABS:</t>
  </si>
  <si>
    <t>Absent</t>
  </si>
  <si>
    <t>NA:</t>
  </si>
  <si>
    <t>Not Attempt</t>
  </si>
  <si>
    <t>Class Test 1 (15)</t>
  </si>
  <si>
    <t>Class Test 2 (15)</t>
  </si>
  <si>
    <r>
      <t>Examination</t>
    </r>
    <r>
      <rPr>
        <b/>
        <sz val="22"/>
        <color rgb="FFFF0000"/>
        <rFont val="Times New Roman"/>
      </rPr>
      <t xml:space="preserve"> (Max Marks 15)</t>
    </r>
  </si>
  <si>
    <t>Rajkiya Engineering College, Azamgarh</t>
  </si>
  <si>
    <t>AMIT KUMAR</t>
  </si>
  <si>
    <t>ANUJ KUMAR</t>
  </si>
  <si>
    <t>KRISHNA MOHAN SINGH</t>
  </si>
  <si>
    <t>SANDEEP KUMAR</t>
  </si>
  <si>
    <t>7th</t>
  </si>
  <si>
    <t>Design Thinking</t>
  </si>
  <si>
    <t>AAKASH KUSHWAHA</t>
  </si>
  <si>
    <t>ABHINAV PAL</t>
  </si>
  <si>
    <t>ABHISHEK KUMAR MAURYA</t>
  </si>
  <si>
    <t>ABHISHEK VERMA</t>
  </si>
  <si>
    <t>AJAY KUMAR GAUTAM</t>
  </si>
  <si>
    <t>AKASH DEEP</t>
  </si>
  <si>
    <t>AKASH SINGH</t>
  </si>
  <si>
    <t>ALOK KUMAR RAJ</t>
  </si>
  <si>
    <t>ALTAMASH SIDDIQUI</t>
  </si>
  <si>
    <t>AMAN GUPTA</t>
  </si>
  <si>
    <t>ANAMAY TRIPATHI</t>
  </si>
  <si>
    <t>ANGAD KUMAR</t>
  </si>
  <si>
    <t>ANKUL RATHOUR</t>
  </si>
  <si>
    <t>ANUBHAV VERMA</t>
  </si>
  <si>
    <t>ANUBHUTI STRIVASTAVA</t>
  </si>
  <si>
    <t>ARANCHA KATIYAR</t>
  </si>
  <si>
    <t>ASHEESH KUMAR</t>
  </si>
  <si>
    <t>ASHEESH MISHRA</t>
  </si>
  <si>
    <t>ASHISH PAL</t>
  </si>
  <si>
    <t>ASHUTOSH YADAV</t>
  </si>
  <si>
    <t>ASMANJAS PRATAP</t>
  </si>
  <si>
    <t>ATUL BURMAN</t>
  </si>
  <si>
    <t>AYUSH GARG</t>
  </si>
  <si>
    <t>BHAVRENDRA</t>
  </si>
  <si>
    <t>CHANDAN KUMAR</t>
  </si>
  <si>
    <t>DEEPANJALI MAURYA</t>
  </si>
  <si>
    <t>DHARMENDRA CHAUHAN</t>
  </si>
  <si>
    <t>DIVYAM RAI</t>
  </si>
  <si>
    <t>EKTA KUMARI</t>
  </si>
  <si>
    <t>JAI KUMAR TIWARI</t>
  </si>
  <si>
    <t>KRITI NISHAD</t>
  </si>
  <si>
    <t>KM ARCHANA</t>
  </si>
  <si>
    <t>KM SHIVANI JAISWAL</t>
  </si>
  <si>
    <t>KRISHNAKANT</t>
  </si>
  <si>
    <t>KRISHNANAND PATHAK</t>
  </si>
  <si>
    <t>KULDEEP KUMAR SINGH</t>
  </si>
  <si>
    <t>MANDEEP KUMAR PAL</t>
  </si>
  <si>
    <t>MANGESH KUMAR AMBE</t>
  </si>
  <si>
    <t>MANSHI YADAV</t>
  </si>
  <si>
    <t>MIHIR SINGH</t>
  </si>
  <si>
    <t>MRITUNJAY MISHRA</t>
  </si>
  <si>
    <t>MUSKAN QURAISHI</t>
  </si>
  <si>
    <t>NANDINI GUPTA</t>
  </si>
  <si>
    <t>NAVEEN KUMAR</t>
  </si>
  <si>
    <t>NAVNEET SINGH</t>
  </si>
  <si>
    <t>PRIYANSHU JAISWAL</t>
  </si>
  <si>
    <t>RAHUL KUMAR CHANDEL</t>
  </si>
  <si>
    <t>PUSHPANJALI SINGH</t>
  </si>
  <si>
    <t>RAHUL KUMAR PATEL</t>
  </si>
  <si>
    <t>RAJAT KUMAR</t>
  </si>
  <si>
    <t>RANJEET YADAV</t>
  </si>
  <si>
    <t>RISHESH TIWARI</t>
  </si>
  <si>
    <t>SAHIL YADAV</t>
  </si>
  <si>
    <t>SAIF ABDULLAH</t>
  </si>
  <si>
    <t>SHALU</t>
  </si>
  <si>
    <t>SOURABH KUMAR</t>
  </si>
  <si>
    <t>SURAJ MAURYA</t>
  </si>
  <si>
    <t>SURAJ VERM</t>
  </si>
  <si>
    <t>VINAY KUMAR</t>
  </si>
  <si>
    <t>YASH JAISWAL</t>
  </si>
  <si>
    <t>YOGENDRA PRAJAPATI</t>
  </si>
  <si>
    <t>ATIF JAMAL</t>
  </si>
  <si>
    <t>PRIYANKA</t>
  </si>
  <si>
    <t>RITESH KUMAR GAOND</t>
  </si>
  <si>
    <t>SHREJAL</t>
  </si>
  <si>
    <t>SIDDHI PATHAK</t>
  </si>
  <si>
    <t>ANSHUL GUPTA</t>
  </si>
  <si>
    <t>RATNESH CHAUBEY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</si>
</sst>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/ 10&quot;"/>
  </numFmts>
  <fonts count="25" x14ac:knownFonts="1">
    <font>
      <sz val="11"/>
      <color theme="1"/>
      <name val="Arial"/>
    </font>
    <font>
      <sz val="11"/>
      <color theme="1"/>
      <name val="Calibri"/>
    </font>
    <font>
      <b/>
      <sz val="48"/>
      <color theme="1"/>
      <name val="Times New Roman"/>
    </font>
    <font>
      <b/>
      <sz val="36"/>
      <color theme="1"/>
      <name val="Times New Roman"/>
    </font>
    <font>
      <b/>
      <sz val="28"/>
      <color theme="1"/>
      <name val="Times New Roman"/>
    </font>
    <font>
      <sz val="11"/>
      <name val="Arial"/>
    </font>
    <font>
      <b/>
      <sz val="24"/>
      <color theme="1"/>
      <name val="Times New Roman"/>
    </font>
    <font>
      <b/>
      <sz val="22"/>
      <color theme="1"/>
      <name val="Times New Roman"/>
    </font>
    <font>
      <b/>
      <sz val="20"/>
      <color theme="1"/>
      <name val="Times New Roman"/>
    </font>
    <font>
      <b/>
      <sz val="20"/>
      <color rgb="FF000000"/>
      <name val="Times New Roman"/>
    </font>
    <font>
      <b/>
      <sz val="18"/>
      <color theme="1"/>
      <name val="Calibri"/>
    </font>
    <font>
      <b/>
      <sz val="22"/>
      <color rgb="FFFF0000"/>
      <name val="Times New Roman"/>
    </font>
    <font>
      <sz val="20"/>
      <color rgb="FF000000"/>
      <name val="Times New Roman"/>
    </font>
    <font>
      <b/>
      <sz val="18"/>
      <color theme="1"/>
      <name val="Times New Roman"/>
    </font>
    <font>
      <sz val="11"/>
      <color theme="1"/>
      <name val="Times New Roman"/>
    </font>
    <font>
      <sz val="16"/>
      <color theme="1"/>
      <name val="Times New Roman"/>
    </font>
    <font>
      <sz val="24"/>
      <color theme="1"/>
      <name val="Times New Roman"/>
    </font>
    <font>
      <sz val="20"/>
      <color theme="1"/>
      <name val="Times New Roman"/>
    </font>
    <font>
      <sz val="24"/>
      <color theme="1"/>
      <name val="Calibri"/>
    </font>
    <font>
      <b/>
      <sz val="20"/>
      <color theme="1"/>
      <name val="Calibri"/>
    </font>
    <font>
      <sz val="22"/>
      <color theme="1"/>
      <name val="Arial"/>
    </font>
    <font>
      <b/>
      <sz val="24"/>
      <color rgb="FFFF0000"/>
      <name val="Times New Roman"/>
    </font>
    <font>
      <b/>
      <sz val="20"/>
      <color rgb="FF0D0D0D"/>
      <name val="Times New Roman"/>
    </font>
    <font>
      <sz val="18"/>
      <color theme="1"/>
      <name val="Times New Roman"/>
    </font>
    <font>
      <sz val="12"/>
      <color theme="1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vertical="center"/>
    </xf>
    <xf numFmtId="0" fontId="4" fillId="0" borderId="3" xfId="0" applyFont="1" applyBorder="1" applyAlignment="1">
      <alignment horizontal="right" vertical="center"/>
    </xf>
    <xf numFmtId="0" fontId="1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7" fillId="2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2" fillId="3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5" fillId="0" borderId="5" xfId="0" applyFont="1" applyBorder="1" applyAlignment="1">
      <alignment horizontal="center" vertical="center"/>
    </xf>
    <xf numFmtId="1" fontId="16" fillId="0" borderId="5" xfId="0" applyNumberFormat="1" applyFont="1" applyBorder="1" applyAlignment="1">
      <alignment horizontal="left" vertical="center" wrapText="1"/>
    </xf>
    <xf numFmtId="0" fontId="17" fillId="0" borderId="5" xfId="0" applyFont="1" applyBorder="1" applyAlignment="1">
      <alignment horizontal="left" vertical="center" wrapText="1"/>
    </xf>
    <xf numFmtId="0" fontId="17" fillId="4" borderId="5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164" fontId="20" fillId="0" borderId="0" xfId="0" applyNumberFormat="1" applyFont="1"/>
    <xf numFmtId="0" fontId="20" fillId="0" borderId="0" xfId="0" applyFont="1"/>
    <xf numFmtId="0" fontId="8" fillId="3" borderId="5" xfId="0" applyFont="1" applyFill="1" applyBorder="1" applyAlignment="1">
      <alignment horizontal="center" vertical="center"/>
    </xf>
    <xf numFmtId="2" fontId="17" fillId="5" borderId="5" xfId="0" applyNumberFormat="1" applyFont="1" applyFill="1" applyBorder="1" applyAlignment="1">
      <alignment horizontal="center" vertical="center"/>
    </xf>
    <xf numFmtId="2" fontId="21" fillId="6" borderId="5" xfId="0" applyNumberFormat="1" applyFont="1" applyFill="1" applyBorder="1" applyAlignment="1">
      <alignment horizontal="center" vertical="center"/>
    </xf>
    <xf numFmtId="2" fontId="6" fillId="6" borderId="5" xfId="0" applyNumberFormat="1" applyFont="1" applyFill="1" applyBorder="1" applyAlignment="1">
      <alignment horizontal="center" vertical="center"/>
    </xf>
    <xf numFmtId="2" fontId="6" fillId="3" borderId="5" xfId="0" applyNumberFormat="1" applyFont="1" applyFill="1" applyBorder="1" applyAlignment="1">
      <alignment horizontal="center" vertical="center"/>
    </xf>
    <xf numFmtId="2" fontId="6" fillId="7" borderId="5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23" fillId="3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6" fillId="3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1" fontId="16" fillId="0" borderId="3" xfId="0" applyNumberFormat="1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7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5" fillId="0" borderId="8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5" fillId="0" borderId="3" xfId="0" applyFont="1" applyBorder="1"/>
    <xf numFmtId="0" fontId="7" fillId="0" borderId="2" xfId="0" applyFont="1" applyBorder="1" applyAlignment="1">
      <alignment horizontal="right" vertical="center"/>
    </xf>
    <xf numFmtId="0" fontId="5" fillId="0" borderId="4" xfId="0" applyFont="1" applyBorder="1"/>
    <xf numFmtId="0" fontId="7" fillId="2" borderId="2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5" fillId="0" borderId="7" xfId="0" applyFont="1" applyBorder="1"/>
    <xf numFmtId="2" fontId="6" fillId="6" borderId="2" xfId="0" applyNumberFormat="1" applyFont="1" applyFill="1" applyBorder="1" applyAlignment="1">
      <alignment horizontal="center" vertical="center"/>
    </xf>
    <xf numFmtId="2" fontId="6" fillId="7" borderId="2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urse_pla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rse_pla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51"/>
  <sheetViews>
    <sheetView tabSelected="1" topLeftCell="D6" zoomScale="43" zoomScaleNormal="43" workbookViewId="0">
      <selection activeCell="K57" sqref="K57"/>
    </sheetView>
  </sheetViews>
  <sheetFormatPr defaultColWidth="12.625" defaultRowHeight="15" customHeight="1" x14ac:dyDescent="0.2"/>
  <cols>
    <col min="1" max="1" width="8" customWidth="1"/>
    <col min="2" max="2" width="17.5" customWidth="1"/>
    <col min="3" max="3" width="29.375" customWidth="1"/>
    <col min="4" max="4" width="52.875" customWidth="1"/>
    <col min="5" max="5" width="15.75" customWidth="1"/>
    <col min="6" max="6" width="18.25" customWidth="1"/>
    <col min="7" max="7" width="14" hidden="1" customWidth="1"/>
    <col min="8" max="8" width="13" hidden="1" customWidth="1"/>
    <col min="9" max="9" width="16.5" customWidth="1"/>
    <col min="10" max="10" width="16.875" customWidth="1"/>
    <col min="11" max="11" width="24.375" customWidth="1"/>
    <col min="12" max="12" width="19" customWidth="1"/>
    <col min="13" max="13" width="13.625" customWidth="1"/>
    <col min="14" max="14" width="13.375" customWidth="1"/>
    <col min="15" max="15" width="14.875" customWidth="1"/>
    <col min="16" max="16" width="18" customWidth="1"/>
    <col min="17" max="17" width="13" customWidth="1"/>
    <col min="18" max="18" width="13.375" customWidth="1"/>
    <col min="19" max="25" width="8" customWidth="1"/>
  </cols>
  <sheetData>
    <row r="1" spans="1:25" ht="69.75" customHeight="1" x14ac:dyDescent="0.2">
      <c r="A1" s="1"/>
      <c r="B1" s="62" t="s">
        <v>43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51" customHeight="1" x14ac:dyDescent="0.2">
      <c r="A2" s="1"/>
      <c r="B2" s="64" t="s">
        <v>0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39.75" customHeight="1" x14ac:dyDescent="0.2">
      <c r="A3" s="1"/>
      <c r="B3" s="2" t="s">
        <v>1</v>
      </c>
      <c r="C3" s="65" t="s">
        <v>49</v>
      </c>
      <c r="D3" s="66"/>
      <c r="E3" s="3" t="s">
        <v>2</v>
      </c>
      <c r="F3" s="4" t="e">
        <f>[1]course_plan!D4</f>
        <v>#REF!</v>
      </c>
      <c r="G3" s="5" t="s">
        <v>3</v>
      </c>
      <c r="H3" s="5"/>
      <c r="I3" s="6"/>
      <c r="J3" s="4" t="s">
        <v>4</v>
      </c>
      <c r="K3" s="7" t="s">
        <v>5</v>
      </c>
      <c r="L3" s="7" t="s">
        <v>6</v>
      </c>
      <c r="M3" s="7" t="s">
        <v>48</v>
      </c>
      <c r="N3" s="6"/>
      <c r="O3" s="8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41.25" customHeight="1" x14ac:dyDescent="0.2">
      <c r="A4" s="1"/>
      <c r="B4" s="67" t="s">
        <v>42</v>
      </c>
      <c r="C4" s="66"/>
      <c r="D4" s="68"/>
      <c r="E4" s="69" t="s">
        <v>40</v>
      </c>
      <c r="F4" s="66"/>
      <c r="G4" s="66"/>
      <c r="H4" s="68"/>
      <c r="I4" s="69" t="s">
        <v>41</v>
      </c>
      <c r="J4" s="68"/>
      <c r="K4" s="9" t="s">
        <v>7</v>
      </c>
      <c r="L4" s="70" t="s">
        <v>8</v>
      </c>
      <c r="M4" s="60" t="s">
        <v>9</v>
      </c>
      <c r="N4" s="60" t="s">
        <v>9</v>
      </c>
      <c r="O4" s="60" t="s">
        <v>9</v>
      </c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55.5" customHeight="1" x14ac:dyDescent="0.2">
      <c r="A5" s="1"/>
      <c r="B5" s="67" t="s">
        <v>10</v>
      </c>
      <c r="C5" s="66"/>
      <c r="D5" s="68"/>
      <c r="E5" s="10" t="s">
        <v>11</v>
      </c>
      <c r="F5" s="74" t="s">
        <v>12</v>
      </c>
      <c r="G5" s="66"/>
      <c r="H5" s="68"/>
      <c r="I5" s="10" t="s">
        <v>13</v>
      </c>
      <c r="J5" s="10" t="s">
        <v>14</v>
      </c>
      <c r="K5" s="11" t="s">
        <v>15</v>
      </c>
      <c r="L5" s="71"/>
      <c r="M5" s="61"/>
      <c r="N5" s="61"/>
      <c r="O5" s="6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44.25" customHeight="1" x14ac:dyDescent="0.2">
      <c r="A6" s="1"/>
      <c r="B6" s="67" t="s">
        <v>16</v>
      </c>
      <c r="C6" s="66"/>
      <c r="D6" s="68"/>
      <c r="E6" s="12" t="s">
        <v>17</v>
      </c>
      <c r="F6" s="12" t="s">
        <v>18</v>
      </c>
      <c r="G6" s="12" t="s">
        <v>19</v>
      </c>
      <c r="H6" s="12" t="s">
        <v>20</v>
      </c>
      <c r="I6" s="12" t="s">
        <v>17</v>
      </c>
      <c r="J6" s="12" t="s">
        <v>18</v>
      </c>
      <c r="K6" s="13" t="s">
        <v>21</v>
      </c>
      <c r="L6" s="61"/>
      <c r="M6" s="12" t="s">
        <v>22</v>
      </c>
      <c r="N6" s="12" t="s">
        <v>23</v>
      </c>
      <c r="O6" s="14" t="s">
        <v>24</v>
      </c>
      <c r="P6" s="15" t="s">
        <v>25</v>
      </c>
      <c r="Q6" s="1"/>
      <c r="R6" s="1"/>
      <c r="S6" s="1"/>
      <c r="T6" s="1"/>
      <c r="U6" s="1"/>
      <c r="V6" s="1"/>
      <c r="W6" s="1"/>
      <c r="X6" s="1"/>
      <c r="Y6" s="1"/>
    </row>
    <row r="7" spans="1:25" ht="42" customHeight="1" x14ac:dyDescent="0.2">
      <c r="A7" s="1"/>
      <c r="B7" s="16"/>
      <c r="C7" s="16"/>
      <c r="D7" s="17" t="s">
        <v>26</v>
      </c>
      <c r="E7" s="18">
        <v>7.5</v>
      </c>
      <c r="F7" s="18">
        <v>7.5</v>
      </c>
      <c r="G7" s="18">
        <v>5</v>
      </c>
      <c r="H7" s="18">
        <v>5</v>
      </c>
      <c r="I7" s="18">
        <v>7.5</v>
      </c>
      <c r="J7" s="18">
        <v>7.5</v>
      </c>
      <c r="K7" s="18">
        <v>20</v>
      </c>
      <c r="L7" s="18">
        <v>100</v>
      </c>
      <c r="M7" s="19">
        <v>15</v>
      </c>
      <c r="N7" s="20">
        <v>15</v>
      </c>
      <c r="O7" s="21">
        <v>20</v>
      </c>
      <c r="P7" s="15">
        <v>50</v>
      </c>
      <c r="Q7" s="1"/>
      <c r="R7" s="1"/>
      <c r="S7" s="1"/>
      <c r="T7" s="1"/>
      <c r="U7" s="1"/>
      <c r="V7" s="1"/>
      <c r="W7" s="1"/>
      <c r="X7" s="1"/>
      <c r="Y7" s="1"/>
    </row>
    <row r="8" spans="1:25" ht="45" customHeight="1" x14ac:dyDescent="0.2">
      <c r="A8" s="1"/>
      <c r="B8" s="22" t="s">
        <v>27</v>
      </c>
      <c r="C8" s="23" t="s">
        <v>28</v>
      </c>
      <c r="D8" s="22" t="s">
        <v>29</v>
      </c>
      <c r="E8" s="83" t="s">
        <v>30</v>
      </c>
      <c r="F8" s="66"/>
      <c r="G8" s="66"/>
      <c r="H8" s="66"/>
      <c r="I8" s="66"/>
      <c r="J8" s="66"/>
      <c r="K8" s="66"/>
      <c r="L8" s="24"/>
      <c r="M8" s="25"/>
      <c r="N8" s="26"/>
      <c r="O8" s="27"/>
      <c r="P8" s="28"/>
      <c r="Q8" s="1"/>
      <c r="R8" s="1"/>
      <c r="S8" s="1"/>
      <c r="T8" s="1"/>
      <c r="U8" s="1"/>
      <c r="V8" s="1"/>
      <c r="W8" s="1"/>
      <c r="X8" s="1"/>
      <c r="Y8" s="1"/>
    </row>
    <row r="9" spans="1:25" ht="45" customHeight="1" x14ac:dyDescent="0.35">
      <c r="A9" s="1"/>
      <c r="B9" s="29">
        <v>1</v>
      </c>
      <c r="C9" s="30">
        <v>1907360130001</v>
      </c>
      <c r="D9" s="31" t="s">
        <v>50</v>
      </c>
      <c r="E9" s="32">
        <v>5</v>
      </c>
      <c r="F9" s="32">
        <v>5</v>
      </c>
      <c r="G9" s="32"/>
      <c r="H9" s="32"/>
      <c r="I9" s="33">
        <v>6</v>
      </c>
      <c r="J9" s="33">
        <v>5</v>
      </c>
      <c r="K9" s="33">
        <v>17</v>
      </c>
      <c r="L9" s="34"/>
      <c r="M9" s="55">
        <f t="shared" ref="M9:M80" si="0">SUM(E9:F9)</f>
        <v>10</v>
      </c>
      <c r="N9" s="56">
        <f t="shared" ref="N9:N80" si="1">ROUND(SUM(I9:J9),0)</f>
        <v>11</v>
      </c>
      <c r="O9" s="57">
        <f>SUM(K9)</f>
        <v>17</v>
      </c>
      <c r="P9" s="58">
        <f>SUM(M9,N9,O9)</f>
        <v>38</v>
      </c>
      <c r="Q9" s="35"/>
      <c r="R9" s="36"/>
      <c r="S9" s="1"/>
      <c r="T9" s="1"/>
      <c r="U9" s="1"/>
      <c r="V9" s="1"/>
      <c r="W9" s="1"/>
      <c r="X9" s="1"/>
      <c r="Y9" s="1"/>
    </row>
    <row r="10" spans="1:25" ht="45" customHeight="1" x14ac:dyDescent="0.35">
      <c r="A10" s="1"/>
      <c r="B10" s="50">
        <v>2</v>
      </c>
      <c r="C10" s="30">
        <v>1907360130002</v>
      </c>
      <c r="D10" s="52" t="s">
        <v>51</v>
      </c>
      <c r="E10" s="32">
        <v>6</v>
      </c>
      <c r="F10" s="32">
        <v>4</v>
      </c>
      <c r="G10" s="32"/>
      <c r="H10" s="32"/>
      <c r="I10" s="33">
        <v>6</v>
      </c>
      <c r="J10" s="33">
        <v>5</v>
      </c>
      <c r="K10" s="33">
        <v>18</v>
      </c>
      <c r="L10" s="54"/>
      <c r="M10" s="59">
        <f>SUM(E10,F10)</f>
        <v>10</v>
      </c>
      <c r="N10" s="59">
        <f>SUM(I10,J10)</f>
        <v>11</v>
      </c>
      <c r="O10" s="57">
        <f>SUM(K10)</f>
        <v>18</v>
      </c>
      <c r="P10" s="58">
        <f t="shared" ref="P10:P80" si="2">SUM(M10,N10,O10)</f>
        <v>39</v>
      </c>
      <c r="Q10" s="35"/>
      <c r="R10" s="36"/>
      <c r="S10" s="1"/>
      <c r="T10" s="1"/>
      <c r="U10" s="1"/>
      <c r="V10" s="1"/>
      <c r="W10" s="1"/>
      <c r="X10" s="1"/>
      <c r="Y10" s="1"/>
    </row>
    <row r="11" spans="1:25" ht="45" customHeight="1" x14ac:dyDescent="0.35">
      <c r="A11" s="1"/>
      <c r="B11" s="50">
        <v>3</v>
      </c>
      <c r="C11" s="30">
        <v>1907360130003</v>
      </c>
      <c r="D11" s="52" t="s">
        <v>52</v>
      </c>
      <c r="E11" s="32">
        <v>4</v>
      </c>
      <c r="F11" s="32">
        <v>5</v>
      </c>
      <c r="G11" s="32"/>
      <c r="H11" s="32"/>
      <c r="I11" s="33">
        <v>5</v>
      </c>
      <c r="J11" s="33">
        <v>4</v>
      </c>
      <c r="K11" s="33">
        <v>17</v>
      </c>
      <c r="L11" s="54"/>
      <c r="M11" s="55">
        <f t="shared" si="0"/>
        <v>9</v>
      </c>
      <c r="N11" s="56">
        <f t="shared" si="1"/>
        <v>9</v>
      </c>
      <c r="O11" s="57">
        <f t="shared" ref="O11:O19" si="3">SUM(K11)</f>
        <v>17</v>
      </c>
      <c r="P11" s="58">
        <f t="shared" si="2"/>
        <v>35</v>
      </c>
      <c r="Q11" s="35"/>
      <c r="R11" s="36"/>
      <c r="S11" s="1"/>
      <c r="T11" s="1"/>
      <c r="U11" s="1"/>
      <c r="V11" s="1"/>
      <c r="W11" s="1"/>
      <c r="X11" s="1"/>
      <c r="Y11" s="1"/>
    </row>
    <row r="12" spans="1:25" ht="45" customHeight="1" x14ac:dyDescent="0.35">
      <c r="A12" s="1"/>
      <c r="B12" s="29">
        <v>4</v>
      </c>
      <c r="C12" s="30">
        <v>1907360130004</v>
      </c>
      <c r="D12" s="52" t="s">
        <v>53</v>
      </c>
      <c r="E12" s="32">
        <v>4</v>
      </c>
      <c r="F12" s="32">
        <v>5</v>
      </c>
      <c r="G12" s="32"/>
      <c r="H12" s="32"/>
      <c r="I12" s="33">
        <v>6</v>
      </c>
      <c r="J12" s="33">
        <v>5</v>
      </c>
      <c r="K12" s="33">
        <v>18</v>
      </c>
      <c r="L12" s="54"/>
      <c r="M12" s="55">
        <f t="shared" si="0"/>
        <v>9</v>
      </c>
      <c r="N12" s="56">
        <f t="shared" si="1"/>
        <v>11</v>
      </c>
      <c r="O12" s="57">
        <f t="shared" si="3"/>
        <v>18</v>
      </c>
      <c r="P12" s="58">
        <f t="shared" si="2"/>
        <v>38</v>
      </c>
      <c r="Q12" s="35"/>
      <c r="R12" s="36"/>
      <c r="S12" s="1"/>
      <c r="T12" s="1"/>
      <c r="U12" s="1"/>
      <c r="V12" s="1"/>
      <c r="W12" s="1"/>
      <c r="X12" s="1"/>
      <c r="Y12" s="1"/>
    </row>
    <row r="13" spans="1:25" ht="45" customHeight="1" x14ac:dyDescent="0.35">
      <c r="A13" s="1"/>
      <c r="B13" s="29">
        <v>5</v>
      </c>
      <c r="C13" s="30">
        <v>1907360130006</v>
      </c>
      <c r="D13" s="52" t="s">
        <v>54</v>
      </c>
      <c r="E13" s="32">
        <v>6</v>
      </c>
      <c r="F13" s="32">
        <v>6</v>
      </c>
      <c r="G13" s="32"/>
      <c r="H13" s="32"/>
      <c r="I13" s="33">
        <v>7</v>
      </c>
      <c r="J13" s="33">
        <v>6</v>
      </c>
      <c r="K13" s="33">
        <v>20</v>
      </c>
      <c r="L13" s="54"/>
      <c r="M13" s="55">
        <f t="shared" si="0"/>
        <v>12</v>
      </c>
      <c r="N13" s="56">
        <f t="shared" si="1"/>
        <v>13</v>
      </c>
      <c r="O13" s="57">
        <f t="shared" si="3"/>
        <v>20</v>
      </c>
      <c r="P13" s="58">
        <f t="shared" si="2"/>
        <v>45</v>
      </c>
      <c r="Q13" s="35"/>
      <c r="R13" s="36"/>
      <c r="S13" s="1"/>
      <c r="T13" s="1"/>
      <c r="U13" s="1"/>
      <c r="V13" s="1"/>
      <c r="W13" s="1"/>
      <c r="X13" s="1"/>
      <c r="Y13" s="1"/>
    </row>
    <row r="14" spans="1:25" ht="45" customHeight="1" x14ac:dyDescent="0.2">
      <c r="A14" s="1"/>
      <c r="B14" s="50">
        <v>6</v>
      </c>
      <c r="C14" s="30">
        <v>1907360130007</v>
      </c>
      <c r="D14" s="52" t="s">
        <v>55</v>
      </c>
      <c r="E14" s="32">
        <v>7</v>
      </c>
      <c r="F14" s="32">
        <v>6</v>
      </c>
      <c r="G14" s="32"/>
      <c r="H14" s="32"/>
      <c r="I14" s="33">
        <v>7</v>
      </c>
      <c r="J14" s="33">
        <v>7</v>
      </c>
      <c r="K14" s="33">
        <v>20</v>
      </c>
      <c r="L14" s="54"/>
      <c r="M14" s="59">
        <f>SUM(E14,F14)</f>
        <v>13</v>
      </c>
      <c r="N14" s="59">
        <f>SUM(I14,J14)</f>
        <v>14</v>
      </c>
      <c r="O14" s="57">
        <f t="shared" si="3"/>
        <v>20</v>
      </c>
      <c r="P14" s="58">
        <f t="shared" si="2"/>
        <v>47</v>
      </c>
      <c r="Q14" s="1"/>
      <c r="R14" s="1"/>
      <c r="S14" s="1"/>
      <c r="T14" s="1"/>
      <c r="U14" s="1"/>
      <c r="V14" s="1"/>
      <c r="W14" s="1"/>
      <c r="X14" s="1"/>
      <c r="Y14" s="1"/>
    </row>
    <row r="15" spans="1:25" ht="45" customHeight="1" x14ac:dyDescent="0.2">
      <c r="A15" s="1"/>
      <c r="B15" s="50">
        <v>7</v>
      </c>
      <c r="C15" s="30">
        <v>1907360130008</v>
      </c>
      <c r="D15" s="52" t="s">
        <v>56</v>
      </c>
      <c r="E15" s="32">
        <v>7</v>
      </c>
      <c r="F15" s="32">
        <v>7</v>
      </c>
      <c r="G15" s="32"/>
      <c r="H15" s="32"/>
      <c r="I15" s="33">
        <v>7</v>
      </c>
      <c r="J15" s="33">
        <v>6</v>
      </c>
      <c r="K15" s="33">
        <v>20</v>
      </c>
      <c r="L15" s="54"/>
      <c r="M15" s="55">
        <f t="shared" si="0"/>
        <v>14</v>
      </c>
      <c r="N15" s="56">
        <f t="shared" si="1"/>
        <v>13</v>
      </c>
      <c r="O15" s="57">
        <f t="shared" si="3"/>
        <v>20</v>
      </c>
      <c r="P15" s="58">
        <f t="shared" si="2"/>
        <v>47</v>
      </c>
      <c r="Q15" s="1"/>
      <c r="R15" s="1"/>
      <c r="S15" s="1"/>
      <c r="T15" s="1"/>
      <c r="U15" s="1"/>
      <c r="V15" s="1"/>
      <c r="W15" s="1"/>
      <c r="X15" s="1"/>
      <c r="Y15" s="1"/>
    </row>
    <row r="16" spans="1:25" ht="45" customHeight="1" x14ac:dyDescent="0.2">
      <c r="A16" s="1"/>
      <c r="B16" s="29">
        <v>8</v>
      </c>
      <c r="C16" s="30">
        <v>1907360130009</v>
      </c>
      <c r="D16" s="52" t="s">
        <v>57</v>
      </c>
      <c r="E16" s="32">
        <v>6</v>
      </c>
      <c r="F16" s="32">
        <v>6</v>
      </c>
      <c r="G16" s="32"/>
      <c r="H16" s="32"/>
      <c r="I16" s="33">
        <v>5</v>
      </c>
      <c r="J16" s="33">
        <v>6</v>
      </c>
      <c r="K16" s="33">
        <v>19</v>
      </c>
      <c r="L16" s="54"/>
      <c r="M16" s="59">
        <f t="shared" si="0"/>
        <v>12</v>
      </c>
      <c r="N16" s="59">
        <f t="shared" si="1"/>
        <v>11</v>
      </c>
      <c r="O16" s="57">
        <f t="shared" si="3"/>
        <v>19</v>
      </c>
      <c r="P16" s="58">
        <f t="shared" si="2"/>
        <v>42</v>
      </c>
      <c r="Q16" s="1"/>
      <c r="R16" s="1"/>
      <c r="S16" s="1"/>
      <c r="T16" s="1"/>
      <c r="U16" s="1"/>
      <c r="V16" s="1"/>
      <c r="W16" s="1"/>
      <c r="X16" s="1"/>
      <c r="Y16" s="1"/>
    </row>
    <row r="17" spans="1:25" ht="45" customHeight="1" x14ac:dyDescent="0.2">
      <c r="A17" s="1"/>
      <c r="B17" s="29">
        <v>9</v>
      </c>
      <c r="C17" s="30">
        <v>1907360130010</v>
      </c>
      <c r="D17" s="52" t="s">
        <v>58</v>
      </c>
      <c r="E17" s="32">
        <v>5</v>
      </c>
      <c r="F17" s="32">
        <v>6</v>
      </c>
      <c r="G17" s="32"/>
      <c r="H17" s="32"/>
      <c r="I17" s="33">
        <v>6</v>
      </c>
      <c r="J17" s="33">
        <v>5</v>
      </c>
      <c r="K17" s="33">
        <v>18</v>
      </c>
      <c r="L17" s="54"/>
      <c r="M17" s="59">
        <f t="shared" si="0"/>
        <v>11</v>
      </c>
      <c r="N17" s="59">
        <f t="shared" si="1"/>
        <v>11</v>
      </c>
      <c r="O17" s="57">
        <f t="shared" si="3"/>
        <v>18</v>
      </c>
      <c r="P17" s="58">
        <f t="shared" si="2"/>
        <v>40</v>
      </c>
      <c r="Q17" s="1"/>
      <c r="R17" s="1"/>
      <c r="S17" s="1"/>
      <c r="T17" s="1"/>
      <c r="U17" s="1"/>
      <c r="V17" s="1"/>
      <c r="W17" s="1"/>
      <c r="X17" s="1"/>
      <c r="Y17" s="1"/>
    </row>
    <row r="18" spans="1:25" ht="45" customHeight="1" x14ac:dyDescent="0.2">
      <c r="A18" s="1"/>
      <c r="B18" s="29">
        <v>10</v>
      </c>
      <c r="C18" s="30">
        <v>1907360130011</v>
      </c>
      <c r="D18" s="52" t="s">
        <v>59</v>
      </c>
      <c r="E18" s="32">
        <v>4</v>
      </c>
      <c r="F18" s="32">
        <v>5</v>
      </c>
      <c r="G18" s="32"/>
      <c r="H18" s="32"/>
      <c r="I18" s="33">
        <v>5</v>
      </c>
      <c r="J18" s="33">
        <v>5</v>
      </c>
      <c r="K18" s="33">
        <v>19</v>
      </c>
      <c r="L18" s="54"/>
      <c r="M18" s="53">
        <f t="shared" si="0"/>
        <v>9</v>
      </c>
      <c r="N18" s="53">
        <f t="shared" si="1"/>
        <v>10</v>
      </c>
      <c r="O18" s="57">
        <f t="shared" si="3"/>
        <v>19</v>
      </c>
      <c r="P18" s="58">
        <f t="shared" si="2"/>
        <v>38</v>
      </c>
      <c r="Q18" s="1"/>
      <c r="R18" s="1"/>
      <c r="S18" s="1"/>
      <c r="T18" s="1"/>
      <c r="U18" s="1"/>
      <c r="V18" s="1"/>
      <c r="W18" s="1"/>
      <c r="X18" s="1"/>
      <c r="Y18" s="1"/>
    </row>
    <row r="19" spans="1:25" ht="45" customHeight="1" x14ac:dyDescent="0.2">
      <c r="A19" s="1"/>
      <c r="B19" s="50">
        <v>11</v>
      </c>
      <c r="C19" s="30">
        <v>1907360130012</v>
      </c>
      <c r="D19" s="52" t="s">
        <v>44</v>
      </c>
      <c r="E19" s="32">
        <v>6</v>
      </c>
      <c r="F19" s="32">
        <v>6</v>
      </c>
      <c r="G19" s="32"/>
      <c r="H19" s="32"/>
      <c r="I19" s="33">
        <v>6</v>
      </c>
      <c r="J19" s="33">
        <v>6</v>
      </c>
      <c r="K19" s="33">
        <v>20</v>
      </c>
      <c r="L19" s="54"/>
      <c r="M19" s="53">
        <f t="shared" si="0"/>
        <v>12</v>
      </c>
      <c r="N19" s="53">
        <f t="shared" si="1"/>
        <v>12</v>
      </c>
      <c r="O19" s="57">
        <f t="shared" si="3"/>
        <v>20</v>
      </c>
      <c r="P19" s="58">
        <f t="shared" si="2"/>
        <v>44</v>
      </c>
      <c r="Q19" s="1"/>
      <c r="R19" s="1"/>
      <c r="S19" s="1"/>
      <c r="T19" s="1"/>
      <c r="U19" s="1"/>
      <c r="V19" s="1"/>
      <c r="W19" s="1"/>
      <c r="X19" s="1"/>
      <c r="Y19" s="1"/>
    </row>
    <row r="20" spans="1:25" ht="45" customHeight="1" x14ac:dyDescent="0.2">
      <c r="A20" s="1"/>
      <c r="B20" s="50">
        <v>12</v>
      </c>
      <c r="C20" s="30">
        <v>1907360130013</v>
      </c>
      <c r="D20" s="52" t="s">
        <v>60</v>
      </c>
      <c r="E20" s="32">
        <v>4</v>
      </c>
      <c r="F20" s="32">
        <v>6</v>
      </c>
      <c r="G20" s="32"/>
      <c r="H20" s="32"/>
      <c r="I20" s="33">
        <v>4</v>
      </c>
      <c r="J20" s="33">
        <v>4</v>
      </c>
      <c r="K20" s="33">
        <v>17</v>
      </c>
      <c r="L20" s="54"/>
      <c r="M20" s="53">
        <f t="shared" si="0"/>
        <v>10</v>
      </c>
      <c r="N20" s="53">
        <f t="shared" si="1"/>
        <v>8</v>
      </c>
      <c r="O20" s="57">
        <f>SUM(K20)</f>
        <v>17</v>
      </c>
      <c r="P20" s="58">
        <f t="shared" si="2"/>
        <v>35</v>
      </c>
      <c r="Q20" s="1"/>
      <c r="R20" s="1"/>
      <c r="S20" s="1"/>
      <c r="T20" s="1"/>
      <c r="U20" s="1"/>
      <c r="V20" s="1"/>
      <c r="W20" s="1"/>
      <c r="X20" s="1"/>
      <c r="Y20" s="1"/>
    </row>
    <row r="21" spans="1:25" ht="45" customHeight="1" x14ac:dyDescent="0.2">
      <c r="A21" s="1"/>
      <c r="B21" s="29">
        <v>13</v>
      </c>
      <c r="C21" s="30">
        <v>1907360130014</v>
      </c>
      <c r="D21" s="52" t="s">
        <v>61</v>
      </c>
      <c r="E21" s="32">
        <v>6</v>
      </c>
      <c r="F21" s="32">
        <v>7</v>
      </c>
      <c r="G21" s="32"/>
      <c r="H21" s="32"/>
      <c r="I21" s="33">
        <v>7</v>
      </c>
      <c r="J21" s="33">
        <v>7</v>
      </c>
      <c r="K21" s="33">
        <v>20</v>
      </c>
      <c r="L21" s="54"/>
      <c r="M21" s="53">
        <f t="shared" si="0"/>
        <v>13</v>
      </c>
      <c r="N21" s="53">
        <f t="shared" si="1"/>
        <v>14</v>
      </c>
      <c r="O21" s="57">
        <f>SUM(K21)</f>
        <v>20</v>
      </c>
      <c r="P21" s="58">
        <f t="shared" si="2"/>
        <v>47</v>
      </c>
      <c r="Q21" s="1"/>
      <c r="R21" s="1"/>
      <c r="S21" s="1"/>
      <c r="T21" s="1"/>
      <c r="U21" s="1"/>
      <c r="V21" s="1"/>
      <c r="W21" s="1"/>
      <c r="X21" s="1"/>
      <c r="Y21" s="1"/>
    </row>
    <row r="22" spans="1:25" ht="45" customHeight="1" x14ac:dyDescent="0.2">
      <c r="A22" s="1"/>
      <c r="B22" s="29">
        <v>14</v>
      </c>
      <c r="C22" s="51">
        <v>1907360130015</v>
      </c>
      <c r="D22" s="52" t="s">
        <v>62</v>
      </c>
      <c r="E22" s="32">
        <v>5</v>
      </c>
      <c r="F22" s="32">
        <v>4</v>
      </c>
      <c r="G22" s="32"/>
      <c r="H22" s="32"/>
      <c r="I22" s="33">
        <v>5</v>
      </c>
      <c r="J22" s="33">
        <v>4</v>
      </c>
      <c r="K22" s="33">
        <v>19</v>
      </c>
      <c r="L22" s="54"/>
      <c r="M22" s="53">
        <f t="shared" si="0"/>
        <v>9</v>
      </c>
      <c r="N22" s="53">
        <f t="shared" si="1"/>
        <v>9</v>
      </c>
      <c r="O22" s="57">
        <f t="shared" ref="O22:O30" si="4">SUM(K22)</f>
        <v>19</v>
      </c>
      <c r="P22" s="58">
        <f t="shared" si="2"/>
        <v>37</v>
      </c>
      <c r="Q22" s="1"/>
      <c r="R22" s="1"/>
      <c r="S22" s="1"/>
      <c r="T22" s="1"/>
      <c r="U22" s="1"/>
      <c r="V22" s="1"/>
      <c r="W22" s="1"/>
      <c r="X22" s="1"/>
      <c r="Y22" s="1"/>
    </row>
    <row r="23" spans="1:25" ht="45" customHeight="1" x14ac:dyDescent="0.2">
      <c r="A23" s="1"/>
      <c r="B23" s="50">
        <v>15</v>
      </c>
      <c r="C23" s="51">
        <v>1907360130016</v>
      </c>
      <c r="D23" s="52" t="s">
        <v>63</v>
      </c>
      <c r="E23" s="32">
        <v>7</v>
      </c>
      <c r="F23" s="32">
        <v>6</v>
      </c>
      <c r="G23" s="32"/>
      <c r="H23" s="32"/>
      <c r="I23" s="33">
        <v>6</v>
      </c>
      <c r="J23" s="33">
        <v>6</v>
      </c>
      <c r="K23" s="33">
        <v>18</v>
      </c>
      <c r="L23" s="54"/>
      <c r="M23" s="53">
        <f t="shared" si="0"/>
        <v>13</v>
      </c>
      <c r="N23" s="53">
        <f t="shared" si="1"/>
        <v>12</v>
      </c>
      <c r="O23" s="57">
        <f t="shared" si="4"/>
        <v>18</v>
      </c>
      <c r="P23" s="58">
        <f t="shared" si="2"/>
        <v>43</v>
      </c>
      <c r="Q23" s="1"/>
      <c r="R23" s="1"/>
      <c r="S23" s="1"/>
      <c r="T23" s="1"/>
      <c r="U23" s="1"/>
      <c r="V23" s="1"/>
      <c r="W23" s="1"/>
      <c r="X23" s="1"/>
      <c r="Y23" s="1"/>
    </row>
    <row r="24" spans="1:25" ht="45" customHeight="1" x14ac:dyDescent="0.2">
      <c r="A24" s="1"/>
      <c r="B24" s="50">
        <v>16</v>
      </c>
      <c r="C24" s="51">
        <v>1907360130017</v>
      </c>
      <c r="D24" s="52" t="s">
        <v>64</v>
      </c>
      <c r="E24" s="32">
        <v>6</v>
      </c>
      <c r="F24" s="32">
        <v>5</v>
      </c>
      <c r="G24" s="32"/>
      <c r="H24" s="32"/>
      <c r="I24" s="33">
        <v>7</v>
      </c>
      <c r="J24" s="33">
        <v>7</v>
      </c>
      <c r="K24" s="33">
        <v>20</v>
      </c>
      <c r="L24" s="54"/>
      <c r="M24" s="53">
        <f t="shared" si="0"/>
        <v>11</v>
      </c>
      <c r="N24" s="53">
        <f t="shared" si="1"/>
        <v>14</v>
      </c>
      <c r="O24" s="57">
        <f t="shared" si="4"/>
        <v>20</v>
      </c>
      <c r="P24" s="58">
        <f t="shared" si="2"/>
        <v>45</v>
      </c>
      <c r="Q24" s="1"/>
      <c r="R24" s="1"/>
      <c r="S24" s="1"/>
      <c r="T24" s="1"/>
      <c r="U24" s="1"/>
      <c r="V24" s="1"/>
      <c r="W24" s="1"/>
      <c r="X24" s="1"/>
      <c r="Y24" s="1"/>
    </row>
    <row r="25" spans="1:25" ht="45" customHeight="1" x14ac:dyDescent="0.2">
      <c r="A25" s="1"/>
      <c r="B25" s="29">
        <v>17</v>
      </c>
      <c r="C25" s="51">
        <v>1907360130018</v>
      </c>
      <c r="D25" s="52" t="s">
        <v>45</v>
      </c>
      <c r="E25" s="32">
        <v>5</v>
      </c>
      <c r="F25" s="32">
        <v>6</v>
      </c>
      <c r="G25" s="32"/>
      <c r="H25" s="32"/>
      <c r="I25" s="33">
        <v>5</v>
      </c>
      <c r="J25" s="33">
        <v>5</v>
      </c>
      <c r="K25" s="33">
        <v>19</v>
      </c>
      <c r="L25" s="54"/>
      <c r="M25" s="53">
        <f t="shared" si="0"/>
        <v>11</v>
      </c>
      <c r="N25" s="53">
        <f t="shared" si="1"/>
        <v>10</v>
      </c>
      <c r="O25" s="57">
        <f t="shared" si="4"/>
        <v>19</v>
      </c>
      <c r="P25" s="58">
        <f>SUM(M25,N25,O25)</f>
        <v>40</v>
      </c>
      <c r="Q25" s="1"/>
      <c r="R25" s="1"/>
      <c r="S25" s="1"/>
      <c r="T25" s="1"/>
      <c r="U25" s="1"/>
      <c r="V25" s="1"/>
      <c r="W25" s="1"/>
      <c r="X25" s="1"/>
      <c r="Y25" s="1"/>
    </row>
    <row r="26" spans="1:25" ht="45" customHeight="1" x14ac:dyDescent="0.2">
      <c r="A26" s="1"/>
      <c r="B26" s="29">
        <v>18</v>
      </c>
      <c r="C26" s="51">
        <v>1907360130019</v>
      </c>
      <c r="D26" s="52" t="s">
        <v>65</v>
      </c>
      <c r="E26" s="32">
        <v>5</v>
      </c>
      <c r="F26" s="32">
        <v>5</v>
      </c>
      <c r="G26" s="32"/>
      <c r="H26" s="32"/>
      <c r="I26" s="33">
        <v>7</v>
      </c>
      <c r="J26" s="33">
        <v>6</v>
      </c>
      <c r="K26" s="33">
        <v>20</v>
      </c>
      <c r="L26" s="54"/>
      <c r="M26" s="53">
        <f t="shared" si="0"/>
        <v>10</v>
      </c>
      <c r="N26" s="53">
        <f t="shared" si="1"/>
        <v>13</v>
      </c>
      <c r="O26" s="57">
        <f t="shared" si="4"/>
        <v>20</v>
      </c>
      <c r="P26" s="58">
        <f t="shared" si="2"/>
        <v>43</v>
      </c>
      <c r="Q26" s="1"/>
      <c r="R26" s="1"/>
      <c r="S26" s="1"/>
      <c r="T26" s="1"/>
      <c r="U26" s="1"/>
      <c r="V26" s="1"/>
      <c r="W26" s="1"/>
      <c r="X26" s="1"/>
      <c r="Y26" s="1"/>
    </row>
    <row r="27" spans="1:25" ht="45" customHeight="1" x14ac:dyDescent="0.2">
      <c r="A27" s="1"/>
      <c r="B27" s="50">
        <v>19</v>
      </c>
      <c r="C27" s="51">
        <v>1907360130020</v>
      </c>
      <c r="D27" s="52" t="s">
        <v>66</v>
      </c>
      <c r="E27" s="32">
        <v>6</v>
      </c>
      <c r="F27" s="32">
        <v>5</v>
      </c>
      <c r="G27" s="32"/>
      <c r="H27" s="32"/>
      <c r="I27" s="33">
        <v>6</v>
      </c>
      <c r="J27" s="33">
        <v>6</v>
      </c>
      <c r="K27" s="33">
        <v>18</v>
      </c>
      <c r="L27" s="54"/>
      <c r="M27" s="53">
        <f t="shared" si="0"/>
        <v>11</v>
      </c>
      <c r="N27" s="53">
        <f t="shared" si="1"/>
        <v>12</v>
      </c>
      <c r="O27" s="57">
        <f t="shared" si="4"/>
        <v>18</v>
      </c>
      <c r="P27" s="58">
        <f t="shared" si="2"/>
        <v>41</v>
      </c>
      <c r="Q27" s="1"/>
      <c r="R27" s="1"/>
      <c r="S27" s="1"/>
      <c r="T27" s="1"/>
      <c r="U27" s="1"/>
      <c r="V27" s="1"/>
      <c r="W27" s="1"/>
      <c r="X27" s="1"/>
      <c r="Y27" s="1"/>
    </row>
    <row r="28" spans="1:25" ht="45" customHeight="1" x14ac:dyDescent="0.2">
      <c r="A28" s="1"/>
      <c r="B28" s="50">
        <v>20</v>
      </c>
      <c r="C28" s="51">
        <v>1907360130021</v>
      </c>
      <c r="D28" s="52" t="s">
        <v>67</v>
      </c>
      <c r="E28" s="32">
        <v>5</v>
      </c>
      <c r="F28" s="32">
        <v>4</v>
      </c>
      <c r="G28" s="32"/>
      <c r="H28" s="32"/>
      <c r="I28" s="33">
        <v>6</v>
      </c>
      <c r="J28" s="33">
        <v>3</v>
      </c>
      <c r="K28" s="33">
        <v>19</v>
      </c>
      <c r="L28" s="54"/>
      <c r="M28" s="53">
        <f t="shared" si="0"/>
        <v>9</v>
      </c>
      <c r="N28" s="53">
        <f t="shared" si="1"/>
        <v>9</v>
      </c>
      <c r="O28" s="57">
        <f t="shared" si="4"/>
        <v>19</v>
      </c>
      <c r="P28" s="58">
        <f t="shared" si="2"/>
        <v>37</v>
      </c>
      <c r="Q28" s="1"/>
      <c r="R28" s="1"/>
      <c r="S28" s="1"/>
      <c r="T28" s="1"/>
      <c r="U28" s="1"/>
      <c r="V28" s="1"/>
      <c r="W28" s="1"/>
      <c r="X28" s="1"/>
      <c r="Y28" s="1"/>
    </row>
    <row r="29" spans="1:25" ht="45" customHeight="1" x14ac:dyDescent="0.2">
      <c r="A29" s="1"/>
      <c r="B29" s="29">
        <v>21</v>
      </c>
      <c r="C29" s="51">
        <v>1907360130022</v>
      </c>
      <c r="D29" s="52" t="s">
        <v>68</v>
      </c>
      <c r="E29" s="32">
        <v>7</v>
      </c>
      <c r="F29" s="32">
        <v>6</v>
      </c>
      <c r="G29" s="32"/>
      <c r="H29" s="32"/>
      <c r="I29" s="33">
        <v>7</v>
      </c>
      <c r="J29" s="33">
        <v>7</v>
      </c>
      <c r="K29" s="33">
        <v>20</v>
      </c>
      <c r="L29" s="54"/>
      <c r="M29" s="53">
        <f t="shared" si="0"/>
        <v>13</v>
      </c>
      <c r="N29" s="53">
        <f>ROUND(SUM(I29:J29),0)</f>
        <v>14</v>
      </c>
      <c r="O29" s="57">
        <f t="shared" si="4"/>
        <v>20</v>
      </c>
      <c r="P29" s="58">
        <f t="shared" si="2"/>
        <v>47</v>
      </c>
      <c r="Q29" s="1"/>
      <c r="R29" s="1"/>
      <c r="S29" s="1"/>
      <c r="T29" s="1"/>
      <c r="U29" s="1"/>
      <c r="V29" s="1"/>
      <c r="W29" s="1"/>
      <c r="X29" s="1"/>
      <c r="Y29" s="1"/>
    </row>
    <row r="30" spans="1:25" ht="45" customHeight="1" x14ac:dyDescent="0.2">
      <c r="A30" s="1"/>
      <c r="B30" s="29">
        <v>22</v>
      </c>
      <c r="C30" s="51">
        <v>1907360130023</v>
      </c>
      <c r="D30" s="52" t="s">
        <v>69</v>
      </c>
      <c r="E30" s="32">
        <v>7</v>
      </c>
      <c r="F30" s="32">
        <v>7</v>
      </c>
      <c r="G30" s="32"/>
      <c r="H30" s="32"/>
      <c r="I30" s="33">
        <v>6</v>
      </c>
      <c r="J30" s="33">
        <v>7</v>
      </c>
      <c r="K30" s="33">
        <v>20</v>
      </c>
      <c r="L30" s="54"/>
      <c r="M30" s="53">
        <f t="shared" si="0"/>
        <v>14</v>
      </c>
      <c r="N30" s="53">
        <f t="shared" si="1"/>
        <v>13</v>
      </c>
      <c r="O30" s="57">
        <f t="shared" si="4"/>
        <v>20</v>
      </c>
      <c r="P30" s="58">
        <f t="shared" si="2"/>
        <v>47</v>
      </c>
      <c r="Q30" s="1"/>
      <c r="R30" s="1"/>
      <c r="S30" s="1"/>
      <c r="T30" s="1"/>
      <c r="U30" s="1"/>
      <c r="V30" s="1"/>
      <c r="W30" s="1"/>
      <c r="X30" s="1"/>
      <c r="Y30" s="1"/>
    </row>
    <row r="31" spans="1:25" ht="45" customHeight="1" x14ac:dyDescent="0.2">
      <c r="A31" s="1"/>
      <c r="B31" s="50">
        <v>23</v>
      </c>
      <c r="C31" s="51">
        <v>1907360130024</v>
      </c>
      <c r="D31" s="52" t="s">
        <v>70</v>
      </c>
      <c r="E31" s="32">
        <v>4</v>
      </c>
      <c r="F31" s="32">
        <v>5</v>
      </c>
      <c r="G31" s="32"/>
      <c r="H31" s="32"/>
      <c r="I31" s="33">
        <v>6</v>
      </c>
      <c r="J31" s="33">
        <v>5</v>
      </c>
      <c r="K31" s="33">
        <v>18</v>
      </c>
      <c r="L31" s="54"/>
      <c r="M31" s="53">
        <f t="shared" si="0"/>
        <v>9</v>
      </c>
      <c r="N31" s="53">
        <f t="shared" si="1"/>
        <v>11</v>
      </c>
      <c r="O31" s="57">
        <f>SUM(K31)</f>
        <v>18</v>
      </c>
      <c r="P31" s="58">
        <f t="shared" si="2"/>
        <v>38</v>
      </c>
      <c r="Q31" s="1"/>
      <c r="R31" s="1"/>
      <c r="S31" s="1"/>
      <c r="T31" s="1"/>
      <c r="U31" s="1"/>
      <c r="V31" s="1"/>
      <c r="W31" s="1"/>
      <c r="X31" s="1"/>
      <c r="Y31" s="1"/>
    </row>
    <row r="32" spans="1:25" ht="45" customHeight="1" x14ac:dyDescent="0.2">
      <c r="A32" s="1"/>
      <c r="B32" s="50">
        <v>24</v>
      </c>
      <c r="C32" s="51">
        <v>1907360130025</v>
      </c>
      <c r="D32" s="52" t="s">
        <v>71</v>
      </c>
      <c r="E32" s="32">
        <v>5</v>
      </c>
      <c r="F32" s="32">
        <v>4</v>
      </c>
      <c r="G32" s="32"/>
      <c r="H32" s="32"/>
      <c r="I32" s="33">
        <v>4</v>
      </c>
      <c r="J32" s="33">
        <v>4</v>
      </c>
      <c r="K32" s="33">
        <v>20</v>
      </c>
      <c r="L32" s="54"/>
      <c r="M32" s="53">
        <f t="shared" si="0"/>
        <v>9</v>
      </c>
      <c r="N32" s="53">
        <f t="shared" si="1"/>
        <v>8</v>
      </c>
      <c r="O32" s="57">
        <f>SUM(K32)</f>
        <v>20</v>
      </c>
      <c r="P32" s="58">
        <f t="shared" si="2"/>
        <v>37</v>
      </c>
      <c r="Q32" s="1"/>
      <c r="R32" s="1"/>
      <c r="S32" s="1"/>
      <c r="T32" s="1"/>
      <c r="U32" s="1"/>
      <c r="V32" s="1"/>
      <c r="W32" s="1"/>
      <c r="X32" s="1"/>
      <c r="Y32" s="1"/>
    </row>
    <row r="33" spans="1:25" ht="45" customHeight="1" x14ac:dyDescent="0.2">
      <c r="A33" s="1"/>
      <c r="B33" s="29">
        <v>25</v>
      </c>
      <c r="C33" s="51">
        <v>1907360130026</v>
      </c>
      <c r="D33" s="52" t="s">
        <v>72</v>
      </c>
      <c r="E33" s="32">
        <v>4</v>
      </c>
      <c r="F33" s="32">
        <v>7</v>
      </c>
      <c r="G33" s="32"/>
      <c r="H33" s="32"/>
      <c r="I33" s="33">
        <v>4</v>
      </c>
      <c r="J33" s="33">
        <v>4</v>
      </c>
      <c r="K33" s="33">
        <v>18</v>
      </c>
      <c r="L33" s="54"/>
      <c r="M33" s="53">
        <f t="shared" si="0"/>
        <v>11</v>
      </c>
      <c r="N33" s="53">
        <f t="shared" si="1"/>
        <v>8</v>
      </c>
      <c r="O33" s="57">
        <f t="shared" ref="O33:O41" si="5">SUM(K33)</f>
        <v>18</v>
      </c>
      <c r="P33" s="58">
        <f t="shared" si="2"/>
        <v>37</v>
      </c>
      <c r="Q33" s="1"/>
      <c r="R33" s="1"/>
      <c r="S33" s="1"/>
      <c r="T33" s="1"/>
      <c r="U33" s="1"/>
      <c r="V33" s="1"/>
      <c r="W33" s="1"/>
      <c r="X33" s="1"/>
      <c r="Y33" s="1"/>
    </row>
    <row r="34" spans="1:25" ht="45" customHeight="1" x14ac:dyDescent="0.2">
      <c r="A34" s="1"/>
      <c r="B34" s="29">
        <v>26</v>
      </c>
      <c r="C34" s="51">
        <v>1907360130027</v>
      </c>
      <c r="D34" s="52" t="s">
        <v>73</v>
      </c>
      <c r="E34" s="32">
        <v>6</v>
      </c>
      <c r="F34" s="32">
        <v>5</v>
      </c>
      <c r="G34" s="32"/>
      <c r="H34" s="32"/>
      <c r="I34" s="33">
        <v>6</v>
      </c>
      <c r="J34" s="33">
        <v>6</v>
      </c>
      <c r="K34" s="33">
        <v>18</v>
      </c>
      <c r="L34" s="54"/>
      <c r="M34" s="53">
        <f t="shared" si="0"/>
        <v>11</v>
      </c>
      <c r="N34" s="53">
        <f t="shared" si="1"/>
        <v>12</v>
      </c>
      <c r="O34" s="57">
        <f t="shared" si="5"/>
        <v>18</v>
      </c>
      <c r="P34" s="58">
        <f t="shared" si="2"/>
        <v>41</v>
      </c>
      <c r="Q34" s="1"/>
      <c r="R34" s="1"/>
      <c r="S34" s="1"/>
      <c r="T34" s="1"/>
      <c r="U34" s="1"/>
      <c r="V34" s="1"/>
      <c r="W34" s="1"/>
      <c r="X34" s="1"/>
      <c r="Y34" s="1"/>
    </row>
    <row r="35" spans="1:25" ht="45" customHeight="1" x14ac:dyDescent="0.2">
      <c r="A35" s="1"/>
      <c r="B35" s="50">
        <v>27</v>
      </c>
      <c r="C35" s="51">
        <v>1907360130028</v>
      </c>
      <c r="D35" s="52" t="s">
        <v>74</v>
      </c>
      <c r="E35" s="32">
        <v>5</v>
      </c>
      <c r="F35" s="32">
        <v>5</v>
      </c>
      <c r="G35" s="32"/>
      <c r="H35" s="32"/>
      <c r="I35" s="33">
        <v>6</v>
      </c>
      <c r="J35" s="33">
        <v>6</v>
      </c>
      <c r="K35" s="33">
        <v>17</v>
      </c>
      <c r="L35" s="54"/>
      <c r="M35" s="53">
        <f t="shared" si="0"/>
        <v>10</v>
      </c>
      <c r="N35" s="53">
        <f t="shared" si="1"/>
        <v>12</v>
      </c>
      <c r="O35" s="57">
        <f t="shared" si="5"/>
        <v>17</v>
      </c>
      <c r="P35" s="58">
        <f t="shared" si="2"/>
        <v>39</v>
      </c>
      <c r="Q35" s="1"/>
      <c r="R35" s="1"/>
      <c r="S35" s="1"/>
      <c r="T35" s="1"/>
      <c r="U35" s="1"/>
      <c r="V35" s="1"/>
      <c r="W35" s="1"/>
      <c r="X35" s="1"/>
      <c r="Y35" s="1"/>
    </row>
    <row r="36" spans="1:25" ht="45" customHeight="1" x14ac:dyDescent="0.2">
      <c r="A36" s="1"/>
      <c r="B36" s="50">
        <v>28</v>
      </c>
      <c r="C36" s="51">
        <v>1907360130029</v>
      </c>
      <c r="D36" s="52" t="s">
        <v>75</v>
      </c>
      <c r="E36" s="32">
        <v>6</v>
      </c>
      <c r="F36" s="32">
        <v>6</v>
      </c>
      <c r="G36" s="32"/>
      <c r="H36" s="32"/>
      <c r="I36" s="33">
        <v>5</v>
      </c>
      <c r="J36" s="33">
        <v>4</v>
      </c>
      <c r="K36" s="33">
        <v>18</v>
      </c>
      <c r="L36" s="54"/>
      <c r="M36" s="53">
        <f t="shared" si="0"/>
        <v>12</v>
      </c>
      <c r="N36" s="53">
        <f t="shared" si="1"/>
        <v>9</v>
      </c>
      <c r="O36" s="57">
        <f t="shared" si="5"/>
        <v>18</v>
      </c>
      <c r="P36" s="58">
        <f t="shared" si="2"/>
        <v>39</v>
      </c>
      <c r="Q36" s="1"/>
      <c r="R36" s="1"/>
      <c r="S36" s="1"/>
      <c r="T36" s="1"/>
      <c r="U36" s="1"/>
      <c r="V36" s="1"/>
      <c r="W36" s="1"/>
      <c r="X36" s="1"/>
      <c r="Y36" s="1"/>
    </row>
    <row r="37" spans="1:25" ht="45" customHeight="1" x14ac:dyDescent="0.2">
      <c r="A37" s="1"/>
      <c r="B37" s="29">
        <v>29</v>
      </c>
      <c r="C37" s="51">
        <v>1907360130031</v>
      </c>
      <c r="D37" s="52" t="s">
        <v>76</v>
      </c>
      <c r="E37" s="32">
        <v>6</v>
      </c>
      <c r="F37" s="32">
        <v>7</v>
      </c>
      <c r="G37" s="32"/>
      <c r="H37" s="32"/>
      <c r="I37" s="33">
        <v>7</v>
      </c>
      <c r="J37" s="33">
        <v>7</v>
      </c>
      <c r="K37" s="33">
        <v>20</v>
      </c>
      <c r="L37" s="54"/>
      <c r="M37" s="53">
        <f t="shared" si="0"/>
        <v>13</v>
      </c>
      <c r="N37" s="53">
        <f t="shared" si="1"/>
        <v>14</v>
      </c>
      <c r="O37" s="57">
        <f t="shared" si="5"/>
        <v>20</v>
      </c>
      <c r="P37" s="58">
        <f t="shared" si="2"/>
        <v>47</v>
      </c>
      <c r="Q37" s="1"/>
      <c r="R37" s="1"/>
      <c r="S37" s="1"/>
      <c r="T37" s="1"/>
      <c r="U37" s="1"/>
      <c r="V37" s="1"/>
      <c r="W37" s="1"/>
      <c r="X37" s="1"/>
      <c r="Y37" s="1"/>
    </row>
    <row r="38" spans="1:25" ht="45" customHeight="1" x14ac:dyDescent="0.2">
      <c r="A38" s="1"/>
      <c r="B38" s="29">
        <v>30</v>
      </c>
      <c r="C38" s="51">
        <v>1907360130032</v>
      </c>
      <c r="D38" s="52" t="s">
        <v>77</v>
      </c>
      <c r="E38" s="32">
        <v>5</v>
      </c>
      <c r="F38" s="32">
        <v>4</v>
      </c>
      <c r="G38" s="32"/>
      <c r="H38" s="32"/>
      <c r="I38" s="33">
        <v>5</v>
      </c>
      <c r="J38" s="33">
        <v>5</v>
      </c>
      <c r="K38" s="33">
        <v>18</v>
      </c>
      <c r="L38" s="54"/>
      <c r="M38" s="53">
        <f t="shared" si="0"/>
        <v>9</v>
      </c>
      <c r="N38" s="53">
        <f t="shared" si="1"/>
        <v>10</v>
      </c>
      <c r="O38" s="57">
        <f t="shared" si="5"/>
        <v>18</v>
      </c>
      <c r="P38" s="58">
        <f>SUM(M38,N38,O38)</f>
        <v>37</v>
      </c>
      <c r="Q38" s="1"/>
      <c r="R38" s="1"/>
      <c r="S38" s="1"/>
      <c r="T38" s="1"/>
      <c r="U38" s="1"/>
      <c r="V38" s="1"/>
      <c r="W38" s="1"/>
      <c r="X38" s="1"/>
      <c r="Y38" s="1"/>
    </row>
    <row r="39" spans="1:25" ht="45" customHeight="1" x14ac:dyDescent="0.2">
      <c r="A39" s="1"/>
      <c r="B39" s="29">
        <v>31</v>
      </c>
      <c r="C39" s="51">
        <v>1907360130033</v>
      </c>
      <c r="D39" s="52" t="s">
        <v>78</v>
      </c>
      <c r="E39" s="32">
        <v>5</v>
      </c>
      <c r="F39" s="32">
        <v>6</v>
      </c>
      <c r="G39" s="32"/>
      <c r="H39" s="32"/>
      <c r="I39" s="33">
        <v>4</v>
      </c>
      <c r="J39" s="33">
        <v>4</v>
      </c>
      <c r="K39" s="33">
        <v>18</v>
      </c>
      <c r="L39" s="54"/>
      <c r="M39" s="53">
        <f t="shared" si="0"/>
        <v>11</v>
      </c>
      <c r="N39" s="53">
        <f t="shared" si="1"/>
        <v>8</v>
      </c>
      <c r="O39" s="57">
        <f t="shared" si="5"/>
        <v>18</v>
      </c>
      <c r="P39" s="58">
        <f t="shared" si="2"/>
        <v>37</v>
      </c>
      <c r="Q39" s="1"/>
      <c r="R39" s="1"/>
      <c r="S39" s="1"/>
      <c r="T39" s="1"/>
      <c r="U39" s="1"/>
      <c r="V39" s="1"/>
      <c r="W39" s="1"/>
      <c r="X39" s="1"/>
      <c r="Y39" s="1"/>
    </row>
    <row r="40" spans="1:25" ht="45" customHeight="1" x14ac:dyDescent="0.2">
      <c r="A40" s="1"/>
      <c r="B40" s="50">
        <v>32</v>
      </c>
      <c r="C40" s="51">
        <v>1907360130034</v>
      </c>
      <c r="D40" s="52" t="s">
        <v>79</v>
      </c>
      <c r="E40" s="32">
        <v>5</v>
      </c>
      <c r="F40" s="32">
        <v>4</v>
      </c>
      <c r="G40" s="32"/>
      <c r="H40" s="32"/>
      <c r="I40" s="33">
        <v>5</v>
      </c>
      <c r="J40" s="33">
        <v>4</v>
      </c>
      <c r="K40" s="33">
        <v>18</v>
      </c>
      <c r="L40" s="54"/>
      <c r="M40" s="53">
        <f t="shared" si="0"/>
        <v>9</v>
      </c>
      <c r="N40" s="53">
        <f t="shared" si="1"/>
        <v>9</v>
      </c>
      <c r="O40" s="57">
        <f t="shared" si="5"/>
        <v>18</v>
      </c>
      <c r="P40" s="58">
        <f t="shared" si="2"/>
        <v>36</v>
      </c>
      <c r="Q40" s="1"/>
      <c r="R40" s="1"/>
      <c r="S40" s="1"/>
      <c r="T40" s="1"/>
      <c r="U40" s="1"/>
      <c r="V40" s="1"/>
      <c r="W40" s="1"/>
      <c r="X40" s="1"/>
      <c r="Y40" s="1"/>
    </row>
    <row r="41" spans="1:25" ht="45" customHeight="1" x14ac:dyDescent="0.2">
      <c r="A41" s="1"/>
      <c r="B41" s="29">
        <v>33</v>
      </c>
      <c r="C41" s="51">
        <v>1907360130035</v>
      </c>
      <c r="D41" s="52" t="s">
        <v>80</v>
      </c>
      <c r="E41" s="32">
        <v>6</v>
      </c>
      <c r="F41" s="32">
        <v>2</v>
      </c>
      <c r="G41" s="32"/>
      <c r="H41" s="32"/>
      <c r="I41" s="33">
        <v>6</v>
      </c>
      <c r="J41" s="33">
        <v>5</v>
      </c>
      <c r="K41" s="33">
        <v>18</v>
      </c>
      <c r="L41" s="54"/>
      <c r="M41" s="53">
        <f t="shared" si="0"/>
        <v>8</v>
      </c>
      <c r="N41" s="53">
        <f t="shared" si="1"/>
        <v>11</v>
      </c>
      <c r="O41" s="57">
        <f t="shared" si="5"/>
        <v>18</v>
      </c>
      <c r="P41" s="58">
        <f t="shared" si="2"/>
        <v>37</v>
      </c>
      <c r="Q41" s="1"/>
      <c r="R41" s="1"/>
      <c r="S41" s="1"/>
      <c r="T41" s="1"/>
      <c r="U41" s="1"/>
      <c r="V41" s="1"/>
      <c r="W41" s="1"/>
      <c r="X41" s="1"/>
      <c r="Y41" s="1"/>
    </row>
    <row r="42" spans="1:25" ht="45" customHeight="1" x14ac:dyDescent="0.2">
      <c r="A42" s="1"/>
      <c r="B42" s="50">
        <v>34</v>
      </c>
      <c r="C42" s="51">
        <v>1907360130036</v>
      </c>
      <c r="D42" s="52" t="s">
        <v>81</v>
      </c>
      <c r="E42" s="32">
        <v>6</v>
      </c>
      <c r="F42" s="32">
        <v>5</v>
      </c>
      <c r="G42" s="32"/>
      <c r="H42" s="32"/>
      <c r="I42" s="33">
        <v>4</v>
      </c>
      <c r="J42" s="33">
        <v>4</v>
      </c>
      <c r="K42" s="33">
        <v>17</v>
      </c>
      <c r="L42" s="54"/>
      <c r="M42" s="53">
        <f t="shared" si="0"/>
        <v>11</v>
      </c>
      <c r="N42" s="53">
        <f t="shared" si="1"/>
        <v>8</v>
      </c>
      <c r="O42" s="57">
        <f>SUM(K42)</f>
        <v>17</v>
      </c>
      <c r="P42" s="58">
        <f t="shared" si="2"/>
        <v>36</v>
      </c>
      <c r="Q42" s="1"/>
      <c r="R42" s="1"/>
      <c r="S42" s="1"/>
      <c r="T42" s="1"/>
      <c r="U42" s="1"/>
      <c r="V42" s="1"/>
      <c r="W42" s="1"/>
      <c r="X42" s="1"/>
      <c r="Y42" s="1"/>
    </row>
    <row r="43" spans="1:25" ht="45" customHeight="1" x14ac:dyDescent="0.2">
      <c r="A43" s="1"/>
      <c r="B43" s="50">
        <v>35</v>
      </c>
      <c r="C43" s="51">
        <v>1907360130037</v>
      </c>
      <c r="D43" s="52" t="s">
        <v>82</v>
      </c>
      <c r="E43" s="32">
        <v>4</v>
      </c>
      <c r="F43" s="32">
        <v>5</v>
      </c>
      <c r="G43" s="32"/>
      <c r="H43" s="32"/>
      <c r="I43" s="33">
        <v>5</v>
      </c>
      <c r="J43" s="33">
        <v>5</v>
      </c>
      <c r="K43" s="33">
        <v>18</v>
      </c>
      <c r="L43" s="54"/>
      <c r="M43" s="53">
        <f t="shared" si="0"/>
        <v>9</v>
      </c>
      <c r="N43" s="53">
        <f t="shared" si="1"/>
        <v>10</v>
      </c>
      <c r="O43" s="57">
        <f>SUM(K43)</f>
        <v>18</v>
      </c>
      <c r="P43" s="58">
        <f t="shared" si="2"/>
        <v>37</v>
      </c>
      <c r="Q43" s="1"/>
      <c r="R43" s="1"/>
      <c r="S43" s="1"/>
      <c r="T43" s="1"/>
      <c r="U43" s="1"/>
      <c r="V43" s="1"/>
      <c r="W43" s="1"/>
      <c r="X43" s="1"/>
      <c r="Y43" s="1"/>
    </row>
    <row r="44" spans="1:25" ht="45" customHeight="1" x14ac:dyDescent="0.2">
      <c r="A44" s="1"/>
      <c r="B44" s="29">
        <v>36</v>
      </c>
      <c r="C44" s="51">
        <v>1907360130038</v>
      </c>
      <c r="D44" s="52" t="s">
        <v>46</v>
      </c>
      <c r="E44" s="32">
        <v>4</v>
      </c>
      <c r="F44" s="32">
        <v>4</v>
      </c>
      <c r="G44" s="32"/>
      <c r="H44" s="32"/>
      <c r="I44" s="33">
        <v>5</v>
      </c>
      <c r="J44" s="33">
        <v>4</v>
      </c>
      <c r="K44" s="33">
        <v>18</v>
      </c>
      <c r="L44" s="54"/>
      <c r="M44" s="53">
        <f t="shared" si="0"/>
        <v>8</v>
      </c>
      <c r="N44" s="53">
        <f t="shared" si="1"/>
        <v>9</v>
      </c>
      <c r="O44" s="57">
        <f t="shared" ref="O44:O52" si="6">SUM(K44)</f>
        <v>18</v>
      </c>
      <c r="P44" s="58">
        <f t="shared" si="2"/>
        <v>35</v>
      </c>
      <c r="Q44" s="1"/>
      <c r="R44" s="1"/>
      <c r="S44" s="1"/>
      <c r="T44" s="1"/>
      <c r="U44" s="1"/>
      <c r="V44" s="1"/>
      <c r="W44" s="1"/>
      <c r="X44" s="1"/>
      <c r="Y44" s="1"/>
    </row>
    <row r="45" spans="1:25" ht="45" customHeight="1" x14ac:dyDescent="0.2">
      <c r="A45" s="1"/>
      <c r="B45" s="29">
        <v>37</v>
      </c>
      <c r="C45" s="51">
        <v>1907360130039</v>
      </c>
      <c r="D45" s="52" t="s">
        <v>83</v>
      </c>
      <c r="E45" s="32">
        <v>6</v>
      </c>
      <c r="F45" s="32">
        <v>7</v>
      </c>
      <c r="G45" s="32"/>
      <c r="H45" s="32"/>
      <c r="I45" s="33">
        <v>7</v>
      </c>
      <c r="J45" s="33">
        <v>7</v>
      </c>
      <c r="K45" s="33">
        <v>20</v>
      </c>
      <c r="L45" s="54"/>
      <c r="M45" s="53">
        <f t="shared" si="0"/>
        <v>13</v>
      </c>
      <c r="N45" s="53">
        <f t="shared" si="1"/>
        <v>14</v>
      </c>
      <c r="O45" s="57">
        <f t="shared" si="6"/>
        <v>20</v>
      </c>
      <c r="P45" s="58">
        <f t="shared" si="2"/>
        <v>47</v>
      </c>
      <c r="Q45" s="1"/>
      <c r="R45" s="1"/>
      <c r="S45" s="1"/>
      <c r="T45" s="1"/>
      <c r="U45" s="1"/>
      <c r="V45" s="1"/>
      <c r="W45" s="1"/>
      <c r="X45" s="1"/>
      <c r="Y45" s="1"/>
    </row>
    <row r="46" spans="1:25" ht="45" customHeight="1" x14ac:dyDescent="0.2">
      <c r="A46" s="1"/>
      <c r="B46" s="50">
        <v>38</v>
      </c>
      <c r="C46" s="51">
        <v>1907360130040</v>
      </c>
      <c r="D46" s="52" t="s">
        <v>84</v>
      </c>
      <c r="E46" s="32">
        <v>4</v>
      </c>
      <c r="F46" s="32">
        <v>5</v>
      </c>
      <c r="G46" s="32"/>
      <c r="H46" s="32"/>
      <c r="I46" s="33">
        <v>4</v>
      </c>
      <c r="J46" s="33">
        <v>4</v>
      </c>
      <c r="K46" s="33">
        <v>18</v>
      </c>
      <c r="L46" s="54"/>
      <c r="M46" s="53">
        <f t="shared" si="0"/>
        <v>9</v>
      </c>
      <c r="N46" s="53">
        <f t="shared" si="1"/>
        <v>8</v>
      </c>
      <c r="O46" s="57">
        <f t="shared" si="6"/>
        <v>18</v>
      </c>
      <c r="P46" s="58">
        <f t="shared" si="2"/>
        <v>35</v>
      </c>
      <c r="Q46" s="1"/>
      <c r="R46" s="1"/>
      <c r="S46" s="1"/>
      <c r="T46" s="1"/>
      <c r="U46" s="1"/>
      <c r="V46" s="1"/>
      <c r="W46" s="1"/>
      <c r="X46" s="1"/>
      <c r="Y46" s="1"/>
    </row>
    <row r="47" spans="1:25" ht="45" customHeight="1" x14ac:dyDescent="0.2">
      <c r="A47" s="1"/>
      <c r="B47" s="50">
        <v>39</v>
      </c>
      <c r="C47" s="51">
        <v>1907360130041</v>
      </c>
      <c r="D47" s="52" t="s">
        <v>85</v>
      </c>
      <c r="E47" s="32">
        <v>6</v>
      </c>
      <c r="F47" s="32">
        <v>6</v>
      </c>
      <c r="G47" s="32"/>
      <c r="H47" s="32"/>
      <c r="I47" s="33">
        <v>4</v>
      </c>
      <c r="J47" s="33">
        <v>4</v>
      </c>
      <c r="K47" s="33">
        <v>20</v>
      </c>
      <c r="L47" s="54"/>
      <c r="M47" s="53">
        <f t="shared" si="0"/>
        <v>12</v>
      </c>
      <c r="N47" s="53">
        <f t="shared" si="1"/>
        <v>8</v>
      </c>
      <c r="O47" s="57">
        <f t="shared" si="6"/>
        <v>20</v>
      </c>
      <c r="P47" s="58">
        <f t="shared" si="2"/>
        <v>40</v>
      </c>
      <c r="Q47" s="1"/>
      <c r="R47" s="1"/>
      <c r="S47" s="1"/>
      <c r="T47" s="1"/>
      <c r="U47" s="1"/>
      <c r="V47" s="1"/>
      <c r="W47" s="1"/>
      <c r="X47" s="1"/>
      <c r="Y47" s="1"/>
    </row>
    <row r="48" spans="1:25" ht="45" customHeight="1" x14ac:dyDescent="0.2">
      <c r="A48" s="1"/>
      <c r="B48" s="29">
        <v>40</v>
      </c>
      <c r="C48" s="51">
        <v>1907360130042</v>
      </c>
      <c r="D48" s="52" t="s">
        <v>86</v>
      </c>
      <c r="E48" s="32">
        <v>4</v>
      </c>
      <c r="F48" s="32">
        <v>5</v>
      </c>
      <c r="G48" s="32"/>
      <c r="H48" s="32"/>
      <c r="I48" s="33">
        <v>5</v>
      </c>
      <c r="J48" s="33">
        <v>4</v>
      </c>
      <c r="K48" s="33">
        <v>18</v>
      </c>
      <c r="L48" s="54"/>
      <c r="M48" s="53">
        <f t="shared" si="0"/>
        <v>9</v>
      </c>
      <c r="N48" s="53">
        <f t="shared" si="1"/>
        <v>9</v>
      </c>
      <c r="O48" s="57">
        <f t="shared" si="6"/>
        <v>18</v>
      </c>
      <c r="P48" s="58">
        <f t="shared" si="2"/>
        <v>36</v>
      </c>
      <c r="Q48" s="1"/>
      <c r="R48" s="1"/>
      <c r="S48" s="1"/>
      <c r="T48" s="1"/>
      <c r="U48" s="1"/>
      <c r="V48" s="1"/>
      <c r="W48" s="1"/>
      <c r="X48" s="1"/>
      <c r="Y48" s="1"/>
    </row>
    <row r="49" spans="1:25" ht="45" customHeight="1" x14ac:dyDescent="0.2">
      <c r="A49" s="1"/>
      <c r="B49" s="29">
        <v>41</v>
      </c>
      <c r="C49" s="51">
        <v>1907360130043</v>
      </c>
      <c r="D49" s="52" t="s">
        <v>88</v>
      </c>
      <c r="E49" s="32">
        <v>5</v>
      </c>
      <c r="F49" s="32">
        <v>5</v>
      </c>
      <c r="G49" s="32"/>
      <c r="H49" s="32"/>
      <c r="I49" s="33">
        <v>5</v>
      </c>
      <c r="J49" s="33">
        <v>5</v>
      </c>
      <c r="K49" s="33">
        <v>20</v>
      </c>
      <c r="L49" s="54"/>
      <c r="M49" s="53">
        <f t="shared" si="0"/>
        <v>10</v>
      </c>
      <c r="N49" s="53">
        <f t="shared" si="1"/>
        <v>10</v>
      </c>
      <c r="O49" s="57">
        <f t="shared" si="6"/>
        <v>20</v>
      </c>
      <c r="P49" s="58">
        <f t="shared" si="2"/>
        <v>40</v>
      </c>
      <c r="Q49" s="1"/>
      <c r="R49" s="1"/>
      <c r="S49" s="1"/>
      <c r="T49" s="1"/>
      <c r="U49" s="1"/>
      <c r="V49" s="1"/>
      <c r="W49" s="1"/>
      <c r="X49" s="1"/>
      <c r="Y49" s="1"/>
    </row>
    <row r="50" spans="1:25" ht="45" customHeight="1" x14ac:dyDescent="0.2">
      <c r="A50" s="1"/>
      <c r="B50" s="29">
        <v>42</v>
      </c>
      <c r="C50" s="51">
        <v>1907360130044</v>
      </c>
      <c r="D50" s="52" t="s">
        <v>89</v>
      </c>
      <c r="E50" s="32">
        <v>4</v>
      </c>
      <c r="F50" s="32">
        <v>5</v>
      </c>
      <c r="G50" s="32"/>
      <c r="H50" s="32"/>
      <c r="I50" s="33">
        <v>4</v>
      </c>
      <c r="J50" s="33">
        <v>4</v>
      </c>
      <c r="K50" s="33">
        <v>19</v>
      </c>
      <c r="L50" s="54"/>
      <c r="M50" s="53">
        <f t="shared" si="0"/>
        <v>9</v>
      </c>
      <c r="N50" s="53">
        <f t="shared" si="1"/>
        <v>8</v>
      </c>
      <c r="O50" s="57">
        <f t="shared" si="6"/>
        <v>19</v>
      </c>
      <c r="P50" s="58">
        <f t="shared" si="2"/>
        <v>36</v>
      </c>
      <c r="Q50" s="1"/>
      <c r="R50" s="1"/>
      <c r="S50" s="1"/>
      <c r="T50" s="1"/>
      <c r="U50" s="1"/>
      <c r="V50" s="1"/>
      <c r="W50" s="1"/>
      <c r="X50" s="1"/>
      <c r="Y50" s="1"/>
    </row>
    <row r="51" spans="1:25" ht="45" customHeight="1" x14ac:dyDescent="0.2">
      <c r="A51" s="1"/>
      <c r="B51" s="29">
        <v>43</v>
      </c>
      <c r="C51" s="51">
        <v>1907360130045</v>
      </c>
      <c r="D51" s="52" t="s">
        <v>90</v>
      </c>
      <c r="E51" s="32">
        <v>5</v>
      </c>
      <c r="F51" s="32">
        <v>4</v>
      </c>
      <c r="G51" s="32"/>
      <c r="H51" s="32"/>
      <c r="I51" s="33">
        <v>4</v>
      </c>
      <c r="J51" s="33">
        <v>5</v>
      </c>
      <c r="K51" s="33">
        <v>18</v>
      </c>
      <c r="L51" s="54"/>
      <c r="M51" s="53">
        <f t="shared" si="0"/>
        <v>9</v>
      </c>
      <c r="N51" s="53">
        <f t="shared" si="1"/>
        <v>9</v>
      </c>
      <c r="O51" s="57">
        <f t="shared" si="6"/>
        <v>18</v>
      </c>
      <c r="P51" s="58">
        <f>SUM(M51,N51,O51)</f>
        <v>36</v>
      </c>
      <c r="Q51" s="1"/>
      <c r="R51" s="1"/>
      <c r="S51" s="1"/>
      <c r="T51" s="1"/>
      <c r="U51" s="1"/>
      <c r="V51" s="1"/>
      <c r="W51" s="1"/>
      <c r="X51" s="1"/>
      <c r="Y51" s="1"/>
    </row>
    <row r="52" spans="1:25" ht="45" customHeight="1" x14ac:dyDescent="0.2">
      <c r="A52" s="1"/>
      <c r="B52" s="50">
        <v>44</v>
      </c>
      <c r="C52" s="51">
        <v>1907360130046</v>
      </c>
      <c r="D52" s="52" t="s">
        <v>91</v>
      </c>
      <c r="E52" s="32">
        <v>4</v>
      </c>
      <c r="F52" s="32">
        <v>5</v>
      </c>
      <c r="G52" s="32"/>
      <c r="H52" s="32"/>
      <c r="I52" s="33">
        <v>4</v>
      </c>
      <c r="J52" s="33">
        <v>4</v>
      </c>
      <c r="K52" s="33">
        <v>19</v>
      </c>
      <c r="L52" s="54"/>
      <c r="M52" s="53">
        <f t="shared" si="0"/>
        <v>9</v>
      </c>
      <c r="N52" s="53">
        <f t="shared" si="1"/>
        <v>8</v>
      </c>
      <c r="O52" s="57">
        <f t="shared" si="6"/>
        <v>19</v>
      </c>
      <c r="P52" s="58">
        <f t="shared" si="2"/>
        <v>36</v>
      </c>
      <c r="Q52" s="1"/>
      <c r="R52" s="1"/>
      <c r="S52" s="1"/>
      <c r="T52" s="1"/>
      <c r="U52" s="1"/>
      <c r="V52" s="1"/>
      <c r="W52" s="1"/>
      <c r="X52" s="1"/>
      <c r="Y52" s="1"/>
    </row>
    <row r="53" spans="1:25" ht="45" customHeight="1" x14ac:dyDescent="0.2">
      <c r="A53" s="1"/>
      <c r="B53" s="50">
        <v>45</v>
      </c>
      <c r="C53" s="51">
        <v>1907360130047</v>
      </c>
      <c r="D53" s="52" t="s">
        <v>92</v>
      </c>
      <c r="E53" s="32">
        <v>5</v>
      </c>
      <c r="F53" s="32">
        <v>6</v>
      </c>
      <c r="G53" s="32"/>
      <c r="H53" s="32"/>
      <c r="I53" s="33">
        <v>4</v>
      </c>
      <c r="J53" s="33">
        <v>5</v>
      </c>
      <c r="K53" s="33">
        <v>20</v>
      </c>
      <c r="L53" s="54"/>
      <c r="M53" s="53">
        <f t="shared" si="0"/>
        <v>11</v>
      </c>
      <c r="N53" s="53">
        <f t="shared" si="1"/>
        <v>9</v>
      </c>
      <c r="O53" s="57">
        <f>SUM(K53)</f>
        <v>20</v>
      </c>
      <c r="P53" s="58">
        <f t="shared" si="2"/>
        <v>40</v>
      </c>
      <c r="Q53" s="1"/>
      <c r="R53" s="1"/>
      <c r="S53" s="1"/>
      <c r="T53" s="1"/>
      <c r="U53" s="1"/>
      <c r="V53" s="1"/>
      <c r="W53" s="1"/>
      <c r="X53" s="1"/>
      <c r="Y53" s="1"/>
    </row>
    <row r="54" spans="1:25" ht="45" customHeight="1" x14ac:dyDescent="0.2">
      <c r="A54" s="1"/>
      <c r="B54" s="29">
        <v>46</v>
      </c>
      <c r="C54" s="51">
        <v>1907360130048</v>
      </c>
      <c r="D54" s="52" t="s">
        <v>93</v>
      </c>
      <c r="E54" s="32">
        <v>4</v>
      </c>
      <c r="F54" s="32">
        <v>4</v>
      </c>
      <c r="G54" s="32"/>
      <c r="H54" s="32"/>
      <c r="I54" s="33">
        <v>5</v>
      </c>
      <c r="J54" s="33">
        <v>5</v>
      </c>
      <c r="K54" s="33">
        <v>20</v>
      </c>
      <c r="L54" s="54"/>
      <c r="M54" s="53">
        <f t="shared" si="0"/>
        <v>8</v>
      </c>
      <c r="N54" s="53">
        <f t="shared" si="1"/>
        <v>10</v>
      </c>
      <c r="O54" s="57">
        <f>SUM(K54)</f>
        <v>20</v>
      </c>
      <c r="P54" s="58">
        <f t="shared" si="2"/>
        <v>38</v>
      </c>
      <c r="Q54" s="1"/>
      <c r="R54" s="1"/>
      <c r="S54" s="1"/>
      <c r="T54" s="1"/>
      <c r="U54" s="1"/>
      <c r="V54" s="1"/>
      <c r="W54" s="1"/>
      <c r="X54" s="1"/>
      <c r="Y54" s="1"/>
    </row>
    <row r="55" spans="1:25" ht="45" customHeight="1" x14ac:dyDescent="0.2">
      <c r="A55" s="1"/>
      <c r="B55" s="29">
        <v>47</v>
      </c>
      <c r="C55" s="51">
        <v>1907360130049</v>
      </c>
      <c r="D55" s="52" t="s">
        <v>94</v>
      </c>
      <c r="E55" s="32">
        <v>5</v>
      </c>
      <c r="F55" s="32">
        <v>5</v>
      </c>
      <c r="G55" s="32"/>
      <c r="H55" s="32"/>
      <c r="I55" s="33">
        <v>4</v>
      </c>
      <c r="J55" s="33">
        <v>4</v>
      </c>
      <c r="K55" s="33">
        <v>19</v>
      </c>
      <c r="L55" s="54"/>
      <c r="M55" s="53">
        <f t="shared" si="0"/>
        <v>10</v>
      </c>
      <c r="N55" s="53">
        <f t="shared" si="1"/>
        <v>8</v>
      </c>
      <c r="O55" s="57">
        <f>SUM(K55)</f>
        <v>19</v>
      </c>
      <c r="P55" s="58">
        <f t="shared" si="2"/>
        <v>37</v>
      </c>
      <c r="Q55" s="1"/>
      <c r="R55" s="1"/>
      <c r="S55" s="1"/>
      <c r="T55" s="1"/>
      <c r="U55" s="1"/>
      <c r="V55" s="1"/>
      <c r="W55" s="1"/>
      <c r="X55" s="1"/>
      <c r="Y55" s="1"/>
    </row>
    <row r="56" spans="1:25" ht="45" customHeight="1" x14ac:dyDescent="0.2">
      <c r="A56" s="1"/>
      <c r="B56" s="50">
        <v>48</v>
      </c>
      <c r="C56" s="51">
        <v>1907360130050</v>
      </c>
      <c r="D56" s="52" t="s">
        <v>95</v>
      </c>
      <c r="E56" s="32">
        <v>5</v>
      </c>
      <c r="F56" s="32">
        <v>4</v>
      </c>
      <c r="G56" s="32"/>
      <c r="H56" s="32"/>
      <c r="I56" s="33">
        <v>4</v>
      </c>
      <c r="J56" s="33">
        <v>4</v>
      </c>
      <c r="K56" s="33">
        <v>19</v>
      </c>
      <c r="L56" s="54"/>
      <c r="M56" s="53">
        <f t="shared" si="0"/>
        <v>9</v>
      </c>
      <c r="N56" s="53">
        <f t="shared" si="1"/>
        <v>8</v>
      </c>
      <c r="O56" s="57">
        <f>SUM(K56)</f>
        <v>19</v>
      </c>
      <c r="P56" s="58">
        <f t="shared" si="2"/>
        <v>36</v>
      </c>
      <c r="Q56" s="1"/>
      <c r="R56" s="1"/>
      <c r="S56" s="1"/>
      <c r="T56" s="1"/>
      <c r="U56" s="1"/>
      <c r="V56" s="1"/>
      <c r="W56" s="1"/>
      <c r="X56" s="1"/>
      <c r="Y56" s="1"/>
    </row>
    <row r="57" spans="1:25" ht="45" customHeight="1" x14ac:dyDescent="0.2">
      <c r="A57" s="1"/>
      <c r="B57" s="50">
        <v>49</v>
      </c>
      <c r="C57" s="51">
        <v>1907360130051</v>
      </c>
      <c r="D57" s="52" t="s">
        <v>97</v>
      </c>
      <c r="E57" s="32">
        <v>5</v>
      </c>
      <c r="F57" s="32">
        <v>6</v>
      </c>
      <c r="G57" s="32"/>
      <c r="H57" s="32"/>
      <c r="I57" s="33">
        <v>4</v>
      </c>
      <c r="J57" s="33">
        <v>4</v>
      </c>
      <c r="K57" s="33">
        <v>17</v>
      </c>
      <c r="L57" s="54"/>
      <c r="M57" s="53">
        <f t="shared" si="0"/>
        <v>11</v>
      </c>
      <c r="N57" s="53">
        <f t="shared" si="1"/>
        <v>8</v>
      </c>
      <c r="O57" s="57">
        <f t="shared" ref="O57:O65" si="7">SUM(K57)</f>
        <v>17</v>
      </c>
      <c r="P57" s="58">
        <f t="shared" si="2"/>
        <v>36</v>
      </c>
      <c r="Q57" s="1"/>
      <c r="R57" s="1"/>
      <c r="S57" s="1"/>
      <c r="T57" s="1"/>
      <c r="U57" s="1"/>
      <c r="V57" s="1"/>
      <c r="W57" s="1"/>
      <c r="X57" s="1"/>
      <c r="Y57" s="1"/>
    </row>
    <row r="58" spans="1:25" ht="45" customHeight="1" x14ac:dyDescent="0.2">
      <c r="A58" s="1"/>
      <c r="B58" s="29">
        <v>50</v>
      </c>
      <c r="C58" s="51">
        <v>1907360130052</v>
      </c>
      <c r="D58" s="52" t="s">
        <v>96</v>
      </c>
      <c r="E58" s="32">
        <v>5</v>
      </c>
      <c r="F58" s="32">
        <v>5</v>
      </c>
      <c r="G58" s="32"/>
      <c r="H58" s="32"/>
      <c r="I58" s="33">
        <v>4</v>
      </c>
      <c r="J58" s="33">
        <v>5</v>
      </c>
      <c r="K58" s="33">
        <v>18</v>
      </c>
      <c r="L58" s="54"/>
      <c r="M58" s="53">
        <f t="shared" si="0"/>
        <v>10</v>
      </c>
      <c r="N58" s="53">
        <f t="shared" si="1"/>
        <v>9</v>
      </c>
      <c r="O58" s="57">
        <f t="shared" si="7"/>
        <v>18</v>
      </c>
      <c r="P58" s="58">
        <f t="shared" si="2"/>
        <v>37</v>
      </c>
      <c r="Q58" s="1"/>
      <c r="R58" s="1"/>
      <c r="S58" s="1"/>
      <c r="T58" s="1"/>
      <c r="U58" s="1"/>
      <c r="V58" s="1"/>
      <c r="W58" s="1"/>
      <c r="X58" s="1"/>
      <c r="Y58" s="1"/>
    </row>
    <row r="59" spans="1:25" ht="45" customHeight="1" x14ac:dyDescent="0.2">
      <c r="A59" s="1"/>
      <c r="B59" s="29">
        <v>51</v>
      </c>
      <c r="C59" s="51">
        <v>1907360130053</v>
      </c>
      <c r="D59" s="52" t="s">
        <v>98</v>
      </c>
      <c r="E59" s="32">
        <v>6</v>
      </c>
      <c r="F59" s="32">
        <v>5</v>
      </c>
      <c r="G59" s="32"/>
      <c r="H59" s="32"/>
      <c r="I59" s="33">
        <v>6</v>
      </c>
      <c r="J59" s="33">
        <v>6</v>
      </c>
      <c r="K59" s="33">
        <v>20</v>
      </c>
      <c r="L59" s="54"/>
      <c r="M59" s="53">
        <f t="shared" si="0"/>
        <v>11</v>
      </c>
      <c r="N59" s="53">
        <f t="shared" si="1"/>
        <v>12</v>
      </c>
      <c r="O59" s="57">
        <f t="shared" si="7"/>
        <v>20</v>
      </c>
      <c r="P59" s="58">
        <f t="shared" si="2"/>
        <v>43</v>
      </c>
      <c r="Q59" s="1"/>
      <c r="R59" s="1"/>
      <c r="S59" s="1"/>
      <c r="T59" s="1"/>
      <c r="U59" s="1"/>
      <c r="V59" s="1"/>
      <c r="W59" s="1"/>
      <c r="X59" s="1"/>
      <c r="Y59" s="1"/>
    </row>
    <row r="60" spans="1:25" ht="45" customHeight="1" x14ac:dyDescent="0.2">
      <c r="A60" s="1"/>
      <c r="B60" s="29">
        <v>52</v>
      </c>
      <c r="C60" s="51">
        <v>1907360130054</v>
      </c>
      <c r="D60" s="52" t="s">
        <v>99</v>
      </c>
      <c r="E60" s="32">
        <v>5</v>
      </c>
      <c r="F60" s="32">
        <v>6</v>
      </c>
      <c r="G60" s="32"/>
      <c r="H60" s="32"/>
      <c r="I60" s="33">
        <v>5</v>
      </c>
      <c r="J60" s="33">
        <v>4</v>
      </c>
      <c r="K60" s="33">
        <v>19</v>
      </c>
      <c r="L60" s="54"/>
      <c r="M60" s="53">
        <f t="shared" si="0"/>
        <v>11</v>
      </c>
      <c r="N60" s="53">
        <f t="shared" si="1"/>
        <v>9</v>
      </c>
      <c r="O60" s="57">
        <f t="shared" si="7"/>
        <v>19</v>
      </c>
      <c r="P60" s="58">
        <f t="shared" si="2"/>
        <v>39</v>
      </c>
      <c r="Q60" s="1"/>
      <c r="R60" s="1"/>
      <c r="S60" s="1"/>
      <c r="T60" s="1"/>
      <c r="U60" s="1"/>
      <c r="V60" s="1"/>
      <c r="W60" s="1"/>
      <c r="X60" s="1"/>
      <c r="Y60" s="1"/>
    </row>
    <row r="61" spans="1:25" ht="45" customHeight="1" x14ac:dyDescent="0.2">
      <c r="A61" s="1"/>
      <c r="B61" s="50">
        <v>53</v>
      </c>
      <c r="C61" s="51">
        <v>1907360130055</v>
      </c>
      <c r="D61" s="52" t="s">
        <v>100</v>
      </c>
      <c r="E61" s="32">
        <v>7</v>
      </c>
      <c r="F61" s="32">
        <v>7</v>
      </c>
      <c r="G61" s="32"/>
      <c r="H61" s="32"/>
      <c r="I61" s="33">
        <v>6</v>
      </c>
      <c r="J61" s="33">
        <v>7</v>
      </c>
      <c r="K61" s="33">
        <v>20</v>
      </c>
      <c r="L61" s="54"/>
      <c r="M61" s="53">
        <f t="shared" si="0"/>
        <v>14</v>
      </c>
      <c r="N61" s="53">
        <f t="shared" si="1"/>
        <v>13</v>
      </c>
      <c r="O61" s="57">
        <f t="shared" si="7"/>
        <v>20</v>
      </c>
      <c r="P61" s="58">
        <f t="shared" si="2"/>
        <v>47</v>
      </c>
      <c r="Q61" s="1"/>
      <c r="R61" s="1"/>
      <c r="S61" s="1"/>
      <c r="T61" s="1"/>
      <c r="U61" s="1"/>
      <c r="V61" s="1"/>
      <c r="W61" s="1"/>
      <c r="X61" s="1"/>
      <c r="Y61" s="1"/>
    </row>
    <row r="62" spans="1:25" ht="45" customHeight="1" x14ac:dyDescent="0.2">
      <c r="A62" s="1"/>
      <c r="B62" s="50">
        <v>54</v>
      </c>
      <c r="C62" s="51">
        <v>1907360130056</v>
      </c>
      <c r="D62" s="52" t="s">
        <v>101</v>
      </c>
      <c r="E62" s="32">
        <v>4</v>
      </c>
      <c r="F62" s="32">
        <v>5</v>
      </c>
      <c r="G62" s="32"/>
      <c r="H62" s="32"/>
      <c r="I62" s="33">
        <v>4</v>
      </c>
      <c r="J62" s="33">
        <v>4</v>
      </c>
      <c r="K62" s="33">
        <v>18</v>
      </c>
      <c r="L62" s="54"/>
      <c r="M62" s="53">
        <f t="shared" si="0"/>
        <v>9</v>
      </c>
      <c r="N62" s="53">
        <f t="shared" si="1"/>
        <v>8</v>
      </c>
      <c r="O62" s="57">
        <f t="shared" si="7"/>
        <v>18</v>
      </c>
      <c r="P62" s="58">
        <f t="shared" si="2"/>
        <v>35</v>
      </c>
      <c r="Q62" s="1"/>
      <c r="R62" s="1"/>
      <c r="S62" s="1"/>
      <c r="T62" s="1"/>
      <c r="U62" s="1"/>
      <c r="V62" s="1"/>
      <c r="W62" s="1"/>
      <c r="X62" s="1"/>
      <c r="Y62" s="1"/>
    </row>
    <row r="63" spans="1:25" ht="45" customHeight="1" x14ac:dyDescent="0.2">
      <c r="A63" s="1"/>
      <c r="B63" s="29">
        <v>55</v>
      </c>
      <c r="C63" s="51">
        <v>1907360130057</v>
      </c>
      <c r="D63" s="52" t="s">
        <v>102</v>
      </c>
      <c r="E63" s="32">
        <v>5</v>
      </c>
      <c r="F63" s="32">
        <v>5</v>
      </c>
      <c r="G63" s="32"/>
      <c r="H63" s="32"/>
      <c r="I63" s="33">
        <v>5</v>
      </c>
      <c r="J63" s="33">
        <v>3</v>
      </c>
      <c r="K63" s="33">
        <v>20</v>
      </c>
      <c r="L63" s="54"/>
      <c r="M63" s="53">
        <f t="shared" si="0"/>
        <v>10</v>
      </c>
      <c r="N63" s="53">
        <f t="shared" si="1"/>
        <v>8</v>
      </c>
      <c r="O63" s="57">
        <f t="shared" si="7"/>
        <v>20</v>
      </c>
      <c r="P63" s="58">
        <f>SUM(M63,N63,O63)</f>
        <v>38</v>
      </c>
      <c r="Q63" s="1"/>
      <c r="R63" s="1"/>
      <c r="S63" s="1"/>
      <c r="T63" s="1"/>
      <c r="U63" s="1"/>
      <c r="V63" s="1"/>
      <c r="W63" s="1"/>
      <c r="X63" s="1"/>
      <c r="Y63" s="1"/>
    </row>
    <row r="64" spans="1:25" ht="45" customHeight="1" x14ac:dyDescent="0.2">
      <c r="A64" s="1"/>
      <c r="B64" s="29">
        <v>56</v>
      </c>
      <c r="C64" s="51">
        <v>1907360130058</v>
      </c>
      <c r="D64" s="52" t="s">
        <v>103</v>
      </c>
      <c r="E64" s="32">
        <v>5</v>
      </c>
      <c r="F64" s="32">
        <v>4</v>
      </c>
      <c r="G64" s="32"/>
      <c r="H64" s="32"/>
      <c r="I64" s="33">
        <v>6</v>
      </c>
      <c r="J64" s="33">
        <v>6</v>
      </c>
      <c r="K64" s="33">
        <v>20</v>
      </c>
      <c r="L64" s="54"/>
      <c r="M64" s="53">
        <f t="shared" si="0"/>
        <v>9</v>
      </c>
      <c r="N64" s="53">
        <f t="shared" si="1"/>
        <v>12</v>
      </c>
      <c r="O64" s="57">
        <f t="shared" si="7"/>
        <v>20</v>
      </c>
      <c r="P64" s="58">
        <f t="shared" si="2"/>
        <v>41</v>
      </c>
      <c r="Q64" s="1"/>
      <c r="R64" s="1"/>
      <c r="S64" s="1"/>
      <c r="T64" s="1"/>
      <c r="U64" s="1"/>
      <c r="V64" s="1"/>
      <c r="W64" s="1"/>
      <c r="X64" s="1"/>
      <c r="Y64" s="1"/>
    </row>
    <row r="65" spans="1:25" ht="45" customHeight="1" x14ac:dyDescent="0.2">
      <c r="A65" s="1"/>
      <c r="B65" s="50">
        <v>57</v>
      </c>
      <c r="C65" s="51">
        <v>1907360130059</v>
      </c>
      <c r="D65" s="52" t="s">
        <v>47</v>
      </c>
      <c r="E65" s="32">
        <v>5</v>
      </c>
      <c r="F65" s="32">
        <v>5</v>
      </c>
      <c r="G65" s="32"/>
      <c r="H65" s="32"/>
      <c r="I65" s="33">
        <v>6</v>
      </c>
      <c r="J65" s="33">
        <v>4</v>
      </c>
      <c r="K65" s="33">
        <v>20</v>
      </c>
      <c r="L65" s="54"/>
      <c r="M65" s="53">
        <f t="shared" si="0"/>
        <v>10</v>
      </c>
      <c r="N65" s="53">
        <f t="shared" si="1"/>
        <v>10</v>
      </c>
      <c r="O65" s="57">
        <f t="shared" si="7"/>
        <v>20</v>
      </c>
      <c r="P65" s="58">
        <f t="shared" si="2"/>
        <v>40</v>
      </c>
      <c r="Q65" s="1"/>
      <c r="R65" s="1"/>
      <c r="S65" s="1"/>
      <c r="T65" s="1"/>
      <c r="U65" s="1"/>
      <c r="V65" s="1"/>
      <c r="W65" s="1"/>
      <c r="X65" s="1"/>
      <c r="Y65" s="1"/>
    </row>
    <row r="66" spans="1:25" ht="45" customHeight="1" x14ac:dyDescent="0.2">
      <c r="A66" s="1"/>
      <c r="B66" s="50">
        <v>58</v>
      </c>
      <c r="C66" s="51">
        <v>1907360130060</v>
      </c>
      <c r="D66" s="52" t="s">
        <v>104</v>
      </c>
      <c r="E66" s="32">
        <v>5</v>
      </c>
      <c r="F66" s="32">
        <v>4</v>
      </c>
      <c r="G66" s="32"/>
      <c r="H66" s="32"/>
      <c r="I66" s="33">
        <v>6</v>
      </c>
      <c r="J66" s="33">
        <v>6</v>
      </c>
      <c r="K66" s="33">
        <v>19</v>
      </c>
      <c r="L66" s="54"/>
      <c r="M66" s="53">
        <f t="shared" si="0"/>
        <v>9</v>
      </c>
      <c r="N66" s="53">
        <f t="shared" si="1"/>
        <v>12</v>
      </c>
      <c r="O66" s="57">
        <f>SUM(K66)</f>
        <v>19</v>
      </c>
      <c r="P66" s="58">
        <f t="shared" si="2"/>
        <v>40</v>
      </c>
      <c r="Q66" s="1"/>
      <c r="R66" s="1"/>
      <c r="S66" s="1"/>
      <c r="T66" s="1"/>
      <c r="U66" s="1"/>
      <c r="V66" s="1"/>
      <c r="W66" s="1"/>
      <c r="X66" s="1"/>
      <c r="Y66" s="1"/>
    </row>
    <row r="67" spans="1:25" ht="45" customHeight="1" x14ac:dyDescent="0.2">
      <c r="A67" s="1"/>
      <c r="B67" s="29">
        <v>59</v>
      </c>
      <c r="C67" s="51">
        <v>1907360130061</v>
      </c>
      <c r="D67" s="52" t="s">
        <v>105</v>
      </c>
      <c r="E67" s="32">
        <v>6</v>
      </c>
      <c r="F67" s="32">
        <v>4</v>
      </c>
      <c r="G67" s="32"/>
      <c r="H67" s="32"/>
      <c r="I67" s="33">
        <v>5</v>
      </c>
      <c r="J67" s="33">
        <v>4</v>
      </c>
      <c r="K67" s="33">
        <v>19</v>
      </c>
      <c r="L67" s="54"/>
      <c r="M67" s="53">
        <f t="shared" si="0"/>
        <v>10</v>
      </c>
      <c r="N67" s="53">
        <f t="shared" si="1"/>
        <v>9</v>
      </c>
      <c r="O67" s="57">
        <f>SUM(K67)</f>
        <v>19</v>
      </c>
      <c r="P67" s="58">
        <f t="shared" si="2"/>
        <v>38</v>
      </c>
      <c r="Q67" s="1"/>
      <c r="R67" s="1"/>
      <c r="S67" s="1"/>
      <c r="T67" s="1"/>
      <c r="U67" s="1"/>
      <c r="V67" s="1"/>
      <c r="W67" s="1"/>
      <c r="X67" s="1"/>
      <c r="Y67" s="1"/>
    </row>
    <row r="68" spans="1:25" ht="45" customHeight="1" x14ac:dyDescent="0.2">
      <c r="A68" s="1"/>
      <c r="B68" s="29">
        <v>60</v>
      </c>
      <c r="C68" s="51">
        <v>1907360130062</v>
      </c>
      <c r="D68" s="52" t="s">
        <v>106</v>
      </c>
      <c r="E68" s="32">
        <v>5</v>
      </c>
      <c r="F68" s="32">
        <v>5</v>
      </c>
      <c r="G68" s="32"/>
      <c r="H68" s="32"/>
      <c r="I68" s="33">
        <v>6</v>
      </c>
      <c r="J68" s="33">
        <v>6</v>
      </c>
      <c r="K68" s="33">
        <v>20</v>
      </c>
      <c r="L68" s="54"/>
      <c r="M68" s="53">
        <f t="shared" si="0"/>
        <v>10</v>
      </c>
      <c r="N68" s="53">
        <f t="shared" si="1"/>
        <v>12</v>
      </c>
      <c r="O68" s="57">
        <f t="shared" ref="O68" si="8">SUM(K68)</f>
        <v>20</v>
      </c>
      <c r="P68" s="58">
        <f t="shared" si="2"/>
        <v>42</v>
      </c>
      <c r="Q68" s="1"/>
      <c r="R68" s="1"/>
      <c r="S68" s="1"/>
      <c r="T68" s="1"/>
      <c r="U68" s="1"/>
      <c r="V68" s="1"/>
      <c r="W68" s="1"/>
      <c r="X68" s="1"/>
      <c r="Y68" s="1"/>
    </row>
    <row r="69" spans="1:25" ht="45" customHeight="1" x14ac:dyDescent="0.2">
      <c r="A69" s="1"/>
      <c r="B69" s="50">
        <v>61</v>
      </c>
      <c r="C69" s="51">
        <v>1907360130063</v>
      </c>
      <c r="D69" s="52" t="s">
        <v>107</v>
      </c>
      <c r="E69" s="32">
        <v>5</v>
      </c>
      <c r="F69" s="32">
        <v>5</v>
      </c>
      <c r="G69" s="32"/>
      <c r="H69" s="32"/>
      <c r="I69" s="33">
        <v>4</v>
      </c>
      <c r="J69" s="33">
        <v>4</v>
      </c>
      <c r="K69" s="33">
        <v>17</v>
      </c>
      <c r="L69" s="54"/>
      <c r="M69" s="53">
        <f t="shared" si="0"/>
        <v>10</v>
      </c>
      <c r="N69" s="53">
        <f t="shared" si="1"/>
        <v>8</v>
      </c>
      <c r="O69" s="57">
        <f>SUM(K69)</f>
        <v>17</v>
      </c>
      <c r="P69" s="58">
        <f t="shared" si="2"/>
        <v>35</v>
      </c>
      <c r="Q69" s="1"/>
      <c r="R69" s="1"/>
      <c r="S69" s="1"/>
      <c r="T69" s="1"/>
      <c r="U69" s="1"/>
      <c r="V69" s="1"/>
      <c r="W69" s="1"/>
      <c r="X69" s="1"/>
      <c r="Y69" s="1"/>
    </row>
    <row r="70" spans="1:25" ht="45" customHeight="1" x14ac:dyDescent="0.2">
      <c r="A70" s="1"/>
      <c r="B70" s="50">
        <v>62</v>
      </c>
      <c r="C70" s="51">
        <v>1907360130064</v>
      </c>
      <c r="D70" s="52" t="s">
        <v>108</v>
      </c>
      <c r="E70" s="32">
        <v>5</v>
      </c>
      <c r="F70" s="32">
        <v>5</v>
      </c>
      <c r="G70" s="32"/>
      <c r="H70" s="32"/>
      <c r="I70" s="33">
        <v>5</v>
      </c>
      <c r="J70" s="33">
        <v>5</v>
      </c>
      <c r="K70" s="33">
        <v>19</v>
      </c>
      <c r="L70" s="54"/>
      <c r="M70" s="53">
        <f t="shared" si="0"/>
        <v>10</v>
      </c>
      <c r="N70" s="53">
        <f t="shared" si="1"/>
        <v>10</v>
      </c>
      <c r="O70" s="57">
        <f>SUM(K70)</f>
        <v>19</v>
      </c>
      <c r="P70" s="58">
        <f t="shared" si="2"/>
        <v>39</v>
      </c>
      <c r="Q70" s="1"/>
      <c r="R70" s="1"/>
      <c r="S70" s="1"/>
      <c r="T70" s="1"/>
      <c r="U70" s="1"/>
      <c r="V70" s="1"/>
      <c r="W70" s="1"/>
      <c r="X70" s="1"/>
      <c r="Y70" s="1"/>
    </row>
    <row r="71" spans="1:25" ht="45" customHeight="1" x14ac:dyDescent="0.2">
      <c r="A71" s="1"/>
      <c r="B71" s="29">
        <v>63</v>
      </c>
      <c r="C71" s="51">
        <v>1907360130065</v>
      </c>
      <c r="D71" s="52" t="s">
        <v>109</v>
      </c>
      <c r="E71" s="32">
        <v>5</v>
      </c>
      <c r="F71" s="32">
        <v>5</v>
      </c>
      <c r="G71" s="32"/>
      <c r="H71" s="32"/>
      <c r="I71" s="33">
        <v>6</v>
      </c>
      <c r="J71" s="33">
        <v>6</v>
      </c>
      <c r="K71" s="33">
        <v>20</v>
      </c>
      <c r="L71" s="54"/>
      <c r="M71" s="53">
        <f t="shared" si="0"/>
        <v>10</v>
      </c>
      <c r="N71" s="53">
        <f t="shared" si="1"/>
        <v>12</v>
      </c>
      <c r="O71" s="57">
        <f t="shared" ref="O71:O80" si="9">SUM(K71)</f>
        <v>20</v>
      </c>
      <c r="P71" s="58">
        <f t="shared" si="2"/>
        <v>42</v>
      </c>
      <c r="Q71" s="1"/>
      <c r="R71" s="1"/>
      <c r="S71" s="1"/>
      <c r="T71" s="1"/>
      <c r="U71" s="1"/>
      <c r="V71" s="1"/>
      <c r="W71" s="1"/>
      <c r="X71" s="1"/>
      <c r="Y71" s="1"/>
    </row>
    <row r="72" spans="1:25" ht="45" customHeight="1" x14ac:dyDescent="0.2">
      <c r="A72" s="1"/>
      <c r="B72" s="29">
        <v>64</v>
      </c>
      <c r="C72" s="51">
        <v>1907360130066</v>
      </c>
      <c r="D72" s="52" t="s">
        <v>110</v>
      </c>
      <c r="E72" s="32">
        <v>6</v>
      </c>
      <c r="F72" s="32">
        <v>5</v>
      </c>
      <c r="G72" s="32"/>
      <c r="H72" s="32"/>
      <c r="I72" s="33">
        <v>4</v>
      </c>
      <c r="J72" s="33">
        <v>4</v>
      </c>
      <c r="K72" s="33">
        <v>18</v>
      </c>
      <c r="L72" s="54"/>
      <c r="M72" s="53">
        <f t="shared" si="0"/>
        <v>11</v>
      </c>
      <c r="N72" s="53">
        <f t="shared" si="1"/>
        <v>8</v>
      </c>
      <c r="O72" s="57">
        <f t="shared" si="9"/>
        <v>18</v>
      </c>
      <c r="P72" s="58">
        <f t="shared" si="2"/>
        <v>37</v>
      </c>
      <c r="Q72" s="1"/>
      <c r="R72" s="1"/>
      <c r="S72" s="1"/>
      <c r="T72" s="1"/>
      <c r="U72" s="1"/>
      <c r="V72" s="1"/>
      <c r="W72" s="1"/>
      <c r="X72" s="1"/>
      <c r="Y72" s="1"/>
    </row>
    <row r="73" spans="1:25" ht="45" customHeight="1" x14ac:dyDescent="0.2">
      <c r="A73" s="1"/>
      <c r="B73" s="50">
        <v>65</v>
      </c>
      <c r="C73" s="51">
        <v>2007360139001</v>
      </c>
      <c r="D73" s="52" t="s">
        <v>111</v>
      </c>
      <c r="E73" s="32">
        <v>6</v>
      </c>
      <c r="F73" s="32">
        <v>7</v>
      </c>
      <c r="G73" s="32"/>
      <c r="H73" s="32"/>
      <c r="I73" s="33">
        <v>7</v>
      </c>
      <c r="J73" s="33">
        <v>7</v>
      </c>
      <c r="K73" s="33">
        <v>20</v>
      </c>
      <c r="L73" s="54"/>
      <c r="M73" s="53">
        <f t="shared" si="0"/>
        <v>13</v>
      </c>
      <c r="N73" s="53">
        <f t="shared" si="1"/>
        <v>14</v>
      </c>
      <c r="O73" s="57">
        <f t="shared" si="9"/>
        <v>20</v>
      </c>
      <c r="P73" s="58">
        <f t="shared" si="2"/>
        <v>47</v>
      </c>
      <c r="Q73" s="1"/>
      <c r="R73" s="1"/>
      <c r="S73" s="1"/>
      <c r="T73" s="1"/>
      <c r="U73" s="1"/>
      <c r="V73" s="1"/>
      <c r="W73" s="1"/>
      <c r="X73" s="1"/>
      <c r="Y73" s="1"/>
    </row>
    <row r="74" spans="1:25" ht="45" customHeight="1" x14ac:dyDescent="0.2">
      <c r="A74" s="1"/>
      <c r="B74" s="29">
        <v>66</v>
      </c>
      <c r="C74" s="51">
        <v>2007360139003</v>
      </c>
      <c r="D74" s="52" t="s">
        <v>87</v>
      </c>
      <c r="E74" s="32">
        <v>6</v>
      </c>
      <c r="F74" s="32">
        <v>5</v>
      </c>
      <c r="G74" s="32"/>
      <c r="H74" s="32"/>
      <c r="I74" s="33">
        <v>5</v>
      </c>
      <c r="J74" s="33">
        <v>6</v>
      </c>
      <c r="K74" s="33">
        <v>20</v>
      </c>
      <c r="L74" s="54"/>
      <c r="M74" s="53">
        <f t="shared" si="0"/>
        <v>11</v>
      </c>
      <c r="N74" s="53">
        <f t="shared" si="1"/>
        <v>11</v>
      </c>
      <c r="O74" s="84">
        <f t="shared" si="9"/>
        <v>20</v>
      </c>
      <c r="P74" s="85">
        <f t="shared" si="2"/>
        <v>42</v>
      </c>
      <c r="Q74" s="1"/>
      <c r="R74" s="1"/>
      <c r="S74" s="1"/>
      <c r="T74" s="1"/>
      <c r="U74" s="1"/>
      <c r="V74" s="1"/>
      <c r="W74" s="1"/>
      <c r="X74" s="1"/>
      <c r="Y74" s="1"/>
    </row>
    <row r="75" spans="1:25" ht="45" customHeight="1" x14ac:dyDescent="0.2">
      <c r="A75" s="1"/>
      <c r="B75" s="29">
        <v>67</v>
      </c>
      <c r="C75" s="51">
        <v>2007360139004</v>
      </c>
      <c r="D75" s="52" t="s">
        <v>112</v>
      </c>
      <c r="E75" s="32">
        <v>5</v>
      </c>
      <c r="F75" s="32">
        <v>6</v>
      </c>
      <c r="G75" s="32"/>
      <c r="H75" s="32"/>
      <c r="I75" s="33">
        <v>6</v>
      </c>
      <c r="J75" s="33">
        <v>5</v>
      </c>
      <c r="K75" s="33">
        <v>18</v>
      </c>
      <c r="L75" s="54"/>
      <c r="M75" s="53">
        <f t="shared" si="0"/>
        <v>11</v>
      </c>
      <c r="N75" s="53">
        <f t="shared" si="1"/>
        <v>11</v>
      </c>
      <c r="O75" s="84">
        <f t="shared" si="9"/>
        <v>18</v>
      </c>
      <c r="P75" s="85">
        <f t="shared" si="2"/>
        <v>40</v>
      </c>
      <c r="Q75" s="1"/>
      <c r="R75" s="1"/>
      <c r="S75" s="1"/>
      <c r="T75" s="1"/>
      <c r="U75" s="1"/>
      <c r="V75" s="1"/>
      <c r="W75" s="1"/>
      <c r="X75" s="1"/>
      <c r="Y75" s="1"/>
    </row>
    <row r="76" spans="1:25" ht="45" customHeight="1" x14ac:dyDescent="0.2">
      <c r="A76" s="1"/>
      <c r="B76" s="29">
        <v>68</v>
      </c>
      <c r="C76" s="51">
        <v>2007360139005</v>
      </c>
      <c r="D76" s="52" t="s">
        <v>113</v>
      </c>
      <c r="E76" s="32">
        <v>5</v>
      </c>
      <c r="F76" s="32">
        <v>4</v>
      </c>
      <c r="G76" s="32"/>
      <c r="H76" s="32"/>
      <c r="I76" s="33">
        <v>4</v>
      </c>
      <c r="J76" s="33">
        <v>5</v>
      </c>
      <c r="K76" s="33">
        <v>17</v>
      </c>
      <c r="L76" s="54"/>
      <c r="M76" s="53">
        <f t="shared" si="0"/>
        <v>9</v>
      </c>
      <c r="N76" s="53">
        <f t="shared" si="1"/>
        <v>9</v>
      </c>
      <c r="O76" s="84">
        <f t="shared" si="9"/>
        <v>17</v>
      </c>
      <c r="P76" s="85">
        <f t="shared" si="2"/>
        <v>35</v>
      </c>
      <c r="Q76" s="1"/>
      <c r="R76" s="1"/>
      <c r="S76" s="1"/>
      <c r="T76" s="1"/>
      <c r="U76" s="1"/>
      <c r="V76" s="1"/>
      <c r="W76" s="1"/>
      <c r="X76" s="1"/>
      <c r="Y76" s="1"/>
    </row>
    <row r="77" spans="1:25" ht="45" customHeight="1" x14ac:dyDescent="0.2">
      <c r="A77" s="1"/>
      <c r="B77" s="29">
        <v>69</v>
      </c>
      <c r="C77" s="51">
        <v>2007360139006</v>
      </c>
      <c r="D77" s="52" t="s">
        <v>114</v>
      </c>
      <c r="E77" s="32">
        <v>5</v>
      </c>
      <c r="F77" s="32">
        <v>5</v>
      </c>
      <c r="G77" s="32"/>
      <c r="H77" s="32"/>
      <c r="I77" s="33">
        <v>5</v>
      </c>
      <c r="J77" s="33">
        <v>5</v>
      </c>
      <c r="K77" s="33">
        <v>18</v>
      </c>
      <c r="L77" s="54"/>
      <c r="M77" s="53">
        <f t="shared" si="0"/>
        <v>10</v>
      </c>
      <c r="N77" s="53">
        <f t="shared" si="1"/>
        <v>10</v>
      </c>
      <c r="O77" s="84">
        <f t="shared" si="9"/>
        <v>18</v>
      </c>
      <c r="P77" s="85">
        <f t="shared" si="2"/>
        <v>38</v>
      </c>
      <c r="Q77" s="1"/>
      <c r="R77" s="1"/>
      <c r="S77" s="1"/>
      <c r="T77" s="1"/>
      <c r="U77" s="1"/>
      <c r="V77" s="1"/>
      <c r="W77" s="1"/>
      <c r="X77" s="1"/>
      <c r="Y77" s="1"/>
    </row>
    <row r="78" spans="1:25" ht="45" customHeight="1" x14ac:dyDescent="0.2">
      <c r="A78" s="1"/>
      <c r="B78" s="50">
        <v>70</v>
      </c>
      <c r="C78" s="51">
        <v>1907360000058</v>
      </c>
      <c r="D78" s="52" t="s">
        <v>115</v>
      </c>
      <c r="E78" s="32">
        <v>5</v>
      </c>
      <c r="F78" s="32">
        <v>4</v>
      </c>
      <c r="G78" s="32"/>
      <c r="H78" s="32"/>
      <c r="I78" s="33">
        <v>4</v>
      </c>
      <c r="J78" s="33">
        <v>5</v>
      </c>
      <c r="K78" s="33">
        <v>17</v>
      </c>
      <c r="L78" s="54"/>
      <c r="M78" s="53">
        <f t="shared" si="0"/>
        <v>9</v>
      </c>
      <c r="N78" s="53">
        <f t="shared" si="1"/>
        <v>9</v>
      </c>
      <c r="O78" s="84">
        <f t="shared" si="9"/>
        <v>17</v>
      </c>
      <c r="P78" s="85">
        <f t="shared" si="2"/>
        <v>35</v>
      </c>
      <c r="Q78" s="1"/>
      <c r="R78" s="1"/>
      <c r="S78" s="1"/>
      <c r="T78" s="1"/>
      <c r="U78" s="1"/>
      <c r="V78" s="1"/>
      <c r="W78" s="1"/>
      <c r="X78" s="1"/>
      <c r="Y78" s="1"/>
    </row>
    <row r="79" spans="1:25" ht="45" customHeight="1" x14ac:dyDescent="0.2">
      <c r="A79" s="1"/>
      <c r="B79" s="29">
        <v>71</v>
      </c>
      <c r="C79" s="51">
        <v>1907360400013</v>
      </c>
      <c r="D79" s="52" t="s">
        <v>116</v>
      </c>
      <c r="E79" s="32">
        <v>5</v>
      </c>
      <c r="F79" s="32">
        <v>4</v>
      </c>
      <c r="G79" s="32"/>
      <c r="H79" s="32"/>
      <c r="I79" s="33">
        <v>4</v>
      </c>
      <c r="J79" s="33">
        <v>5</v>
      </c>
      <c r="K79" s="33">
        <v>18</v>
      </c>
      <c r="L79" s="54"/>
      <c r="M79" s="53">
        <f t="shared" si="0"/>
        <v>9</v>
      </c>
      <c r="N79" s="53">
        <f t="shared" si="1"/>
        <v>9</v>
      </c>
      <c r="O79" s="84">
        <f t="shared" si="9"/>
        <v>18</v>
      </c>
      <c r="P79" s="85">
        <f t="shared" si="2"/>
        <v>36</v>
      </c>
      <c r="Q79" s="1"/>
      <c r="R79" s="1"/>
      <c r="S79" s="1"/>
      <c r="T79" s="1"/>
      <c r="U79" s="1"/>
      <c r="V79" s="1"/>
      <c r="W79" s="1"/>
      <c r="X79" s="1"/>
      <c r="Y79" s="1"/>
    </row>
    <row r="80" spans="1:25" ht="45" customHeight="1" x14ac:dyDescent="0.2">
      <c r="A80" s="1"/>
      <c r="B80" s="29">
        <v>72</v>
      </c>
      <c r="C80" s="51">
        <v>1907360400041</v>
      </c>
      <c r="D80" s="52" t="s">
        <v>117</v>
      </c>
      <c r="E80" s="32">
        <v>5</v>
      </c>
      <c r="F80" s="32">
        <v>5</v>
      </c>
      <c r="G80" s="32"/>
      <c r="H80" s="32"/>
      <c r="I80" s="33">
        <v>5</v>
      </c>
      <c r="J80" s="33">
        <v>5</v>
      </c>
      <c r="K80" s="33">
        <v>20</v>
      </c>
      <c r="L80" s="54"/>
      <c r="M80" s="53">
        <f t="shared" si="0"/>
        <v>10</v>
      </c>
      <c r="N80" s="53">
        <f t="shared" si="1"/>
        <v>10</v>
      </c>
      <c r="O80" s="84">
        <f t="shared" si="9"/>
        <v>20</v>
      </c>
      <c r="P80" s="85">
        <f t="shared" si="2"/>
        <v>40</v>
      </c>
      <c r="Q80" s="1"/>
      <c r="R80" s="1"/>
      <c r="S80" s="1"/>
      <c r="T80" s="1"/>
      <c r="U80" s="1"/>
      <c r="V80" s="1"/>
      <c r="W80" s="1"/>
      <c r="X80" s="1"/>
      <c r="Y80" s="1"/>
    </row>
    <row r="81" spans="1:25" ht="93.75" customHeight="1" x14ac:dyDescent="0.2">
      <c r="A81" s="1"/>
      <c r="B81" s="75" t="s">
        <v>31</v>
      </c>
      <c r="C81" s="76"/>
      <c r="D81" s="77"/>
      <c r="E81" s="37">
        <v>72</v>
      </c>
      <c r="F81" s="37">
        <v>72</v>
      </c>
      <c r="G81" s="37">
        <f>COUNTIF(G9:G9,"&gt;="&amp;(G7/2))</f>
        <v>0</v>
      </c>
      <c r="H81" s="37">
        <f>COUNTIF(H9:H9,"&gt;="&amp;(H7/2))</f>
        <v>0</v>
      </c>
      <c r="I81" s="37">
        <v>72</v>
      </c>
      <c r="J81" s="37">
        <v>72</v>
      </c>
      <c r="K81" s="37">
        <v>72</v>
      </c>
      <c r="L81" s="37">
        <f>COUNTIF(L9:L9,"&gt;="&amp;(L7/2))</f>
        <v>0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51.75" customHeight="1" x14ac:dyDescent="0.2">
      <c r="A82" s="1"/>
      <c r="B82" s="75" t="s">
        <v>32</v>
      </c>
      <c r="C82" s="76"/>
      <c r="D82" s="77"/>
      <c r="E82" s="37">
        <v>72</v>
      </c>
      <c r="F82" s="37">
        <v>72</v>
      </c>
      <c r="G82" s="37">
        <f>COUNT(G9:G9)</f>
        <v>0</v>
      </c>
      <c r="H82" s="37">
        <f>COUNT(H9:H9)</f>
        <v>0</v>
      </c>
      <c r="I82" s="37">
        <v>72</v>
      </c>
      <c r="J82" s="37">
        <v>72</v>
      </c>
      <c r="K82" s="37">
        <v>72</v>
      </c>
      <c r="L82" s="37">
        <f>COUNT(L9:L9)</f>
        <v>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43.5" customHeight="1" x14ac:dyDescent="0.2">
      <c r="A83" s="1"/>
      <c r="B83" s="78" t="s">
        <v>33</v>
      </c>
      <c r="C83" s="79"/>
      <c r="D83" s="80"/>
      <c r="E83" s="38">
        <f t="shared" ref="E83:L83" si="10">E81/E82*100</f>
        <v>100</v>
      </c>
      <c r="F83" s="38">
        <f t="shared" si="10"/>
        <v>100</v>
      </c>
      <c r="G83" s="38" t="e">
        <f t="shared" si="10"/>
        <v>#DIV/0!</v>
      </c>
      <c r="H83" s="38" t="e">
        <f t="shared" si="10"/>
        <v>#DIV/0!</v>
      </c>
      <c r="I83" s="38">
        <f t="shared" si="10"/>
        <v>100</v>
      </c>
      <c r="J83" s="38">
        <f t="shared" si="10"/>
        <v>100</v>
      </c>
      <c r="K83" s="38">
        <f t="shared" si="10"/>
        <v>100</v>
      </c>
      <c r="L83" s="39" t="e">
        <f t="shared" si="10"/>
        <v>#DIV/0!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43.5" customHeight="1" x14ac:dyDescent="0.2">
      <c r="A84" s="1"/>
      <c r="B84" s="81" t="s">
        <v>34</v>
      </c>
      <c r="C84" s="66"/>
      <c r="D84" s="68"/>
      <c r="E84" s="40">
        <f>SUM(E81)/SUM(E82)*100</f>
        <v>100</v>
      </c>
      <c r="F84" s="72">
        <f>SUM(F81:H81)/SUM(F82:H82)*100</f>
        <v>100</v>
      </c>
      <c r="G84" s="66"/>
      <c r="H84" s="68"/>
      <c r="I84" s="40">
        <f t="shared" ref="I84:K84" si="11">SUM(I81)/SUM(I82)*100</f>
        <v>100</v>
      </c>
      <c r="J84" s="40">
        <f t="shared" si="11"/>
        <v>100</v>
      </c>
      <c r="K84" s="40">
        <f t="shared" si="11"/>
        <v>100</v>
      </c>
      <c r="L84" s="4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53.25" customHeight="1" x14ac:dyDescent="0.2">
      <c r="A85" s="1"/>
      <c r="B85" s="82" t="s">
        <v>35</v>
      </c>
      <c r="C85" s="66"/>
      <c r="D85" s="68"/>
      <c r="E85" s="42" t="str">
        <f t="shared" ref="E85:F85" si="12">IFERROR((0.7*$L83+0.3*E84),"-")</f>
        <v>-</v>
      </c>
      <c r="F85" s="73" t="str">
        <f t="shared" si="12"/>
        <v>-</v>
      </c>
      <c r="G85" s="66"/>
      <c r="H85" s="68"/>
      <c r="I85" s="42" t="str">
        <f t="shared" ref="I85:K85" si="13">IFERROR((0.7*$L83+0.3*I84),"-")</f>
        <v>-</v>
      </c>
      <c r="J85" s="42" t="str">
        <f t="shared" si="13"/>
        <v>-</v>
      </c>
      <c r="K85" s="42" t="str">
        <f t="shared" si="13"/>
        <v>-</v>
      </c>
      <c r="L85" s="43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4.25" customHeight="1" x14ac:dyDescent="0.2">
      <c r="A86" s="1"/>
      <c r="B86" s="44" t="s">
        <v>36</v>
      </c>
      <c r="C86" s="44" t="s">
        <v>37</v>
      </c>
      <c r="D86" s="45"/>
      <c r="E86" s="46"/>
      <c r="F86" s="46"/>
      <c r="G86" s="46"/>
      <c r="H86" s="4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4.25" customHeight="1" x14ac:dyDescent="0.2">
      <c r="A87" s="1"/>
      <c r="B87" s="44" t="s">
        <v>38</v>
      </c>
      <c r="C87" s="44" t="s">
        <v>39</v>
      </c>
      <c r="D87" s="47"/>
      <c r="E87" s="48"/>
      <c r="F87" s="1"/>
      <c r="G87" s="46"/>
      <c r="H87" s="4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4.25" customHeight="1" x14ac:dyDescent="0.2">
      <c r="A88" s="1"/>
      <c r="B88" s="1"/>
      <c r="C88" s="1"/>
      <c r="D88" s="47"/>
      <c r="E88" s="47"/>
      <c r="F88" s="1"/>
      <c r="G88" s="46"/>
      <c r="H88" s="4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4.25" customHeight="1" x14ac:dyDescent="0.2">
      <c r="A89" s="1"/>
      <c r="B89" s="49"/>
      <c r="C89" s="49"/>
      <c r="D89" s="45"/>
      <c r="E89" s="46"/>
      <c r="F89" s="46"/>
      <c r="G89" s="46"/>
      <c r="H89" s="4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4.2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4.2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4.2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4.2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4.2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4.2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4.2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4.2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4.2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4.2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4.2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4.2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4.2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4.2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4.2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4.2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4.2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4.2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4.2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4.2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4.2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4.2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4.2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4.2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4.2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4.2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4.2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4.2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4.2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4.2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4.2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4.2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4.2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4.2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4.2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4.2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4.2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4.2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4.2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4.2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4.2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4.2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4.2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4.2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4.2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4.2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4.2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4.2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4.2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4.2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4.2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4.2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4.2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4.2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4.2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4.2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4.2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4.2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4.2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4.2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4.2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4.2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4.2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4.2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4.2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4.2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4.2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4.2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4.2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4.2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4.2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4.2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4.2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4.2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4.2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4.2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4.2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4.2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4.2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4.2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4.2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4.2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4.2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4.2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4.2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4.2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4.2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4.2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4.2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4.2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4.2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4.2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4.2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4.2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4.2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4.2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4.2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4.2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4.2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4.2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4.2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4.2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4.2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.2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4.2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4.2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.2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.2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.2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.2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4.2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4.2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.2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4.2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4.2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4.2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4.2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.2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4.2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4.2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4.2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4.2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4.2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4.2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4.2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4.2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.2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.2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.2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.2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.2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4.2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4.2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4.2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4.2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4.2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4.2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4.2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4.2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4.2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4.2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4.2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4.2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4.2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4.2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4.2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4.2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4.2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4.2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4.2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4.2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4.2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4.2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4.2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4.2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4.2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4.2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4.2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4.2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4.2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4.2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4.2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4.2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4.2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4.2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4.2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4.2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4.2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4.2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4.2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4.2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4.2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4.2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4.2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4.2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4.2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4.2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4.2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4.2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4.2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4.2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4.2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4.2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4.2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4.2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4.2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4.2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4.2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4.2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4.2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4.2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4.2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4.2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4.2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25" ht="15.75" customHeight="1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25" ht="15.75" customHeight="1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25" ht="15.75" customHeight="1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25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  <row r="1035" ht="15.75" customHeight="1" x14ac:dyDescent="0.2"/>
    <row r="1036" ht="15.75" customHeight="1" x14ac:dyDescent="0.2"/>
    <row r="1037" ht="15.75" customHeight="1" x14ac:dyDescent="0.2"/>
    <row r="1038" ht="15.75" customHeight="1" x14ac:dyDescent="0.2"/>
    <row r="1039" ht="15.75" customHeight="1" x14ac:dyDescent="0.2"/>
    <row r="1040" ht="15.75" customHeight="1" x14ac:dyDescent="0.2"/>
    <row r="1041" ht="15.75" customHeight="1" x14ac:dyDescent="0.2"/>
    <row r="1042" ht="15.75" customHeight="1" x14ac:dyDescent="0.2"/>
    <row r="1043" ht="15.75" customHeight="1" x14ac:dyDescent="0.2"/>
    <row r="1044" ht="15.75" customHeight="1" x14ac:dyDescent="0.2"/>
    <row r="1045" ht="15.75" customHeight="1" x14ac:dyDescent="0.2"/>
    <row r="1046" ht="15.75" customHeight="1" x14ac:dyDescent="0.2"/>
    <row r="1047" ht="15.75" customHeight="1" x14ac:dyDescent="0.2"/>
    <row r="1048" ht="15.75" customHeight="1" x14ac:dyDescent="0.2"/>
    <row r="1049" ht="15.75" customHeight="1" x14ac:dyDescent="0.2"/>
    <row r="1050" ht="15.75" customHeight="1" x14ac:dyDescent="0.2"/>
    <row r="1051" ht="15.75" customHeight="1" x14ac:dyDescent="0.2"/>
  </sheetData>
  <mergeCells count="21">
    <mergeCell ref="F84:H84"/>
    <mergeCell ref="F85:H85"/>
    <mergeCell ref="B5:D5"/>
    <mergeCell ref="F5:H5"/>
    <mergeCell ref="B81:D81"/>
    <mergeCell ref="B82:D82"/>
    <mergeCell ref="B83:D83"/>
    <mergeCell ref="B84:D84"/>
    <mergeCell ref="B85:D85"/>
    <mergeCell ref="B6:D6"/>
    <mergeCell ref="E8:K8"/>
    <mergeCell ref="M4:M5"/>
    <mergeCell ref="N4:N5"/>
    <mergeCell ref="O4:O5"/>
    <mergeCell ref="B1:L1"/>
    <mergeCell ref="B2:L2"/>
    <mergeCell ref="C3:D3"/>
    <mergeCell ref="B4:D4"/>
    <mergeCell ref="E4:H4"/>
    <mergeCell ref="I4:J4"/>
    <mergeCell ref="L4:L6"/>
  </mergeCells>
  <pageMargins left="0.43" right="0.39" top="0.22" bottom="0.23" header="0" footer="0"/>
  <pageSetup paperSize="9" scale="23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theory_co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91995</cp:lastModifiedBy>
  <dcterms:modified xsi:type="dcterms:W3CDTF">2023-02-23T03:29:23Z</dcterms:modified>
</cp:coreProperties>
</file>