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Эконометрика\"/>
    </mc:Choice>
  </mc:AlternateContent>
  <bookViews>
    <workbookView xWindow="0" yWindow="0" windowWidth="11490" windowHeight="4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B47" i="1" a="1"/>
  <c r="B47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5" i="1"/>
  <c r="G6" i="1"/>
  <c r="G7" i="1"/>
  <c r="G4" i="1"/>
  <c r="F17" i="1"/>
  <c r="F5" i="1"/>
  <c r="F6" i="1"/>
  <c r="F7" i="1"/>
  <c r="F4" i="1"/>
  <c r="E5" i="1"/>
  <c r="E6" i="1"/>
  <c r="E7" i="1"/>
  <c r="E8" i="1"/>
  <c r="E9" i="1"/>
  <c r="E10" i="1"/>
  <c r="E11" i="1"/>
  <c r="E12" i="1"/>
  <c r="E13" i="1"/>
  <c r="E14" i="1"/>
  <c r="E15" i="1"/>
  <c r="E4" i="1"/>
  <c r="D15" i="1"/>
  <c r="D5" i="1"/>
  <c r="D6" i="1"/>
  <c r="D7" i="1"/>
  <c r="D8" i="1"/>
  <c r="D9" i="1"/>
  <c r="D10" i="1"/>
  <c r="D11" i="1"/>
  <c r="D12" i="1"/>
  <c r="D13" i="1"/>
  <c r="D14" i="1"/>
  <c r="D4" i="1"/>
  <c r="C15" i="1"/>
  <c r="C4" i="1"/>
  <c r="C5" i="1"/>
  <c r="C6" i="1"/>
  <c r="C7" i="1"/>
  <c r="C8" i="1"/>
  <c r="C9" i="1"/>
  <c r="C10" i="1"/>
  <c r="C11" i="1"/>
  <c r="C12" i="1"/>
  <c r="C13" i="1"/>
  <c r="C14" i="1"/>
  <c r="C3" i="1"/>
  <c r="C47" i="1" l="1"/>
  <c r="C50" i="1"/>
  <c r="C48" i="1"/>
  <c r="B50" i="1"/>
  <c r="B48" i="1"/>
  <c r="C51" i="1"/>
  <c r="C49" i="1"/>
  <c r="B51" i="1"/>
  <c r="B49" i="1"/>
</calcChain>
</file>

<file path=xl/sharedStrings.xml><?xml version="1.0" encoding="utf-8"?>
<sst xmlns="http://schemas.openxmlformats.org/spreadsheetml/2006/main" count="33" uniqueCount="33">
  <si>
    <t>t</t>
  </si>
  <si>
    <t>y</t>
  </si>
  <si>
    <t>S</t>
  </si>
  <si>
    <t>T</t>
  </si>
  <si>
    <t>E</t>
  </si>
  <si>
    <t>Среднее</t>
  </si>
  <si>
    <t>Выбираем аддитивную модель ряда, так как амплитуда колебаний не зависит от тренда</t>
  </si>
  <si>
    <t xml:space="preserve">1. </t>
  </si>
  <si>
    <t>Y=T+S+E</t>
  </si>
  <si>
    <t>Визуально по графику: Период ЦС равен 4.</t>
  </si>
  <si>
    <t>2. Определяем u1 (первое приближение тренда) методом скользящего среднего с окном сглаживания, равным периоду ЦС.</t>
  </si>
  <si>
    <t>u1</t>
  </si>
  <si>
    <t>u2</t>
  </si>
  <si>
    <t>3. Определяем u2 (2-е приб-е тренда) для точной привязки среднего к середине окна сглаживания.</t>
  </si>
  <si>
    <t>s1=Y-u2</t>
  </si>
  <si>
    <t>4.определяем s1 - 1-е прибл-е ЦС.</t>
  </si>
  <si>
    <t>s1</t>
  </si>
  <si>
    <t>5. Определяем s2 усреднением по периодам.</t>
  </si>
  <si>
    <t>s2</t>
  </si>
  <si>
    <t>s3</t>
  </si>
  <si>
    <t>6. Определяем s3=s2 -срs2</t>
  </si>
  <si>
    <t>7. ЦС S - получена копированием s3 на все моменты времени.</t>
  </si>
  <si>
    <t>T+E</t>
  </si>
  <si>
    <t>8. T+E+Y-S</t>
  </si>
  <si>
    <t>9. Определяем формулу тренда по МНК.</t>
  </si>
  <si>
    <t>(m^)</t>
  </si>
  <si>
    <t>(b^)</t>
  </si>
  <si>
    <t>T= (m^)t+(b^)</t>
  </si>
  <si>
    <t>QR</t>
  </si>
  <si>
    <t>Qe</t>
  </si>
  <si>
    <t>R^2</t>
  </si>
  <si>
    <t>10.Расчет остатков: E=(T+E)-T.</t>
  </si>
  <si>
    <r>
      <t>11. Так как по модулю E&lt;&lt;Y,T,</t>
    </r>
    <r>
      <rPr>
        <b/>
        <sz val="11"/>
        <color theme="1"/>
        <rFont val="Calibri"/>
        <family val="2"/>
        <charset val="204"/>
        <scheme val="minor"/>
      </rPr>
      <t>S</t>
    </r>
    <r>
      <rPr>
        <sz val="11"/>
        <color theme="1"/>
        <rFont val="Calibri"/>
        <family val="2"/>
        <charset val="204"/>
        <scheme val="minor"/>
      </rPr>
      <t>, то модель значима.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</si>
</sst>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  <font>
      <sz val="12"/>
      <color theme="9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168044619422571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Лист1!$B$2:$B$17</c:f>
              <c:numCache>
                <c:formatCode>General</c:formatCode>
                <c:ptCount val="16"/>
                <c:pt idx="0">
                  <c:v>6</c:v>
                </c:pt>
                <c:pt idx="1">
                  <c:v>4.4000000000000004</c:v>
                </c:pt>
                <c:pt idx="2">
                  <c:v>5</c:v>
                </c:pt>
                <c:pt idx="3">
                  <c:v>9</c:v>
                </c:pt>
                <c:pt idx="4">
                  <c:v>7.2</c:v>
                </c:pt>
                <c:pt idx="5">
                  <c:v>4.8</c:v>
                </c:pt>
                <c:pt idx="6">
                  <c:v>6</c:v>
                </c:pt>
                <c:pt idx="7">
                  <c:v>10</c:v>
                </c:pt>
                <c:pt idx="8">
                  <c:v>8</c:v>
                </c:pt>
                <c:pt idx="9">
                  <c:v>5.6</c:v>
                </c:pt>
                <c:pt idx="10">
                  <c:v>6.4</c:v>
                </c:pt>
                <c:pt idx="11">
                  <c:v>11</c:v>
                </c:pt>
                <c:pt idx="12">
                  <c:v>9</c:v>
                </c:pt>
                <c:pt idx="13">
                  <c:v>6.6</c:v>
                </c:pt>
                <c:pt idx="14">
                  <c:v>7</c:v>
                </c:pt>
                <c:pt idx="15">
                  <c:v>10.8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70-40B8-A2CF-55E9234FC642}"/>
            </c:ext>
          </c:extLst>
        </c:ser>
        <c:ser>
          <c:idx val="1"/>
          <c:order val="1"/>
          <c:tx>
            <c:v>u2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Лист1!$A$4:$A$15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xVal>
          <c:yVal>
            <c:numRef>
              <c:f>Лист1!$D$4:$D$15</c:f>
              <c:numCache>
                <c:formatCode>General</c:formatCode>
                <c:ptCount val="12"/>
                <c:pt idx="0">
                  <c:v>6.25</c:v>
                </c:pt>
                <c:pt idx="1">
                  <c:v>6.4499999999999993</c:v>
                </c:pt>
                <c:pt idx="2">
                  <c:v>6.625</c:v>
                </c:pt>
                <c:pt idx="3">
                  <c:v>6.875</c:v>
                </c:pt>
                <c:pt idx="4">
                  <c:v>7.1</c:v>
                </c:pt>
                <c:pt idx="5">
                  <c:v>7.3000000000000007</c:v>
                </c:pt>
                <c:pt idx="6">
                  <c:v>7.45</c:v>
                </c:pt>
                <c:pt idx="7">
                  <c:v>7.625</c:v>
                </c:pt>
                <c:pt idx="8">
                  <c:v>7.875</c:v>
                </c:pt>
                <c:pt idx="9">
                  <c:v>8.125</c:v>
                </c:pt>
                <c:pt idx="10">
                  <c:v>8.3249999999999993</c:v>
                </c:pt>
                <c:pt idx="11">
                  <c:v>8.375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70-40B8-A2CF-55E9234FC642}"/>
            </c:ext>
          </c:extLst>
        </c:ser>
        <c:ser>
          <c:idx val="2"/>
          <c:order val="2"/>
          <c:tx>
            <c:strRef>
              <c:f>Лист1!$H$1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Лист1!$H$2:$H$17</c:f>
              <c:numCache>
                <c:formatCode>General</c:formatCode>
                <c:ptCount val="16"/>
                <c:pt idx="0">
                  <c:v>0.58125000000000004</c:v>
                </c:pt>
                <c:pt idx="1">
                  <c:v>-1.9770833333333337</c:v>
                </c:pt>
                <c:pt idx="2">
                  <c:v>-1.2937499999999997</c:v>
                </c:pt>
                <c:pt idx="3">
                  <c:v>2.6895833333333332</c:v>
                </c:pt>
                <c:pt idx="4">
                  <c:v>0.58125000000000004</c:v>
                </c:pt>
                <c:pt idx="5">
                  <c:v>-1.9770833333333337</c:v>
                </c:pt>
                <c:pt idx="6">
                  <c:v>-1.2937499999999997</c:v>
                </c:pt>
                <c:pt idx="7">
                  <c:v>2.6895833333333332</c:v>
                </c:pt>
                <c:pt idx="8">
                  <c:v>0.58125000000000004</c:v>
                </c:pt>
                <c:pt idx="9">
                  <c:v>-1.9770833333333337</c:v>
                </c:pt>
                <c:pt idx="10">
                  <c:v>-1.2937499999999997</c:v>
                </c:pt>
                <c:pt idx="11">
                  <c:v>2.6895833333333332</c:v>
                </c:pt>
                <c:pt idx="12">
                  <c:v>0.58125000000000004</c:v>
                </c:pt>
                <c:pt idx="13">
                  <c:v>-1.9770833333333337</c:v>
                </c:pt>
                <c:pt idx="14">
                  <c:v>-1.2937499999999997</c:v>
                </c:pt>
                <c:pt idx="15">
                  <c:v>2.6895833333333332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70-40B8-A2CF-55E9234FC642}"/>
            </c:ext>
          </c:extLst>
        </c:ser>
        <c:ser>
          <c:idx val="3"/>
          <c:order val="3"/>
          <c:tx>
            <c:strRef>
              <c:f>Лист1!$J$1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Лист1!$J$2:$J$17</c:f>
              <c:numCache>
                <c:formatCode>General</c:formatCode>
                <c:ptCount val="16"/>
                <c:pt idx="0">
                  <c:v>5.9018382352941181</c:v>
                </c:pt>
                <c:pt idx="1">
                  <c:v>6.0882598039215692</c:v>
                </c:pt>
                <c:pt idx="2">
                  <c:v>6.2746813725490203</c:v>
                </c:pt>
                <c:pt idx="3">
                  <c:v>6.4611029411764713</c:v>
                </c:pt>
                <c:pt idx="4">
                  <c:v>6.6475245098039224</c:v>
                </c:pt>
                <c:pt idx="5">
                  <c:v>6.8339460784313726</c:v>
                </c:pt>
                <c:pt idx="6">
                  <c:v>7.0203676470588237</c:v>
                </c:pt>
                <c:pt idx="7">
                  <c:v>7.2067892156862747</c:v>
                </c:pt>
                <c:pt idx="8">
                  <c:v>7.3932107843137258</c:v>
                </c:pt>
                <c:pt idx="9">
                  <c:v>7.5796323529411769</c:v>
                </c:pt>
                <c:pt idx="10">
                  <c:v>7.7660539215686279</c:v>
                </c:pt>
                <c:pt idx="11">
                  <c:v>7.952475490196079</c:v>
                </c:pt>
                <c:pt idx="12">
                  <c:v>8.138897058823531</c:v>
                </c:pt>
                <c:pt idx="13">
                  <c:v>8.3253186274509812</c:v>
                </c:pt>
                <c:pt idx="14">
                  <c:v>8.5117401960784314</c:v>
                </c:pt>
                <c:pt idx="15">
                  <c:v>8.6981617647058833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70-40B8-A2CF-55E9234FC642}"/>
            </c:ext>
          </c:extLst>
        </c:ser>
        <c:ser>
          <c:idx val="4"/>
          <c:order val="4"/>
          <c:tx>
            <c:strRef>
              <c:f>Лист1!$K$1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Лист1!$K$2:$K$17</c:f>
              <c:numCache>
                <c:formatCode>General</c:formatCode>
                <c:ptCount val="16"/>
                <c:pt idx="0">
                  <c:v>-0.48308823529411793</c:v>
                </c:pt>
                <c:pt idx="1">
                  <c:v>0.28882352941176492</c:v>
                </c:pt>
                <c:pt idx="2">
                  <c:v>1.9068627450979037E-2</c:v>
                </c:pt>
                <c:pt idx="3">
                  <c:v>-0.15068627450980454</c:v>
                </c:pt>
                <c:pt idx="4">
                  <c:v>-2.8774509803922044E-2</c:v>
                </c:pt>
                <c:pt idx="5">
                  <c:v>-5.6862745098039014E-2</c:v>
                </c:pt>
                <c:pt idx="6">
                  <c:v>0.27338235294117563</c:v>
                </c:pt>
                <c:pt idx="7">
                  <c:v>0.10362745098039206</c:v>
                </c:pt>
                <c:pt idx="8">
                  <c:v>2.5539215686274375E-2</c:v>
                </c:pt>
                <c:pt idx="9">
                  <c:v>-2.5490196078434835E-3</c:v>
                </c:pt>
                <c:pt idx="10">
                  <c:v>-7.2303921568628304E-2</c:v>
                </c:pt>
                <c:pt idx="11">
                  <c:v>0.35794117647058776</c:v>
                </c:pt>
                <c:pt idx="12">
                  <c:v>0.27985294117646831</c:v>
                </c:pt>
                <c:pt idx="13">
                  <c:v>0.25176470588235311</c:v>
                </c:pt>
                <c:pt idx="14">
                  <c:v>-0.21799019607843206</c:v>
                </c:pt>
                <c:pt idx="15">
                  <c:v>-0.58774509803921582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270-40B8-A2CF-55E9234FC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70360"/>
        <c:axId val="333969376"/>
      </c:scatterChart>
      <c:valAx>
        <c:axId val="33397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969376"/>
        <c:crosses val="autoZero"/>
        <c:crossBetween val="midCat"/>
        <c:majorUnit val="1"/>
      </c:valAx>
      <c:valAx>
        <c:axId val="3339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970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17</xdr:row>
      <xdr:rowOff>47625</xdr:rowOff>
    </xdr:from>
    <xdr:to>
      <xdr:col>9</xdr:col>
      <xdr:colOff>561975</xdr:colOff>
      <xdr:row>31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46" zoomScale="150" zoomScaleNormal="150" workbookViewId="0">
      <selection activeCell="B57" sqref="B57"/>
    </sheetView>
  </sheetViews>
  <sheetFormatPr defaultRowHeight="15" x14ac:dyDescent="0.25"/>
  <sheetData>
    <row r="1" spans="1:11" ht="17.25" thickTop="1" thickBot="1" x14ac:dyDescent="0.3">
      <c r="A1" s="1" t="s">
        <v>0</v>
      </c>
      <c r="B1" s="2" t="s">
        <v>1</v>
      </c>
      <c r="C1" s="2" t="s">
        <v>11</v>
      </c>
      <c r="D1" s="3" t="s">
        <v>12</v>
      </c>
      <c r="E1" s="3" t="s">
        <v>16</v>
      </c>
      <c r="F1" s="2" t="s">
        <v>18</v>
      </c>
      <c r="G1" s="2" t="s">
        <v>19</v>
      </c>
      <c r="H1" s="2" t="s">
        <v>2</v>
      </c>
      <c r="I1" s="2" t="s">
        <v>22</v>
      </c>
      <c r="J1" s="4" t="s">
        <v>3</v>
      </c>
      <c r="K1" s="5" t="s">
        <v>4</v>
      </c>
    </row>
    <row r="2" spans="1:11" ht="17.25" thickTop="1" thickBot="1" x14ac:dyDescent="0.3">
      <c r="A2" s="6">
        <v>1</v>
      </c>
      <c r="B2" s="7">
        <v>6</v>
      </c>
      <c r="C2" s="8"/>
      <c r="D2" s="8"/>
      <c r="E2" s="8"/>
      <c r="F2" s="8"/>
      <c r="G2" s="8"/>
      <c r="H2" s="19">
        <v>0.58125000000000004</v>
      </c>
      <c r="I2" s="7">
        <f>B2-H2</f>
        <v>5.4187500000000002</v>
      </c>
      <c r="J2" s="7">
        <f>$B$47*A2+$C$47</f>
        <v>5.9018382352941181</v>
      </c>
      <c r="K2" s="9">
        <f>I2-J2</f>
        <v>-0.48308823529411793</v>
      </c>
    </row>
    <row r="3" spans="1:11" ht="16.5" thickBot="1" x14ac:dyDescent="0.3">
      <c r="A3" s="6">
        <v>2</v>
      </c>
      <c r="B3" s="7">
        <v>4.4000000000000004</v>
      </c>
      <c r="C3" s="7">
        <f>AVERAGE(B2:B5)</f>
        <v>6.1</v>
      </c>
      <c r="D3" s="8"/>
      <c r="E3" s="8"/>
      <c r="F3" s="8"/>
      <c r="G3" s="8"/>
      <c r="H3" s="7">
        <v>-1.9770833333333337</v>
      </c>
      <c r="I3" s="7">
        <f t="shared" ref="I3:I17" si="0">B3-H3</f>
        <v>6.3770833333333341</v>
      </c>
      <c r="J3" s="7">
        <f t="shared" ref="J3:J17" si="1">$B$47*A3+$C$47</f>
        <v>6.0882598039215692</v>
      </c>
      <c r="K3" s="9">
        <f t="shared" ref="K3:K17" si="2">I3-J3</f>
        <v>0.28882352941176492</v>
      </c>
    </row>
    <row r="4" spans="1:11" ht="16.5" thickBot="1" x14ac:dyDescent="0.3">
      <c r="A4" s="6">
        <v>3</v>
      </c>
      <c r="B4" s="7">
        <v>5</v>
      </c>
      <c r="C4" s="7">
        <f t="shared" ref="C4:C14" si="3">AVERAGE(B3:B6)</f>
        <v>6.3999999999999995</v>
      </c>
      <c r="D4" s="7">
        <f>AVERAGE(C3:C4)</f>
        <v>6.25</v>
      </c>
      <c r="E4" s="17">
        <f>B4-D4</f>
        <v>-1.25</v>
      </c>
      <c r="F4" s="17">
        <f>AVERAGE(E4,E8,E12)</f>
        <v>-1.2749999999999997</v>
      </c>
      <c r="G4" s="17">
        <f>F4-$F$17</f>
        <v>-1.2937499999999997</v>
      </c>
      <c r="H4" s="17">
        <v>-1.2937499999999997</v>
      </c>
      <c r="I4" s="7">
        <f t="shared" si="0"/>
        <v>6.2937499999999993</v>
      </c>
      <c r="J4" s="7">
        <f t="shared" si="1"/>
        <v>6.2746813725490203</v>
      </c>
      <c r="K4" s="9">
        <f t="shared" si="2"/>
        <v>1.9068627450979037E-2</v>
      </c>
    </row>
    <row r="5" spans="1:11" ht="16.5" thickBot="1" x14ac:dyDescent="0.3">
      <c r="A5" s="6">
        <v>4</v>
      </c>
      <c r="B5" s="7">
        <v>9</v>
      </c>
      <c r="C5" s="7">
        <f t="shared" si="3"/>
        <v>6.5</v>
      </c>
      <c r="D5" s="7">
        <f t="shared" ref="D5:D15" si="4">AVERAGE(C4:C5)</f>
        <v>6.4499999999999993</v>
      </c>
      <c r="E5" s="7">
        <f t="shared" ref="E5:E15" si="5">B5-D5</f>
        <v>2.5500000000000007</v>
      </c>
      <c r="F5" s="18">
        <f t="shared" ref="F5:F7" si="6">AVERAGE(E5,E9,E13)</f>
        <v>2.7083333333333335</v>
      </c>
      <c r="G5" s="18">
        <f t="shared" ref="G5:G7" si="7">F5-$F$17</f>
        <v>2.6895833333333332</v>
      </c>
      <c r="H5" s="18">
        <v>2.6895833333333332</v>
      </c>
      <c r="I5" s="7">
        <f t="shared" si="0"/>
        <v>6.3104166666666668</v>
      </c>
      <c r="J5" s="7">
        <f t="shared" si="1"/>
        <v>6.4611029411764713</v>
      </c>
      <c r="K5" s="9">
        <f t="shared" si="2"/>
        <v>-0.15068627450980454</v>
      </c>
    </row>
    <row r="6" spans="1:11" ht="16.5" thickBot="1" x14ac:dyDescent="0.3">
      <c r="A6" s="6">
        <v>5</v>
      </c>
      <c r="B6" s="7">
        <v>7.2</v>
      </c>
      <c r="C6" s="7">
        <f t="shared" si="3"/>
        <v>6.75</v>
      </c>
      <c r="D6" s="7">
        <f t="shared" si="4"/>
        <v>6.625</v>
      </c>
      <c r="E6" s="7">
        <f t="shared" si="5"/>
        <v>0.57500000000000018</v>
      </c>
      <c r="F6" s="19">
        <f t="shared" si="6"/>
        <v>0.6000000000000002</v>
      </c>
      <c r="G6" s="19">
        <f t="shared" si="7"/>
        <v>0.58125000000000004</v>
      </c>
      <c r="H6" s="19">
        <v>0.58125000000000004</v>
      </c>
      <c r="I6" s="7">
        <f t="shared" si="0"/>
        <v>6.6187500000000004</v>
      </c>
      <c r="J6" s="7">
        <f t="shared" si="1"/>
        <v>6.6475245098039224</v>
      </c>
      <c r="K6" s="9">
        <f t="shared" si="2"/>
        <v>-2.8774509803922044E-2</v>
      </c>
    </row>
    <row r="7" spans="1:11" ht="16.5" thickBot="1" x14ac:dyDescent="0.3">
      <c r="A7" s="6">
        <v>6</v>
      </c>
      <c r="B7" s="7">
        <v>4.8</v>
      </c>
      <c r="C7" s="7">
        <f t="shared" si="3"/>
        <v>7</v>
      </c>
      <c r="D7" s="7">
        <f t="shared" si="4"/>
        <v>6.875</v>
      </c>
      <c r="E7" s="7">
        <f t="shared" si="5"/>
        <v>-2.0750000000000002</v>
      </c>
      <c r="F7" s="7">
        <f t="shared" si="6"/>
        <v>-1.9583333333333337</v>
      </c>
      <c r="G7" s="7">
        <f t="shared" si="7"/>
        <v>-1.9770833333333337</v>
      </c>
      <c r="H7" s="7">
        <v>-1.9770833333333337</v>
      </c>
      <c r="I7" s="7">
        <f t="shared" si="0"/>
        <v>6.7770833333333336</v>
      </c>
      <c r="J7" s="7">
        <f t="shared" si="1"/>
        <v>6.8339460784313726</v>
      </c>
      <c r="K7" s="9">
        <f t="shared" si="2"/>
        <v>-5.6862745098039014E-2</v>
      </c>
    </row>
    <row r="8" spans="1:11" ht="16.5" thickBot="1" x14ac:dyDescent="0.3">
      <c r="A8" s="6">
        <v>7</v>
      </c>
      <c r="B8" s="7">
        <v>6</v>
      </c>
      <c r="C8" s="7">
        <f t="shared" si="3"/>
        <v>7.2</v>
      </c>
      <c r="D8" s="7">
        <f t="shared" si="4"/>
        <v>7.1</v>
      </c>
      <c r="E8" s="17">
        <f t="shared" si="5"/>
        <v>-1.0999999999999996</v>
      </c>
      <c r="F8" s="8"/>
      <c r="G8" s="8"/>
      <c r="H8" s="17">
        <v>-1.2937499999999997</v>
      </c>
      <c r="I8" s="7">
        <f t="shared" si="0"/>
        <v>7.2937499999999993</v>
      </c>
      <c r="J8" s="7">
        <f t="shared" si="1"/>
        <v>7.0203676470588237</v>
      </c>
      <c r="K8" s="9">
        <f t="shared" si="2"/>
        <v>0.27338235294117563</v>
      </c>
    </row>
    <row r="9" spans="1:11" ht="16.5" thickBot="1" x14ac:dyDescent="0.3">
      <c r="A9" s="6">
        <v>8</v>
      </c>
      <c r="B9" s="7">
        <v>10</v>
      </c>
      <c r="C9" s="7">
        <f t="shared" si="3"/>
        <v>7.4</v>
      </c>
      <c r="D9" s="7">
        <f t="shared" si="4"/>
        <v>7.3000000000000007</v>
      </c>
      <c r="E9" s="7">
        <f t="shared" si="5"/>
        <v>2.6999999999999993</v>
      </c>
      <c r="F9" s="8"/>
      <c r="G9" s="8"/>
      <c r="H9" s="18">
        <v>2.6895833333333332</v>
      </c>
      <c r="I9" s="7">
        <f t="shared" si="0"/>
        <v>7.3104166666666668</v>
      </c>
      <c r="J9" s="7">
        <f t="shared" si="1"/>
        <v>7.2067892156862747</v>
      </c>
      <c r="K9" s="9">
        <f t="shared" si="2"/>
        <v>0.10362745098039206</v>
      </c>
    </row>
    <row r="10" spans="1:11" ht="16.5" thickBot="1" x14ac:dyDescent="0.3">
      <c r="A10" s="6">
        <v>9</v>
      </c>
      <c r="B10" s="7">
        <v>8</v>
      </c>
      <c r="C10" s="7">
        <f t="shared" si="3"/>
        <v>7.5</v>
      </c>
      <c r="D10" s="7">
        <f t="shared" si="4"/>
        <v>7.45</v>
      </c>
      <c r="E10" s="7">
        <f t="shared" si="5"/>
        <v>0.54999999999999982</v>
      </c>
      <c r="F10" s="8"/>
      <c r="G10" s="8"/>
      <c r="H10" s="19">
        <v>0.58125000000000004</v>
      </c>
      <c r="I10" s="7">
        <f t="shared" si="0"/>
        <v>7.4187500000000002</v>
      </c>
      <c r="J10" s="7">
        <f t="shared" si="1"/>
        <v>7.3932107843137258</v>
      </c>
      <c r="K10" s="9">
        <f t="shared" si="2"/>
        <v>2.5539215686274375E-2</v>
      </c>
    </row>
    <row r="11" spans="1:11" ht="16.5" thickBot="1" x14ac:dyDescent="0.3">
      <c r="A11" s="6">
        <v>10</v>
      </c>
      <c r="B11" s="7">
        <v>5.6</v>
      </c>
      <c r="C11" s="7">
        <f t="shared" si="3"/>
        <v>7.75</v>
      </c>
      <c r="D11" s="7">
        <f t="shared" si="4"/>
        <v>7.625</v>
      </c>
      <c r="E11" s="7">
        <f t="shared" si="5"/>
        <v>-2.0250000000000004</v>
      </c>
      <c r="F11" s="8"/>
      <c r="G11" s="8"/>
      <c r="H11" s="7">
        <v>-1.9770833333333337</v>
      </c>
      <c r="I11" s="7">
        <f t="shared" si="0"/>
        <v>7.5770833333333334</v>
      </c>
      <c r="J11" s="7">
        <f t="shared" si="1"/>
        <v>7.5796323529411769</v>
      </c>
      <c r="K11" s="9">
        <f t="shared" si="2"/>
        <v>-2.5490196078434835E-3</v>
      </c>
    </row>
    <row r="12" spans="1:11" ht="16.5" thickBot="1" x14ac:dyDescent="0.3">
      <c r="A12" s="6">
        <v>11</v>
      </c>
      <c r="B12" s="7">
        <v>6.4</v>
      </c>
      <c r="C12" s="7">
        <f t="shared" si="3"/>
        <v>8</v>
      </c>
      <c r="D12" s="7">
        <f t="shared" si="4"/>
        <v>7.875</v>
      </c>
      <c r="E12" s="17">
        <f t="shared" si="5"/>
        <v>-1.4749999999999996</v>
      </c>
      <c r="F12" s="8"/>
      <c r="G12" s="8"/>
      <c r="H12" s="17">
        <v>-1.2937499999999997</v>
      </c>
      <c r="I12" s="7">
        <f t="shared" si="0"/>
        <v>7.6937499999999996</v>
      </c>
      <c r="J12" s="7">
        <f t="shared" si="1"/>
        <v>7.7660539215686279</v>
      </c>
      <c r="K12" s="9">
        <f t="shared" si="2"/>
        <v>-7.2303921568628304E-2</v>
      </c>
    </row>
    <row r="13" spans="1:11" ht="16.5" thickBot="1" x14ac:dyDescent="0.3">
      <c r="A13" s="6">
        <v>12</v>
      </c>
      <c r="B13" s="7">
        <v>11</v>
      </c>
      <c r="C13" s="7">
        <f t="shared" si="3"/>
        <v>8.25</v>
      </c>
      <c r="D13" s="7">
        <f t="shared" si="4"/>
        <v>8.125</v>
      </c>
      <c r="E13" s="7">
        <f t="shared" si="5"/>
        <v>2.875</v>
      </c>
      <c r="F13" s="8"/>
      <c r="G13" s="8"/>
      <c r="H13" s="18">
        <v>2.6895833333333332</v>
      </c>
      <c r="I13" s="7">
        <f t="shared" si="0"/>
        <v>8.3104166666666668</v>
      </c>
      <c r="J13" s="7">
        <f t="shared" si="1"/>
        <v>7.952475490196079</v>
      </c>
      <c r="K13" s="9">
        <f t="shared" si="2"/>
        <v>0.35794117647058776</v>
      </c>
    </row>
    <row r="14" spans="1:11" ht="16.5" thickBot="1" x14ac:dyDescent="0.3">
      <c r="A14" s="6">
        <v>13</v>
      </c>
      <c r="B14" s="7">
        <v>9</v>
      </c>
      <c r="C14" s="7">
        <f t="shared" si="3"/>
        <v>8.4</v>
      </c>
      <c r="D14" s="7">
        <f t="shared" si="4"/>
        <v>8.3249999999999993</v>
      </c>
      <c r="E14" s="7">
        <f t="shared" si="5"/>
        <v>0.67500000000000071</v>
      </c>
      <c r="F14" s="8"/>
      <c r="G14" s="8"/>
      <c r="H14" s="19">
        <v>0.58125000000000004</v>
      </c>
      <c r="I14" s="7">
        <f t="shared" si="0"/>
        <v>8.4187499999999993</v>
      </c>
      <c r="J14" s="7">
        <f t="shared" si="1"/>
        <v>8.138897058823531</v>
      </c>
      <c r="K14" s="9">
        <f t="shared" si="2"/>
        <v>0.27985294117646831</v>
      </c>
    </row>
    <row r="15" spans="1:11" ht="16.5" thickBot="1" x14ac:dyDescent="0.3">
      <c r="A15" s="6">
        <v>14</v>
      </c>
      <c r="B15" s="7">
        <v>6.6</v>
      </c>
      <c r="C15" s="7">
        <f>AVERAGE(B14:B17)</f>
        <v>8.3500000000000014</v>
      </c>
      <c r="D15" s="7">
        <f t="shared" si="4"/>
        <v>8.375</v>
      </c>
      <c r="E15" s="7">
        <f t="shared" si="5"/>
        <v>-1.7750000000000004</v>
      </c>
      <c r="F15" s="8"/>
      <c r="G15" s="8"/>
      <c r="H15" s="7">
        <v>-1.9770833333333337</v>
      </c>
      <c r="I15" s="7">
        <f t="shared" si="0"/>
        <v>8.5770833333333343</v>
      </c>
      <c r="J15" s="7">
        <f t="shared" si="1"/>
        <v>8.3253186274509812</v>
      </c>
      <c r="K15" s="9">
        <f t="shared" si="2"/>
        <v>0.25176470588235311</v>
      </c>
    </row>
    <row r="16" spans="1:11" ht="16.5" thickBot="1" x14ac:dyDescent="0.3">
      <c r="A16" s="6">
        <v>15</v>
      </c>
      <c r="B16" s="7">
        <v>7</v>
      </c>
      <c r="C16" s="8"/>
      <c r="D16" s="8"/>
      <c r="E16" s="10"/>
      <c r="F16" s="11"/>
      <c r="G16" s="11"/>
      <c r="H16" s="17">
        <v>-1.2937499999999997</v>
      </c>
      <c r="I16" s="7">
        <f t="shared" si="0"/>
        <v>8.2937499999999993</v>
      </c>
      <c r="J16" s="7">
        <f t="shared" si="1"/>
        <v>8.5117401960784314</v>
      </c>
      <c r="K16" s="9">
        <f t="shared" si="2"/>
        <v>-0.21799019607843206</v>
      </c>
    </row>
    <row r="17" spans="1:11" ht="16.5" thickBot="1" x14ac:dyDescent="0.3">
      <c r="A17" s="12">
        <v>16</v>
      </c>
      <c r="B17" s="13">
        <v>10.8</v>
      </c>
      <c r="C17" s="14"/>
      <c r="D17" s="14"/>
      <c r="E17" s="15" t="s">
        <v>5</v>
      </c>
      <c r="F17" s="16">
        <f>AVERAGE(F4:F7)</f>
        <v>1.87500000000001E-2</v>
      </c>
      <c r="G17" s="16"/>
      <c r="H17" s="18">
        <v>2.6895833333333332</v>
      </c>
      <c r="I17" s="7">
        <f t="shared" si="0"/>
        <v>8.1104166666666675</v>
      </c>
      <c r="J17" s="7">
        <f t="shared" si="1"/>
        <v>8.6981617647058833</v>
      </c>
      <c r="K17" s="9">
        <f t="shared" si="2"/>
        <v>-0.58774509803921582</v>
      </c>
    </row>
    <row r="18" spans="1:11" ht="15.75" thickTop="1" x14ac:dyDescent="0.25"/>
    <row r="34" spans="1:3" x14ac:dyDescent="0.25">
      <c r="A34" t="s">
        <v>7</v>
      </c>
      <c r="B34" t="s">
        <v>6</v>
      </c>
    </row>
    <row r="35" spans="1:3" x14ac:dyDescent="0.25">
      <c r="C35" t="s">
        <v>8</v>
      </c>
    </row>
    <row r="36" spans="1:3" x14ac:dyDescent="0.25">
      <c r="B36" t="s">
        <v>9</v>
      </c>
    </row>
    <row r="37" spans="1:3" x14ac:dyDescent="0.25">
      <c r="A37" t="s">
        <v>10</v>
      </c>
    </row>
    <row r="38" spans="1:3" x14ac:dyDescent="0.25">
      <c r="A38" t="s">
        <v>13</v>
      </c>
    </row>
    <row r="39" spans="1:3" x14ac:dyDescent="0.25">
      <c r="A39" t="s">
        <v>15</v>
      </c>
    </row>
    <row r="40" spans="1:3" x14ac:dyDescent="0.25">
      <c r="B40" t="s">
        <v>14</v>
      </c>
    </row>
    <row r="41" spans="1:3" x14ac:dyDescent="0.25">
      <c r="A41" t="s">
        <v>17</v>
      </c>
    </row>
    <row r="42" spans="1:3" x14ac:dyDescent="0.25">
      <c r="A42" t="s">
        <v>20</v>
      </c>
    </row>
    <row r="43" spans="1:3" x14ac:dyDescent="0.25">
      <c r="A43" t="s">
        <v>21</v>
      </c>
    </row>
    <row r="44" spans="1:3" x14ac:dyDescent="0.25">
      <c r="A44" t="s">
        <v>23</v>
      </c>
    </row>
    <row r="45" spans="1:3" x14ac:dyDescent="0.25">
      <c r="A45" t="s">
        <v>24</v>
      </c>
    </row>
    <row r="46" spans="1:3" x14ac:dyDescent="0.25">
      <c r="B46" t="s">
        <v>25</v>
      </c>
      <c r="C46" t="s">
        <v>26</v>
      </c>
    </row>
    <row r="47" spans="1:3" x14ac:dyDescent="0.25">
      <c r="B47">
        <f t="array" ref="B47:C51">LINEST(I2:I17,A2:A17,,1)</f>
        <v>0.18642156862745099</v>
      </c>
      <c r="C47">
        <v>5.715416666666667</v>
      </c>
    </row>
    <row r="48" spans="1:3" x14ac:dyDescent="0.25">
      <c r="B48">
        <v>1.5188429899502615E-2</v>
      </c>
      <c r="C48">
        <v>0.14686512745690114</v>
      </c>
    </row>
    <row r="49" spans="1:4" x14ac:dyDescent="0.25">
      <c r="A49" s="20" t="s">
        <v>30</v>
      </c>
      <c r="B49">
        <v>0.91497068835008621</v>
      </c>
      <c r="C49">
        <v>0.28006080938988182</v>
      </c>
    </row>
    <row r="50" spans="1:4" x14ac:dyDescent="0.25">
      <c r="A50" s="20"/>
      <c r="B50">
        <v>150.64910427172896</v>
      </c>
      <c r="C50">
        <v>14</v>
      </c>
    </row>
    <row r="51" spans="1:4" x14ac:dyDescent="0.25">
      <c r="A51" s="20" t="s">
        <v>28</v>
      </c>
      <c r="B51">
        <v>11.816020424836603</v>
      </c>
      <c r="C51">
        <v>1.0980767973856198</v>
      </c>
      <c r="D51" t="s">
        <v>29</v>
      </c>
    </row>
    <row r="52" spans="1:4" x14ac:dyDescent="0.25">
      <c r="A52" t="s">
        <v>27</v>
      </c>
    </row>
    <row r="53" spans="1:4" x14ac:dyDescent="0.25">
      <c r="A53" s="21" t="s">
        <v>31</v>
      </c>
    </row>
    <row r="54" spans="1:4" x14ac:dyDescent="0.25">
      <c r="A54" s="21" t="s">
        <v>32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2019-09-28T08:44:04Z</dcterms:created>
  <dcterms:modified xsi:type="dcterms:W3CDTF">2019-09-28T09:30:09Z</dcterms:modified>
</cp:coreProperties>
</file>