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3CC2F5B-8BCB-469F-BD51-9BEBFB4A80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ic Calculations" sheetId="1" r:id="rId1"/>
    <sheet name="Sales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5" i="1"/>
  <c r="I16" i="1"/>
  <c r="I13" i="1"/>
  <c r="K29" i="2"/>
  <c r="K30" i="2"/>
  <c r="K31" i="2"/>
  <c r="K28" i="2"/>
  <c r="J33" i="2"/>
  <c r="J28" i="2" a="1"/>
  <c r="J28" i="2" s="1"/>
  <c r="J32" i="2" s="1"/>
  <c r="J24" i="2"/>
  <c r="J19" i="2" a="1"/>
  <c r="J19" i="2" s="1"/>
  <c r="I19" i="2" a="1"/>
  <c r="I19" i="2" s="1"/>
  <c r="J14" i="2"/>
  <c r="J9" i="2" a="1"/>
  <c r="J9" i="2" s="1"/>
  <c r="I9" i="2" a="1"/>
  <c r="I9" i="2" s="1"/>
  <c r="E52" i="2"/>
  <c r="G5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2" i="2"/>
  <c r="L4" i="1"/>
  <c r="I5" i="1"/>
  <c r="I6" i="1"/>
  <c r="I4" i="1"/>
  <c r="E6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<sst xmlns="http://schemas.openxmlformats.org/spreadsheetml/2006/main" count="192" uniqueCount="45">
  <si>
    <t>DIVISION</t>
  </si>
  <si>
    <t>Total</t>
  </si>
  <si>
    <t>Stock</t>
  </si>
  <si>
    <t>TOTAL</t>
  </si>
  <si>
    <t>Color</t>
  </si>
  <si>
    <t>Urban</t>
  </si>
  <si>
    <t>Aspen</t>
  </si>
  <si>
    <t>Energy</t>
  </si>
  <si>
    <t>Coffee</t>
  </si>
  <si>
    <t>MULTIPLICATION</t>
  </si>
  <si>
    <t>Expenses</t>
  </si>
  <si>
    <t>Inventory</t>
  </si>
  <si>
    <t>Bought</t>
  </si>
  <si>
    <t>Sold</t>
  </si>
  <si>
    <t>Units Sold</t>
  </si>
  <si>
    <t>Price/Unit</t>
  </si>
  <si>
    <t>Annual Salary</t>
  </si>
  <si>
    <t>Monthly Salary</t>
  </si>
  <si>
    <t>Supermarket</t>
  </si>
  <si>
    <t>Gasoline</t>
  </si>
  <si>
    <t>ADDITION</t>
  </si>
  <si>
    <t>SUBTRACTION</t>
  </si>
  <si>
    <t>Air</t>
  </si>
  <si>
    <t>Cloud</t>
  </si>
  <si>
    <t>Jan</t>
  </si>
  <si>
    <t>Feb</t>
  </si>
  <si>
    <t>Mar</t>
  </si>
  <si>
    <t>Apr</t>
  </si>
  <si>
    <t>black</t>
  </si>
  <si>
    <t>grey</t>
  </si>
  <si>
    <t>blue</t>
  </si>
  <si>
    <t>red</t>
  </si>
  <si>
    <t>white</t>
  </si>
  <si>
    <t>Number of Units</t>
  </si>
  <si>
    <t>Month</t>
  </si>
  <si>
    <t>Order Date</t>
  </si>
  <si>
    <t>Model</t>
  </si>
  <si>
    <t>Total of Sales:</t>
  </si>
  <si>
    <t>Total Chairs Sold:</t>
  </si>
  <si>
    <t>Sum By Model</t>
  </si>
  <si>
    <t>Sum By Color</t>
  </si>
  <si>
    <t>Average</t>
  </si>
  <si>
    <t>Months</t>
  </si>
  <si>
    <t>Sum By Months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</si>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</sst>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"/>
    <numFmt numFmtId="165" formatCode="[$$]#,##0.00"/>
    <numFmt numFmtId="166" formatCode="m/d;@"/>
    <numFmt numFmtId="167" formatCode="&quot;₹&quot;\ #,##0.00"/>
    <numFmt numFmtId="168" formatCode="_-[$$-409]* #,##0.00_ ;_-[$$-409]* \-#,##0.00\ ;_-[$$-409]* &quot;-&quot;??_ ;_-@_ "/>
    <numFmt numFmtId="169" formatCode="_-[$$-409]* #,##0_ ;_-[$$-409]* \-#,##0\ ;_-[$$-409]* &quot;-&quot;??_ ;_-@_ 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theme="1"/>
      <name val="Calibri"/>
    </font>
    <font>
      <b/>
      <sz val="10"/>
      <name val="Arial"/>
    </font>
    <font>
      <sz val="12"/>
      <name val="Calibri"/>
    </font>
    <font>
      <sz val="12"/>
      <color theme="1"/>
      <name val="Calibri"/>
    </font>
    <font>
      <b/>
      <sz val="10"/>
      <color rgb="FF000000"/>
      <name val="Arial"/>
      <family val="2"/>
    </font>
    <font>
      <b/>
      <sz val="12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4" fillId="3" borderId="0" xfId="0" applyFont="1" applyFill="1"/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0" xfId="0" applyFont="1"/>
    <xf numFmtId="10" fontId="2" fillId="0" borderId="0" xfId="0" applyNumberFormat="1" applyFont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66" fontId="7" fillId="0" borderId="2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7" fontId="0" fillId="0" borderId="0" xfId="0" applyNumberFormat="1"/>
    <xf numFmtId="167" fontId="1" fillId="0" borderId="2" xfId="0" applyNumberFormat="1" applyFont="1" applyBorder="1" applyAlignment="1">
      <alignment horizontal="center"/>
    </xf>
    <xf numFmtId="167" fontId="3" fillId="2" borderId="2" xfId="0" applyNumberFormat="1" applyFont="1" applyFill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/>
    <xf numFmtId="167" fontId="3" fillId="2" borderId="2" xfId="0" applyNumberFormat="1" applyFont="1" applyFill="1" applyBorder="1"/>
    <xf numFmtId="169" fontId="5" fillId="4" borderId="2" xfId="0" applyNumberFormat="1" applyFont="1" applyFill="1" applyBorder="1" applyAlignment="1">
      <alignment horizontal="center"/>
    </xf>
    <xf numFmtId="169" fontId="2" fillId="0" borderId="2" xfId="0" applyNumberFormat="1" applyFont="1" applyBorder="1"/>
    <xf numFmtId="169" fontId="3" fillId="0" borderId="3" xfId="0" applyNumberFormat="1" applyFont="1" applyBorder="1"/>
    <xf numFmtId="169" fontId="0" fillId="0" borderId="0" xfId="0" applyNumberFormat="1"/>
    <xf numFmtId="0" fontId="8" fillId="0" borderId="0" xfId="0" applyFont="1"/>
    <xf numFmtId="0" fontId="9" fillId="0" borderId="4" xfId="0" applyFont="1" applyBorder="1"/>
    <xf numFmtId="0" fontId="0" fillId="0" borderId="4" xfId="0" applyBorder="1"/>
    <xf numFmtId="0" fontId="6" fillId="0" borderId="4" xfId="0" applyFont="1" applyBorder="1"/>
    <xf numFmtId="0" fontId="8" fillId="0" borderId="4" xfId="0" applyFont="1" applyBorder="1"/>
    <xf numFmtId="0" fontId="10" fillId="0" borderId="4" xfId="0" applyFont="1" applyBorder="1"/>
    <xf numFmtId="168" fontId="8" fillId="0" borderId="4" xfId="0" applyNumberFormat="1" applyFont="1" applyBorder="1"/>
    <xf numFmtId="168" fontId="0" fillId="0" borderId="4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36181548891163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Data'!$J$18</c:f>
              <c:strCache>
                <c:ptCount val="1"/>
                <c:pt idx="0">
                  <c:v>Sum By Color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Data'!$I$19:$I$23</c:f>
              <c:strCache>
                <c:ptCount val="5"/>
                <c:pt idx="0">
                  <c:v>black</c:v>
                </c:pt>
                <c:pt idx="1">
                  <c:v>grey</c:v>
                </c:pt>
                <c:pt idx="2">
                  <c:v>blue</c:v>
                </c:pt>
                <c:pt idx="3">
                  <c:v>red</c:v>
                </c:pt>
                <c:pt idx="4">
                  <c:v>white</c:v>
                </c:pt>
              </c:strCache>
            </c:strRef>
          </c:cat>
          <c:val>
            <c:numRef>
              <c:f>'Sales Data'!$J$19:$J$23</c:f>
              <c:numCache>
                <c:formatCode>General</c:formatCode>
                <c:ptCount val="5"/>
                <c:pt idx="0">
                  <c:v>36</c:v>
                </c:pt>
                <c:pt idx="1">
                  <c:v>37</c:v>
                </c:pt>
                <c:pt idx="2">
                  <c:v>27</c:v>
                </c:pt>
                <c:pt idx="3">
                  <c:v>23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9-4AD6-8C16-6045FAA2F0E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88792799"/>
        <c:axId val="1289547551"/>
      </c:barChart>
      <c:catAx>
        <c:axId val="1288792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547551"/>
        <c:crosses val="autoZero"/>
        <c:auto val="1"/>
        <c:lblAlgn val="ctr"/>
        <c:lblOffset val="100"/>
        <c:noMultiLvlLbl val="0"/>
      </c:catAx>
      <c:valAx>
        <c:axId val="128954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79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112077</xdr:colOff>
      <xdr:row>7</xdr:row>
      <xdr:rowOff>15240</xdr:rowOff>
    </xdr:from>
    <xdr:to>
      <xdr:col>15</xdr:col>
      <xdr:colOff>31750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59C0C-B919-AAAF-5AE5-4A1E9E7B9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4"/>
  <sheetViews>
    <sheetView workbookViewId="0">
      <selection activeCell="I13" sqref="I13:I16"/>
    </sheetView>
  </sheetViews>
  <sheetFormatPr defaultColWidth="14.44140625" defaultRowHeight="15.75" customHeight="1" x14ac:dyDescent="0.25"/>
  <cols>
    <col min="1" max="1" width="21.44140625" customWidth="1"/>
    <col min="7" max="7" width="18.44140625" customWidth="1"/>
    <col min="8" max="8" width="15.6640625" style="23" customWidth="1"/>
    <col min="9" max="9" width="14.44140625" style="23"/>
    <col min="12" max="12" width="14.44140625" style="23"/>
  </cols>
  <sheetData>
    <row r="1" spans="1:12" ht="15.75" customHeight="1" x14ac:dyDescent="0.25">
      <c r="A1" s="41" t="s">
        <v>20</v>
      </c>
      <c r="B1" s="42"/>
      <c r="D1" s="41" t="s">
        <v>21</v>
      </c>
      <c r="E1" s="42"/>
      <c r="G1" s="41" t="s">
        <v>9</v>
      </c>
      <c r="H1" s="42"/>
      <c r="I1" s="42"/>
      <c r="K1" s="41" t="s">
        <v>0</v>
      </c>
      <c r="L1" s="42"/>
    </row>
    <row r="2" spans="1:12" ht="15.75" customHeight="1" x14ac:dyDescent="0.25">
      <c r="A2" s="1"/>
    </row>
    <row r="3" spans="1:12" ht="15.75" customHeight="1" x14ac:dyDescent="0.25">
      <c r="A3" s="2" t="s">
        <v>10</v>
      </c>
      <c r="D3" s="2" t="s">
        <v>11</v>
      </c>
      <c r="G3" s="3" t="s">
        <v>14</v>
      </c>
      <c r="H3" s="24" t="s">
        <v>15</v>
      </c>
      <c r="I3" s="24" t="s">
        <v>1</v>
      </c>
      <c r="K3" s="4" t="s">
        <v>16</v>
      </c>
      <c r="L3" s="27">
        <v>52000</v>
      </c>
    </row>
    <row r="4" spans="1:12" ht="15.75" customHeight="1" x14ac:dyDescent="0.25">
      <c r="A4" s="4" t="s">
        <v>8</v>
      </c>
      <c r="B4" s="5">
        <v>2.5</v>
      </c>
      <c r="D4" s="4" t="s">
        <v>12</v>
      </c>
      <c r="E4" s="4">
        <v>1500</v>
      </c>
      <c r="G4" s="6">
        <v>5</v>
      </c>
      <c r="H4" s="26">
        <v>2.5</v>
      </c>
      <c r="I4" s="25">
        <f>PRODUCT(G4,H4)</f>
        <v>12.5</v>
      </c>
      <c r="K4" s="4" t="s">
        <v>17</v>
      </c>
      <c r="L4" s="28">
        <f>L3/12</f>
        <v>4333.333333333333</v>
      </c>
    </row>
    <row r="5" spans="1:12" ht="15.75" customHeight="1" x14ac:dyDescent="0.25">
      <c r="A5" s="4" t="s">
        <v>18</v>
      </c>
      <c r="B5" s="5">
        <v>32.75</v>
      </c>
      <c r="D5" s="4" t="s">
        <v>13</v>
      </c>
      <c r="E5" s="4">
        <v>754</v>
      </c>
      <c r="G5" s="6">
        <v>12</v>
      </c>
      <c r="H5" s="26">
        <v>7.25</v>
      </c>
      <c r="I5" s="25">
        <f t="shared" ref="I5:I6" si="0">PRODUCT(G5,H5)</f>
        <v>87</v>
      </c>
    </row>
    <row r="6" spans="1:12" ht="15.75" customHeight="1" x14ac:dyDescent="0.25">
      <c r="A6" s="4" t="s">
        <v>19</v>
      </c>
      <c r="B6" s="5">
        <v>28.5</v>
      </c>
      <c r="D6" s="4" t="s">
        <v>2</v>
      </c>
      <c r="E6" s="7">
        <f>E4-E5</f>
        <v>746</v>
      </c>
      <c r="G6" s="6">
        <v>6</v>
      </c>
      <c r="H6" s="26">
        <v>3.5</v>
      </c>
      <c r="I6" s="25">
        <f t="shared" si="0"/>
        <v>21</v>
      </c>
    </row>
    <row r="7" spans="1:12" ht="15.75" customHeight="1" x14ac:dyDescent="0.25">
      <c r="A7" s="2" t="s">
        <v>3</v>
      </c>
      <c r="B7" s="22">
        <f>SUM(B4:B6)</f>
        <v>63.75</v>
      </c>
    </row>
    <row r="11" spans="1:12" ht="15.75" customHeight="1" x14ac:dyDescent="0.25">
      <c r="B11" s="8"/>
      <c r="C11" s="8"/>
      <c r="D11" s="8"/>
    </row>
    <row r="13" spans="1:12" ht="15.75" customHeight="1" x14ac:dyDescent="0.25">
      <c r="H13" s="23">
        <v>7</v>
      </c>
      <c r="I13" s="23">
        <f>$H13</f>
        <v>7</v>
      </c>
    </row>
    <row r="14" spans="1:12" ht="15.75" customHeight="1" x14ac:dyDescent="0.25">
      <c r="H14" s="23">
        <v>8</v>
      </c>
      <c r="I14" s="23">
        <f t="shared" ref="I14:I16" si="1">$H14</f>
        <v>8</v>
      </c>
    </row>
    <row r="15" spans="1:12" ht="15.75" customHeight="1" x14ac:dyDescent="0.25">
      <c r="H15" s="23">
        <v>9</v>
      </c>
      <c r="I15" s="23">
        <f t="shared" si="1"/>
        <v>9</v>
      </c>
    </row>
    <row r="16" spans="1:12" ht="15.75" customHeight="1" x14ac:dyDescent="0.25">
      <c r="H16" s="23">
        <v>10</v>
      </c>
      <c r="I16" s="23">
        <f t="shared" si="1"/>
        <v>10</v>
      </c>
    </row>
    <row r="24" spans="4:4" ht="15.75" customHeight="1" x14ac:dyDescent="0.25">
      <c r="D24" s="1"/>
    </row>
  </sheetData>
  <mergeCells count="4">
    <mergeCell ref="A1:B1"/>
    <mergeCell ref="D1:E1"/>
    <mergeCell ref="G1:I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2"/>
  <sheetViews>
    <sheetView tabSelected="1" topLeftCell="C12" zoomScale="96" workbookViewId="0">
      <selection activeCell="J22" sqref="J22"/>
    </sheetView>
  </sheetViews>
  <sheetFormatPr defaultColWidth="14.44140625" defaultRowHeight="15.75" customHeight="1" x14ac:dyDescent="0.25"/>
  <cols>
    <col min="1" max="1" width="19.6640625" customWidth="1"/>
    <col min="2" max="2" width="16.44140625" customWidth="1"/>
    <col min="3" max="3" width="18.77734375" customWidth="1"/>
    <col min="4" max="5" width="21.33203125" customWidth="1"/>
    <col min="6" max="6" width="14.33203125" customWidth="1"/>
    <col min="7" max="7" width="14.44140625" style="32"/>
    <col min="9" max="9" width="24.33203125" customWidth="1"/>
    <col min="10" max="10" width="16.77734375" customWidth="1"/>
  </cols>
  <sheetData>
    <row r="1" spans="1:11" ht="15.6" x14ac:dyDescent="0.3">
      <c r="A1" s="9" t="s">
        <v>36</v>
      </c>
      <c r="B1" s="10" t="s">
        <v>35</v>
      </c>
      <c r="C1" s="10" t="s">
        <v>34</v>
      </c>
      <c r="D1" s="10" t="s">
        <v>4</v>
      </c>
      <c r="E1" s="11" t="s">
        <v>33</v>
      </c>
      <c r="F1" s="10" t="s">
        <v>15</v>
      </c>
      <c r="G1" s="29" t="s">
        <v>3</v>
      </c>
    </row>
    <row r="2" spans="1:11" ht="15.6" x14ac:dyDescent="0.3">
      <c r="A2" s="12" t="s">
        <v>22</v>
      </c>
      <c r="B2" s="20">
        <v>44203</v>
      </c>
      <c r="C2" s="13" t="s">
        <v>24</v>
      </c>
      <c r="D2" s="13" t="s">
        <v>28</v>
      </c>
      <c r="E2" s="13">
        <v>1</v>
      </c>
      <c r="F2" s="14">
        <v>85</v>
      </c>
      <c r="G2" s="30">
        <f>PRODUCT(E2,F2)</f>
        <v>85</v>
      </c>
    </row>
    <row r="3" spans="1:11" ht="15.6" x14ac:dyDescent="0.3">
      <c r="A3" s="12" t="s">
        <v>5</v>
      </c>
      <c r="B3" s="20">
        <v>44204</v>
      </c>
      <c r="C3" s="13" t="s">
        <v>24</v>
      </c>
      <c r="D3" s="13" t="s">
        <v>29</v>
      </c>
      <c r="E3" s="13">
        <v>5</v>
      </c>
      <c r="F3" s="14">
        <v>95</v>
      </c>
      <c r="G3" s="30">
        <f t="shared" ref="G3:G51" si="0">PRODUCT(E3,F3)</f>
        <v>475</v>
      </c>
    </row>
    <row r="4" spans="1:11" ht="15.6" x14ac:dyDescent="0.3">
      <c r="A4" s="12" t="s">
        <v>23</v>
      </c>
      <c r="B4" s="20">
        <v>44208</v>
      </c>
      <c r="C4" s="13" t="s">
        <v>24</v>
      </c>
      <c r="D4" s="13" t="s">
        <v>29</v>
      </c>
      <c r="E4" s="13">
        <v>3</v>
      </c>
      <c r="F4" s="14">
        <v>70</v>
      </c>
      <c r="G4" s="30">
        <f t="shared" si="0"/>
        <v>210</v>
      </c>
    </row>
    <row r="5" spans="1:11" ht="15.6" x14ac:dyDescent="0.3">
      <c r="A5" s="12" t="s">
        <v>5</v>
      </c>
      <c r="B5" s="20">
        <v>44210</v>
      </c>
      <c r="C5" s="13" t="s">
        <v>24</v>
      </c>
      <c r="D5" s="13" t="s">
        <v>30</v>
      </c>
      <c r="E5" s="13">
        <v>7</v>
      </c>
      <c r="F5" s="14">
        <v>95</v>
      </c>
      <c r="G5" s="30">
        <f t="shared" si="0"/>
        <v>665</v>
      </c>
      <c r="I5" s="15"/>
      <c r="K5" s="16"/>
    </row>
    <row r="6" spans="1:11" ht="15.6" x14ac:dyDescent="0.3">
      <c r="A6" s="12" t="s">
        <v>6</v>
      </c>
      <c r="B6" s="20">
        <v>44211</v>
      </c>
      <c r="C6" s="13" t="s">
        <v>24</v>
      </c>
      <c r="D6" s="13" t="s">
        <v>31</v>
      </c>
      <c r="E6" s="13">
        <v>2</v>
      </c>
      <c r="F6" s="14">
        <v>120</v>
      </c>
      <c r="G6" s="30">
        <f t="shared" si="0"/>
        <v>240</v>
      </c>
      <c r="I6" s="15"/>
      <c r="K6" s="16"/>
    </row>
    <row r="7" spans="1:11" ht="15.6" x14ac:dyDescent="0.3">
      <c r="A7" s="12" t="s">
        <v>22</v>
      </c>
      <c r="B7" s="20">
        <v>44213</v>
      </c>
      <c r="C7" s="13" t="s">
        <v>24</v>
      </c>
      <c r="D7" s="13" t="s">
        <v>28</v>
      </c>
      <c r="E7" s="13">
        <v>2</v>
      </c>
      <c r="F7" s="14">
        <v>85</v>
      </c>
      <c r="G7" s="30">
        <f t="shared" si="0"/>
        <v>170</v>
      </c>
      <c r="I7" s="15"/>
      <c r="K7" s="16"/>
    </row>
    <row r="8" spans="1:11" ht="15.6" x14ac:dyDescent="0.3">
      <c r="A8" s="12" t="s">
        <v>7</v>
      </c>
      <c r="B8" s="20">
        <v>44213</v>
      </c>
      <c r="C8" s="13" t="s">
        <v>24</v>
      </c>
      <c r="D8" s="13" t="s">
        <v>31</v>
      </c>
      <c r="E8" s="13">
        <v>5</v>
      </c>
      <c r="F8" s="14">
        <v>100</v>
      </c>
      <c r="G8" s="30">
        <f t="shared" si="0"/>
        <v>500</v>
      </c>
      <c r="I8" s="34" t="s">
        <v>36</v>
      </c>
      <c r="J8" s="37" t="s">
        <v>39</v>
      </c>
      <c r="K8" s="16"/>
    </row>
    <row r="9" spans="1:11" ht="15.6" x14ac:dyDescent="0.3">
      <c r="A9" s="12" t="s">
        <v>5</v>
      </c>
      <c r="B9" s="20">
        <v>44218</v>
      </c>
      <c r="C9" s="13" t="s">
        <v>24</v>
      </c>
      <c r="D9" s="13" t="s">
        <v>32</v>
      </c>
      <c r="E9" s="13">
        <v>3</v>
      </c>
      <c r="F9" s="14">
        <v>95</v>
      </c>
      <c r="G9" s="30">
        <f t="shared" si="0"/>
        <v>285</v>
      </c>
      <c r="I9" s="36" t="str" cm="1">
        <f t="array" ref="I9:I13">_xlfn.UNIQUE(A2:A51,FALSE,FALSE)</f>
        <v>Air</v>
      </c>
      <c r="J9" s="35" cm="1">
        <f t="array" ref="J9:J13">SUMIF(A2:A51,_xlfn.ANCHORARRAY(I9),E2:E51)</f>
        <v>26</v>
      </c>
      <c r="K9" s="16"/>
    </row>
    <row r="10" spans="1:11" ht="15.6" x14ac:dyDescent="0.3">
      <c r="A10" s="12" t="s">
        <v>23</v>
      </c>
      <c r="B10" s="20">
        <v>44220</v>
      </c>
      <c r="C10" s="13" t="s">
        <v>24</v>
      </c>
      <c r="D10" s="13" t="s">
        <v>29</v>
      </c>
      <c r="E10" s="13">
        <v>4</v>
      </c>
      <c r="F10" s="14">
        <v>70</v>
      </c>
      <c r="G10" s="30">
        <f t="shared" si="0"/>
        <v>280</v>
      </c>
      <c r="I10" s="35" t="str">
        <v>Urban</v>
      </c>
      <c r="J10" s="35">
        <v>37</v>
      </c>
    </row>
    <row r="11" spans="1:11" ht="15.6" x14ac:dyDescent="0.3">
      <c r="A11" s="12" t="s">
        <v>6</v>
      </c>
      <c r="B11" s="20">
        <v>44222</v>
      </c>
      <c r="C11" s="13" t="s">
        <v>24</v>
      </c>
      <c r="D11" s="13" t="s">
        <v>30</v>
      </c>
      <c r="E11" s="13">
        <v>1</v>
      </c>
      <c r="F11" s="14">
        <v>120</v>
      </c>
      <c r="G11" s="30">
        <f t="shared" si="0"/>
        <v>120</v>
      </c>
      <c r="I11" s="35" t="str">
        <v>Cloud</v>
      </c>
      <c r="J11" s="35">
        <v>15</v>
      </c>
    </row>
    <row r="12" spans="1:11" ht="15.6" x14ac:dyDescent="0.3">
      <c r="A12" s="12" t="s">
        <v>6</v>
      </c>
      <c r="B12" s="20">
        <v>44222</v>
      </c>
      <c r="C12" s="13" t="s">
        <v>24</v>
      </c>
      <c r="D12" s="13" t="s">
        <v>30</v>
      </c>
      <c r="E12" s="13">
        <v>1</v>
      </c>
      <c r="F12" s="14">
        <v>120</v>
      </c>
      <c r="G12" s="30">
        <f t="shared" si="0"/>
        <v>120</v>
      </c>
      <c r="I12" s="35" t="str">
        <v>Aspen</v>
      </c>
      <c r="J12" s="35">
        <v>25</v>
      </c>
    </row>
    <row r="13" spans="1:11" ht="15.6" x14ac:dyDescent="0.3">
      <c r="A13" s="12" t="s">
        <v>23</v>
      </c>
      <c r="B13" s="20">
        <v>44225</v>
      </c>
      <c r="C13" s="13" t="s">
        <v>24</v>
      </c>
      <c r="D13" s="13" t="s">
        <v>31</v>
      </c>
      <c r="E13" s="13">
        <v>4</v>
      </c>
      <c r="F13" s="14">
        <v>70</v>
      </c>
      <c r="G13" s="30">
        <f t="shared" si="0"/>
        <v>280</v>
      </c>
      <c r="I13" s="35" t="str">
        <v>Energy</v>
      </c>
      <c r="J13" s="35">
        <v>38</v>
      </c>
    </row>
    <row r="14" spans="1:11" ht="15.6" x14ac:dyDescent="0.3">
      <c r="A14" s="17" t="s">
        <v>22</v>
      </c>
      <c r="B14" s="21">
        <v>44230</v>
      </c>
      <c r="C14" s="18" t="s">
        <v>25</v>
      </c>
      <c r="D14" s="18" t="s">
        <v>32</v>
      </c>
      <c r="E14" s="18">
        <v>2</v>
      </c>
      <c r="F14" s="19">
        <v>85</v>
      </c>
      <c r="G14" s="30">
        <f t="shared" si="0"/>
        <v>170</v>
      </c>
      <c r="I14" s="37" t="s">
        <v>1</v>
      </c>
      <c r="J14" s="35">
        <f>SUM(_xlfn.ANCHORARRAY(J9))</f>
        <v>141</v>
      </c>
    </row>
    <row r="15" spans="1:11" ht="15.6" x14ac:dyDescent="0.3">
      <c r="A15" s="17" t="s">
        <v>7</v>
      </c>
      <c r="B15" s="21">
        <v>44233</v>
      </c>
      <c r="C15" s="18" t="s">
        <v>25</v>
      </c>
      <c r="D15" s="18" t="s">
        <v>28</v>
      </c>
      <c r="E15" s="18">
        <v>6</v>
      </c>
      <c r="F15" s="14">
        <v>100</v>
      </c>
      <c r="G15" s="30">
        <f t="shared" si="0"/>
        <v>600</v>
      </c>
    </row>
    <row r="16" spans="1:11" ht="15.6" x14ac:dyDescent="0.3">
      <c r="A16" s="17" t="s">
        <v>23</v>
      </c>
      <c r="B16" s="21">
        <v>44234</v>
      </c>
      <c r="C16" s="18" t="s">
        <v>25</v>
      </c>
      <c r="D16" s="18" t="s">
        <v>28</v>
      </c>
      <c r="E16" s="18">
        <v>3</v>
      </c>
      <c r="F16" s="19">
        <v>70</v>
      </c>
      <c r="G16" s="30">
        <f t="shared" si="0"/>
        <v>210</v>
      </c>
    </row>
    <row r="17" spans="1:11" ht="15.6" x14ac:dyDescent="0.3">
      <c r="A17" s="17" t="s">
        <v>6</v>
      </c>
      <c r="B17" s="21">
        <v>44238</v>
      </c>
      <c r="C17" s="18" t="s">
        <v>25</v>
      </c>
      <c r="D17" s="18" t="s">
        <v>32</v>
      </c>
      <c r="E17" s="18">
        <v>1</v>
      </c>
      <c r="F17" s="19">
        <v>120</v>
      </c>
      <c r="G17" s="30">
        <f t="shared" si="0"/>
        <v>120</v>
      </c>
    </row>
    <row r="18" spans="1:11" ht="15.6" x14ac:dyDescent="0.3">
      <c r="A18" s="17" t="s">
        <v>6</v>
      </c>
      <c r="B18" s="21">
        <v>44239</v>
      </c>
      <c r="C18" s="18" t="s">
        <v>25</v>
      </c>
      <c r="D18" s="18" t="s">
        <v>29</v>
      </c>
      <c r="E18" s="18">
        <v>4</v>
      </c>
      <c r="F18" s="19">
        <v>120</v>
      </c>
      <c r="G18" s="30">
        <f t="shared" si="0"/>
        <v>480</v>
      </c>
      <c r="I18" s="37" t="s">
        <v>4</v>
      </c>
      <c r="J18" s="37" t="s">
        <v>40</v>
      </c>
    </row>
    <row r="19" spans="1:11" ht="15.6" x14ac:dyDescent="0.3">
      <c r="A19" s="17" t="s">
        <v>7</v>
      </c>
      <c r="B19" s="21">
        <v>44241</v>
      </c>
      <c r="C19" s="18" t="s">
        <v>25</v>
      </c>
      <c r="D19" s="18" t="s">
        <v>30</v>
      </c>
      <c r="E19" s="18">
        <v>5</v>
      </c>
      <c r="F19" s="14">
        <v>100</v>
      </c>
      <c r="G19" s="30">
        <f t="shared" si="0"/>
        <v>500</v>
      </c>
      <c r="I19" s="35" t="str" cm="1">
        <f t="array" ref="I19:I23">_xlfn.UNIQUE(D2:D51,FALSE,FALSE)</f>
        <v>black</v>
      </c>
      <c r="J19" s="35" cm="1">
        <f t="array" ref="J19:J23">SUMIF(D2:D51,_xlfn.ANCHORARRAY(I19),E2:E51)</f>
        <v>36</v>
      </c>
    </row>
    <row r="20" spans="1:11" ht="15.6" x14ac:dyDescent="0.3">
      <c r="A20" s="17" t="s">
        <v>22</v>
      </c>
      <c r="B20" s="21">
        <v>44244</v>
      </c>
      <c r="C20" s="18" t="s">
        <v>25</v>
      </c>
      <c r="D20" s="18" t="s">
        <v>31</v>
      </c>
      <c r="E20" s="18">
        <v>3</v>
      </c>
      <c r="F20" s="19">
        <v>85</v>
      </c>
      <c r="G20" s="30">
        <f t="shared" si="0"/>
        <v>255</v>
      </c>
      <c r="I20" s="35" t="str">
        <v>grey</v>
      </c>
      <c r="J20" s="35">
        <v>37</v>
      </c>
    </row>
    <row r="21" spans="1:11" ht="15.6" x14ac:dyDescent="0.3">
      <c r="A21" s="17" t="s">
        <v>22</v>
      </c>
      <c r="B21" s="21">
        <v>44247</v>
      </c>
      <c r="C21" s="18" t="s">
        <v>25</v>
      </c>
      <c r="D21" s="18" t="s">
        <v>31</v>
      </c>
      <c r="E21" s="18">
        <v>2</v>
      </c>
      <c r="F21" s="19">
        <v>85</v>
      </c>
      <c r="G21" s="30">
        <f t="shared" si="0"/>
        <v>170</v>
      </c>
      <c r="I21" s="35" t="str">
        <v>blue</v>
      </c>
      <c r="J21" s="35">
        <v>27</v>
      </c>
    </row>
    <row r="22" spans="1:11" ht="15.6" x14ac:dyDescent="0.3">
      <c r="A22" s="17" t="s">
        <v>5</v>
      </c>
      <c r="B22" s="21">
        <v>44249</v>
      </c>
      <c r="C22" s="18" t="s">
        <v>25</v>
      </c>
      <c r="D22" s="18" t="s">
        <v>32</v>
      </c>
      <c r="E22" s="18">
        <v>2</v>
      </c>
      <c r="F22" s="19">
        <v>95</v>
      </c>
      <c r="G22" s="30">
        <f t="shared" si="0"/>
        <v>190</v>
      </c>
      <c r="I22" s="35" t="str">
        <v>red</v>
      </c>
      <c r="J22" s="35">
        <v>23</v>
      </c>
    </row>
    <row r="23" spans="1:11" ht="15.6" x14ac:dyDescent="0.3">
      <c r="A23" s="17" t="s">
        <v>22</v>
      </c>
      <c r="B23" s="21">
        <v>44252</v>
      </c>
      <c r="C23" s="18" t="s">
        <v>25</v>
      </c>
      <c r="D23" s="18" t="s">
        <v>29</v>
      </c>
      <c r="E23" s="18">
        <v>5</v>
      </c>
      <c r="F23" s="19">
        <v>85</v>
      </c>
      <c r="G23" s="30">
        <f t="shared" si="0"/>
        <v>425</v>
      </c>
      <c r="I23" s="35" t="str">
        <v>white</v>
      </c>
      <c r="J23" s="35">
        <v>18</v>
      </c>
    </row>
    <row r="24" spans="1:11" ht="15.6" x14ac:dyDescent="0.3">
      <c r="A24" s="17" t="s">
        <v>7</v>
      </c>
      <c r="B24" s="21">
        <v>44253</v>
      </c>
      <c r="C24" s="18" t="s">
        <v>25</v>
      </c>
      <c r="D24" s="18" t="s">
        <v>28</v>
      </c>
      <c r="E24" s="18">
        <v>2</v>
      </c>
      <c r="F24" s="14">
        <v>100</v>
      </c>
      <c r="G24" s="30">
        <f t="shared" si="0"/>
        <v>200</v>
      </c>
      <c r="I24" s="37" t="s">
        <v>1</v>
      </c>
      <c r="J24" s="35">
        <f>SUM(_xlfn.ANCHORARRAY(J19))</f>
        <v>141</v>
      </c>
    </row>
    <row r="25" spans="1:11" ht="15.6" x14ac:dyDescent="0.3">
      <c r="A25" s="17" t="s">
        <v>6</v>
      </c>
      <c r="B25" s="21">
        <v>44256</v>
      </c>
      <c r="C25" s="18" t="s">
        <v>26</v>
      </c>
      <c r="D25" s="18" t="s">
        <v>28</v>
      </c>
      <c r="E25" s="18">
        <v>1</v>
      </c>
      <c r="F25" s="19">
        <v>120</v>
      </c>
      <c r="G25" s="30">
        <f t="shared" si="0"/>
        <v>120</v>
      </c>
    </row>
    <row r="26" spans="1:11" ht="15.6" x14ac:dyDescent="0.3">
      <c r="A26" s="17" t="s">
        <v>5</v>
      </c>
      <c r="B26" s="21">
        <v>44257</v>
      </c>
      <c r="C26" s="18" t="s">
        <v>26</v>
      </c>
      <c r="D26" s="18" t="s">
        <v>29</v>
      </c>
      <c r="E26" s="18">
        <v>4</v>
      </c>
      <c r="F26" s="19">
        <v>95</v>
      </c>
      <c r="G26" s="30">
        <f t="shared" si="0"/>
        <v>380</v>
      </c>
    </row>
    <row r="27" spans="1:11" ht="15.6" x14ac:dyDescent="0.3">
      <c r="A27" s="17" t="s">
        <v>5</v>
      </c>
      <c r="B27" s="21">
        <v>44260</v>
      </c>
      <c r="C27" s="18" t="s">
        <v>26</v>
      </c>
      <c r="D27" s="18" t="s">
        <v>30</v>
      </c>
      <c r="E27" s="18">
        <v>1</v>
      </c>
      <c r="F27" s="19">
        <v>95</v>
      </c>
      <c r="G27" s="30">
        <f t="shared" si="0"/>
        <v>95</v>
      </c>
      <c r="I27" s="37" t="s">
        <v>42</v>
      </c>
      <c r="J27" s="39" t="s">
        <v>43</v>
      </c>
      <c r="K27" s="37" t="s">
        <v>44</v>
      </c>
    </row>
    <row r="28" spans="1:11" ht="15.6" x14ac:dyDescent="0.3">
      <c r="A28" s="17" t="s">
        <v>7</v>
      </c>
      <c r="B28" s="21">
        <v>44261</v>
      </c>
      <c r="C28" s="18" t="s">
        <v>26</v>
      </c>
      <c r="D28" s="18" t="s">
        <v>32</v>
      </c>
      <c r="E28" s="18">
        <v>3</v>
      </c>
      <c r="F28" s="14">
        <v>100</v>
      </c>
      <c r="G28" s="30">
        <f t="shared" si="0"/>
        <v>300</v>
      </c>
      <c r="I28" s="38" t="s">
        <v>24</v>
      </c>
      <c r="J28" s="40" cm="1">
        <f t="array" ref="J28:J31">SUMIF(C2:C51,I28:I31,G2:G51)</f>
        <v>3430</v>
      </c>
      <c r="K28" s="35">
        <f>(J28/$J$32)*100</f>
        <v>25.267034990791899</v>
      </c>
    </row>
    <row r="29" spans="1:11" ht="15.6" x14ac:dyDescent="0.3">
      <c r="A29" s="17" t="s">
        <v>5</v>
      </c>
      <c r="B29" s="21">
        <v>44261</v>
      </c>
      <c r="C29" s="18" t="s">
        <v>26</v>
      </c>
      <c r="D29" s="18" t="s">
        <v>32</v>
      </c>
      <c r="E29" s="18">
        <v>3</v>
      </c>
      <c r="F29" s="19">
        <v>95</v>
      </c>
      <c r="G29" s="30">
        <f t="shared" si="0"/>
        <v>285</v>
      </c>
      <c r="I29" s="38" t="s">
        <v>25</v>
      </c>
      <c r="J29" s="40">
        <v>3320</v>
      </c>
      <c r="K29" s="35">
        <f t="shared" ref="K29:K31" si="1">(J29/$J$32)*100</f>
        <v>24.456721915285449</v>
      </c>
    </row>
    <row r="30" spans="1:11" ht="15.6" x14ac:dyDescent="0.3">
      <c r="A30" s="17" t="s">
        <v>6</v>
      </c>
      <c r="B30" s="21">
        <v>44264</v>
      </c>
      <c r="C30" s="18" t="s">
        <v>26</v>
      </c>
      <c r="D30" s="18" t="s">
        <v>29</v>
      </c>
      <c r="E30" s="18">
        <v>5</v>
      </c>
      <c r="F30" s="19">
        <v>120</v>
      </c>
      <c r="G30" s="30">
        <f t="shared" si="0"/>
        <v>600</v>
      </c>
      <c r="I30" s="38" t="s">
        <v>26</v>
      </c>
      <c r="J30" s="40">
        <v>3685</v>
      </c>
      <c r="K30" s="35">
        <f t="shared" si="1"/>
        <v>27.14548802946593</v>
      </c>
    </row>
    <row r="31" spans="1:11" ht="15.6" x14ac:dyDescent="0.3">
      <c r="A31" s="17" t="s">
        <v>7</v>
      </c>
      <c r="B31" s="21">
        <v>44266</v>
      </c>
      <c r="C31" s="18" t="s">
        <v>26</v>
      </c>
      <c r="D31" s="18" t="s">
        <v>28</v>
      </c>
      <c r="E31" s="18">
        <v>1</v>
      </c>
      <c r="F31" s="14">
        <v>100</v>
      </c>
      <c r="G31" s="30">
        <f t="shared" si="0"/>
        <v>100</v>
      </c>
      <c r="I31" s="38" t="s">
        <v>27</v>
      </c>
      <c r="J31" s="40">
        <v>3140</v>
      </c>
      <c r="K31" s="35">
        <f t="shared" si="1"/>
        <v>23.130755064456721</v>
      </c>
    </row>
    <row r="32" spans="1:11" ht="15.6" x14ac:dyDescent="0.3">
      <c r="A32" s="17" t="s">
        <v>22</v>
      </c>
      <c r="B32" s="21">
        <v>44270</v>
      </c>
      <c r="C32" s="18" t="s">
        <v>26</v>
      </c>
      <c r="D32" s="18" t="s">
        <v>30</v>
      </c>
      <c r="E32" s="18">
        <v>2</v>
      </c>
      <c r="F32" s="19">
        <v>85</v>
      </c>
      <c r="G32" s="30">
        <f t="shared" si="0"/>
        <v>170</v>
      </c>
      <c r="I32" s="37" t="s">
        <v>1</v>
      </c>
      <c r="J32" s="40">
        <f>SUM(_xlfn.ANCHORARRAY(J28))</f>
        <v>13575</v>
      </c>
      <c r="K32" s="38">
        <v>0</v>
      </c>
    </row>
    <row r="33" spans="1:11" ht="15.6" x14ac:dyDescent="0.3">
      <c r="A33" s="17" t="s">
        <v>6</v>
      </c>
      <c r="B33" s="21">
        <v>44271</v>
      </c>
      <c r="C33" s="18" t="s">
        <v>26</v>
      </c>
      <c r="D33" s="18" t="s">
        <v>30</v>
      </c>
      <c r="E33" s="18">
        <v>1</v>
      </c>
      <c r="F33" s="19">
        <v>120</v>
      </c>
      <c r="G33" s="30">
        <f t="shared" si="0"/>
        <v>120</v>
      </c>
      <c r="I33" s="37" t="s">
        <v>41</v>
      </c>
      <c r="J33" s="40">
        <f>AVERAGE(_xlfn.ANCHORARRAY(J28))</f>
        <v>3393.75</v>
      </c>
      <c r="K33" s="35">
        <v>0</v>
      </c>
    </row>
    <row r="34" spans="1:11" ht="15.6" x14ac:dyDescent="0.3">
      <c r="A34" s="17" t="s">
        <v>6</v>
      </c>
      <c r="B34" s="21">
        <v>44275</v>
      </c>
      <c r="C34" s="18" t="s">
        <v>26</v>
      </c>
      <c r="D34" s="18" t="s">
        <v>29</v>
      </c>
      <c r="E34" s="18">
        <v>4</v>
      </c>
      <c r="F34" s="19">
        <v>120</v>
      </c>
      <c r="G34" s="30">
        <f t="shared" si="0"/>
        <v>480</v>
      </c>
    </row>
    <row r="35" spans="1:11" ht="15.6" x14ac:dyDescent="0.3">
      <c r="A35" s="17" t="s">
        <v>7</v>
      </c>
      <c r="B35" s="21">
        <v>44277</v>
      </c>
      <c r="C35" s="18" t="s">
        <v>26</v>
      </c>
      <c r="D35" s="18" t="s">
        <v>28</v>
      </c>
      <c r="E35" s="18">
        <v>3</v>
      </c>
      <c r="F35" s="14">
        <v>100</v>
      </c>
      <c r="G35" s="30">
        <f t="shared" si="0"/>
        <v>300</v>
      </c>
    </row>
    <row r="36" spans="1:11" ht="15.6" x14ac:dyDescent="0.3">
      <c r="A36" s="17" t="s">
        <v>5</v>
      </c>
      <c r="B36" s="21">
        <v>44252</v>
      </c>
      <c r="C36" s="18" t="s">
        <v>26</v>
      </c>
      <c r="D36" s="18" t="s">
        <v>28</v>
      </c>
      <c r="E36" s="18">
        <v>5</v>
      </c>
      <c r="F36" s="19">
        <v>95</v>
      </c>
      <c r="G36" s="30">
        <f t="shared" si="0"/>
        <v>475</v>
      </c>
    </row>
    <row r="37" spans="1:11" ht="15.6" x14ac:dyDescent="0.3">
      <c r="A37" s="17" t="s">
        <v>5</v>
      </c>
      <c r="B37" s="21">
        <v>44284</v>
      </c>
      <c r="C37" s="18" t="s">
        <v>26</v>
      </c>
      <c r="D37" s="18" t="s">
        <v>32</v>
      </c>
      <c r="E37" s="18">
        <v>2</v>
      </c>
      <c r="F37" s="19">
        <v>95</v>
      </c>
      <c r="G37" s="30">
        <f t="shared" si="0"/>
        <v>190</v>
      </c>
    </row>
    <row r="38" spans="1:11" ht="15.6" x14ac:dyDescent="0.3">
      <c r="A38" s="17" t="s">
        <v>23</v>
      </c>
      <c r="B38" s="21">
        <v>44284</v>
      </c>
      <c r="C38" s="18" t="s">
        <v>26</v>
      </c>
      <c r="D38" s="18" t="s">
        <v>30</v>
      </c>
      <c r="E38" s="18">
        <v>1</v>
      </c>
      <c r="F38" s="19">
        <v>70</v>
      </c>
      <c r="G38" s="30">
        <f t="shared" si="0"/>
        <v>70</v>
      </c>
    </row>
    <row r="39" spans="1:11" ht="15.6" x14ac:dyDescent="0.3">
      <c r="A39" s="17" t="s">
        <v>6</v>
      </c>
      <c r="B39" s="21">
        <v>44288</v>
      </c>
      <c r="C39" s="18" t="s">
        <v>27</v>
      </c>
      <c r="D39" s="18" t="s">
        <v>30</v>
      </c>
      <c r="E39" s="18">
        <v>1</v>
      </c>
      <c r="F39" s="19">
        <v>120</v>
      </c>
      <c r="G39" s="30">
        <f t="shared" si="0"/>
        <v>120</v>
      </c>
    </row>
    <row r="40" spans="1:11" ht="15.6" x14ac:dyDescent="0.3">
      <c r="A40" s="17" t="s">
        <v>7</v>
      </c>
      <c r="B40" s="21">
        <v>44288</v>
      </c>
      <c r="C40" s="18" t="s">
        <v>27</v>
      </c>
      <c r="D40" s="18" t="s">
        <v>31</v>
      </c>
      <c r="E40" s="18">
        <v>3</v>
      </c>
      <c r="F40" s="14">
        <v>100</v>
      </c>
      <c r="G40" s="30">
        <f t="shared" si="0"/>
        <v>300</v>
      </c>
    </row>
    <row r="41" spans="1:11" ht="15.6" x14ac:dyDescent="0.3">
      <c r="A41" s="17" t="s">
        <v>5</v>
      </c>
      <c r="B41" s="21">
        <v>44289</v>
      </c>
      <c r="C41" s="18" t="s">
        <v>27</v>
      </c>
      <c r="D41" s="18" t="s">
        <v>31</v>
      </c>
      <c r="E41" s="18">
        <v>2</v>
      </c>
      <c r="F41" s="19">
        <v>95</v>
      </c>
      <c r="G41" s="30">
        <f t="shared" si="0"/>
        <v>190</v>
      </c>
    </row>
    <row r="42" spans="1:11" ht="15.6" x14ac:dyDescent="0.3">
      <c r="A42" s="17" t="s">
        <v>22</v>
      </c>
      <c r="B42" s="21">
        <v>44293</v>
      </c>
      <c r="C42" s="18" t="s">
        <v>27</v>
      </c>
      <c r="D42" s="18" t="s">
        <v>30</v>
      </c>
      <c r="E42" s="18">
        <v>5</v>
      </c>
      <c r="F42" s="19">
        <v>85</v>
      </c>
      <c r="G42" s="30">
        <f t="shared" si="0"/>
        <v>425</v>
      </c>
    </row>
    <row r="43" spans="1:11" ht="15.6" x14ac:dyDescent="0.3">
      <c r="A43" s="17" t="s">
        <v>22</v>
      </c>
      <c r="B43" s="21">
        <v>44294</v>
      </c>
      <c r="C43" s="18" t="s">
        <v>27</v>
      </c>
      <c r="D43" s="18" t="s">
        <v>28</v>
      </c>
      <c r="E43" s="18">
        <v>2</v>
      </c>
      <c r="F43" s="19">
        <v>85</v>
      </c>
      <c r="G43" s="30">
        <f t="shared" si="0"/>
        <v>170</v>
      </c>
    </row>
    <row r="44" spans="1:11" ht="15.6" x14ac:dyDescent="0.3">
      <c r="A44" s="17" t="s">
        <v>7</v>
      </c>
      <c r="B44" s="21">
        <v>44295</v>
      </c>
      <c r="C44" s="18" t="s">
        <v>27</v>
      </c>
      <c r="D44" s="18" t="s">
        <v>28</v>
      </c>
      <c r="E44" s="18">
        <v>4</v>
      </c>
      <c r="F44" s="14">
        <v>100</v>
      </c>
      <c r="G44" s="30">
        <f t="shared" si="0"/>
        <v>400</v>
      </c>
    </row>
    <row r="45" spans="1:11" ht="15.6" x14ac:dyDescent="0.3">
      <c r="A45" s="17" t="s">
        <v>5</v>
      </c>
      <c r="B45" s="21">
        <v>44297</v>
      </c>
      <c r="C45" s="18" t="s">
        <v>27</v>
      </c>
      <c r="D45" s="18" t="s">
        <v>29</v>
      </c>
      <c r="E45" s="18">
        <v>3</v>
      </c>
      <c r="F45" s="19">
        <v>95</v>
      </c>
      <c r="G45" s="30">
        <f t="shared" si="0"/>
        <v>285</v>
      </c>
    </row>
    <row r="46" spans="1:11" ht="15.6" x14ac:dyDescent="0.3">
      <c r="A46" s="17" t="s">
        <v>6</v>
      </c>
      <c r="B46" s="21">
        <v>44301</v>
      </c>
      <c r="C46" s="18" t="s">
        <v>27</v>
      </c>
      <c r="D46" s="18" t="s">
        <v>28</v>
      </c>
      <c r="E46" s="18">
        <v>1</v>
      </c>
      <c r="F46" s="19">
        <v>120</v>
      </c>
      <c r="G46" s="30">
        <f t="shared" si="0"/>
        <v>120</v>
      </c>
    </row>
    <row r="47" spans="1:11" ht="15.6" x14ac:dyDescent="0.3">
      <c r="A47" s="17" t="s">
        <v>6</v>
      </c>
      <c r="B47" s="21">
        <v>44302</v>
      </c>
      <c r="C47" s="18" t="s">
        <v>27</v>
      </c>
      <c r="D47" s="18" t="s">
        <v>31</v>
      </c>
      <c r="E47" s="18">
        <v>2</v>
      </c>
      <c r="F47" s="14">
        <v>120</v>
      </c>
      <c r="G47" s="30">
        <f t="shared" si="0"/>
        <v>240</v>
      </c>
    </row>
    <row r="48" spans="1:11" ht="15.6" x14ac:dyDescent="0.3">
      <c r="A48" s="17" t="s">
        <v>7</v>
      </c>
      <c r="B48" s="21">
        <v>44305</v>
      </c>
      <c r="C48" s="18" t="s">
        <v>27</v>
      </c>
      <c r="D48" s="18" t="s">
        <v>30</v>
      </c>
      <c r="E48" s="18">
        <v>2</v>
      </c>
      <c r="F48" s="14">
        <v>100</v>
      </c>
      <c r="G48" s="30">
        <f t="shared" si="0"/>
        <v>200</v>
      </c>
    </row>
    <row r="49" spans="1:7" ht="15.6" x14ac:dyDescent="0.3">
      <c r="A49" s="17" t="s">
        <v>6</v>
      </c>
      <c r="B49" s="21">
        <v>44307</v>
      </c>
      <c r="C49" s="18" t="s">
        <v>27</v>
      </c>
      <c r="D49" s="18" t="s">
        <v>28</v>
      </c>
      <c r="E49" s="18">
        <v>1</v>
      </c>
      <c r="F49" s="14">
        <v>120</v>
      </c>
      <c r="G49" s="30">
        <f t="shared" si="0"/>
        <v>120</v>
      </c>
    </row>
    <row r="50" spans="1:7" ht="15.6" x14ac:dyDescent="0.3">
      <c r="A50" s="17" t="s">
        <v>22</v>
      </c>
      <c r="B50" s="21">
        <v>44309</v>
      </c>
      <c r="C50" s="18" t="s">
        <v>27</v>
      </c>
      <c r="D50" s="18" t="s">
        <v>32</v>
      </c>
      <c r="E50" s="18">
        <v>2</v>
      </c>
      <c r="F50" s="19">
        <v>85</v>
      </c>
      <c r="G50" s="30">
        <f t="shared" si="0"/>
        <v>170</v>
      </c>
    </row>
    <row r="51" spans="1:7" ht="15.6" x14ac:dyDescent="0.3">
      <c r="A51" s="17" t="s">
        <v>7</v>
      </c>
      <c r="B51" s="21">
        <v>44313</v>
      </c>
      <c r="C51" s="18" t="s">
        <v>27</v>
      </c>
      <c r="D51" s="18" t="s">
        <v>28</v>
      </c>
      <c r="E51" s="18">
        <v>4</v>
      </c>
      <c r="F51" s="14">
        <v>100</v>
      </c>
      <c r="G51" s="30">
        <f t="shared" si="0"/>
        <v>400</v>
      </c>
    </row>
    <row r="52" spans="1:7" ht="15.75" customHeight="1" x14ac:dyDescent="0.25">
      <c r="D52" s="33" t="s">
        <v>38</v>
      </c>
      <c r="E52">
        <f>SUM(E2:E51)</f>
        <v>141</v>
      </c>
      <c r="F52" s="33" t="s">
        <v>37</v>
      </c>
      <c r="G52" s="31">
        <f>SUM(G2:G51)</f>
        <v>13575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Calculations</vt:lpstr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 OZA</cp:lastModifiedBy>
  <dcterms:created xsi:type="dcterms:W3CDTF">2021-05-24T18:24:17Z</dcterms:created>
  <dcterms:modified xsi:type="dcterms:W3CDTF">2024-06-05T04:36:12Z</dcterms:modified>
</cp:coreProperties>
</file>