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Лаба 2,1,1\Materials\"/>
    </mc:Choice>
  </mc:AlternateContent>
  <xr:revisionPtr revIDLastSave="0" documentId="12_ncr:500000_{3547BB2E-EE21-456F-9B9B-5F136914DE87}" xr6:coauthVersionLast="31" xr6:coauthVersionMax="31" xr10:uidLastSave="{00000000-0000-0000-0000-000000000000}"/>
  <bookViews>
    <workbookView xWindow="0" yWindow="0" windowWidth="23040" windowHeight="9072" xr2:uid="{4DF00A8B-A288-4C58-9DC6-9CE58641ECFC}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E13" i="1"/>
  <c r="E14" i="1"/>
  <c r="E15" i="1"/>
  <c r="E12" i="1"/>
  <c r="E4" i="1"/>
  <c r="E5" i="1"/>
  <c r="E6" i="1"/>
  <c r="E7" i="1"/>
  <c r="E8" i="1"/>
  <c r="E3" i="1"/>
  <c r="D13" i="1" l="1"/>
  <c r="D14" i="1"/>
  <c r="D15" i="1"/>
  <c r="D12" i="1"/>
  <c r="D3" i="1"/>
  <c r="J3" i="1"/>
  <c r="K3" i="1" s="1"/>
  <c r="D4" i="1"/>
  <c r="D5" i="1"/>
  <c r="D6" i="1"/>
  <c r="D7" i="1"/>
  <c r="D8" i="1"/>
  <c r="O3" i="1" l="1"/>
  <c r="P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alexp</author>
  </authors>
  <commentList>
    <comment ref="P2" authorId="0" shapeId="0" xr:uid="{B94A2A73-3244-4DEF-816C-848FCB926F9F}">
      <text>
        <r>
          <rPr>
            <b/>
            <sz val="9"/>
            <color indexed="81"/>
            <rFont val="Tahoma"/>
            <charset val="1"/>
          </rPr>
          <t>alexp:</t>
        </r>
        <r>
          <rPr>
            <sz val="9"/>
            <color indexed="81"/>
            <rFont val="Tahoma"/>
            <charset val="1"/>
          </rPr>
          <t xml:space="preserve">
Ток для увеличении температуру на 1 градус</t>
        </r>
      </text>
    </comment>
  </commentList>
</comments>
</file>

<file path=xl/sharedStrings.xml><?xml version="1.0" encoding="utf-8"?>
<sst xmlns="http://schemas.openxmlformats.org/spreadsheetml/2006/main" count="24" uniqueCount="19">
  <si>
    <t>Комнатная температура, gradus</t>
  </si>
  <si>
    <t>Влажность</t>
  </si>
  <si>
    <t>Расход вохдуха, lit/s</t>
  </si>
  <si>
    <t>Мощность</t>
  </si>
  <si>
    <t>Расход воздуха, кг\с</t>
  </si>
  <si>
    <t>С_p  воздуха, Дж/[кг*gradus]</t>
  </si>
  <si>
    <t>I, mA</t>
  </si>
  <si>
    <t>U, В</t>
  </si>
  <si>
    <t>Напряжение на термопаре, mV</t>
  </si>
  <si>
    <t>Коэфицент b, mkV/gradus</t>
  </si>
  <si>
    <t>delta_t, gradus</t>
  </si>
  <si>
    <t>Измерение I_0</t>
  </si>
  <si>
    <t>Константы</t>
  </si>
  <si>
    <t>Плотность воздуха, кг/m^3</t>
  </si>
  <si>
    <t>I_0, А</t>
  </si>
  <si>
    <t>Расход - 0,07463 литр/c</t>
  </si>
  <si>
    <t>Расход - 0,03846 литр/c</t>
  </si>
  <si>
    <t>Сопротивление проволоки</t>
  </si>
  <si>
    <t>N,10^-3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</si>
</sst>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0" borderId="4" xfId="0" applyBorder="1" applyAlignment="1">
      <alignment wrapText="1"/>
    </xf>
    <xf numFmtId="164" fontId="0" fillId="0" borderId="0" xfId="0" applyNumberFormat="1"/>
    <xf numFmtId="164" fontId="0" fillId="0" borderId="4" xfId="0" applyNumberFormat="1" applyBorder="1"/>
    <xf numFmtId="11" fontId="0" fillId="0" borderId="6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8025371828521428E-2"/>
          <c:y val="2.5592389240593406E-2"/>
          <c:w val="0.91086149894601265"/>
          <c:h val="0.89076390970523422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4238845144357"/>
                  <c:y val="0.1909363574826231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ysDash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Лист1!$D$3:$D$8</c:f>
              <c:numCache>
                <c:formatCode>0.000</c:formatCode>
                <c:ptCount val="6"/>
                <c:pt idx="0">
                  <c:v>0.24570024570024568</c:v>
                </c:pt>
                <c:pt idx="1">
                  <c:v>0.78624078624078619</c:v>
                </c:pt>
                <c:pt idx="2">
                  <c:v>2.0393120393120392</c:v>
                </c:pt>
                <c:pt idx="3">
                  <c:v>3.3906633906633905</c:v>
                </c:pt>
                <c:pt idx="4">
                  <c:v>4.9140049140049138</c:v>
                </c:pt>
                <c:pt idx="5">
                  <c:v>9.0171990171990171</c:v>
                </c:pt>
              </c:numCache>
            </c:numRef>
          </c:xVal>
          <c:yVal>
            <c:numRef>
              <c:f>Лист1!$E$3:$E$8</c:f>
              <c:numCache>
                <c:formatCode>General</c:formatCode>
                <c:ptCount val="6"/>
                <c:pt idx="0">
                  <c:v>91.502625000000009</c:v>
                </c:pt>
                <c:pt idx="1">
                  <c:v>215.31450000000001</c:v>
                </c:pt>
                <c:pt idx="2">
                  <c:v>374.58858000000004</c:v>
                </c:pt>
                <c:pt idx="3">
                  <c:v>637.17394500000012</c:v>
                </c:pt>
                <c:pt idx="4">
                  <c:v>885.40937999999994</c:v>
                </c:pt>
                <c:pt idx="5">
                  <c:v>1549.1055449999999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3-4EBE-B2A7-1358BB42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03919"/>
        <c:axId val="1578124335"/>
      </c:scatterChart>
      <c:valAx>
        <c:axId val="15282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delta_T,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8273097112860891"/>
              <c:y val="0.8464236511759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124335"/>
        <c:crosses val="autoZero"/>
        <c:crossBetween val="midCat"/>
      </c:valAx>
      <c:valAx>
        <c:axId val="1578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10 ^ -3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608178792201617E-2"/>
              <c:y val="0.4102486836013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20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80450125617322E-2"/>
          <c:y val="3.6387584952344787E-2"/>
          <c:w val="0.91086149894601265"/>
          <c:h val="0.89076390970523422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324880828039"/>
                  <c:y val="0.1329867917853047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ysDash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Лист1!$D$12:$D$15</c:f>
              <c:numCache>
                <c:formatCode>0.000</c:formatCode>
                <c:ptCount val="4"/>
                <c:pt idx="0">
                  <c:v>2.2113022113022112</c:v>
                </c:pt>
                <c:pt idx="1">
                  <c:v>4.9877149877149876</c:v>
                </c:pt>
                <c:pt idx="2">
                  <c:v>7.764127764127764</c:v>
                </c:pt>
                <c:pt idx="3">
                  <c:v>13.046683046683047</c:v>
                </c:pt>
              </c:numCache>
            </c:numRef>
          </c:xVal>
          <c:yVal>
            <c:numRef>
              <c:f>Лист1!$E$12:$E$15</c:f>
              <c:numCache>
                <c:formatCode>General</c:formatCode>
                <c:ptCount val="4"/>
                <c:pt idx="0">
                  <c:v>287.58130499999993</c:v>
                </c:pt>
                <c:pt idx="1">
                  <c:v>624.11362499999996</c:v>
                </c:pt>
                <c:pt idx="2">
                  <c:v>908.77450500000009</c:v>
                </c:pt>
                <c:pt idx="3">
                  <c:v>1482.5785050000004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5A4-A3AC-20A55D10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03919"/>
        <c:axId val="1578124335"/>
      </c:scatterChart>
      <c:valAx>
        <c:axId val="15282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delta_T, C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93904480053454"/>
              <c:y val="0.82143984912138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124335"/>
        <c:crosses val="autoZero"/>
        <c:crossBetween val="midCat"/>
      </c:valAx>
      <c:valAx>
        <c:axId val="1578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N, 10 ^ -3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7.6081706312341055E-2"/>
              <c:y val="0.37237778545807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820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17585</xdr:colOff>
      <xdr:row>0</xdr:row>
      <xdr:rowOff>0</xdr:rowOff>
    </xdr:from>
    <xdr:to>
      <xdr:col>7</xdr:col>
      <xdr:colOff>322385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35E49B-A32E-42BC-BE90-313AAF2FE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145774</xdr:colOff>
      <xdr:row>16</xdr:row>
      <xdr:rowOff>72887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F6637D-3873-4D6E-8499-F8943C2C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BDF9-B4CC-4435-BEC5-EE89181CF682}">
  <dimension ref="A1:P17"/>
  <sheetViews>
    <sheetView tabSelected="1" topLeftCell="G1" zoomScaleNormal="100" workbookViewId="0">
      <selection activeCell="N3" sqref="N3"/>
    </sheetView>
  </sheetViews>
  <sheetFormatPr defaultRowHeight="14.4" x14ac:dyDescent="0.3"/>
  <cols>
    <col min="1" max="1" width="8.33203125" customWidth="1"/>
    <col min="2" max="2" width="11.77734375" bestFit="1" customWidth="1"/>
    <col min="3" max="3" width="23" customWidth="1"/>
    <col min="4" max="4" width="14" customWidth="1"/>
    <col min="6" max="6" width="22.77734375" bestFit="1" customWidth="1"/>
    <col min="9" max="9" width="23.88671875" bestFit="1" customWidth="1"/>
    <col min="10" max="10" width="18.6640625" bestFit="1" customWidth="1"/>
    <col min="11" max="11" width="22.33203125" customWidth="1"/>
    <col min="12" max="12" width="10.5546875" bestFit="1" customWidth="1"/>
    <col min="14" max="15" width="40.109375" bestFit="1" customWidth="1"/>
    <col min="16" max="16" width="12.44140625" bestFit="1" customWidth="1"/>
    <col min="18" max="18" width="40.109375" bestFit="1" customWidth="1"/>
  </cols>
  <sheetData>
    <row r="1" spans="1:16" ht="15" thickBot="1" x14ac:dyDescent="0.35">
      <c r="A1" s="19" t="s">
        <v>15</v>
      </c>
      <c r="B1" s="19"/>
      <c r="C1" s="19"/>
      <c r="D1" s="19"/>
      <c r="E1" s="4"/>
      <c r="J1" s="11" t="s">
        <v>11</v>
      </c>
    </row>
    <row r="2" spans="1:16" ht="43.2" x14ac:dyDescent="0.3">
      <c r="A2" t="s">
        <v>6</v>
      </c>
      <c r="B2" t="s">
        <v>7</v>
      </c>
      <c r="C2" s="12" t="s">
        <v>8</v>
      </c>
      <c r="D2" t="s">
        <v>10</v>
      </c>
      <c r="E2" t="s">
        <v>18</v>
      </c>
      <c r="J2" s="1" t="s">
        <v>2</v>
      </c>
      <c r="K2" s="4" t="s">
        <v>4</v>
      </c>
      <c r="L2" s="13" t="s">
        <v>0</v>
      </c>
      <c r="M2" s="2" t="s">
        <v>1</v>
      </c>
      <c r="N2" s="2" t="s">
        <v>5</v>
      </c>
      <c r="O2" s="2" t="s">
        <v>3</v>
      </c>
      <c r="P2" s="3" t="s">
        <v>14</v>
      </c>
    </row>
    <row r="3" spans="1:16" ht="15" thickBot="1" x14ac:dyDescent="0.35">
      <c r="A3">
        <v>51.5</v>
      </c>
      <c r="B3">
        <v>1.4770000000000001</v>
      </c>
      <c r="C3">
        <v>0.01</v>
      </c>
      <c r="D3" s="16">
        <f t="shared" ref="D3:D8" si="0">C3*1000/$J$14</f>
        <v>0.24570024570024568</v>
      </c>
      <c r="E3">
        <f>$A3^2*$J$16*10^-3</f>
        <v>91.502625000000009</v>
      </c>
      <c r="J3" s="17">
        <f>5/67</f>
        <v>7.4626865671641784E-2</v>
      </c>
      <c r="K3" s="18">
        <f>$J$3*1.2754/1000</f>
        <v>9.5179104477611937E-5</v>
      </c>
      <c r="L3" s="5">
        <v>24</v>
      </c>
      <c r="M3" s="6">
        <v>0.66</v>
      </c>
      <c r="N3" s="5">
        <f>1119</f>
        <v>1119</v>
      </c>
      <c r="O3" s="5">
        <f>$K$3 *$N$3</f>
        <v>0.10650541791044776</v>
      </c>
      <c r="P3" s="7">
        <f>SQRT(O3/35)</f>
        <v>5.5163501885744232E-2</v>
      </c>
    </row>
    <row r="4" spans="1:16" x14ac:dyDescent="0.3">
      <c r="A4">
        <v>79</v>
      </c>
      <c r="B4">
        <v>2.2000000000000002</v>
      </c>
      <c r="C4">
        <v>3.2000000000000001E-2</v>
      </c>
      <c r="D4" s="16">
        <f t="shared" si="0"/>
        <v>0.78624078624078619</v>
      </c>
      <c r="E4">
        <f t="shared" ref="E4:E8" si="1">$A4^2*$J$16*10^-3</f>
        <v>215.31450000000001</v>
      </c>
      <c r="J4" s="4"/>
      <c r="K4" s="5"/>
      <c r="L4" s="5"/>
      <c r="M4" s="5"/>
      <c r="N4" s="5"/>
      <c r="O4" s="5"/>
      <c r="P4" s="7"/>
    </row>
    <row r="5" spans="1:16" x14ac:dyDescent="0.3">
      <c r="A5">
        <v>104.2</v>
      </c>
      <c r="B5">
        <v>2.9</v>
      </c>
      <c r="C5">
        <v>8.3000000000000004E-2</v>
      </c>
      <c r="D5" s="16">
        <f t="shared" si="0"/>
        <v>2.0393120393120392</v>
      </c>
      <c r="E5">
        <f t="shared" si="1"/>
        <v>374.58858000000004</v>
      </c>
      <c r="K5" s="5"/>
      <c r="L5" s="5"/>
      <c r="M5" s="5"/>
      <c r="N5" s="5"/>
      <c r="O5" s="5"/>
      <c r="P5" s="7"/>
    </row>
    <row r="6" spans="1:16" ht="15" thickBot="1" x14ac:dyDescent="0.35">
      <c r="A6">
        <v>135.9</v>
      </c>
      <c r="B6">
        <v>3.9</v>
      </c>
      <c r="C6">
        <v>0.13800000000000001</v>
      </c>
      <c r="D6" s="16">
        <f t="shared" si="0"/>
        <v>3.3906633906633905</v>
      </c>
      <c r="E6">
        <f t="shared" si="1"/>
        <v>637.17394500000012</v>
      </c>
      <c r="K6" s="9"/>
      <c r="L6" s="9"/>
      <c r="M6" s="9"/>
      <c r="N6" s="9"/>
      <c r="O6" s="9"/>
      <c r="P6" s="10"/>
    </row>
    <row r="7" spans="1:16" x14ac:dyDescent="0.3">
      <c r="A7">
        <v>160.19999999999999</v>
      </c>
      <c r="B7">
        <v>4.601</v>
      </c>
      <c r="C7">
        <v>0.2</v>
      </c>
      <c r="D7" s="16">
        <f t="shared" si="0"/>
        <v>4.9140049140049138</v>
      </c>
      <c r="E7">
        <f t="shared" si="1"/>
        <v>885.40937999999994</v>
      </c>
    </row>
    <row r="8" spans="1:16" ht="15" thickBot="1" x14ac:dyDescent="0.35">
      <c r="A8">
        <v>211.9</v>
      </c>
      <c r="B8">
        <v>6.0830000000000002</v>
      </c>
      <c r="C8">
        <v>0.36699999999999999</v>
      </c>
      <c r="D8" s="16">
        <f t="shared" si="0"/>
        <v>9.0171990171990171</v>
      </c>
      <c r="E8">
        <f t="shared" si="1"/>
        <v>1549.1055449999999</v>
      </c>
    </row>
    <row r="9" spans="1:16" x14ac:dyDescent="0.3">
      <c r="I9" s="1"/>
      <c r="J9" s="14" t="s">
        <v>12</v>
      </c>
    </row>
    <row r="10" spans="1:16" x14ac:dyDescent="0.3">
      <c r="A10" s="19" t="s">
        <v>16</v>
      </c>
      <c r="B10" s="19"/>
      <c r="C10" s="19"/>
      <c r="D10" s="19"/>
      <c r="I10" s="4"/>
      <c r="J10" s="7"/>
    </row>
    <row r="11" spans="1:16" ht="28.8" x14ac:dyDescent="0.3">
      <c r="A11" t="s">
        <v>6</v>
      </c>
      <c r="B11" t="s">
        <v>7</v>
      </c>
      <c r="C11" s="12" t="s">
        <v>8</v>
      </c>
      <c r="D11" t="s">
        <v>10</v>
      </c>
      <c r="E11" t="s">
        <v>18</v>
      </c>
      <c r="I11" s="15" t="s">
        <v>13</v>
      </c>
      <c r="J11" s="7">
        <v>1.2754000000000001</v>
      </c>
    </row>
    <row r="12" spans="1:16" x14ac:dyDescent="0.3">
      <c r="A12">
        <v>91.3</v>
      </c>
      <c r="B12">
        <v>2.621</v>
      </c>
      <c r="C12">
        <v>0.09</v>
      </c>
      <c r="D12" s="16">
        <f>C12*1000/$J$14</f>
        <v>2.2113022113022112</v>
      </c>
      <c r="E12">
        <f>$A12^2*$J$16*10^-3</f>
        <v>287.58130499999993</v>
      </c>
      <c r="I12" s="4"/>
      <c r="J12" s="7"/>
    </row>
    <row r="13" spans="1:16" x14ac:dyDescent="0.3">
      <c r="A13">
        <v>134.5</v>
      </c>
      <c r="B13">
        <v>3.8610000000000002</v>
      </c>
      <c r="C13">
        <v>0.20300000000000001</v>
      </c>
      <c r="D13" s="16">
        <f t="shared" ref="D13:D15" si="2">C13*1000/$J$14</f>
        <v>4.9877149877149876</v>
      </c>
      <c r="E13">
        <f t="shared" ref="E13:E15" si="3">$A13^2*$J$16*10^-3</f>
        <v>624.11362499999996</v>
      </c>
      <c r="I13" s="4"/>
      <c r="J13" s="7"/>
    </row>
    <row r="14" spans="1:16" x14ac:dyDescent="0.3">
      <c r="A14">
        <v>162.30000000000001</v>
      </c>
      <c r="B14">
        <v>4.6619999999999999</v>
      </c>
      <c r="C14">
        <v>0.316</v>
      </c>
      <c r="D14" s="16">
        <f t="shared" si="2"/>
        <v>7.764127764127764</v>
      </c>
      <c r="E14">
        <f t="shared" si="3"/>
        <v>908.77450500000009</v>
      </c>
      <c r="I14" s="4" t="s">
        <v>9</v>
      </c>
      <c r="J14">
        <v>40.700000000000003</v>
      </c>
    </row>
    <row r="15" spans="1:16" x14ac:dyDescent="0.3">
      <c r="A15">
        <v>207.3</v>
      </c>
      <c r="B15">
        <v>5.9530000000000003</v>
      </c>
      <c r="C15">
        <v>0.53100000000000003</v>
      </c>
      <c r="D15" s="16">
        <f t="shared" si="2"/>
        <v>13.046683046683047</v>
      </c>
      <c r="E15">
        <f t="shared" si="3"/>
        <v>1482.5785050000004</v>
      </c>
      <c r="I15" s="4"/>
      <c r="J15" s="7"/>
    </row>
    <row r="16" spans="1:16" x14ac:dyDescent="0.3">
      <c r="D16" s="16"/>
      <c r="I16" s="4" t="s">
        <v>17</v>
      </c>
      <c r="J16" s="7">
        <v>34.5</v>
      </c>
    </row>
    <row r="17" spans="9:10" ht="15" thickBot="1" x14ac:dyDescent="0.35">
      <c r="I17" s="8"/>
      <c r="J17" s="10"/>
    </row>
  </sheetData>
  <mergeCells count="2">
    <mergeCell ref="A1:D1"/>
    <mergeCell ref="A10:D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70D7-6C49-4AEA-9E8B-4E3E3F1FE29D}">
  <dimension ref="A1"/>
  <sheetViews>
    <sheetView zoomScale="130" zoomScaleNormal="130" workbookViewId="0">
      <selection activeCell="J9" sqref="J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44D6-1E59-4932-8CCF-26051C6CFF8A}">
  <dimension ref="A1"/>
  <sheetViews>
    <sheetView zoomScaleNormal="100" workbookViewId="0">
      <selection activeCell="C30" sqref="C30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</dc:creator>
  <cp:lastModifiedBy>alexp</cp:lastModifiedBy>
  <cp:lastPrinted>2018-04-14T13:41:10Z</cp:lastPrinted>
  <dcterms:created xsi:type="dcterms:W3CDTF">2018-04-12T11:03:29Z</dcterms:created>
  <dcterms:modified xsi:type="dcterms:W3CDTF">2018-04-14T16:12:43Z</dcterms:modified>
</cp:coreProperties>
</file>