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 activeTab="1"/>
  </bookViews>
  <sheets>
    <sheet name="БД" sheetId="1" r:id="rId1"/>
    <sheet name="Регрессия" sheetId="2" r:id="rId2"/>
    <sheet name="Поиск" sheetId="3" r:id="rId3"/>
    <sheet name="Табл. подст" sheetId="4" r:id="rId4"/>
  </sheets>
  <definedNames>
    <definedName name="solver_adj" localSheetId="2" hidden="1">Поиск!$B$4,Поиск!$C$5,Поиск!$E$7,Поиск!$F$4,Поиск!$G$7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Поиск!$H$8</definedName>
    <definedName name="solver_pre" localSheetId="2" hidden="1">0.000001</definedName>
    <definedName name="solver_rbv" localSheetId="2" hidden="1">2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300000</definedName>
    <definedName name="solver_ver" localSheetId="2" hidden="1">3</definedName>
  </definedNames>
  <calcPr calcId="144525"/>
</workbook>
</file>

<file path=xl/calcChain.xml><?xml version="1.0" encoding="utf-8"?>
<calcChain xmlns="http://schemas.openxmlformats.org/spreadsheetml/2006/main">
  <c r="H10" i="4" l="1"/>
  <c r="H7" i="4"/>
  <c r="G6" i="4"/>
  <c r="G8" i="4" s="1"/>
  <c r="F6" i="4"/>
  <c r="F8" i="4" s="1"/>
  <c r="E6" i="4"/>
  <c r="E8" i="4" s="1"/>
  <c r="D6" i="4"/>
  <c r="D8" i="4" s="1"/>
  <c r="C6" i="4"/>
  <c r="C8" i="4" s="1"/>
  <c r="B6" i="4"/>
  <c r="B8" i="4" s="1"/>
  <c r="H4" i="4"/>
  <c r="H8" i="4" s="1"/>
  <c r="H7" i="3"/>
  <c r="B8" i="3"/>
  <c r="G8" i="3"/>
  <c r="G6" i="3"/>
  <c r="F6" i="3"/>
  <c r="F8" i="3" s="1"/>
  <c r="E6" i="3"/>
  <c r="E8" i="3" s="1"/>
  <c r="D6" i="3"/>
  <c r="D8" i="3" s="1"/>
  <c r="C6" i="3"/>
  <c r="C8" i="3" s="1"/>
  <c r="B6" i="3"/>
  <c r="H4" i="3"/>
  <c r="H6" i="4" l="1"/>
  <c r="H6" i="3"/>
  <c r="H8" i="3" s="1"/>
</calcChain>
</file>

<file path=xl/sharedStrings.xml><?xml version="1.0" encoding="utf-8"?>
<sst xmlns="http://schemas.openxmlformats.org/spreadsheetml/2006/main" count="79" uniqueCount="59">
  <si>
    <t>Тип</t>
  </si>
  <si>
    <t>CH-1</t>
  </si>
  <si>
    <t>CH-2</t>
  </si>
  <si>
    <t>MH-3</t>
  </si>
  <si>
    <t>MH-4</t>
  </si>
  <si>
    <t>MH-5</t>
  </si>
  <si>
    <t>MH-6</t>
  </si>
  <si>
    <t>Uзаж, в</t>
  </si>
  <si>
    <t>I, ма</t>
  </si>
  <si>
    <t>0.8</t>
  </si>
  <si>
    <t>Диаметр баллона, мм</t>
  </si>
  <si>
    <t>Длина лампы, мм</t>
  </si>
  <si>
    <t>Тип цоколя</t>
  </si>
  <si>
    <t>P-27</t>
  </si>
  <si>
    <t>1 Ш-12</t>
  </si>
  <si>
    <t>Р-10</t>
  </si>
  <si>
    <t>Нет</t>
  </si>
  <si>
    <t>t</t>
  </si>
  <si>
    <t>R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</si>
  <si>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</si>
  <si>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</si>
  <si>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</si>
  <si>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</si>
  <si>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</si>
  <si>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</si>
  <si>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</si>
  <si>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</si>
  <si>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</si>
  <si>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</si>
  <si>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</si>
  <si>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</si>
  <si>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</si>
  <si>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</si>
  <si>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</si>
  <si>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</si>
  <si>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</si>
  <si>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</si>
  <si>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</si>
  <si>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</si>
  <si>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</si>
  <si>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</si>
  <si>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</si>
  <si>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</si>
  <si>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</si>
  <si>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Расход Фирмы</t>
  </si>
  <si>
    <t>2-е полугодие 2011 года</t>
  </si>
  <si>
    <t>Ст. расходов</t>
  </si>
  <si>
    <t>Июль</t>
  </si>
  <si>
    <t>Август</t>
  </si>
  <si>
    <t>Сентябрь</t>
  </si>
  <si>
    <t>Октябрь</t>
  </si>
  <si>
    <t>Ноябрь</t>
  </si>
  <si>
    <t>Декабрь</t>
  </si>
  <si>
    <t>Всего</t>
  </si>
  <si>
    <t>%</t>
  </si>
  <si>
    <t xml:space="preserve">Матзатраты </t>
  </si>
  <si>
    <t>Оплата труда</t>
  </si>
  <si>
    <t>Отчисления</t>
  </si>
  <si>
    <t xml:space="preserve">Проч. Расходы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</si>
</sst>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₽&quot;_-;\-* #,##0.00\ &quot;₽&quot;_-;_-* &quot;-&quot;??\ &quot;₽&quot;_-;_-@_-"/>
    <numFmt numFmtId="164" formatCode="_-* #,##0.0\ &quot;₽&quot;_-;\-* #,##0.0\ &quot;₽&quot;_-;_-* &quot;-&quot;??\ &quot;₽&quot;_-;_-@_-"/>
  </numFmts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/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2" fontId="5" fillId="0" borderId="1" xfId="0" applyNumberFormat="1" applyFont="1" applyBorder="1"/>
    <xf numFmtId="10" fontId="5" fillId="0" borderId="1" xfId="0" applyNumberFormat="1" applyFont="1" applyBorder="1"/>
    <xf numFmtId="2" fontId="0" fillId="0" borderId="1" xfId="0" applyNumberFormat="1" applyBorder="1"/>
    <xf numFmtId="0" fontId="5" fillId="0" borderId="0" xfId="0" applyFont="1" applyBorder="1"/>
    <xf numFmtId="0" fontId="0" fillId="0" borderId="0" xfId="0" applyBorder="1"/>
    <xf numFmtId="164" fontId="6" fillId="0" borderId="3" xfId="1" applyNumberFormat="1" applyFont="1" applyBorder="1" applyAlignment="1">
      <alignment horizontal="center"/>
    </xf>
    <xf numFmtId="164" fontId="6" fillId="0" borderId="4" xfId="1" applyNumberFormat="1" applyFont="1" applyBorder="1" applyAlignment="1">
      <alignment horizontal="center"/>
    </xf>
    <xf numFmtId="164" fontId="6" fillId="0" borderId="0" xfId="1" applyNumberFormat="1" applyFont="1" applyBorder="1" applyAlignment="1"/>
    <xf numFmtId="0" fontId="1" fillId="0" borderId="0" xfId="0" applyFont="1" applyBorder="1" applyAlignment="1"/>
    <xf numFmtId="164" fontId="6" fillId="0" borderId="1" xfId="1" applyNumberFormat="1" applyFont="1" applyBorder="1" applyAlignment="1">
      <alignment horizontal="center"/>
    </xf>
    <xf numFmtId="164" fontId="6" fillId="0" borderId="5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64" fontId="0" fillId="0" borderId="0" xfId="1" applyNumberFormat="1" applyFont="1" applyBorder="1" applyAlignme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R=f(t)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[lab6.xlsx]Регрессия!$B$1</c:f>
              <c:strCache>
                <c:ptCount val="1"/>
                <c:pt idx="0">
                  <c:v>R</c:v>
                </c:pt>
              </c:strCache>
            </c:strRef>
          </c:tx>
          <c:trendline>
            <c:trendlineType val="linear"/>
            <c:dispRSqr val="0"/>
            <c:dispEq val="0"/>
          </c:trendline>
          <c:xVal>
            <c:numRef>
              <c:f>[lab6.xlsx]Регрессия!$A$2:$A$8</c:f>
              <c:numCache>
                <c:formatCode>0.00</c:formatCode>
                <c:ptCount val="7"/>
                <c:pt idx="0">
                  <c:v>20</c:v>
                </c:pt>
                <c:pt idx="1">
                  <c:v>24.8</c:v>
                </c:pt>
                <c:pt idx="2">
                  <c:v>30.2</c:v>
                </c:pt>
                <c:pt idx="3">
                  <c:v>35</c:v>
                </c:pt>
                <c:pt idx="4">
                  <c:v>40.1</c:v>
                </c:pt>
                <c:pt idx="5">
                  <c:v>44.9</c:v>
                </c:pt>
                <c:pt idx="6">
                  <c:v>50</c:v>
                </c:pt>
              </c:numCache>
            </c:numRef>
          </c:xVal>
          <c:yVal>
            <c:numRef>
              <c:f>[lab6.xlsx]Регрессия!$B$2:$B$8</c:f>
              <c:numCache>
                <c:formatCode>0.00</c:formatCode>
                <c:ptCount val="7"/>
                <c:pt idx="0">
                  <c:v>86.7</c:v>
                </c:pt>
                <c:pt idx="1">
                  <c:v>88.03</c:v>
                </c:pt>
                <c:pt idx="2">
                  <c:v>90.32</c:v>
                </c:pt>
                <c:pt idx="3">
                  <c:v>91.15</c:v>
                </c:pt>
                <c:pt idx="4">
                  <c:v>93.26</c:v>
                </c:pt>
                <c:pt idx="5">
                  <c:v>94.9</c:v>
                </c:pt>
                <c:pt idx="6">
                  <c:v>96.33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01376"/>
        <c:axId val="177319936"/>
      </c:scatterChart>
      <c:valAx>
        <c:axId val="177301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Температура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177319936"/>
        <c:crosses val="autoZero"/>
        <c:crossBetween val="midCat"/>
      </c:valAx>
      <c:valAx>
        <c:axId val="177319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Сопротивление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177301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906037</xdr:colOff>
      <xdr:row>0</xdr:row>
      <xdr:rowOff>0</xdr:rowOff>
    </xdr:from>
    <xdr:to>
      <xdr:col>6</xdr:col>
      <xdr:colOff>685428</xdr:colOff>
      <xdr:row>18</xdr:row>
      <xdr:rowOff>45720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9" sqref="D19"/>
    </sheetView>
  </sheetViews>
  <sheetFormatPr defaultRowHeight="15" x14ac:dyDescent="0.25"/>
  <cols>
    <col min="4" max="4" width="27.7109375" customWidth="1"/>
    <col min="5" max="5" width="23.85546875" customWidth="1"/>
    <col min="6" max="6" width="20.140625" customWidth="1"/>
  </cols>
  <sheetData>
    <row r="1" spans="1:6" ht="18.75" x14ac:dyDescent="0.25">
      <c r="A1" s="2" t="s">
        <v>0</v>
      </c>
      <c r="B1" s="2" t="s">
        <v>7</v>
      </c>
      <c r="C1" s="2" t="s">
        <v>8</v>
      </c>
      <c r="D1" s="2" t="s">
        <v>10</v>
      </c>
      <c r="E1" s="2" t="s">
        <v>11</v>
      </c>
      <c r="F1" s="2" t="s">
        <v>12</v>
      </c>
    </row>
    <row r="2" spans="1:6" ht="18.75" x14ac:dyDescent="0.3">
      <c r="A2" s="1" t="s">
        <v>1</v>
      </c>
      <c r="B2" s="2">
        <v>150</v>
      </c>
      <c r="C2" s="2">
        <v>20</v>
      </c>
      <c r="D2" s="2">
        <v>55</v>
      </c>
      <c r="E2" s="2">
        <v>90</v>
      </c>
      <c r="F2" s="2" t="s">
        <v>13</v>
      </c>
    </row>
    <row r="3" spans="1:6" ht="18.75" x14ac:dyDescent="0.3">
      <c r="A3" s="1" t="s">
        <v>2</v>
      </c>
      <c r="B3" s="2">
        <v>65</v>
      </c>
      <c r="C3" s="2">
        <v>30</v>
      </c>
      <c r="D3" s="2">
        <v>55</v>
      </c>
      <c r="E3" s="2">
        <v>90</v>
      </c>
      <c r="F3" s="2" t="s">
        <v>13</v>
      </c>
    </row>
    <row r="4" spans="1:6" ht="18.75" x14ac:dyDescent="0.3">
      <c r="A4" s="1" t="s">
        <v>3</v>
      </c>
      <c r="B4" s="2">
        <v>48</v>
      </c>
      <c r="C4" s="2">
        <v>1</v>
      </c>
      <c r="D4" s="2">
        <v>15</v>
      </c>
      <c r="E4" s="2">
        <v>35</v>
      </c>
      <c r="F4" s="2" t="s">
        <v>14</v>
      </c>
    </row>
    <row r="5" spans="1:6" ht="18.75" x14ac:dyDescent="0.3">
      <c r="A5" s="1" t="s">
        <v>4</v>
      </c>
      <c r="B5" s="2">
        <v>80</v>
      </c>
      <c r="C5" s="2">
        <v>1.5</v>
      </c>
      <c r="D5" s="2">
        <v>15</v>
      </c>
      <c r="E5" s="2">
        <v>35</v>
      </c>
      <c r="F5" s="2" t="s">
        <v>14</v>
      </c>
    </row>
    <row r="6" spans="1:6" ht="18.75" x14ac:dyDescent="0.3">
      <c r="A6" s="1" t="s">
        <v>5</v>
      </c>
      <c r="B6" s="2">
        <v>50</v>
      </c>
      <c r="C6" s="2">
        <v>0.2</v>
      </c>
      <c r="D6" s="2">
        <v>9</v>
      </c>
      <c r="E6" s="2">
        <v>33</v>
      </c>
      <c r="F6" s="2" t="s">
        <v>15</v>
      </c>
    </row>
    <row r="7" spans="1:6" ht="18.75" x14ac:dyDescent="0.3">
      <c r="A7" s="1" t="s">
        <v>6</v>
      </c>
      <c r="B7" s="2">
        <v>60</v>
      </c>
      <c r="C7" s="2" t="s">
        <v>9</v>
      </c>
      <c r="D7" s="2">
        <v>6.8</v>
      </c>
      <c r="E7" s="2">
        <v>28</v>
      </c>
      <c r="F7" s="2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82" zoomScaleNormal="82" workbookViewId="0">
      <selection activeCell="G27" sqref="G27"/>
    </sheetView>
  </sheetViews>
  <sheetFormatPr defaultRowHeight="15" x14ac:dyDescent="0.25"/>
  <cols>
    <col min="1" max="1" width="24.7109375" customWidth="1"/>
    <col min="2" max="2" width="14" customWidth="1"/>
    <col min="3" max="3" width="21.42578125" customWidth="1"/>
    <col min="4" max="4" width="14.85546875" customWidth="1"/>
    <col min="5" max="5" width="17.5703125" customWidth="1"/>
    <col min="6" max="7" width="14.7109375" customWidth="1"/>
    <col min="8" max="8" width="15.42578125" customWidth="1"/>
    <col min="9" max="9" width="12.85546875" customWidth="1"/>
  </cols>
  <sheetData>
    <row r="1" spans="1:2" ht="18.75" x14ac:dyDescent="0.25">
      <c r="A1" s="3" t="s">
        <v>17</v>
      </c>
      <c r="B1" s="3" t="s">
        <v>18</v>
      </c>
    </row>
    <row r="2" spans="1:2" ht="18.75" x14ac:dyDescent="0.25">
      <c r="A2" s="3">
        <v>20</v>
      </c>
      <c r="B2" s="3">
        <v>86.7</v>
      </c>
    </row>
    <row r="3" spans="1:2" ht="18.75" x14ac:dyDescent="0.25">
      <c r="A3" s="3">
        <v>24.8</v>
      </c>
      <c r="B3" s="3">
        <v>88.03</v>
      </c>
    </row>
    <row r="4" spans="1:2" ht="18.75" x14ac:dyDescent="0.25">
      <c r="A4" s="3">
        <v>30.2</v>
      </c>
      <c r="B4" s="3">
        <v>90.32</v>
      </c>
    </row>
    <row r="5" spans="1:2" ht="18.75" x14ac:dyDescent="0.25">
      <c r="A5" s="3">
        <v>35</v>
      </c>
      <c r="B5" s="3">
        <v>91.15</v>
      </c>
    </row>
    <row r="6" spans="1:2" ht="18.75" x14ac:dyDescent="0.25">
      <c r="A6" s="3">
        <v>40.1</v>
      </c>
      <c r="B6" s="3">
        <v>93.26</v>
      </c>
    </row>
    <row r="7" spans="1:2" ht="18.75" x14ac:dyDescent="0.25">
      <c r="A7" s="3">
        <v>44.9</v>
      </c>
      <c r="B7" s="3">
        <v>94.9</v>
      </c>
    </row>
    <row r="8" spans="1:2" ht="18.75" x14ac:dyDescent="0.25">
      <c r="A8" s="3">
        <v>50</v>
      </c>
      <c r="B8" s="3">
        <v>96.33</v>
      </c>
    </row>
    <row r="24" spans="1:9" x14ac:dyDescent="0.25">
      <c r="A24" s="7" t="s">
        <v>19</v>
      </c>
      <c r="B24" s="7"/>
      <c r="C24" s="9"/>
      <c r="D24" s="9"/>
      <c r="E24" s="9"/>
      <c r="F24" s="9"/>
      <c r="G24" s="9"/>
      <c r="H24" s="9"/>
      <c r="I24" s="9"/>
    </row>
    <row r="25" spans="1:9" x14ac:dyDescent="0.25">
      <c r="A25" s="7"/>
      <c r="B25" s="7"/>
      <c r="C25" s="9"/>
      <c r="D25" s="9"/>
      <c r="E25" s="9"/>
      <c r="F25" s="9"/>
      <c r="G25" s="9"/>
      <c r="H25" s="9"/>
      <c r="I25" s="9"/>
    </row>
    <row r="26" spans="1:9" x14ac:dyDescent="0.25">
      <c r="A26" s="6" t="s">
        <v>20</v>
      </c>
      <c r="B26" s="6"/>
      <c r="C26" s="9"/>
      <c r="D26" s="9"/>
      <c r="E26" s="9"/>
      <c r="F26" s="9"/>
      <c r="G26" s="9"/>
      <c r="H26" s="9"/>
      <c r="I26" s="9"/>
    </row>
    <row r="27" spans="1:9" x14ac:dyDescent="0.25">
      <c r="A27" s="8" t="s">
        <v>21</v>
      </c>
      <c r="B27" s="8">
        <v>0.9977372751414133</v>
      </c>
      <c r="C27" s="9"/>
      <c r="D27" s="9"/>
      <c r="E27" s="9"/>
      <c r="F27" s="9"/>
      <c r="G27" s="9"/>
      <c r="H27" s="9"/>
      <c r="I27" s="9"/>
    </row>
    <row r="28" spans="1:9" x14ac:dyDescent="0.25">
      <c r="A28" s="8" t="s">
        <v>22</v>
      </c>
      <c r="B28" s="8">
        <v>0.99547967020661221</v>
      </c>
      <c r="C28" s="9"/>
      <c r="D28" s="9"/>
      <c r="E28" s="9"/>
      <c r="F28" s="9"/>
      <c r="G28" s="9"/>
      <c r="H28" s="9"/>
      <c r="I28" s="9"/>
    </row>
    <row r="29" spans="1:9" x14ac:dyDescent="0.25">
      <c r="A29" s="8" t="s">
        <v>23</v>
      </c>
      <c r="B29" s="8">
        <v>0.99457560424793456</v>
      </c>
      <c r="C29" s="9"/>
      <c r="D29" s="9"/>
      <c r="E29" s="9"/>
      <c r="F29" s="9"/>
      <c r="G29" s="9"/>
      <c r="H29" s="9"/>
      <c r="I29" s="9"/>
    </row>
    <row r="30" spans="1:9" x14ac:dyDescent="0.25">
      <c r="A30" s="8" t="s">
        <v>24</v>
      </c>
      <c r="B30" s="8">
        <v>0.25965873016822538</v>
      </c>
      <c r="C30" s="9"/>
      <c r="D30" s="9"/>
      <c r="E30" s="9"/>
      <c r="F30" s="9"/>
      <c r="G30" s="9"/>
      <c r="H30" s="9"/>
      <c r="I30" s="9"/>
    </row>
    <row r="31" spans="1:9" x14ac:dyDescent="0.25">
      <c r="A31" s="8" t="s">
        <v>25</v>
      </c>
      <c r="B31" s="8">
        <v>7</v>
      </c>
      <c r="C31" s="9"/>
      <c r="D31" s="9"/>
      <c r="E31" s="9"/>
      <c r="F31" s="9"/>
      <c r="G31" s="9"/>
      <c r="H31" s="9"/>
      <c r="I31" s="9"/>
    </row>
    <row r="32" spans="1:9" x14ac:dyDescent="0.25">
      <c r="A32" s="7"/>
      <c r="B32" s="7"/>
      <c r="C32" s="9"/>
      <c r="D32" s="9"/>
      <c r="E32" s="9"/>
      <c r="F32" s="9"/>
      <c r="G32" s="9"/>
      <c r="H32" s="9"/>
      <c r="I32" s="9"/>
    </row>
    <row r="33" spans="1:9" x14ac:dyDescent="0.25">
      <c r="A33" s="7" t="s">
        <v>26</v>
      </c>
      <c r="B33" s="10"/>
      <c r="C33" s="9"/>
      <c r="D33" s="9"/>
      <c r="E33" s="9"/>
      <c r="F33" s="9"/>
      <c r="G33" s="9"/>
      <c r="H33" s="9"/>
      <c r="I33" s="9"/>
    </row>
    <row r="34" spans="1:9" x14ac:dyDescent="0.25">
      <c r="A34" s="6"/>
      <c r="B34" s="6" t="s">
        <v>31</v>
      </c>
      <c r="C34" s="6" t="s">
        <v>32</v>
      </c>
      <c r="D34" s="6" t="s">
        <v>33</v>
      </c>
      <c r="E34" s="6" t="s">
        <v>34</v>
      </c>
      <c r="F34" s="6" t="s">
        <v>35</v>
      </c>
      <c r="G34" s="9"/>
      <c r="H34" s="9"/>
      <c r="I34" s="9"/>
    </row>
    <row r="35" spans="1:9" x14ac:dyDescent="0.25">
      <c r="A35" s="8" t="s">
        <v>27</v>
      </c>
      <c r="B35" s="8">
        <v>1</v>
      </c>
      <c r="C35" s="8">
        <v>74.240029576379982</v>
      </c>
      <c r="D35" s="8">
        <v>74.240029576379982</v>
      </c>
      <c r="E35" s="8">
        <v>1101.1139847172028</v>
      </c>
      <c r="F35" s="8">
        <v>4.6720401515493912E-7</v>
      </c>
      <c r="G35" s="9"/>
      <c r="H35" s="9"/>
      <c r="I35" s="9"/>
    </row>
    <row r="36" spans="1:9" x14ac:dyDescent="0.25">
      <c r="A36" s="8" t="s">
        <v>28</v>
      </c>
      <c r="B36" s="8">
        <v>5</v>
      </c>
      <c r="C36" s="8">
        <v>0.33711328076287633</v>
      </c>
      <c r="D36" s="8">
        <v>6.7422656152575269E-2</v>
      </c>
      <c r="E36" s="8"/>
      <c r="F36" s="8"/>
      <c r="G36" s="9"/>
      <c r="H36" s="9"/>
      <c r="I36" s="9"/>
    </row>
    <row r="37" spans="1:9" x14ac:dyDescent="0.25">
      <c r="A37" s="8" t="s">
        <v>29</v>
      </c>
      <c r="B37" s="8">
        <v>6</v>
      </c>
      <c r="C37" s="8">
        <v>74.57714285714286</v>
      </c>
      <c r="D37" s="8"/>
      <c r="E37" s="8"/>
      <c r="F37" s="8"/>
      <c r="G37" s="9"/>
      <c r="H37" s="9"/>
      <c r="I37" s="9"/>
    </row>
    <row r="38" spans="1:9" x14ac:dyDescent="0.25">
      <c r="A38" s="7"/>
      <c r="B38" s="7"/>
      <c r="C38" s="7"/>
      <c r="D38" s="7"/>
      <c r="E38" s="7"/>
      <c r="F38" s="7"/>
      <c r="G38" s="9"/>
      <c r="H38" s="9"/>
      <c r="I38" s="9"/>
    </row>
    <row r="39" spans="1:9" x14ac:dyDescent="0.25">
      <c r="A39" s="6"/>
      <c r="B39" s="6" t="s">
        <v>36</v>
      </c>
      <c r="C39" s="6" t="s">
        <v>24</v>
      </c>
      <c r="D39" s="6" t="s">
        <v>37</v>
      </c>
      <c r="E39" s="6" t="s">
        <v>38</v>
      </c>
      <c r="F39" s="6" t="s">
        <v>39</v>
      </c>
      <c r="G39" s="6" t="s">
        <v>40</v>
      </c>
      <c r="H39" s="6" t="s">
        <v>41</v>
      </c>
      <c r="I39" s="6" t="s">
        <v>42</v>
      </c>
    </row>
    <row r="40" spans="1:9" x14ac:dyDescent="0.25">
      <c r="A40" s="8" t="s">
        <v>30</v>
      </c>
      <c r="B40" s="8">
        <v>80.137840332538659</v>
      </c>
      <c r="C40" s="8">
        <v>0.35698226130921368</v>
      </c>
      <c r="D40" s="8">
        <v>224.48689758039333</v>
      </c>
      <c r="E40" s="8">
        <v>3.3285611604977923E-11</v>
      </c>
      <c r="F40" s="8">
        <v>79.220188215972811</v>
      </c>
      <c r="G40" s="8">
        <v>81.055492449104506</v>
      </c>
      <c r="H40" s="8">
        <v>79.220188215972811</v>
      </c>
      <c r="I40" s="8">
        <v>81.055492449104506</v>
      </c>
    </row>
    <row r="41" spans="1:9" x14ac:dyDescent="0.25">
      <c r="A41" s="8" t="s">
        <v>43</v>
      </c>
      <c r="B41" s="8">
        <v>0.32540864356011995</v>
      </c>
      <c r="C41" s="8">
        <v>9.8064754477987775E-3</v>
      </c>
      <c r="D41" s="8">
        <v>33.183037605336906</v>
      </c>
      <c r="E41" s="8">
        <v>4.6720401515493837E-7</v>
      </c>
      <c r="F41" s="8">
        <v>0.30020029590239489</v>
      </c>
      <c r="G41" s="8">
        <v>0.35061699121784501</v>
      </c>
      <c r="H41" s="8">
        <v>0.30020029590239489</v>
      </c>
      <c r="I41" s="8">
        <v>0.35061699121784501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I11" sqref="I11"/>
    </sheetView>
  </sheetViews>
  <sheetFormatPr defaultRowHeight="15" x14ac:dyDescent="0.25"/>
  <cols>
    <col min="1" max="1" width="17.5703125" customWidth="1"/>
    <col min="2" max="9" width="11.42578125" customWidth="1"/>
  </cols>
  <sheetData>
    <row r="1" spans="1:21" s="19" customFormat="1" ht="18.75" x14ac:dyDescent="0.3">
      <c r="A1" s="21" t="s">
        <v>44</v>
      </c>
      <c r="B1" s="21"/>
      <c r="C1" s="21"/>
      <c r="D1" s="21"/>
      <c r="E1" s="21"/>
      <c r="F1" s="21"/>
      <c r="G1" s="21"/>
      <c r="H1" s="21"/>
      <c r="I1" s="21"/>
    </row>
    <row r="2" spans="1:21" s="20" customFormat="1" ht="18.75" x14ac:dyDescent="0.3">
      <c r="A2" s="23" t="s">
        <v>45</v>
      </c>
      <c r="B2" s="23"/>
      <c r="C2" s="23"/>
      <c r="D2" s="23"/>
      <c r="E2" s="23"/>
      <c r="F2" s="23"/>
      <c r="G2" s="23"/>
      <c r="H2" s="23"/>
      <c r="I2" s="23"/>
    </row>
    <row r="3" spans="1:21" s="16" customFormat="1" ht="15.75" x14ac:dyDescent="0.25">
      <c r="A3" s="4" t="s">
        <v>46</v>
      </c>
      <c r="B3" s="11" t="s">
        <v>47</v>
      </c>
      <c r="C3" s="11" t="s">
        <v>48</v>
      </c>
      <c r="D3" s="11" t="s">
        <v>49</v>
      </c>
      <c r="E3" s="11" t="s">
        <v>50</v>
      </c>
      <c r="F3" s="11" t="s">
        <v>51</v>
      </c>
      <c r="G3" s="11" t="s">
        <v>52</v>
      </c>
      <c r="H3" s="4" t="s">
        <v>53</v>
      </c>
      <c r="I3" s="5" t="s">
        <v>54</v>
      </c>
      <c r="J3" s="15"/>
    </row>
    <row r="4" spans="1:21" s="16" customFormat="1" ht="15.75" x14ac:dyDescent="0.25">
      <c r="A4" s="4" t="s">
        <v>55</v>
      </c>
      <c r="B4" s="12">
        <v>0</v>
      </c>
      <c r="C4" s="12">
        <v>12200</v>
      </c>
      <c r="D4" s="12">
        <v>11900</v>
      </c>
      <c r="E4" s="12">
        <v>12700</v>
      </c>
      <c r="F4" s="12">
        <v>1064.55697095503</v>
      </c>
      <c r="G4" s="12">
        <v>12900</v>
      </c>
      <c r="H4" s="12">
        <f>SUM(B4:G4)</f>
        <v>50764.556970955033</v>
      </c>
      <c r="I4" s="13">
        <v>0.21149999999999999</v>
      </c>
      <c r="J4" s="15"/>
    </row>
    <row r="5" spans="1:21" s="16" customFormat="1" ht="15.75" x14ac:dyDescent="0.25">
      <c r="A5" s="4" t="s">
        <v>56</v>
      </c>
      <c r="B5" s="12">
        <v>20000</v>
      </c>
      <c r="C5" s="12">
        <v>17265.822717837273</v>
      </c>
      <c r="D5" s="12">
        <v>21000</v>
      </c>
      <c r="E5" s="12">
        <v>24000</v>
      </c>
      <c r="F5" s="12">
        <v>24000</v>
      </c>
      <c r="G5" s="12">
        <v>22000</v>
      </c>
      <c r="H5" s="12">
        <v>133000</v>
      </c>
      <c r="I5" s="13">
        <v>0.38159999999999999</v>
      </c>
      <c r="J5" s="15"/>
    </row>
    <row r="6" spans="1:21" s="16" customFormat="1" ht="15.75" x14ac:dyDescent="0.25">
      <c r="A6" s="4" t="s">
        <v>57</v>
      </c>
      <c r="B6" s="12">
        <f>B5*0.4</f>
        <v>8000</v>
      </c>
      <c r="C6" s="12">
        <f t="shared" ref="C6:G6" si="0">C5*0.4</f>
        <v>6906.3290871349091</v>
      </c>
      <c r="D6" s="12">
        <f t="shared" si="0"/>
        <v>8400</v>
      </c>
      <c r="E6" s="12">
        <f t="shared" si="0"/>
        <v>9600</v>
      </c>
      <c r="F6" s="12">
        <f t="shared" si="0"/>
        <v>9600</v>
      </c>
      <c r="G6" s="12">
        <f t="shared" si="0"/>
        <v>8800</v>
      </c>
      <c r="H6" s="12">
        <f>SUM(B6:G6)</f>
        <v>51306.329087134909</v>
      </c>
      <c r="I6" s="13">
        <v>0.1527</v>
      </c>
      <c r="J6" s="15"/>
    </row>
    <row r="7" spans="1:21" s="16" customFormat="1" ht="15.75" x14ac:dyDescent="0.25">
      <c r="A7" s="4" t="s">
        <v>58</v>
      </c>
      <c r="B7" s="12">
        <v>14500</v>
      </c>
      <c r="C7" s="12">
        <v>15300</v>
      </c>
      <c r="D7" s="12">
        <v>15100</v>
      </c>
      <c r="E7" s="12">
        <v>3264.55697095503</v>
      </c>
      <c r="F7" s="12">
        <v>14900</v>
      </c>
      <c r="G7" s="12">
        <v>1864.55697095503</v>
      </c>
      <c r="H7" s="12">
        <f>SUM(B7:G7)</f>
        <v>64929.113941910065</v>
      </c>
      <c r="I7" s="13">
        <v>0.25419999999999998</v>
      </c>
      <c r="J7" s="15"/>
    </row>
    <row r="8" spans="1:21" s="16" customFormat="1" ht="15.75" x14ac:dyDescent="0.25">
      <c r="A8" s="4" t="s">
        <v>53</v>
      </c>
      <c r="B8" s="12">
        <f t="shared" ref="B8:H8" si="1">SUM(B4:B7)</f>
        <v>42500</v>
      </c>
      <c r="C8" s="12">
        <f t="shared" si="1"/>
        <v>51672.151804972178</v>
      </c>
      <c r="D8" s="12">
        <f t="shared" si="1"/>
        <v>56400</v>
      </c>
      <c r="E8" s="12">
        <f t="shared" si="1"/>
        <v>49564.556970955033</v>
      </c>
      <c r="F8" s="12">
        <f t="shared" si="1"/>
        <v>49564.556970955033</v>
      </c>
      <c r="G8" s="12">
        <f t="shared" si="1"/>
        <v>45564.556970955033</v>
      </c>
      <c r="H8" s="12">
        <f t="shared" si="1"/>
        <v>300000</v>
      </c>
      <c r="I8" s="5"/>
      <c r="J8" s="15"/>
    </row>
    <row r="9" spans="1:21" x14ac:dyDescent="0.25">
      <c r="A9" s="16"/>
      <c r="B9" s="16"/>
      <c r="C9" s="16"/>
      <c r="D9" s="16"/>
      <c r="E9" s="16"/>
      <c r="F9" s="16"/>
      <c r="G9" s="16"/>
      <c r="H9" s="16"/>
      <c r="I9" s="16"/>
      <c r="S9" s="16"/>
      <c r="T9" s="16"/>
      <c r="U9" s="16"/>
    </row>
    <row r="10" spans="1:21" x14ac:dyDescent="0.25">
      <c r="S10" s="16"/>
      <c r="T10" s="16"/>
      <c r="U10" s="16"/>
    </row>
    <row r="11" spans="1:21" x14ac:dyDescent="0.25">
      <c r="S11" s="16"/>
      <c r="T11" s="16"/>
      <c r="U11" s="16"/>
    </row>
    <row r="12" spans="1:21" x14ac:dyDescent="0.25">
      <c r="S12" s="16"/>
      <c r="T12" s="16"/>
      <c r="U12" s="16"/>
    </row>
  </sheetData>
  <mergeCells count="2">
    <mergeCell ref="A1:I1"/>
    <mergeCell ref="A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I19" sqref="I19"/>
    </sheetView>
  </sheetViews>
  <sheetFormatPr defaultRowHeight="15" x14ac:dyDescent="0.25"/>
  <cols>
    <col min="1" max="1" width="17.5703125" customWidth="1"/>
    <col min="2" max="9" width="11.42578125" customWidth="1"/>
  </cols>
  <sheetData>
    <row r="1" spans="1:10" s="27" customFormat="1" ht="18.75" x14ac:dyDescent="0.3">
      <c r="A1" s="17" t="s">
        <v>44</v>
      </c>
      <c r="B1" s="18"/>
      <c r="C1" s="18"/>
      <c r="D1" s="18"/>
      <c r="E1" s="18"/>
      <c r="F1" s="18"/>
      <c r="G1" s="18"/>
      <c r="H1" s="18"/>
      <c r="I1" s="22"/>
    </row>
    <row r="2" spans="1:10" s="20" customFormat="1" ht="18.75" x14ac:dyDescent="0.3">
      <c r="A2" s="24" t="s">
        <v>45</v>
      </c>
      <c r="B2" s="25"/>
      <c r="C2" s="25"/>
      <c r="D2" s="25"/>
      <c r="E2" s="25"/>
      <c r="F2" s="25"/>
      <c r="G2" s="25"/>
      <c r="H2" s="25"/>
      <c r="I2" s="26"/>
    </row>
    <row r="3" spans="1:10" s="16" customFormat="1" ht="15.75" x14ac:dyDescent="0.25">
      <c r="A3" s="4" t="s">
        <v>46</v>
      </c>
      <c r="B3" s="11" t="s">
        <v>47</v>
      </c>
      <c r="C3" s="11" t="s">
        <v>48</v>
      </c>
      <c r="D3" s="11" t="s">
        <v>49</v>
      </c>
      <c r="E3" s="11" t="s">
        <v>50</v>
      </c>
      <c r="F3" s="11" t="s">
        <v>51</v>
      </c>
      <c r="G3" s="11" t="s">
        <v>52</v>
      </c>
      <c r="H3" s="4" t="s">
        <v>53</v>
      </c>
      <c r="I3" s="5" t="s">
        <v>54</v>
      </c>
      <c r="J3" s="15"/>
    </row>
    <row r="4" spans="1:10" s="16" customFormat="1" ht="15.75" x14ac:dyDescent="0.25">
      <c r="A4" s="4" t="s">
        <v>55</v>
      </c>
      <c r="B4" s="12">
        <v>11100</v>
      </c>
      <c r="C4" s="12">
        <v>12200</v>
      </c>
      <c r="D4" s="12">
        <v>11900</v>
      </c>
      <c r="E4" s="12">
        <v>12700</v>
      </c>
      <c r="F4" s="12">
        <v>12900</v>
      </c>
      <c r="G4" s="12">
        <v>12900</v>
      </c>
      <c r="H4" s="12">
        <f>SUM(B4:G4)</f>
        <v>73700</v>
      </c>
      <c r="I4" s="13">
        <v>0.21149999999999999</v>
      </c>
      <c r="J4" s="15"/>
    </row>
    <row r="5" spans="1:10" s="16" customFormat="1" ht="15.75" x14ac:dyDescent="0.25">
      <c r="A5" s="4" t="s">
        <v>56</v>
      </c>
      <c r="B5" s="12">
        <v>20000</v>
      </c>
      <c r="C5" s="12">
        <v>22000</v>
      </c>
      <c r="D5" s="12">
        <v>21000</v>
      </c>
      <c r="E5" s="12">
        <v>24000</v>
      </c>
      <c r="F5" s="12">
        <v>24000</v>
      </c>
      <c r="G5" s="12">
        <v>22000</v>
      </c>
      <c r="H5" s="12">
        <v>133000</v>
      </c>
      <c r="I5" s="13">
        <v>0.38159999999999999</v>
      </c>
      <c r="J5" s="15"/>
    </row>
    <row r="6" spans="1:10" s="16" customFormat="1" ht="15.75" x14ac:dyDescent="0.25">
      <c r="A6" s="4" t="s">
        <v>57</v>
      </c>
      <c r="B6" s="12">
        <f>B5*0.4</f>
        <v>8000</v>
      </c>
      <c r="C6" s="12">
        <f t="shared" ref="C6:G6" si="0">C5*0.4</f>
        <v>8800</v>
      </c>
      <c r="D6" s="12">
        <f t="shared" si="0"/>
        <v>8400</v>
      </c>
      <c r="E6" s="12">
        <f t="shared" si="0"/>
        <v>9600</v>
      </c>
      <c r="F6" s="12">
        <f t="shared" si="0"/>
        <v>9600</v>
      </c>
      <c r="G6" s="12">
        <f t="shared" si="0"/>
        <v>8800</v>
      </c>
      <c r="H6" s="12">
        <f>SUM(B6:G6)</f>
        <v>53200</v>
      </c>
      <c r="I6" s="13">
        <v>0.1527</v>
      </c>
      <c r="J6" s="15"/>
    </row>
    <row r="7" spans="1:10" s="16" customFormat="1" ht="15.75" x14ac:dyDescent="0.25">
      <c r="A7" s="4" t="s">
        <v>58</v>
      </c>
      <c r="B7" s="12">
        <v>14500</v>
      </c>
      <c r="C7" s="12">
        <v>15300</v>
      </c>
      <c r="D7" s="12">
        <v>15100</v>
      </c>
      <c r="E7" s="12">
        <v>15100</v>
      </c>
      <c r="F7" s="12">
        <v>14900</v>
      </c>
      <c r="G7" s="12">
        <v>13700</v>
      </c>
      <c r="H7" s="12">
        <f>SUM(B7:G7)</f>
        <v>88600</v>
      </c>
      <c r="I7" s="13">
        <v>0.25419999999999998</v>
      </c>
      <c r="J7" s="15"/>
    </row>
    <row r="8" spans="1:10" s="16" customFormat="1" ht="15.75" x14ac:dyDescent="0.25">
      <c r="A8" s="4" t="s">
        <v>53</v>
      </c>
      <c r="B8" s="12">
        <f t="shared" ref="B8:H8" si="1">SUM(B4:B7)</f>
        <v>53600</v>
      </c>
      <c r="C8" s="12">
        <f t="shared" si="1"/>
        <v>58300</v>
      </c>
      <c r="D8" s="12">
        <f t="shared" si="1"/>
        <v>56400</v>
      </c>
      <c r="E8" s="12">
        <f t="shared" si="1"/>
        <v>61400</v>
      </c>
      <c r="F8" s="12">
        <f t="shared" si="1"/>
        <v>61400</v>
      </c>
      <c r="G8" s="12">
        <f t="shared" si="1"/>
        <v>57400</v>
      </c>
      <c r="H8" s="12">
        <f t="shared" si="1"/>
        <v>348500</v>
      </c>
      <c r="I8" s="5"/>
      <c r="J8" s="15"/>
    </row>
    <row r="10" spans="1:10" x14ac:dyDescent="0.25">
      <c r="G10" s="4"/>
      <c r="H10" s="14">
        <f>348500-11100+B4</f>
        <v>348500</v>
      </c>
    </row>
    <row r="11" spans="1:10" x14ac:dyDescent="0.25">
      <c r="G11" s="4">
        <v>1110</v>
      </c>
      <c r="H11" s="4">
        <f t="dataTable" ref="H11:H15" dt2D="0" dtr="0" r1="B4"/>
        <v>338510</v>
      </c>
    </row>
    <row r="12" spans="1:10" x14ac:dyDescent="0.25">
      <c r="G12" s="4">
        <v>-1110</v>
      </c>
      <c r="H12" s="4">
        <v>336290</v>
      </c>
    </row>
    <row r="13" spans="1:10" x14ac:dyDescent="0.25">
      <c r="G13" s="4">
        <v>-11100</v>
      </c>
      <c r="H13" s="4">
        <v>326300</v>
      </c>
    </row>
    <row r="14" spans="1:10" x14ac:dyDescent="0.25">
      <c r="G14" s="4">
        <v>-21100</v>
      </c>
      <c r="H14" s="4">
        <v>316300</v>
      </c>
    </row>
    <row r="15" spans="1:10" x14ac:dyDescent="0.25">
      <c r="G15" s="4">
        <v>-37400</v>
      </c>
      <c r="H15" s="4">
        <v>300000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БД</vt:lpstr>
      <vt:lpstr>Регрессия</vt:lpstr>
      <vt:lpstr>Поиск</vt:lpstr>
      <vt:lpstr>Табл. подст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 Фортинская</dc:creator>
  <cp:lastModifiedBy>Клишин Влад</cp:lastModifiedBy>
  <dcterms:created xsi:type="dcterms:W3CDTF">2015-11-30T14:28:36Z</dcterms:created>
  <dcterms:modified xsi:type="dcterms:W3CDTF">2015-11-30T18:05:30Z</dcterms:modified>
</cp:coreProperties>
</file>