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ristiannovoa/Desktop/Turing College/"/>
    </mc:Choice>
  </mc:AlternateContent>
  <xr:revisionPtr revIDLastSave="0" documentId="8_{2BB15F51-D8CC-454A-AB70-2523D3D77E09}" xr6:coauthVersionLast="47" xr6:coauthVersionMax="47" xr10:uidLastSave="{00000000-0000-0000-0000-000000000000}"/>
  <bookViews>
    <workbookView xWindow="0" yWindow="760" windowWidth="28560" windowHeight="15440" xr2:uid="{AC326A01-A6A8-45BB-B20F-58AAA0E227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U15" i="1"/>
  <c r="C31" i="1"/>
  <c r="S15" i="1"/>
  <c r="T15" i="1"/>
  <c r="T13" i="1"/>
  <c r="V15" i="1"/>
  <c r="V16" i="1"/>
  <c r="U12" i="1"/>
  <c r="V30" i="1"/>
  <c r="W15" i="1"/>
  <c r="W16" i="1"/>
  <c r="W30" i="1"/>
  <c r="X15" i="1"/>
  <c r="X16" i="1"/>
  <c r="X30" i="1"/>
  <c r="Y15" i="1"/>
  <c r="Y16" i="1"/>
  <c r="Y30" i="1"/>
  <c r="Z15" i="1"/>
  <c r="Z16" i="1"/>
  <c r="Z30" i="1"/>
  <c r="AA15" i="1"/>
  <c r="AA16" i="1"/>
  <c r="AA30" i="1"/>
  <c r="AB15" i="1"/>
  <c r="AB16" i="1"/>
  <c r="AB30" i="1"/>
  <c r="AC15" i="1"/>
  <c r="AC16" i="1"/>
  <c r="AC30" i="1"/>
  <c r="AD15" i="1"/>
  <c r="AD16" i="1"/>
  <c r="AD30" i="1"/>
  <c r="AE15" i="1"/>
  <c r="AE16" i="1"/>
  <c r="AE30" i="1"/>
  <c r="U16" i="1"/>
  <c r="T16" i="1"/>
  <c r="T32" i="1"/>
  <c r="T2" i="1"/>
  <c r="U2" i="1"/>
  <c r="V2" i="1"/>
  <c r="W2" i="1"/>
  <c r="X2" i="1"/>
  <c r="Y2" i="1"/>
  <c r="Z2" i="1"/>
  <c r="AA2" i="1"/>
  <c r="AB2" i="1"/>
  <c r="AC2" i="1"/>
  <c r="AD2" i="1"/>
  <c r="AE2" i="1"/>
  <c r="C18" i="1"/>
  <c r="S2" i="1"/>
  <c r="AE21" i="1"/>
  <c r="T9" i="1"/>
  <c r="AD22" i="1"/>
  <c r="AE22" i="1"/>
  <c r="AC23" i="1"/>
  <c r="AD23" i="1"/>
  <c r="AB24" i="1"/>
  <c r="AC24" i="1"/>
  <c r="AD24" i="1"/>
  <c r="AE24" i="1"/>
  <c r="AA25" i="1"/>
  <c r="AB25" i="1"/>
  <c r="AC25" i="1"/>
  <c r="AD25" i="1"/>
  <c r="AE25" i="1"/>
  <c r="Z26" i="1"/>
  <c r="AA26" i="1"/>
  <c r="AB26" i="1"/>
  <c r="AC26" i="1"/>
  <c r="AD26" i="1"/>
  <c r="AE26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U31" i="1"/>
  <c r="V31" i="1"/>
  <c r="W31" i="1"/>
  <c r="X31" i="1"/>
  <c r="Y31" i="1"/>
  <c r="Z31" i="1"/>
  <c r="AA31" i="1"/>
  <c r="AB31" i="1"/>
  <c r="AC31" i="1"/>
  <c r="AD31" i="1"/>
  <c r="AE31" i="1"/>
  <c r="D31" i="1"/>
  <c r="E31" i="1"/>
  <c r="F31" i="1"/>
  <c r="G31" i="1"/>
  <c r="H31" i="1"/>
  <c r="I31" i="1"/>
  <c r="J31" i="1"/>
  <c r="K31" i="1"/>
  <c r="L31" i="1"/>
  <c r="M31" i="1"/>
  <c r="N31" i="1"/>
  <c r="O31" i="1"/>
  <c r="S3" i="1"/>
  <c r="T3" i="1"/>
  <c r="U3" i="1"/>
  <c r="V3" i="1"/>
  <c r="W3" i="1"/>
  <c r="X3" i="1"/>
  <c r="Y3" i="1"/>
  <c r="Z3" i="1"/>
  <c r="AA3" i="1"/>
  <c r="AB3" i="1"/>
  <c r="AC3" i="1"/>
  <c r="AD3" i="1"/>
  <c r="S4" i="1"/>
  <c r="T4" i="1"/>
  <c r="U4" i="1"/>
  <c r="V4" i="1"/>
  <c r="W4" i="1"/>
  <c r="X4" i="1"/>
  <c r="Y4" i="1"/>
  <c r="Z4" i="1"/>
  <c r="AA4" i="1"/>
  <c r="AB4" i="1"/>
  <c r="AC4" i="1"/>
  <c r="S5" i="1"/>
  <c r="T5" i="1"/>
  <c r="U5" i="1"/>
  <c r="V5" i="1"/>
  <c r="W5" i="1"/>
  <c r="X5" i="1"/>
  <c r="Y5" i="1"/>
  <c r="Z5" i="1"/>
  <c r="AA5" i="1"/>
  <c r="AB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S9" i="1"/>
  <c r="U9" i="1"/>
  <c r="V9" i="1"/>
  <c r="W9" i="1"/>
  <c r="X9" i="1"/>
  <c r="Y27" i="1"/>
  <c r="Z27" i="1"/>
  <c r="AA27" i="1"/>
  <c r="AB27" i="1"/>
  <c r="AC27" i="1"/>
  <c r="AD27" i="1"/>
  <c r="AE27" i="1"/>
  <c r="S10" i="1"/>
  <c r="T10" i="1"/>
  <c r="U10" i="1"/>
  <c r="V10" i="1"/>
  <c r="W10" i="1"/>
  <c r="S11" i="1"/>
  <c r="T11" i="1"/>
  <c r="U11" i="1"/>
  <c r="V11" i="1"/>
  <c r="S12" i="1"/>
  <c r="S13" i="1"/>
  <c r="S14" i="1"/>
  <c r="N19" i="1"/>
  <c r="M19" i="1"/>
  <c r="M20" i="1"/>
  <c r="L19" i="1"/>
  <c r="L20" i="1"/>
  <c r="L21" i="1"/>
  <c r="K19" i="1"/>
  <c r="K20" i="1"/>
  <c r="K21" i="1"/>
  <c r="K22" i="1"/>
  <c r="J19" i="1"/>
  <c r="J20" i="1"/>
  <c r="J21" i="1"/>
  <c r="J22" i="1"/>
  <c r="J23" i="1"/>
  <c r="I19" i="1"/>
  <c r="I20" i="1"/>
  <c r="I21" i="1"/>
  <c r="I22" i="1"/>
  <c r="I23" i="1"/>
  <c r="I24" i="1"/>
  <c r="H19" i="1"/>
  <c r="H20" i="1"/>
  <c r="H21" i="1"/>
  <c r="H22" i="1"/>
  <c r="H23" i="1"/>
  <c r="H24" i="1"/>
  <c r="H25" i="1"/>
  <c r="G19" i="1"/>
  <c r="G20" i="1"/>
  <c r="G21" i="1"/>
  <c r="G22" i="1"/>
  <c r="G23" i="1"/>
  <c r="G24" i="1"/>
  <c r="G25" i="1"/>
  <c r="G26" i="1"/>
  <c r="F19" i="1"/>
  <c r="F20" i="1"/>
  <c r="F21" i="1"/>
  <c r="F22" i="1"/>
  <c r="F23" i="1"/>
  <c r="F24" i="1"/>
  <c r="F25" i="1"/>
  <c r="F26" i="1"/>
  <c r="F27" i="1"/>
  <c r="E19" i="1"/>
  <c r="E20" i="1"/>
  <c r="E21" i="1"/>
  <c r="E22" i="1"/>
  <c r="E23" i="1"/>
  <c r="E24" i="1"/>
  <c r="E25" i="1"/>
  <c r="E26" i="1"/>
  <c r="E27" i="1"/>
  <c r="E28" i="1"/>
  <c r="D20" i="1"/>
  <c r="D19" i="1"/>
  <c r="D18" i="1"/>
  <c r="O18" i="1"/>
  <c r="N18" i="1"/>
  <c r="M18" i="1"/>
  <c r="L18" i="1"/>
  <c r="K18" i="1"/>
  <c r="J18" i="1"/>
  <c r="I18" i="1"/>
  <c r="H18" i="1"/>
  <c r="G18" i="1"/>
  <c r="F18" i="1"/>
  <c r="E18" i="1"/>
  <c r="C19" i="1"/>
  <c r="C20" i="1"/>
  <c r="C21" i="1"/>
  <c r="C22" i="1"/>
  <c r="C23" i="1"/>
  <c r="C24" i="1"/>
  <c r="C25" i="1"/>
  <c r="C26" i="1"/>
  <c r="C27" i="1"/>
  <c r="C28" i="1"/>
  <c r="C29" i="1"/>
  <c r="C30" i="1"/>
  <c r="D21" i="1"/>
  <c r="D22" i="1"/>
  <c r="D23" i="1"/>
  <c r="D24" i="1"/>
  <c r="D25" i="1"/>
  <c r="D26" i="1"/>
  <c r="D27" i="1"/>
  <c r="D28" i="1"/>
  <c r="D29" i="1"/>
  <c r="U32" i="1"/>
  <c r="V32" i="1"/>
  <c r="W32" i="1"/>
  <c r="X32" i="1"/>
  <c r="Y32" i="1"/>
  <c r="Z32" i="1"/>
  <c r="AA32" i="1"/>
  <c r="AB32" i="1"/>
  <c r="AC32" i="1"/>
  <c r="AD32" i="1"/>
  <c r="AE32" i="1"/>
  <c r="AE23" i="1"/>
  <c r="AE33" i="1"/>
</calcChain>
</file>

<file path=xl/sharedStrings.xml><?xml version="1.0" encoding="utf-8"?>
<sst xmlns="http://schemas.openxmlformats.org/spreadsheetml/2006/main" count="67" uniqueCount="20">
  <si>
    <t>RegWeek</t>
  </si>
  <si>
    <t>Registrations</t>
  </si>
  <si>
    <t>Week0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</si>
  <si>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</si>
  <si>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</si>
  <si>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</si>
  <si>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</si>
  <si>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</si>
  <si>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</si>
  <si>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</si>
  <si>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</si>
  <si>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</si>
  <si>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</si>
  <si>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</si>
  <si>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</si>
  <si>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 xml:space="preserve">Averages </t>
  </si>
  <si>
    <t>Cumulative Growth</t>
  </si>
  <si>
    <t>Week</t>
  </si>
  <si>
    <t>Average</t>
  </si>
  <si>
    <t xml:space="preserve">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</si>
</sst>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Tahoma"/>
      <family val="2"/>
    </font>
    <font>
      <sz val="14"/>
      <name val="Tahoma"/>
      <family val="2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455B-956F-4CE3-A31E-E035F769A29B}">
  <dimension ref="A1:AE50"/>
  <sheetViews>
    <sheetView tabSelected="1" zoomScale="70" zoomScaleNormal="70" workbookViewId="0">
      <selection activeCell="T32" sqref="T32"/>
    </sheetView>
  </sheetViews>
  <sheetFormatPr baseColWidth="10" defaultColWidth="8.83203125" defaultRowHeight="15" x14ac:dyDescent="0.2"/>
  <cols>
    <col min="1" max="1" width="13.6640625" bestFit="1" customWidth="1"/>
    <col min="2" max="2" width="15.33203125" bestFit="1" customWidth="1"/>
    <col min="3" max="12" width="8.5" bestFit="1" customWidth="1"/>
    <col min="13" max="15" width="9.83203125" bestFit="1" customWidth="1"/>
    <col min="17" max="17" width="22.33203125" customWidth="1"/>
    <col min="18" max="18" width="15.33203125" bestFit="1" customWidth="1"/>
    <col min="19" max="19" width="9.83203125" bestFit="1" customWidth="1"/>
    <col min="20" max="21" width="9.5" bestFit="1" customWidth="1"/>
    <col min="22" max="28" width="8.5" bestFit="1" customWidth="1"/>
    <col min="29" max="31" width="9.83203125" bestFit="1" customWidth="1"/>
  </cols>
  <sheetData>
    <row r="1" spans="1:31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4" t="s">
        <v>17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4" t="s">
        <v>14</v>
      </c>
    </row>
    <row r="2" spans="1:31" ht="18" x14ac:dyDescent="0.2">
      <c r="A2" s="1">
        <v>44136</v>
      </c>
      <c r="B2">
        <v>20275</v>
      </c>
      <c r="C2" s="3">
        <v>18833</v>
      </c>
      <c r="D2" s="3">
        <v>6553</v>
      </c>
      <c r="E2" s="3">
        <v>5365</v>
      </c>
      <c r="F2" s="3">
        <v>5255</v>
      </c>
      <c r="G2" s="3">
        <v>3210</v>
      </c>
      <c r="H2" s="3">
        <v>3076</v>
      </c>
      <c r="I2" s="3">
        <v>3319</v>
      </c>
      <c r="J2" s="3">
        <v>502</v>
      </c>
      <c r="K2" s="3">
        <v>157</v>
      </c>
      <c r="L2" s="3">
        <v>277</v>
      </c>
      <c r="M2" s="3">
        <v>465</v>
      </c>
      <c r="N2" s="3">
        <v>300</v>
      </c>
      <c r="O2" s="3">
        <v>365</v>
      </c>
      <c r="Q2" s="5">
        <v>44136</v>
      </c>
      <c r="R2" s="4">
        <v>20275</v>
      </c>
      <c r="S2" s="6">
        <f>C2/$B2</f>
        <v>0.92887792848335393</v>
      </c>
      <c r="T2" s="6">
        <f>(D2/$B2) + S2</f>
        <v>1.2520838471023428</v>
      </c>
      <c r="U2" s="6">
        <f t="shared" ref="U2:AE2" si="0">(E2/$B2) + T2</f>
        <v>1.5166954377311961</v>
      </c>
      <c r="V2" s="6">
        <f t="shared" si="0"/>
        <v>1.7758816276202221</v>
      </c>
      <c r="W2" s="6">
        <f t="shared" si="0"/>
        <v>1.9342046855733663</v>
      </c>
      <c r="X2" s="6">
        <f t="shared" si="0"/>
        <v>2.0859186189889027</v>
      </c>
      <c r="Y2" s="6">
        <f t="shared" si="0"/>
        <v>2.249617755856967</v>
      </c>
      <c r="Z2" s="6">
        <f t="shared" si="0"/>
        <v>2.274377311960543</v>
      </c>
      <c r="AA2" s="6">
        <f t="shared" si="0"/>
        <v>2.2821208384710241</v>
      </c>
      <c r="AB2" s="6">
        <f t="shared" si="0"/>
        <v>2.2957829839704074</v>
      </c>
      <c r="AC2" s="6">
        <f t="shared" si="0"/>
        <v>2.318717632552405</v>
      </c>
      <c r="AD2" s="6">
        <f t="shared" si="0"/>
        <v>2.3335141800246615</v>
      </c>
      <c r="AE2" s="6">
        <f t="shared" si="0"/>
        <v>2.3515166461159067</v>
      </c>
    </row>
    <row r="3" spans="1:31" ht="18" x14ac:dyDescent="0.2">
      <c r="A3" s="1">
        <v>44143</v>
      </c>
      <c r="B3">
        <v>16363</v>
      </c>
      <c r="C3" s="3">
        <v>19348</v>
      </c>
      <c r="D3" s="3">
        <v>6189</v>
      </c>
      <c r="E3" s="3">
        <v>4565</v>
      </c>
      <c r="F3" s="3">
        <v>3722</v>
      </c>
      <c r="G3" s="3">
        <v>4489</v>
      </c>
      <c r="H3" s="3">
        <v>1696</v>
      </c>
      <c r="I3" s="3">
        <v>639</v>
      </c>
      <c r="J3" s="3">
        <v>1126</v>
      </c>
      <c r="K3" s="3">
        <v>0</v>
      </c>
      <c r="L3" s="3">
        <v>195</v>
      </c>
      <c r="M3" s="3">
        <v>576</v>
      </c>
      <c r="N3" s="3">
        <v>333</v>
      </c>
      <c r="O3" s="3"/>
      <c r="Q3" s="5">
        <v>44143</v>
      </c>
      <c r="R3" s="4">
        <v>16363</v>
      </c>
      <c r="S3" s="6">
        <f t="shared" ref="S3:S14" si="1">C3/$B3</f>
        <v>1.182423760924036</v>
      </c>
      <c r="T3" s="6">
        <f t="shared" ref="T3:AD3" si="2">(D3/$B3) + S3</f>
        <v>1.5606551365886452</v>
      </c>
      <c r="U3" s="6">
        <f t="shared" si="2"/>
        <v>1.8396382081525393</v>
      </c>
      <c r="V3" s="6">
        <f t="shared" si="2"/>
        <v>2.0671026095459268</v>
      </c>
      <c r="W3" s="6">
        <f t="shared" si="2"/>
        <v>2.3414410560410683</v>
      </c>
      <c r="X3" s="6">
        <f t="shared" si="2"/>
        <v>2.4450895312595491</v>
      </c>
      <c r="Y3" s="6">
        <f t="shared" si="2"/>
        <v>2.4841410499297196</v>
      </c>
      <c r="Z3" s="6">
        <f t="shared" si="2"/>
        <v>2.5529548371325554</v>
      </c>
      <c r="AA3" s="6">
        <f t="shared" si="2"/>
        <v>2.5529548371325554</v>
      </c>
      <c r="AB3" s="6">
        <f t="shared" si="2"/>
        <v>2.564871967243171</v>
      </c>
      <c r="AC3" s="6">
        <f t="shared" si="2"/>
        <v>2.6000733361852966</v>
      </c>
      <c r="AD3" s="6">
        <f t="shared" si="2"/>
        <v>2.6204241276049629</v>
      </c>
      <c r="AE3" s="6"/>
    </row>
    <row r="4" spans="1:31" ht="18" x14ac:dyDescent="0.2">
      <c r="A4" s="1">
        <v>44150</v>
      </c>
      <c r="B4">
        <v>18062</v>
      </c>
      <c r="C4" s="3">
        <v>24657</v>
      </c>
      <c r="D4" s="3">
        <v>5296</v>
      </c>
      <c r="E4" s="3">
        <v>3903</v>
      </c>
      <c r="F4" s="3">
        <v>4061</v>
      </c>
      <c r="G4" s="3">
        <v>2982</v>
      </c>
      <c r="H4" s="3">
        <v>457</v>
      </c>
      <c r="I4" s="3">
        <v>514</v>
      </c>
      <c r="J4" s="3">
        <v>393</v>
      </c>
      <c r="K4" s="3">
        <v>374</v>
      </c>
      <c r="L4" s="3">
        <v>111</v>
      </c>
      <c r="M4" s="3">
        <v>79</v>
      </c>
      <c r="N4" s="3"/>
      <c r="O4" s="3"/>
      <c r="Q4" s="5">
        <v>44150</v>
      </c>
      <c r="R4" s="4">
        <v>18062</v>
      </c>
      <c r="S4" s="6">
        <f t="shared" si="1"/>
        <v>1.3651312147049053</v>
      </c>
      <c r="T4" s="6">
        <f t="shared" ref="T4:AC4" si="3">(D4/$B4) + S4</f>
        <v>1.6583434835566382</v>
      </c>
      <c r="U4" s="6">
        <f t="shared" si="3"/>
        <v>1.8744325102424979</v>
      </c>
      <c r="V4" s="6">
        <f t="shared" si="3"/>
        <v>2.0992691839220461</v>
      </c>
      <c r="W4" s="6">
        <f t="shared" si="3"/>
        <v>2.2643671797143172</v>
      </c>
      <c r="X4" s="6">
        <f t="shared" si="3"/>
        <v>2.289668918170745</v>
      </c>
      <c r="Y4" s="6">
        <f t="shared" si="3"/>
        <v>2.3181264533274275</v>
      </c>
      <c r="Z4" s="6">
        <f t="shared" si="3"/>
        <v>2.3398848411028679</v>
      </c>
      <c r="AA4" s="6">
        <f t="shared" si="3"/>
        <v>2.3605912966448899</v>
      </c>
      <c r="AB4" s="6">
        <f t="shared" si="3"/>
        <v>2.366736795482228</v>
      </c>
      <c r="AC4" s="6">
        <f t="shared" si="3"/>
        <v>2.3711106189790723</v>
      </c>
      <c r="AD4" s="6"/>
      <c r="AE4" s="6"/>
    </row>
    <row r="5" spans="1:31" ht="18" x14ac:dyDescent="0.2">
      <c r="A5" s="1">
        <v>44157</v>
      </c>
      <c r="B5">
        <v>19833</v>
      </c>
      <c r="C5" s="3">
        <v>32347</v>
      </c>
      <c r="D5" s="3">
        <v>4632</v>
      </c>
      <c r="E5" s="3">
        <v>4425</v>
      </c>
      <c r="F5" s="3">
        <v>2344</v>
      </c>
      <c r="G5" s="3">
        <v>727</v>
      </c>
      <c r="H5" s="3">
        <v>260</v>
      </c>
      <c r="I5" s="3">
        <v>126</v>
      </c>
      <c r="J5" s="3">
        <v>208</v>
      </c>
      <c r="K5" s="3">
        <v>679</v>
      </c>
      <c r="L5" s="3">
        <v>74</v>
      </c>
      <c r="M5" s="3"/>
      <c r="N5" s="3"/>
      <c r="O5" s="3"/>
      <c r="Q5" s="5">
        <v>44157</v>
      </c>
      <c r="R5" s="4">
        <v>19833</v>
      </c>
      <c r="S5" s="6">
        <f t="shared" si="1"/>
        <v>1.6309685877073565</v>
      </c>
      <c r="T5" s="6">
        <f t="shared" ref="T5:AB5" si="4">(D5/$B5) + S5</f>
        <v>1.8645187314072507</v>
      </c>
      <c r="U5" s="6">
        <f t="shared" si="4"/>
        <v>2.0876317249029395</v>
      </c>
      <c r="V5" s="6">
        <f t="shared" si="4"/>
        <v>2.2058185851863055</v>
      </c>
      <c r="W5" s="6">
        <f t="shared" si="4"/>
        <v>2.2424746634397215</v>
      </c>
      <c r="X5" s="6">
        <f t="shared" si="4"/>
        <v>2.2555841274643269</v>
      </c>
      <c r="Y5" s="6">
        <f t="shared" si="4"/>
        <v>2.2619371754147126</v>
      </c>
      <c r="Z5" s="6">
        <f t="shared" si="4"/>
        <v>2.272424746634397</v>
      </c>
      <c r="AA5" s="6">
        <f t="shared" si="4"/>
        <v>2.3066606161448089</v>
      </c>
      <c r="AB5" s="6">
        <f t="shared" si="4"/>
        <v>2.3103917712902735</v>
      </c>
      <c r="AC5" s="6"/>
      <c r="AD5" s="6"/>
      <c r="AE5" s="6"/>
    </row>
    <row r="6" spans="1:31" ht="18" x14ac:dyDescent="0.2">
      <c r="A6" s="1">
        <v>44164</v>
      </c>
      <c r="B6">
        <v>22099</v>
      </c>
      <c r="C6" s="3">
        <v>29015</v>
      </c>
      <c r="D6" s="3">
        <v>7992</v>
      </c>
      <c r="E6" s="3">
        <v>5350</v>
      </c>
      <c r="F6" s="3">
        <v>1056</v>
      </c>
      <c r="G6" s="3">
        <v>273</v>
      </c>
      <c r="H6" s="3">
        <v>487</v>
      </c>
      <c r="I6" s="3">
        <v>134</v>
      </c>
      <c r="J6" s="3">
        <v>263</v>
      </c>
      <c r="K6" s="3">
        <v>119</v>
      </c>
      <c r="L6" s="3"/>
      <c r="M6" s="3"/>
      <c r="N6" s="3"/>
      <c r="O6" s="3"/>
      <c r="Q6" s="5">
        <v>44164</v>
      </c>
      <c r="R6" s="4">
        <v>22099</v>
      </c>
      <c r="S6" s="6">
        <f t="shared" si="1"/>
        <v>1.3129553373455813</v>
      </c>
      <c r="T6" s="6">
        <f t="shared" ref="T6:AA6" si="5">(D6/$B6) + S6</f>
        <v>1.6746006606633785</v>
      </c>
      <c r="U6" s="6">
        <f t="shared" si="5"/>
        <v>1.9166930630345265</v>
      </c>
      <c r="V6" s="6">
        <f t="shared" si="5"/>
        <v>1.9644780306801213</v>
      </c>
      <c r="W6" s="6">
        <f t="shared" si="5"/>
        <v>1.9768315308384994</v>
      </c>
      <c r="X6" s="6">
        <f t="shared" si="5"/>
        <v>1.9988687270917236</v>
      </c>
      <c r="Y6" s="6">
        <f t="shared" si="5"/>
        <v>2.0049323498800851</v>
      </c>
      <c r="Z6" s="6">
        <f t="shared" si="5"/>
        <v>2.0168333408751526</v>
      </c>
      <c r="AA6" s="6">
        <f t="shared" si="5"/>
        <v>2.0222181999185485</v>
      </c>
      <c r="AB6" s="6"/>
      <c r="AC6" s="6"/>
      <c r="AD6" s="6"/>
      <c r="AE6" s="6"/>
    </row>
    <row r="7" spans="1:31" ht="18" x14ac:dyDescent="0.2">
      <c r="A7" s="1">
        <v>44171</v>
      </c>
      <c r="B7">
        <v>28214</v>
      </c>
      <c r="C7" s="3">
        <v>33755</v>
      </c>
      <c r="D7" s="3">
        <v>9247</v>
      </c>
      <c r="E7" s="3">
        <v>2287</v>
      </c>
      <c r="F7" s="3">
        <v>966</v>
      </c>
      <c r="G7" s="3">
        <v>585</v>
      </c>
      <c r="H7" s="3">
        <v>756</v>
      </c>
      <c r="I7" s="3">
        <v>685</v>
      </c>
      <c r="J7" s="3">
        <v>62</v>
      </c>
      <c r="K7" s="3"/>
      <c r="L7" s="3"/>
      <c r="M7" s="3"/>
      <c r="N7" s="3"/>
      <c r="O7" s="3"/>
      <c r="Q7" s="5">
        <v>44171</v>
      </c>
      <c r="R7" s="4">
        <v>28214</v>
      </c>
      <c r="S7" s="6">
        <f t="shared" si="1"/>
        <v>1.196391862196073</v>
      </c>
      <c r="T7" s="6">
        <f t="shared" ref="T7:Z7" si="6">(D7/$B7) + S7</f>
        <v>1.5241369532856031</v>
      </c>
      <c r="U7" s="6">
        <f t="shared" si="6"/>
        <v>1.6051960019848304</v>
      </c>
      <c r="V7" s="6">
        <f t="shared" si="6"/>
        <v>1.6394343233855535</v>
      </c>
      <c r="W7" s="6">
        <f t="shared" si="6"/>
        <v>1.6601687105692211</v>
      </c>
      <c r="X7" s="6">
        <f t="shared" si="6"/>
        <v>1.6869639186219609</v>
      </c>
      <c r="Y7" s="6">
        <f t="shared" si="6"/>
        <v>1.7112426454951444</v>
      </c>
      <c r="Z7" s="6">
        <f t="shared" si="6"/>
        <v>1.7134401361026441</v>
      </c>
      <c r="AA7" s="6"/>
      <c r="AB7" s="6"/>
      <c r="AC7" s="6"/>
      <c r="AD7" s="6"/>
      <c r="AE7" s="6"/>
    </row>
    <row r="8" spans="1:31" ht="18" x14ac:dyDescent="0.2">
      <c r="A8" s="1">
        <v>44178</v>
      </c>
      <c r="B8">
        <v>25239</v>
      </c>
      <c r="C8" s="3">
        <v>25360</v>
      </c>
      <c r="D8" s="3">
        <v>2712</v>
      </c>
      <c r="E8" s="3">
        <v>1012</v>
      </c>
      <c r="F8" s="3">
        <v>760</v>
      </c>
      <c r="G8" s="3">
        <v>1027</v>
      </c>
      <c r="H8" s="3">
        <v>750</v>
      </c>
      <c r="I8" s="3">
        <v>10</v>
      </c>
      <c r="J8" s="3"/>
      <c r="K8" s="3"/>
      <c r="L8" s="3"/>
      <c r="M8" s="3"/>
      <c r="N8" s="3"/>
      <c r="O8" s="3"/>
      <c r="Q8" s="5">
        <v>44178</v>
      </c>
      <c r="R8" s="4">
        <v>25239</v>
      </c>
      <c r="S8" s="6">
        <f t="shared" si="1"/>
        <v>1.0047941677562502</v>
      </c>
      <c r="T8" s="6">
        <f t="shared" ref="T8:Y8" si="7">(D8/$B8) + S8</f>
        <v>1.1122469194500575</v>
      </c>
      <c r="U8" s="6">
        <f t="shared" si="7"/>
        <v>1.1523435952296051</v>
      </c>
      <c r="V8" s="6">
        <f t="shared" si="7"/>
        <v>1.1824557232853918</v>
      </c>
      <c r="W8" s="6">
        <f t="shared" si="7"/>
        <v>1.2231467173818298</v>
      </c>
      <c r="X8" s="6">
        <f t="shared" si="7"/>
        <v>1.2528626332263562</v>
      </c>
      <c r="Y8" s="6">
        <f t="shared" si="7"/>
        <v>1.2532588454376166</v>
      </c>
      <c r="Z8" s="6"/>
      <c r="AA8" s="6"/>
      <c r="AB8" s="6"/>
      <c r="AC8" s="6"/>
      <c r="AD8" s="6"/>
      <c r="AE8" s="6"/>
    </row>
    <row r="9" spans="1:31" ht="18" x14ac:dyDescent="0.2">
      <c r="A9" s="1">
        <v>44185</v>
      </c>
      <c r="B9">
        <v>17848</v>
      </c>
      <c r="C9" s="3">
        <v>6574</v>
      </c>
      <c r="D9" s="3">
        <v>960</v>
      </c>
      <c r="E9" s="3">
        <v>373</v>
      </c>
      <c r="F9" s="3">
        <v>415</v>
      </c>
      <c r="G9" s="3">
        <v>321</v>
      </c>
      <c r="H9" s="3">
        <v>144</v>
      </c>
      <c r="I9" s="3"/>
      <c r="J9" s="3"/>
      <c r="K9" s="3"/>
      <c r="L9" s="3"/>
      <c r="M9" s="3"/>
      <c r="N9" s="3"/>
      <c r="O9" s="3"/>
      <c r="Q9" s="5">
        <v>44185</v>
      </c>
      <c r="R9" s="4">
        <v>17848</v>
      </c>
      <c r="S9" s="6">
        <f t="shared" si="1"/>
        <v>0.36833258628417748</v>
      </c>
      <c r="T9" s="6">
        <f>(D9/$B9) + S9</f>
        <v>0.42212012550425815</v>
      </c>
      <c r="U9" s="6">
        <f>(E9/$B9) + T9</f>
        <v>0.44301882563872702</v>
      </c>
      <c r="V9" s="6">
        <f>(F9/$B9) + U9</f>
        <v>0.46627073061407442</v>
      </c>
      <c r="W9" s="6">
        <f>(G9/$B9) + V9</f>
        <v>0.4842559390407889</v>
      </c>
      <c r="X9" s="6">
        <f>(H9/$B9) + W9</f>
        <v>0.49232406992380101</v>
      </c>
      <c r="Y9" s="6"/>
      <c r="Z9" s="6"/>
      <c r="AA9" s="6"/>
      <c r="AB9" s="6"/>
      <c r="AC9" s="6"/>
      <c r="AD9" s="6"/>
      <c r="AE9" s="6"/>
    </row>
    <row r="10" spans="1:31" ht="18" x14ac:dyDescent="0.2">
      <c r="A10" s="1">
        <v>44192</v>
      </c>
      <c r="B10">
        <v>16550</v>
      </c>
      <c r="C10" s="3">
        <v>5608</v>
      </c>
      <c r="D10" s="3">
        <v>841</v>
      </c>
      <c r="E10" s="3">
        <v>75</v>
      </c>
      <c r="F10" s="3">
        <v>337</v>
      </c>
      <c r="G10" s="3">
        <v>99</v>
      </c>
      <c r="H10" s="3"/>
      <c r="I10" s="3"/>
      <c r="J10" s="3"/>
      <c r="K10" s="3"/>
      <c r="L10" s="3"/>
      <c r="M10" s="3"/>
      <c r="N10" s="3"/>
      <c r="O10" s="3"/>
      <c r="Q10" s="5">
        <v>44192</v>
      </c>
      <c r="R10" s="4">
        <v>16550</v>
      </c>
      <c r="S10" s="6">
        <f t="shared" si="1"/>
        <v>0.33885196374622356</v>
      </c>
      <c r="T10" s="6">
        <f>(D10/$B10) + S10</f>
        <v>0.38966767371601208</v>
      </c>
      <c r="U10" s="6">
        <f>(E10/$B10) + T10</f>
        <v>0.39419939577039276</v>
      </c>
      <c r="V10" s="6">
        <f>(F10/$B10) + U10</f>
        <v>0.41456193353474319</v>
      </c>
      <c r="W10" s="6">
        <f>(G10/$B10) + V10</f>
        <v>0.42054380664652569</v>
      </c>
      <c r="X10" s="6"/>
      <c r="Y10" s="6"/>
      <c r="Z10" s="6"/>
      <c r="AA10" s="6"/>
      <c r="AB10" s="6"/>
      <c r="AC10" s="6"/>
      <c r="AD10" s="6"/>
      <c r="AE10" s="6"/>
    </row>
    <row r="11" spans="1:31" ht="18" x14ac:dyDescent="0.2">
      <c r="A11" s="1">
        <v>44199</v>
      </c>
      <c r="B11">
        <v>22794</v>
      </c>
      <c r="C11" s="3">
        <v>5201</v>
      </c>
      <c r="D11" s="3">
        <v>1464</v>
      </c>
      <c r="E11" s="3">
        <v>624</v>
      </c>
      <c r="F11" s="3">
        <v>108</v>
      </c>
      <c r="G11" s="3"/>
      <c r="H11" s="3"/>
      <c r="I11" s="3"/>
      <c r="J11" s="3"/>
      <c r="K11" s="3"/>
      <c r="L11" s="3"/>
      <c r="M11" s="3"/>
      <c r="N11" s="3"/>
      <c r="O11" s="3"/>
      <c r="Q11" s="5">
        <v>44199</v>
      </c>
      <c r="R11" s="4">
        <v>22794</v>
      </c>
      <c r="S11" s="6">
        <f t="shared" si="1"/>
        <v>0.22817408089848207</v>
      </c>
      <c r="T11" s="6">
        <f>(D11/$B11) + S11</f>
        <v>0.29240150916907959</v>
      </c>
      <c r="U11" s="6">
        <f>(E11/$B11) + T11</f>
        <v>0.31977713433359656</v>
      </c>
      <c r="V11" s="6">
        <f>(F11/$B11) + U11</f>
        <v>0.32451522330437832</v>
      </c>
      <c r="W11" s="6"/>
      <c r="X11" s="6"/>
      <c r="Y11" s="6"/>
      <c r="Z11" s="6"/>
      <c r="AA11" s="6"/>
      <c r="AB11" s="6"/>
      <c r="AC11" s="6"/>
      <c r="AD11" s="6"/>
      <c r="AE11" s="6"/>
    </row>
    <row r="12" spans="1:31" ht="18" x14ac:dyDescent="0.2">
      <c r="A12" s="1">
        <v>44206</v>
      </c>
      <c r="B12">
        <v>21479</v>
      </c>
      <c r="C12" s="3">
        <v>8568</v>
      </c>
      <c r="D12" s="3">
        <v>1255</v>
      </c>
      <c r="E12" s="3">
        <v>267</v>
      </c>
      <c r="F12" s="3"/>
      <c r="G12" s="3"/>
      <c r="H12" s="3"/>
      <c r="I12" s="3"/>
      <c r="J12" s="3"/>
      <c r="K12" s="3"/>
      <c r="L12" s="3"/>
      <c r="M12" s="3"/>
      <c r="N12" s="3"/>
      <c r="O12" s="3"/>
      <c r="Q12" s="5">
        <v>44206</v>
      </c>
      <c r="R12" s="4">
        <v>21479</v>
      </c>
      <c r="S12" s="6">
        <f t="shared" si="1"/>
        <v>0.39890125238605151</v>
      </c>
      <c r="T12" s="6">
        <f>(D12/$B12) + S12</f>
        <v>0.45733041575492345</v>
      </c>
      <c r="U12" s="6">
        <f>(E12/$B12) + T12</f>
        <v>0.46976116206527307</v>
      </c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8" x14ac:dyDescent="0.2">
      <c r="A13" s="1">
        <v>44213</v>
      </c>
      <c r="B13">
        <v>20801</v>
      </c>
      <c r="C13" s="3">
        <v>18770</v>
      </c>
      <c r="D13" s="3">
        <v>2536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Q13" s="5">
        <v>44213</v>
      </c>
      <c r="R13" s="4">
        <v>20801</v>
      </c>
      <c r="S13" s="6">
        <f t="shared" si="1"/>
        <v>0.90236046343925769</v>
      </c>
      <c r="T13" s="6">
        <f>(D13/$B13) + S13</f>
        <v>1.0242776789577424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8" x14ac:dyDescent="0.2">
      <c r="A14" s="1">
        <v>44220</v>
      </c>
      <c r="B14">
        <v>19561</v>
      </c>
      <c r="C14" s="3">
        <v>3758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5">
        <v>44220</v>
      </c>
      <c r="R14" s="4">
        <v>19561</v>
      </c>
      <c r="S14" s="6">
        <f t="shared" si="1"/>
        <v>0.19211696743520271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8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4" t="s">
        <v>15</v>
      </c>
      <c r="R15" s="4"/>
      <c r="S15" s="7">
        <f>C31</f>
        <v>0.85002155179284256</v>
      </c>
      <c r="T15" s="7">
        <f>S15+D31</f>
        <v>1.0478732125665244</v>
      </c>
      <c r="U15" s="7">
        <f>T15+E31</f>
        <v>1.1761715401017914</v>
      </c>
      <c r="V15" s="7">
        <f t="shared" ref="V15:AD15" si="8">U15+F31</f>
        <v>1.2751877475075826</v>
      </c>
      <c r="W15" s="7">
        <f t="shared" si="8"/>
        <v>1.356539029893244</v>
      </c>
      <c r="X15" s="7">
        <f t="shared" si="8"/>
        <v>1.4040877876618132</v>
      </c>
      <c r="Y15" s="7">
        <f t="shared" si="8"/>
        <v>1.4424163305929716</v>
      </c>
      <c r="Z15" s="7">
        <f t="shared" si="8"/>
        <v>1.4657359612436556</v>
      </c>
      <c r="AA15" s="7">
        <f t="shared" si="8"/>
        <v>1.4793501033649177</v>
      </c>
      <c r="AB15" s="7">
        <f t="shared" si="8"/>
        <v>1.4882140857631181</v>
      </c>
      <c r="AC15" s="7">
        <f t="shared" si="8"/>
        <v>1.5090506994367738</v>
      </c>
      <c r="AD15" s="7">
        <f t="shared" si="8"/>
        <v>1.5266243688827352</v>
      </c>
      <c r="AE15" s="7">
        <f>AD15+O31</f>
        <v>1.5446268349739807</v>
      </c>
    </row>
    <row r="16" spans="1:31" ht="18" x14ac:dyDescent="0.2">
      <c r="Q16" s="4" t="s">
        <v>16</v>
      </c>
      <c r="R16" s="4"/>
      <c r="S16" s="4"/>
      <c r="T16" s="8">
        <f>(T15-S15) /S15</f>
        <v>0.2327607580729906</v>
      </c>
      <c r="U16" s="8">
        <f>(U15-T15) /T15</f>
        <v>0.12243688071864123</v>
      </c>
      <c r="V16" s="8">
        <f>(V15-U15) /U15</f>
        <v>8.4185175401559093E-2</v>
      </c>
      <c r="W16" s="8">
        <f t="shared" ref="W16:AD16" si="9">(W15-V15) /V15</f>
        <v>6.3795533281014172E-2</v>
      </c>
      <c r="X16" s="8">
        <f t="shared" si="9"/>
        <v>3.505152208728643E-2</v>
      </c>
      <c r="Y16" s="8">
        <f t="shared" si="9"/>
        <v>2.7297825155922627E-2</v>
      </c>
      <c r="Z16" s="8">
        <f t="shared" si="9"/>
        <v>1.6167059507082384E-2</v>
      </c>
      <c r="AA16" s="8">
        <f t="shared" si="9"/>
        <v>9.2882636990844567E-3</v>
      </c>
      <c r="AB16" s="8">
        <f t="shared" si="9"/>
        <v>5.991808415086103E-3</v>
      </c>
      <c r="AC16" s="8">
        <f t="shared" si="9"/>
        <v>1.4001086183088547E-2</v>
      </c>
      <c r="AD16" s="8">
        <f t="shared" si="9"/>
        <v>1.1645512939042042E-2</v>
      </c>
      <c r="AE16" s="8">
        <f>(AE15-AD15) /AD15</f>
        <v>1.1792335074816479E-2</v>
      </c>
    </row>
    <row r="17" spans="1:31" ht="18" x14ac:dyDescent="0.2">
      <c r="A17" s="4" t="s">
        <v>17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4" t="s">
        <v>14</v>
      </c>
    </row>
    <row r="18" spans="1:31" ht="18" x14ac:dyDescent="0.2">
      <c r="A18" s="9">
        <v>44136</v>
      </c>
      <c r="B18" s="4">
        <v>20275</v>
      </c>
      <c r="C18" s="10">
        <f>C2/B2</f>
        <v>0.92887792848335393</v>
      </c>
      <c r="D18" s="10">
        <f>D2/B2</f>
        <v>0.3232059186189889</v>
      </c>
      <c r="E18" s="10">
        <f>E2/B2</f>
        <v>0.26461159062885325</v>
      </c>
      <c r="F18" s="10">
        <f>F2/B2</f>
        <v>0.25918618988902592</v>
      </c>
      <c r="G18" s="10">
        <f>G2/B2</f>
        <v>0.15832305795314427</v>
      </c>
      <c r="H18" s="10">
        <f>H2/B2</f>
        <v>0.15171393341553638</v>
      </c>
      <c r="I18" s="10">
        <f>I2/B2</f>
        <v>0.16369913686806412</v>
      </c>
      <c r="J18" s="10">
        <f>J2/B2</f>
        <v>2.4759556103575834E-2</v>
      </c>
      <c r="K18" s="10">
        <f>K2/B2</f>
        <v>7.7435265104808882E-3</v>
      </c>
      <c r="L18" s="10">
        <f>L2/B2</f>
        <v>1.3662145499383478E-2</v>
      </c>
      <c r="M18" s="10">
        <f>M2/B2</f>
        <v>2.2934648581997535E-2</v>
      </c>
      <c r="N18" s="10">
        <f>N2/B2</f>
        <v>1.4796547472256474E-2</v>
      </c>
      <c r="O18" s="10">
        <f>O2/B2</f>
        <v>1.8002466091245378E-2</v>
      </c>
    </row>
    <row r="19" spans="1:31" ht="19" x14ac:dyDescent="0.25">
      <c r="A19" s="9">
        <v>44143</v>
      </c>
      <c r="B19" s="4">
        <v>16363</v>
      </c>
      <c r="C19" s="10">
        <f t="shared" ref="C19:C30" si="10">C3/B3</f>
        <v>1.182423760924036</v>
      </c>
      <c r="D19" s="10">
        <f>D3/B3</f>
        <v>0.37823137566460918</v>
      </c>
      <c r="E19" s="10">
        <f>E3/B3</f>
        <v>0.27898307156389412</v>
      </c>
      <c r="F19" s="10">
        <f>F3/B3</f>
        <v>0.22746440139338753</v>
      </c>
      <c r="G19" s="10">
        <f t="shared" ref="G19:G26" si="11">G3/B3</f>
        <v>0.2743384464951415</v>
      </c>
      <c r="H19" s="10">
        <f t="shared" ref="H19:H25" si="12">H3/B3</f>
        <v>0.10364847521848072</v>
      </c>
      <c r="I19" s="10">
        <f t="shared" ref="I19:I24" si="13">I3/B3</f>
        <v>3.905151867017051E-2</v>
      </c>
      <c r="J19" s="10">
        <f t="shared" ref="J19:J23" si="14">J3/B3</f>
        <v>6.8813787202835666E-2</v>
      </c>
      <c r="K19" s="10">
        <f t="shared" ref="K19:K22" si="15">K3/B3</f>
        <v>0</v>
      </c>
      <c r="L19" s="10">
        <f t="shared" ref="L19:L21" si="16">L3/B3</f>
        <v>1.1917130110615412E-2</v>
      </c>
      <c r="M19" s="10">
        <f t="shared" ref="M19:M20" si="17">M3/B3</f>
        <v>3.5201368942125527E-2</v>
      </c>
      <c r="N19" s="10">
        <f t="shared" ref="N19" si="18">N3/B3</f>
        <v>2.0350791419666319E-2</v>
      </c>
      <c r="O19" s="10"/>
      <c r="Q19" s="13" t="s">
        <v>17</v>
      </c>
      <c r="R19" s="13" t="s">
        <v>1</v>
      </c>
      <c r="S19" s="13" t="s">
        <v>2</v>
      </c>
      <c r="T19" s="13" t="s">
        <v>3</v>
      </c>
      <c r="U19" s="13" t="s">
        <v>4</v>
      </c>
      <c r="V19" s="13" t="s">
        <v>5</v>
      </c>
      <c r="W19" s="13" t="s">
        <v>6</v>
      </c>
      <c r="X19" s="13" t="s">
        <v>7</v>
      </c>
      <c r="Y19" s="13" t="s">
        <v>8</v>
      </c>
      <c r="Z19" s="13" t="s">
        <v>9</v>
      </c>
      <c r="AA19" s="13" t="s">
        <v>10</v>
      </c>
      <c r="AB19" s="13" t="s">
        <v>11</v>
      </c>
      <c r="AC19" s="13" t="s">
        <v>12</v>
      </c>
      <c r="AD19" s="13" t="s">
        <v>13</v>
      </c>
      <c r="AE19" s="13" t="s">
        <v>14</v>
      </c>
    </row>
    <row r="20" spans="1:31" ht="19" x14ac:dyDescent="0.25">
      <c r="A20" s="9">
        <v>44150</v>
      </c>
      <c r="B20" s="4">
        <v>18062</v>
      </c>
      <c r="C20" s="10">
        <f t="shared" si="10"/>
        <v>1.3651312147049053</v>
      </c>
      <c r="D20" s="10">
        <f>D4/B4</f>
        <v>0.2932122688517329</v>
      </c>
      <c r="E20" s="10">
        <f t="shared" ref="E20:E28" si="19">E4/B4</f>
        <v>0.2160890266858598</v>
      </c>
      <c r="F20" s="10">
        <f t="shared" ref="F20:F27" si="20">F4/B4</f>
        <v>0.22483667367954821</v>
      </c>
      <c r="G20" s="10">
        <f t="shared" si="11"/>
        <v>0.16509799579227108</v>
      </c>
      <c r="H20" s="10">
        <f t="shared" si="12"/>
        <v>2.5301738456427858E-2</v>
      </c>
      <c r="I20" s="10">
        <f t="shared" si="13"/>
        <v>2.8457535156682538E-2</v>
      </c>
      <c r="J20" s="10">
        <f t="shared" si="14"/>
        <v>2.175838777544015E-2</v>
      </c>
      <c r="K20" s="10">
        <f t="shared" si="15"/>
        <v>2.0706455542021926E-2</v>
      </c>
      <c r="L20" s="10">
        <f t="shared" si="16"/>
        <v>6.1454988373380575E-3</v>
      </c>
      <c r="M20" s="10">
        <f t="shared" si="17"/>
        <v>4.3738234968442036E-3</v>
      </c>
      <c r="N20" s="10"/>
      <c r="O20" s="10"/>
      <c r="Q20" s="14">
        <v>44136</v>
      </c>
      <c r="R20" s="13">
        <v>20275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19" x14ac:dyDescent="0.25">
      <c r="A21" s="9">
        <v>44157</v>
      </c>
      <c r="B21" s="4">
        <v>19833</v>
      </c>
      <c r="C21" s="10">
        <f t="shared" si="10"/>
        <v>1.6309685877073565</v>
      </c>
      <c r="D21" s="10">
        <f t="shared" ref="D21:D29" si="21">D5/B5</f>
        <v>0.2335501436998941</v>
      </c>
      <c r="E21" s="10">
        <f t="shared" si="19"/>
        <v>0.223112993495689</v>
      </c>
      <c r="F21" s="10">
        <f t="shared" si="20"/>
        <v>0.11818686028336611</v>
      </c>
      <c r="G21" s="10">
        <f t="shared" si="11"/>
        <v>3.6656078253416026E-2</v>
      </c>
      <c r="H21" s="10">
        <f t="shared" si="12"/>
        <v>1.3109464024605456E-2</v>
      </c>
      <c r="I21" s="10">
        <f t="shared" si="13"/>
        <v>6.3530479503857212E-3</v>
      </c>
      <c r="J21" s="10">
        <f t="shared" si="14"/>
        <v>1.0487571219684364E-2</v>
      </c>
      <c r="K21" s="10">
        <f t="shared" si="15"/>
        <v>3.4235869510411937E-2</v>
      </c>
      <c r="L21" s="10">
        <f t="shared" si="16"/>
        <v>3.7311551454646298E-3</v>
      </c>
      <c r="M21" s="10"/>
      <c r="N21" s="10"/>
      <c r="O21" s="10"/>
      <c r="Q21" s="14">
        <v>44143</v>
      </c>
      <c r="R21" s="13">
        <v>16363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>
        <f>AD3*(1+AE16)</f>
        <v>2.6513250469558147</v>
      </c>
    </row>
    <row r="22" spans="1:31" ht="19" x14ac:dyDescent="0.25">
      <c r="A22" s="9">
        <v>44164</v>
      </c>
      <c r="B22" s="4">
        <v>22099</v>
      </c>
      <c r="C22" s="10">
        <f t="shared" si="10"/>
        <v>1.3129553373455813</v>
      </c>
      <c r="D22" s="10">
        <f t="shared" si="21"/>
        <v>0.3616453233177972</v>
      </c>
      <c r="E22" s="10">
        <f t="shared" si="19"/>
        <v>0.24209240237114801</v>
      </c>
      <c r="F22" s="10">
        <f t="shared" si="20"/>
        <v>4.7784967645594825E-2</v>
      </c>
      <c r="G22" s="10">
        <f t="shared" si="11"/>
        <v>1.2353500158378208E-2</v>
      </c>
      <c r="H22" s="10">
        <f t="shared" si="12"/>
        <v>2.2037196253224128E-2</v>
      </c>
      <c r="I22" s="10">
        <f t="shared" si="13"/>
        <v>6.0636227883614641E-3</v>
      </c>
      <c r="J22" s="10">
        <f t="shared" si="14"/>
        <v>1.190099099506765E-2</v>
      </c>
      <c r="K22" s="10">
        <f t="shared" si="15"/>
        <v>5.3848590433956288E-3</v>
      </c>
      <c r="L22" s="10"/>
      <c r="M22" s="10"/>
      <c r="N22" s="10"/>
      <c r="O22" s="10"/>
      <c r="Q22" s="14">
        <v>44150</v>
      </c>
      <c r="R22" s="13">
        <v>18062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6">
        <f>AC4*(1+AD16)</f>
        <v>2.3987234183722932</v>
      </c>
      <c r="AE22" s="16">
        <f>AD22*(1+AE16)</f>
        <v>2.4270099686735489</v>
      </c>
    </row>
    <row r="23" spans="1:31" ht="19" x14ac:dyDescent="0.25">
      <c r="A23" s="9">
        <v>44171</v>
      </c>
      <c r="B23" s="4">
        <v>28214</v>
      </c>
      <c r="C23" s="10">
        <f t="shared" si="10"/>
        <v>1.196391862196073</v>
      </c>
      <c r="D23" s="10">
        <f t="shared" si="21"/>
        <v>0.32774509108953004</v>
      </c>
      <c r="E23" s="10">
        <f t="shared" si="19"/>
        <v>8.1059048699227337E-2</v>
      </c>
      <c r="F23" s="10">
        <f t="shared" si="20"/>
        <v>3.4238321400723047E-2</v>
      </c>
      <c r="G23" s="10">
        <f t="shared" si="11"/>
        <v>2.0734387183667682E-2</v>
      </c>
      <c r="H23" s="10">
        <f t="shared" si="12"/>
        <v>2.6795208052739775E-2</v>
      </c>
      <c r="I23" s="10">
        <f t="shared" si="13"/>
        <v>2.4278726873183526E-2</v>
      </c>
      <c r="J23" s="10">
        <f t="shared" si="14"/>
        <v>2.1974906074998229E-3</v>
      </c>
      <c r="K23" s="10"/>
      <c r="L23" s="10"/>
      <c r="M23" s="10"/>
      <c r="N23" s="10"/>
      <c r="O23" s="10"/>
      <c r="Q23" s="14">
        <v>44157</v>
      </c>
      <c r="R23" s="13">
        <v>19833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>
        <f>AB5*(1+AC16)</f>
        <v>2.3427397655968072</v>
      </c>
      <c r="AD23" s="16">
        <f>AC23*(1+AD16)</f>
        <v>2.3700221718498731</v>
      </c>
      <c r="AE23" s="16">
        <f>AD23*(1+AE16)</f>
        <v>2.3979702674350714</v>
      </c>
    </row>
    <row r="24" spans="1:31" ht="19" x14ac:dyDescent="0.25">
      <c r="A24" s="9">
        <v>44178</v>
      </c>
      <c r="B24" s="4">
        <v>25239</v>
      </c>
      <c r="C24" s="10">
        <f t="shared" si="10"/>
        <v>1.0047941677562502</v>
      </c>
      <c r="D24" s="10">
        <f t="shared" si="21"/>
        <v>0.10745275169380721</v>
      </c>
      <c r="E24" s="10">
        <f t="shared" si="19"/>
        <v>4.0096675779547529E-2</v>
      </c>
      <c r="F24" s="10">
        <f t="shared" si="20"/>
        <v>3.0112128055786679E-2</v>
      </c>
      <c r="G24" s="10">
        <f t="shared" si="11"/>
        <v>4.0690994096438053E-2</v>
      </c>
      <c r="H24" s="10">
        <f t="shared" si="12"/>
        <v>2.971591584452633E-2</v>
      </c>
      <c r="I24" s="10">
        <f t="shared" si="13"/>
        <v>3.9621221126035102E-4</v>
      </c>
      <c r="J24" s="10"/>
      <c r="K24" s="10"/>
      <c r="L24" s="10"/>
      <c r="M24" s="10"/>
      <c r="N24" s="10"/>
      <c r="O24" s="10"/>
      <c r="Q24" s="14">
        <v>44164</v>
      </c>
      <c r="R24" s="13">
        <v>22099</v>
      </c>
      <c r="S24" s="15"/>
      <c r="T24" s="15"/>
      <c r="U24" s="15"/>
      <c r="V24" s="15"/>
      <c r="W24" s="15"/>
      <c r="X24" s="15"/>
      <c r="Y24" s="15"/>
      <c r="Z24" s="15"/>
      <c r="AA24" s="15"/>
      <c r="AB24" s="16">
        <f>AA6*(1+AB16)</f>
        <v>2.0343349439459608</v>
      </c>
      <c r="AC24" s="16">
        <f>AB24*(1+AC16)</f>
        <v>2.062817842821417</v>
      </c>
      <c r="AD24" s="16">
        <f>AC24*(1+AD16)</f>
        <v>2.0868404147008808</v>
      </c>
      <c r="AE24" s="16">
        <f>AD24*(1+AE16)</f>
        <v>2.1114491361187029</v>
      </c>
    </row>
    <row r="25" spans="1:31" ht="19" x14ac:dyDescent="0.25">
      <c r="A25" s="9">
        <v>44185</v>
      </c>
      <c r="B25" s="4">
        <v>17848</v>
      </c>
      <c r="C25" s="10">
        <f t="shared" si="10"/>
        <v>0.36833258628417748</v>
      </c>
      <c r="D25" s="10">
        <f t="shared" si="21"/>
        <v>5.3787539220080678E-2</v>
      </c>
      <c r="E25" s="10">
        <f t="shared" si="19"/>
        <v>2.0898700134468848E-2</v>
      </c>
      <c r="F25" s="10">
        <f t="shared" si="20"/>
        <v>2.325190497534738E-2</v>
      </c>
      <c r="G25" s="10">
        <f t="shared" si="11"/>
        <v>1.7985208426714479E-2</v>
      </c>
      <c r="H25" s="10">
        <f t="shared" si="12"/>
        <v>8.0681308830121024E-3</v>
      </c>
      <c r="I25" s="10"/>
      <c r="J25" s="10"/>
      <c r="K25" s="10"/>
      <c r="L25" s="10"/>
      <c r="M25" s="10"/>
      <c r="N25" s="10"/>
      <c r="O25" s="10"/>
      <c r="Q25" s="14">
        <v>44171</v>
      </c>
      <c r="R25" s="13">
        <v>28214</v>
      </c>
      <c r="S25" s="15"/>
      <c r="T25" s="15"/>
      <c r="U25" s="15"/>
      <c r="V25" s="15"/>
      <c r="W25" s="15"/>
      <c r="X25" s="15"/>
      <c r="Y25" s="15"/>
      <c r="Z25" s="15"/>
      <c r="AA25" s="16">
        <f>Z7*(1+AA16)</f>
        <v>1.7293550199193608</v>
      </c>
      <c r="AB25" s="16">
        <f>AA25*(1+AB16)</f>
        <v>1.739716983880385</v>
      </c>
      <c r="AC25" s="16">
        <f>AB25*(1+AC16)</f>
        <v>1.7640749113058771</v>
      </c>
      <c r="AD25" s="16">
        <f>AC25*(1+AD16)</f>
        <v>1.7846184685109292</v>
      </c>
      <c r="AE25" s="16">
        <f>AD25*(1+AE16)</f>
        <v>1.8056632874723162</v>
      </c>
    </row>
    <row r="26" spans="1:31" ht="19" x14ac:dyDescent="0.25">
      <c r="A26" s="9">
        <v>44192</v>
      </c>
      <c r="B26" s="4">
        <v>16550</v>
      </c>
      <c r="C26" s="10">
        <f t="shared" si="10"/>
        <v>0.33885196374622356</v>
      </c>
      <c r="D26" s="10">
        <f t="shared" si="21"/>
        <v>5.0815709969788521E-2</v>
      </c>
      <c r="E26" s="10">
        <f t="shared" si="19"/>
        <v>4.5317220543806651E-3</v>
      </c>
      <c r="F26" s="10">
        <f t="shared" si="20"/>
        <v>2.0362537764350454E-2</v>
      </c>
      <c r="G26" s="10">
        <f t="shared" si="11"/>
        <v>5.9818731117824778E-3</v>
      </c>
      <c r="H26" s="10"/>
      <c r="I26" s="10"/>
      <c r="J26" s="10"/>
      <c r="K26" s="10"/>
      <c r="L26" s="10"/>
      <c r="M26" s="10"/>
      <c r="N26" s="10"/>
      <c r="O26" s="10"/>
      <c r="Q26" s="14">
        <v>44178</v>
      </c>
      <c r="R26" s="13">
        <v>25239</v>
      </c>
      <c r="S26" s="15"/>
      <c r="T26" s="15"/>
      <c r="U26" s="15"/>
      <c r="V26" s="15"/>
      <c r="W26" s="15"/>
      <c r="X26" s="15"/>
      <c r="Y26" s="15"/>
      <c r="Z26" s="16">
        <f>Y8*(1+Z16)</f>
        <v>1.273520355769584</v>
      </c>
      <c r="AA26" s="16">
        <f>Z26*(1+AA16)</f>
        <v>1.2853491486601238</v>
      </c>
      <c r="AB26" s="16">
        <f>AA26*(1+AB16)</f>
        <v>1.2930507145053893</v>
      </c>
      <c r="AC26" s="16">
        <f>AB26*(1+AC16)</f>
        <v>1.3111548289982835</v>
      </c>
      <c r="AD26" s="16">
        <f>AC26*(1+AD16)</f>
        <v>1.3264238995244704</v>
      </c>
      <c r="AE26" s="16">
        <f>AD26*(1+AE16)</f>
        <v>1.3420655345989079</v>
      </c>
    </row>
    <row r="27" spans="1:31" ht="19" x14ac:dyDescent="0.25">
      <c r="A27" s="9">
        <v>44199</v>
      </c>
      <c r="B27" s="4">
        <v>22794</v>
      </c>
      <c r="C27" s="10">
        <f t="shared" si="10"/>
        <v>0.22817408089848207</v>
      </c>
      <c r="D27" s="10">
        <f t="shared" si="21"/>
        <v>6.422742827059752E-2</v>
      </c>
      <c r="E27" s="10">
        <f t="shared" si="19"/>
        <v>2.7375625164516977E-2</v>
      </c>
      <c r="F27" s="10">
        <f t="shared" si="20"/>
        <v>4.7380889707817845E-3</v>
      </c>
      <c r="G27" s="10"/>
      <c r="H27" s="10"/>
      <c r="I27" s="10"/>
      <c r="J27" s="10"/>
      <c r="K27" s="10"/>
      <c r="L27" s="10"/>
      <c r="M27" s="10"/>
      <c r="N27" s="10"/>
      <c r="O27" s="10"/>
      <c r="Q27" s="14">
        <v>44185</v>
      </c>
      <c r="R27" s="13">
        <v>17848</v>
      </c>
      <c r="S27" s="15"/>
      <c r="T27" s="15"/>
      <c r="U27" s="15"/>
      <c r="V27" s="15"/>
      <c r="W27" s="15"/>
      <c r="X27" s="15"/>
      <c r="Y27" s="16">
        <f>X9*(1+Y16)</f>
        <v>0.5057634463046331</v>
      </c>
      <c r="Z27" s="16">
        <f t="shared" ref="Z27:AE27" si="22">Y27*(1+Z16)</f>
        <v>0.51394015403754723</v>
      </c>
      <c r="AA27" s="16">
        <f t="shared" si="22"/>
        <v>0.51871376571379613</v>
      </c>
      <c r="AB27" s="16">
        <f t="shared" si="22"/>
        <v>0.52182179922022098</v>
      </c>
      <c r="AC27" s="16">
        <f t="shared" si="22"/>
        <v>0.52912787120331761</v>
      </c>
      <c r="AD27" s="16">
        <f t="shared" si="22"/>
        <v>0.53528983667382357</v>
      </c>
      <c r="AE27" s="16">
        <f t="shared" si="22"/>
        <v>0.54160215379002519</v>
      </c>
    </row>
    <row r="28" spans="1:31" ht="19" x14ac:dyDescent="0.25">
      <c r="A28" s="9">
        <v>44206</v>
      </c>
      <c r="B28" s="4">
        <v>21479</v>
      </c>
      <c r="C28" s="10">
        <f t="shared" si="10"/>
        <v>0.39890125238605151</v>
      </c>
      <c r="D28" s="10">
        <f t="shared" si="21"/>
        <v>5.8429163368871918E-2</v>
      </c>
      <c r="E28" s="10">
        <f t="shared" si="19"/>
        <v>1.2430746310349643E-2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Q28" s="14">
        <v>44192</v>
      </c>
      <c r="R28" s="13">
        <v>16550</v>
      </c>
      <c r="S28" s="15"/>
      <c r="T28" s="15"/>
      <c r="U28" s="15"/>
      <c r="V28" s="15"/>
      <c r="W28" s="16"/>
      <c r="X28" s="16">
        <f>W10*(1+X16)</f>
        <v>0.43528450717386791</v>
      </c>
      <c r="Y28" s="16">
        <f t="shared" ref="Y28:AE28" si="23">X28*(1+Y16)</f>
        <v>0.44716682754378212</v>
      </c>
      <c r="Z28" s="16">
        <f t="shared" si="23"/>
        <v>0.45439620025427568</v>
      </c>
      <c r="AA28" s="16">
        <f t="shared" si="23"/>
        <v>0.45861675198609941</v>
      </c>
      <c r="AB28" s="16">
        <f t="shared" si="23"/>
        <v>0.46136469569994915</v>
      </c>
      <c r="AC28" s="16">
        <f t="shared" si="23"/>
        <v>0.4678243025662786</v>
      </c>
      <c r="AD28" s="16">
        <f t="shared" si="23"/>
        <v>0.47327235653501254</v>
      </c>
      <c r="AE28" s="16">
        <f t="shared" si="23"/>
        <v>0.47885334274492147</v>
      </c>
    </row>
    <row r="29" spans="1:31" ht="19" x14ac:dyDescent="0.25">
      <c r="A29" s="9">
        <v>44213</v>
      </c>
      <c r="B29" s="4">
        <v>20801</v>
      </c>
      <c r="C29" s="10">
        <f t="shared" si="10"/>
        <v>0.90236046343925769</v>
      </c>
      <c r="D29" s="10">
        <f t="shared" si="21"/>
        <v>0.1219172155184847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Q29" s="14">
        <v>44199</v>
      </c>
      <c r="R29" s="13">
        <v>22794</v>
      </c>
      <c r="S29" s="15"/>
      <c r="T29" s="15"/>
      <c r="U29" s="15"/>
      <c r="V29" s="15"/>
      <c r="W29" s="16">
        <f>V11*(1+W16)</f>
        <v>0.34521784503288855</v>
      </c>
      <c r="X29" s="16">
        <f t="shared" ref="X29:AE29" si="24">W29*(1+X16)</f>
        <v>0.35731825595298428</v>
      </c>
      <c r="Y29" s="16">
        <f t="shared" si="24"/>
        <v>0.36707226722900804</v>
      </c>
      <c r="Z29" s="16">
        <f t="shared" si="24"/>
        <v>0.37300674641669906</v>
      </c>
      <c r="AA29" s="16">
        <f t="shared" si="24"/>
        <v>0.37647133143895489</v>
      </c>
      <c r="AB29" s="16">
        <f t="shared" si="24"/>
        <v>0.3787270755307095</v>
      </c>
      <c r="AC29" s="16">
        <f t="shared" si="24"/>
        <v>0.38402966595508409</v>
      </c>
      <c r="AD29" s="16">
        <f t="shared" si="24"/>
        <v>0.38850188839894001</v>
      </c>
      <c r="AE29" s="16">
        <f t="shared" si="24"/>
        <v>0.39308323284413932</v>
      </c>
    </row>
    <row r="30" spans="1:31" ht="19" x14ac:dyDescent="0.25">
      <c r="A30" s="9">
        <v>44220</v>
      </c>
      <c r="B30" s="4">
        <v>19561</v>
      </c>
      <c r="C30" s="10">
        <f t="shared" si="10"/>
        <v>0.19211696743520271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Q30" s="14">
        <v>44206</v>
      </c>
      <c r="R30" s="13">
        <v>21479</v>
      </c>
      <c r="S30" s="15"/>
      <c r="T30" s="15"/>
      <c r="U30" s="15"/>
      <c r="V30" s="16">
        <f>U12*(1+V16)</f>
        <v>0.50930808789057824</v>
      </c>
      <c r="W30" s="16">
        <f t="shared" ref="W30:AE30" si="25">V30*(1+W16)</f>
        <v>0.54179966896189136</v>
      </c>
      <c r="X30" s="16">
        <f t="shared" si="25"/>
        <v>0.56079057202539362</v>
      </c>
      <c r="Y30" s="16">
        <f t="shared" si="25"/>
        <v>0.57609893500963261</v>
      </c>
      <c r="Z30" s="16">
        <f t="shared" si="25"/>
        <v>0.58541276077390014</v>
      </c>
      <c r="AA30" s="16">
        <f t="shared" si="25"/>
        <v>0.59085022886877725</v>
      </c>
      <c r="AB30" s="16">
        <f t="shared" si="25"/>
        <v>0.59439049024216872</v>
      </c>
      <c r="AC30" s="16">
        <f t="shared" si="25"/>
        <v>0.60271260272245764</v>
      </c>
      <c r="AD30" s="16">
        <f t="shared" si="25"/>
        <v>0.60973150013598576</v>
      </c>
      <c r="AE30" s="16">
        <f t="shared" si="25"/>
        <v>0.61692165829125989</v>
      </c>
    </row>
    <row r="31" spans="1:31" ht="19" x14ac:dyDescent="0.25">
      <c r="A31" s="11"/>
      <c r="B31" s="12" t="s">
        <v>18</v>
      </c>
      <c r="C31" s="7">
        <f>AVERAGE(C18:C30)</f>
        <v>0.85002155179284256</v>
      </c>
      <c r="D31" s="7">
        <f t="shared" ref="D31:O31" si="26">AVERAGE(D18:D30)</f>
        <v>0.19785166077368191</v>
      </c>
      <c r="E31" s="7">
        <f t="shared" si="26"/>
        <v>0.12829832753526685</v>
      </c>
      <c r="F31" s="7">
        <f t="shared" si="26"/>
        <v>9.9016207405791187E-2</v>
      </c>
      <c r="G31" s="7">
        <f t="shared" si="26"/>
        <v>8.1351282385661527E-2</v>
      </c>
      <c r="H31" s="7">
        <f t="shared" si="26"/>
        <v>4.7548757768569094E-2</v>
      </c>
      <c r="I31" s="7">
        <f t="shared" si="26"/>
        <v>3.8328542931158324E-2</v>
      </c>
      <c r="J31" s="7">
        <f t="shared" si="26"/>
        <v>2.3319630650683914E-2</v>
      </c>
      <c r="K31" s="7">
        <f t="shared" si="26"/>
        <v>1.3614142121262076E-2</v>
      </c>
      <c r="L31" s="7">
        <f t="shared" si="26"/>
        <v>8.8639823982003957E-3</v>
      </c>
      <c r="M31" s="7">
        <f t="shared" si="26"/>
        <v>2.0836613673655757E-2</v>
      </c>
      <c r="N31" s="7">
        <f t="shared" si="26"/>
        <v>1.7573669445961396E-2</v>
      </c>
      <c r="O31" s="7">
        <f t="shared" si="26"/>
        <v>1.8002466091245378E-2</v>
      </c>
      <c r="Q31" s="14">
        <v>44213</v>
      </c>
      <c r="R31" s="13">
        <v>20801</v>
      </c>
      <c r="S31" s="15"/>
      <c r="T31" s="16"/>
      <c r="U31" s="16">
        <f>T13*(1+U16)</f>
        <v>1.149687042959058</v>
      </c>
      <c r="V31" s="16">
        <f t="shared" ref="V31:AE31" si="27">U31*(1+V16)</f>
        <v>1.2464736483274661</v>
      </c>
      <c r="W31" s="16">
        <f t="shared" si="27"/>
        <v>1.3259930994432483</v>
      </c>
      <c r="X31" s="16">
        <f t="shared" si="27"/>
        <v>1.3724711758559727</v>
      </c>
      <c r="Y31" s="16">
        <f t="shared" si="27"/>
        <v>1.4099366540460325</v>
      </c>
      <c r="Z31" s="16">
        <f t="shared" si="27"/>
        <v>1.4327311838332113</v>
      </c>
      <c r="AA31" s="16">
        <f t="shared" si="27"/>
        <v>1.4460387688785556</v>
      </c>
      <c r="AB31" s="16">
        <f t="shared" si="27"/>
        <v>1.4547031561424628</v>
      </c>
      <c r="AC31" s="16">
        <f t="shared" si="27"/>
        <v>1.4750705804024244</v>
      </c>
      <c r="AD31" s="16">
        <f t="shared" si="27"/>
        <v>1.4922485339325011</v>
      </c>
      <c r="AE31" s="17">
        <f t="shared" si="27"/>
        <v>1.509845628659537</v>
      </c>
    </row>
    <row r="32" spans="1:31" ht="19" x14ac:dyDescent="0.25">
      <c r="Q32" s="14">
        <v>44220</v>
      </c>
      <c r="R32" s="13">
        <v>19561</v>
      </c>
      <c r="S32" s="17"/>
      <c r="T32" s="16">
        <f>S14*(1+T16)</f>
        <v>0.23683425841410455</v>
      </c>
      <c r="U32" s="16">
        <f t="shared" ref="U32:AE32" si="28">T32*(1+U16)</f>
        <v>0.26583150626164009</v>
      </c>
      <c r="V32" s="16">
        <f t="shared" si="28"/>
        <v>0.28821057824353691</v>
      </c>
      <c r="W32" s="16">
        <f t="shared" si="28"/>
        <v>0.30659712577981285</v>
      </c>
      <c r="X32" s="16">
        <f t="shared" si="28"/>
        <v>0.31734382170598252</v>
      </c>
      <c r="Y32" s="16">
        <f t="shared" si="28"/>
        <v>0.32600661786522472</v>
      </c>
      <c r="Z32" s="16">
        <f t="shared" si="28"/>
        <v>0.33127718625595448</v>
      </c>
      <c r="AA32" s="16">
        <f t="shared" si="28"/>
        <v>0.3343541761193905</v>
      </c>
      <c r="AB32" s="16">
        <f t="shared" si="28"/>
        <v>0.33635756228548186</v>
      </c>
      <c r="AC32" s="16">
        <f t="shared" si="28"/>
        <v>0.34106693350337447</v>
      </c>
      <c r="AD32" s="16">
        <f t="shared" si="28"/>
        <v>0.34503883289056742</v>
      </c>
      <c r="AE32" s="17">
        <f t="shared" si="28"/>
        <v>0.34910764642183661</v>
      </c>
    </row>
    <row r="33" spans="17:31" ht="19" x14ac:dyDescent="0.25"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 t="s">
        <v>18</v>
      </c>
      <c r="AE33" s="16">
        <f>AVERAGE(AE21:AE32)</f>
        <v>1.3854080753338398</v>
      </c>
    </row>
    <row r="37" spans="17:31" ht="19" x14ac:dyDescent="0.25">
      <c r="Q37" s="13"/>
      <c r="R37" s="13"/>
    </row>
    <row r="38" spans="17:31" ht="18" x14ac:dyDescent="0.2">
      <c r="Q38" s="5" t="s">
        <v>19</v>
      </c>
      <c r="R38" s="4" t="s">
        <v>1</v>
      </c>
      <c r="S38" s="4" t="s">
        <v>14</v>
      </c>
    </row>
    <row r="39" spans="17:31" ht="18" x14ac:dyDescent="0.2">
      <c r="Q39" s="5">
        <v>44143</v>
      </c>
      <c r="R39" s="4">
        <v>16363</v>
      </c>
      <c r="S39" s="10">
        <v>2.6513250469558147</v>
      </c>
    </row>
    <row r="40" spans="17:31" ht="18" x14ac:dyDescent="0.2">
      <c r="Q40" s="5">
        <v>44150</v>
      </c>
      <c r="R40" s="4">
        <v>18062</v>
      </c>
      <c r="S40" s="10">
        <v>2.4270099686735489</v>
      </c>
    </row>
    <row r="41" spans="17:31" ht="18" x14ac:dyDescent="0.2">
      <c r="Q41" s="5">
        <v>44157</v>
      </c>
      <c r="R41" s="4">
        <v>19833</v>
      </c>
      <c r="S41" s="10">
        <v>2.3979702674350714</v>
      </c>
    </row>
    <row r="42" spans="17:31" ht="18" x14ac:dyDescent="0.2">
      <c r="Q42" s="5">
        <v>44164</v>
      </c>
      <c r="R42" s="4">
        <v>22099</v>
      </c>
      <c r="S42" s="10">
        <v>2.1114491361187029</v>
      </c>
    </row>
    <row r="43" spans="17:31" ht="18" x14ac:dyDescent="0.2">
      <c r="Q43" s="5">
        <v>44171</v>
      </c>
      <c r="R43" s="4">
        <v>28214</v>
      </c>
      <c r="S43" s="10">
        <v>1.8056632874723162</v>
      </c>
    </row>
    <row r="44" spans="17:31" ht="18" x14ac:dyDescent="0.2">
      <c r="Q44" s="5">
        <v>44178</v>
      </c>
      <c r="R44" s="4">
        <v>25239</v>
      </c>
      <c r="S44" s="10">
        <v>1.3420655345989079</v>
      </c>
    </row>
    <row r="45" spans="17:31" ht="18" x14ac:dyDescent="0.2">
      <c r="Q45" s="5">
        <v>44185</v>
      </c>
      <c r="R45" s="4">
        <v>17848</v>
      </c>
      <c r="S45" s="10">
        <v>0.54160215379002519</v>
      </c>
    </row>
    <row r="46" spans="17:31" ht="18" x14ac:dyDescent="0.2">
      <c r="Q46" s="5">
        <v>44192</v>
      </c>
      <c r="R46" s="4">
        <v>16550</v>
      </c>
      <c r="S46" s="10">
        <v>0.47885334274492147</v>
      </c>
    </row>
    <row r="47" spans="17:31" ht="18" x14ac:dyDescent="0.2">
      <c r="Q47" s="5">
        <v>44199</v>
      </c>
      <c r="R47" s="4">
        <v>22794</v>
      </c>
      <c r="S47" s="10">
        <v>0.39308323284413932</v>
      </c>
    </row>
    <row r="48" spans="17:31" ht="18" x14ac:dyDescent="0.2">
      <c r="Q48" s="5">
        <v>44206</v>
      </c>
      <c r="R48" s="4">
        <v>21479</v>
      </c>
      <c r="S48" s="10">
        <v>0.61692165829125989</v>
      </c>
    </row>
    <row r="49" spans="17:19" ht="18" x14ac:dyDescent="0.2">
      <c r="Q49" s="5">
        <v>44213</v>
      </c>
      <c r="R49" s="4">
        <v>20801</v>
      </c>
      <c r="S49" s="10">
        <v>1.509845628659537</v>
      </c>
    </row>
    <row r="50" spans="17:19" ht="18" x14ac:dyDescent="0.2">
      <c r="Q50" s="5">
        <v>44220</v>
      </c>
      <c r="R50" s="4">
        <v>19561</v>
      </c>
      <c r="S50" s="10">
        <v>0.349107646421837</v>
      </c>
    </row>
  </sheetData>
  <sortState xmlns:xlrd2="http://schemas.microsoft.com/office/spreadsheetml/2017/richdata2" ref="S2:AE14">
    <sortCondition descending="1" ref="AE14"/>
  </sortState>
  <conditionalFormatting sqref="B18:B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O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O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E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1:A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:A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E G R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E Q Z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G R W S i K R 7 g O A A A A E Q A A A B M A H A B G b 3 J t d W x h c y 9 T Z W N 0 a W 9 u M S 5 t I K I Y A C i g F A A A A A A A A A A A A A A A A A A A A A A A A A A A A C t O T S 7 J z M 9 T C I b Q h t Y A U E s B A i 0 A F A A C A A g A R E G R W f / c m o K j A A A A 9 g A A A B I A A A A A A A A A A A A A A A A A A A A A A E N v b m Z p Z y 9 Q Y W N r Y W d l L n h t b F B L A Q I t A B Q A A g A I A E R B k V k P y u m r p A A A A O k A A A A T A A A A A A A A A A A A A A A A A O 8 A A A B b Q 2 9 u d G V u d F 9 U e X B l c 1 0 u e G 1 s U E s B A i 0 A F A A C A A g A R E G R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U i M D t i p U Z B r b 2 T l E P Q 2 q 0 A A A A A A g A A A A A A E G Y A A A A B A A A g A A A A L 9 4 i w g Y M 0 + / a H k M i P 0 1 s f x 1 / r Y r G w R 5 c s j J N a C / E + 3 M A A A A A D o A A A A A C A A A g A A A A j l e X q y l I X i O e h l Q N 3 F j J s 7 A g z 7 f 4 X b 8 U E K R j 8 1 / M y I R Q A A A A a f b c 2 C f 8 / 5 d C W a L F L i q p P m I z l W e 3 D 6 P m e F G L p j G u I m r T h 5 H b H A H V / 1 m z 2 Q e U q I 0 o h 8 D L s D E X y o i 3 n 3 Y / G V e N M z d s B X f l Y w N w F B h z C B e t 2 / d A A A A A I w r b 3 C B T m U z 0 / n c G z 5 C Y j L 3 x n o v x A P T y G C R g 5 a v n p S Y f Y d S n i v z F N G l b Z c d 7 Z + n 3 N z w 6 2 0 m E + G I 2 v Z B o b Q a 4 / w = = < / D a t a M a s h u p > 
</file>

<file path=customXml/itemProps1.xml><?xml version="1.0" encoding="utf-8"?>
<ds:datastoreItem xmlns:ds="http://schemas.openxmlformats.org/officeDocument/2006/customXml" ds:itemID="{2F469838-73EB-4539-A038-82BF73F863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Khristian Novoa</dc:creator>
  <cp:keywords/>
  <dc:description/>
  <cp:lastModifiedBy>Khristian Novoa</cp:lastModifiedBy>
  <dcterms:created xsi:type="dcterms:W3CDTF">2024-12-16T16:19:35Z</dcterms:created>
  <dcterms:modified xsi:type="dcterms:W3CDTF">2025-05-12T14:17:38Z</dcterms:modified>
  <cp:category/>
</cp:coreProperties>
</file>