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170" windowHeight="7185"/>
  </bookViews>
  <sheets>
    <sheet name="Flow Rat" sheetId="1" r:id="rId1"/>
    <sheet name="Temperature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2" l="1"/>
  <c r="C38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5" i="2"/>
  <c r="C5" i="2" s="1"/>
  <c r="B4" i="2"/>
  <c r="C4" i="2" s="1"/>
  <c r="C2" i="2"/>
  <c r="B3" i="2"/>
  <c r="C3" i="2" s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F17" i="1"/>
  <c r="F18" i="1"/>
  <c r="F19" i="1"/>
  <c r="F20" i="1"/>
  <c r="F21" i="1"/>
  <c r="F22" i="1"/>
  <c r="F23" i="1"/>
  <c r="F16" i="1"/>
  <c r="C23" i="1"/>
  <c r="E23" i="1"/>
  <c r="C17" i="1"/>
  <c r="C18" i="1"/>
  <c r="C19" i="1"/>
  <c r="C20" i="1"/>
  <c r="C21" i="1"/>
  <c r="C22" i="1"/>
  <c r="C16" i="1"/>
  <c r="E17" i="1"/>
  <c r="E18" i="1"/>
  <c r="E19" i="1"/>
  <c r="E20" i="1"/>
  <c r="E21" i="1"/>
  <c r="E22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B2" i="2"/>
  <c r="C9" i="1" l="1"/>
  <c r="C7" i="1"/>
  <c r="C6" i="1"/>
  <c r="C11" i="1"/>
  <c r="C10" i="1"/>
  <c r="C13" i="1"/>
  <c r="B5" i="1"/>
  <c r="C5" i="1" s="1"/>
  <c r="B4" i="1"/>
  <c r="C4" i="1" s="1"/>
  <c r="B2" i="1"/>
  <c r="C2" i="1" s="1"/>
  <c r="B3" i="1"/>
  <c r="C3" i="1" s="1"/>
  <c r="C12" i="1"/>
  <c r="C14" i="1"/>
  <c r="C8" i="1"/>
</calcChain>
</file>

<file path=xl/sharedStrings.xml><?xml version="1.0" encoding="utf-8"?>
<sst xmlns="http://schemas.openxmlformats.org/spreadsheetml/2006/main" count="15" uniqueCount="11">
  <si>
    <t>Voltage = (30/187)(Flow Rate) + (109/374)</t>
  </si>
  <si>
    <t>Flow Rate = (187/30)(Voltage) - (109/60)</t>
  </si>
  <si>
    <t>Output Voltage</t>
  </si>
  <si>
    <t>Volume (l)</t>
  </si>
  <si>
    <t>Seconds</t>
  </si>
  <si>
    <t>Measured Flow Rate (l/min)</t>
  </si>
  <si>
    <t>Ideal Flow Rate (l/m)</t>
  </si>
  <si>
    <t>Error</t>
  </si>
  <si>
    <t>Calcuated Flow Rate (l/min)</t>
  </si>
  <si>
    <t>Ideal Temperature (C)</t>
  </si>
  <si>
    <t>Ideal Temperature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</si>
</sst>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Flow Rate VS</a:t>
            </a:r>
            <a:r>
              <a:rPr lang="en-US" baseline="0"/>
              <a:t> Voltage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'Flow Rat'!$E$1</c:f>
              <c:strCache>
                <c:ptCount val="1"/>
                <c:pt idx="0">
                  <c:v>Ideal Flow Rate (l/m)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4.5777340332458442E-2"/>
                  <c:y val="-2.33450991039913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6.2333x - 1.8167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'Flow Rat'!$D$2:$D$14</c:f>
              <c:numCache>
                <c:formatCode>General</c:formatCode>
                <c:ptCount val="13"/>
                <c:pt idx="0">
                  <c:v>0.56000000000000005</c:v>
                </c:pt>
                <c:pt idx="1">
                  <c:v>0.66</c:v>
                </c:pt>
                <c:pt idx="2">
                  <c:v>0.7</c:v>
                </c:pt>
                <c:pt idx="3">
                  <c:v>0.84</c:v>
                </c:pt>
                <c:pt idx="4">
                  <c:v>0.85</c:v>
                </c:pt>
                <c:pt idx="5">
                  <c:v>0.89</c:v>
                </c:pt>
                <c:pt idx="6">
                  <c:v>0.9</c:v>
                </c:pt>
                <c:pt idx="7">
                  <c:v>0.99</c:v>
                </c:pt>
                <c:pt idx="8">
                  <c:v>1.1200000000000001</c:v>
                </c:pt>
                <c:pt idx="9">
                  <c:v>1.1299999999999999</c:v>
                </c:pt>
                <c:pt idx="10">
                  <c:v>1.1599999999999999</c:v>
                </c:pt>
                <c:pt idx="11">
                  <c:v>1.19</c:v>
                </c:pt>
                <c:pt idx="12">
                  <c:v>1.2</c:v>
                </c:pt>
              </c:numCache>
            </c:numRef>
          </c:xVal>
          <c:yVal>
            <c:numRef>
              <c:f>'Flow Rat'!$E$2:$E$14</c:f>
              <c:numCache>
                <c:formatCode>General</c:formatCode>
                <c:ptCount val="13"/>
                <c:pt idx="0">
                  <c:v>1.6740000000000006</c:v>
                </c:pt>
                <c:pt idx="1">
                  <c:v>2.2973333333333334</c:v>
                </c:pt>
                <c:pt idx="2">
                  <c:v>2.5466666666666669</c:v>
                </c:pt>
                <c:pt idx="3">
                  <c:v>3.4193333333333333</c:v>
                </c:pt>
                <c:pt idx="4">
                  <c:v>3.4816666666666665</c:v>
                </c:pt>
                <c:pt idx="5">
                  <c:v>3.7310000000000008</c:v>
                </c:pt>
                <c:pt idx="6">
                  <c:v>3.7933333333333339</c:v>
                </c:pt>
                <c:pt idx="7">
                  <c:v>4.3543333333333338</c:v>
                </c:pt>
                <c:pt idx="8">
                  <c:v>5.1646666666666681</c:v>
                </c:pt>
                <c:pt idx="9">
                  <c:v>5.2269999999999994</c:v>
                </c:pt>
                <c:pt idx="10">
                  <c:v>5.4139999999999997</c:v>
                </c:pt>
                <c:pt idx="11">
                  <c:v>5.601</c:v>
                </c:pt>
                <c:pt idx="12">
                  <c:v>5.6633333333333331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'Flow Rat'!$C$1</c:f>
              <c:strCache>
                <c:ptCount val="1"/>
                <c:pt idx="0">
                  <c:v>Measured Flow Rate (l/min)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4.1106736657917763E-3"/>
                  <c:y val="0.3868331975744411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6.6522x - 2.5396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'Flow Rat'!$D$2:$D$14</c:f>
              <c:numCache>
                <c:formatCode>General</c:formatCode>
                <c:ptCount val="13"/>
                <c:pt idx="0">
                  <c:v>0.56000000000000005</c:v>
                </c:pt>
                <c:pt idx="1">
                  <c:v>0.66</c:v>
                </c:pt>
                <c:pt idx="2">
                  <c:v>0.7</c:v>
                </c:pt>
                <c:pt idx="3">
                  <c:v>0.84</c:v>
                </c:pt>
                <c:pt idx="4">
                  <c:v>0.85</c:v>
                </c:pt>
                <c:pt idx="5">
                  <c:v>0.89</c:v>
                </c:pt>
                <c:pt idx="6">
                  <c:v>0.9</c:v>
                </c:pt>
                <c:pt idx="7">
                  <c:v>0.99</c:v>
                </c:pt>
                <c:pt idx="8">
                  <c:v>1.1200000000000001</c:v>
                </c:pt>
                <c:pt idx="9">
                  <c:v>1.1299999999999999</c:v>
                </c:pt>
                <c:pt idx="10">
                  <c:v>1.1599999999999999</c:v>
                </c:pt>
                <c:pt idx="11">
                  <c:v>1.19</c:v>
                </c:pt>
                <c:pt idx="12">
                  <c:v>1.2</c:v>
                </c:pt>
              </c:numCache>
            </c:numRef>
          </c:xVal>
          <c:yVal>
            <c:numRef>
              <c:f>'Flow Rat'!$C$2:$C$14</c:f>
              <c:numCache>
                <c:formatCode>0.00</c:formatCode>
                <c:ptCount val="13"/>
                <c:pt idx="0">
                  <c:v>1.2498698052286221</c:v>
                </c:pt>
                <c:pt idx="1">
                  <c:v>1.7807677087455482</c:v>
                </c:pt>
                <c:pt idx="2">
                  <c:v>2.0809248554913293</c:v>
                </c:pt>
                <c:pt idx="3">
                  <c:v>2.9673590504451042</c:v>
                </c:pt>
                <c:pt idx="4">
                  <c:v>3.068530514831231</c:v>
                </c:pt>
                <c:pt idx="5">
                  <c:v>3.3376599295382903</c:v>
                </c:pt>
                <c:pt idx="6">
                  <c:v>3.5999999999999996</c:v>
                </c:pt>
                <c:pt idx="7">
                  <c:v>4.022346368715084</c:v>
                </c:pt>
                <c:pt idx="8">
                  <c:v>5.2785923753665687</c:v>
                </c:pt>
                <c:pt idx="9">
                  <c:v>4.9986114968064426</c:v>
                </c:pt>
                <c:pt idx="10">
                  <c:v>5.2279988382224802</c:v>
                </c:pt>
                <c:pt idx="11">
                  <c:v>5.3364957011562417</c:v>
                </c:pt>
                <c:pt idx="12">
                  <c:v>5.1260145237078172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1664"/>
        <c:axId val="44640128"/>
      </c:scatterChart>
      <c:valAx>
        <c:axId val="44641664"/>
        <c:scaling>
          <c:orientation val="minMax"/>
          <c:max val="1.3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40128"/>
        <c:crosses val="autoZero"/>
        <c:crossBetween val="midCat"/>
      </c:valAx>
      <c:valAx>
        <c:axId val="44640128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Rate (l/m)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41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7</xdr:row>
      <xdr:rowOff>6</xdr:rowOff>
    </xdr:from>
    <xdr:to>
      <xdr:col>10</xdr:col>
      <xdr:colOff>200025</xdr:colOff>
      <xdr:row>21</xdr:row>
      <xdr:rowOff>76206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10.140625" style="4" bestFit="1" customWidth="1"/>
    <col min="2" max="2" width="8.140625" style="4" bestFit="1" customWidth="1"/>
    <col min="3" max="3" width="26.28515625" style="4" bestFit="1" customWidth="1"/>
    <col min="4" max="4" width="14.7109375" style="4" bestFit="1" customWidth="1"/>
    <col min="5" max="5" width="19.85546875" style="4" bestFit="1" customWidth="1"/>
    <col min="6" max="6" width="9.140625" style="4"/>
    <col min="7" max="7" width="42.140625" style="4" bestFit="1" customWidth="1"/>
    <col min="8" max="16384" width="9.140625" style="4"/>
  </cols>
  <sheetData>
    <row r="1" spans="1:7" s="3" customFormat="1" ht="15.75" thickBot="1" x14ac:dyDescent="0.3">
      <c r="A1" s="3" t="s">
        <v>3</v>
      </c>
      <c r="B1" s="3" t="s">
        <v>4</v>
      </c>
      <c r="C1" s="3" t="s">
        <v>5</v>
      </c>
      <c r="D1" s="3" t="s">
        <v>2</v>
      </c>
      <c r="E1" s="3" t="s">
        <v>6</v>
      </c>
      <c r="F1" s="3" t="s">
        <v>7</v>
      </c>
    </row>
    <row r="2" spans="1:7" ht="16.5" thickTop="1" thickBot="1" x14ac:dyDescent="0.3">
      <c r="A2" s="16">
        <v>2</v>
      </c>
      <c r="B2" s="16">
        <f>60+36.01</f>
        <v>96.009999999999991</v>
      </c>
      <c r="C2" s="17">
        <f t="shared" ref="C2:C14" si="0">A2/(B2/60)</f>
        <v>1.2498698052286221</v>
      </c>
      <c r="D2" s="16">
        <v>0.56000000000000005</v>
      </c>
      <c r="E2" s="16">
        <f>D2*(187/30)-(109/60)</f>
        <v>1.6740000000000006</v>
      </c>
      <c r="F2" s="18">
        <f>ABS(E2-C2)/E2</f>
        <v>0.2533633182624721</v>
      </c>
    </row>
    <row r="3" spans="1:7" x14ac:dyDescent="0.25">
      <c r="A3" s="8">
        <v>3</v>
      </c>
      <c r="B3" s="8">
        <f>60+41.08</f>
        <v>101.08</v>
      </c>
      <c r="C3" s="15">
        <f t="shared" si="0"/>
        <v>1.7807677087455482</v>
      </c>
      <c r="D3" s="8">
        <v>0.66</v>
      </c>
      <c r="E3" s="8">
        <f t="shared" ref="E3:E15" si="1">D3*(187/30)-(109/60)</f>
        <v>2.2973333333333334</v>
      </c>
      <c r="F3" s="9">
        <f t="shared" ref="F3:F15" si="2">ABS(E3-C3)/E3</f>
        <v>0.22485445063310441</v>
      </c>
      <c r="G3" s="13" t="s">
        <v>0</v>
      </c>
    </row>
    <row r="4" spans="1:7" ht="15.75" thickBot="1" x14ac:dyDescent="0.3">
      <c r="A4" s="8">
        <v>3</v>
      </c>
      <c r="B4" s="8">
        <f>60+26.5</f>
        <v>86.5</v>
      </c>
      <c r="C4" s="15">
        <f t="shared" si="0"/>
        <v>2.0809248554913293</v>
      </c>
      <c r="D4" s="8">
        <v>0.7</v>
      </c>
      <c r="E4" s="8">
        <f t="shared" si="1"/>
        <v>2.5466666666666669</v>
      </c>
      <c r="F4" s="9">
        <f t="shared" si="2"/>
        <v>0.18288291014738384</v>
      </c>
      <c r="G4" s="14" t="s">
        <v>1</v>
      </c>
    </row>
    <row r="5" spans="1:7" x14ac:dyDescent="0.25">
      <c r="A5" s="8">
        <v>3</v>
      </c>
      <c r="B5" s="8">
        <f>60+0.66</f>
        <v>60.66</v>
      </c>
      <c r="C5" s="15">
        <f t="shared" si="0"/>
        <v>2.9673590504451042</v>
      </c>
      <c r="D5" s="8">
        <v>0.84</v>
      </c>
      <c r="E5" s="8">
        <f t="shared" si="1"/>
        <v>3.4193333333333333</v>
      </c>
      <c r="F5" s="9">
        <f t="shared" si="2"/>
        <v>0.13218198953642887</v>
      </c>
    </row>
    <row r="6" spans="1:7" x14ac:dyDescent="0.25">
      <c r="A6" s="8">
        <v>3</v>
      </c>
      <c r="B6" s="8">
        <v>58.66</v>
      </c>
      <c r="C6" s="15">
        <f t="shared" si="0"/>
        <v>3.068530514831231</v>
      </c>
      <c r="D6" s="8">
        <v>0.85</v>
      </c>
      <c r="E6" s="8">
        <f t="shared" si="1"/>
        <v>3.4816666666666665</v>
      </c>
      <c r="F6" s="9">
        <f t="shared" si="2"/>
        <v>0.11866045529021604</v>
      </c>
    </row>
    <row r="7" spans="1:7" x14ac:dyDescent="0.25">
      <c r="A7" s="8">
        <v>3</v>
      </c>
      <c r="B7" s="8">
        <v>53.93</v>
      </c>
      <c r="C7" s="15">
        <f t="shared" si="0"/>
        <v>3.3376599295382903</v>
      </c>
      <c r="D7" s="8">
        <v>0.89</v>
      </c>
      <c r="E7" s="8">
        <f t="shared" si="1"/>
        <v>3.7310000000000008</v>
      </c>
      <c r="F7" s="9">
        <f t="shared" si="2"/>
        <v>0.10542483796883152</v>
      </c>
    </row>
    <row r="8" spans="1:7" x14ac:dyDescent="0.25">
      <c r="A8" s="8">
        <v>3</v>
      </c>
      <c r="B8" s="8">
        <v>50</v>
      </c>
      <c r="C8" s="15">
        <f t="shared" si="0"/>
        <v>3.5999999999999996</v>
      </c>
      <c r="D8" s="8">
        <v>0.9</v>
      </c>
      <c r="E8" s="8">
        <f t="shared" si="1"/>
        <v>3.7933333333333339</v>
      </c>
      <c r="F8" s="9">
        <f t="shared" si="2"/>
        <v>5.096660808435876E-2</v>
      </c>
    </row>
    <row r="9" spans="1:7" x14ac:dyDescent="0.25">
      <c r="A9" s="8">
        <v>3</v>
      </c>
      <c r="B9" s="8">
        <v>44.75</v>
      </c>
      <c r="C9" s="15">
        <f t="shared" si="0"/>
        <v>4.022346368715084</v>
      </c>
      <c r="D9" s="8">
        <v>0.99</v>
      </c>
      <c r="E9" s="8">
        <f t="shared" si="1"/>
        <v>4.3543333333333338</v>
      </c>
      <c r="F9" s="9">
        <f t="shared" si="2"/>
        <v>7.6242891667668178E-2</v>
      </c>
    </row>
    <row r="10" spans="1:7" x14ac:dyDescent="0.25">
      <c r="A10" s="8">
        <v>3</v>
      </c>
      <c r="B10" s="8">
        <v>34.1</v>
      </c>
      <c r="C10" s="15">
        <f t="shared" si="0"/>
        <v>5.2785923753665687</v>
      </c>
      <c r="D10" s="8">
        <v>1.1200000000000001</v>
      </c>
      <c r="E10" s="8">
        <f t="shared" si="1"/>
        <v>5.1646666666666681</v>
      </c>
      <c r="F10" s="9">
        <f t="shared" si="2"/>
        <v>2.2058676010049162E-2</v>
      </c>
    </row>
    <row r="11" spans="1:7" x14ac:dyDescent="0.25">
      <c r="A11" s="8">
        <v>3</v>
      </c>
      <c r="B11" s="8">
        <v>36.01</v>
      </c>
      <c r="C11" s="15">
        <f t="shared" si="0"/>
        <v>4.9986114968064426</v>
      </c>
      <c r="D11" s="8">
        <v>1.1299999999999999</v>
      </c>
      <c r="E11" s="8">
        <f t="shared" si="1"/>
        <v>5.2269999999999994</v>
      </c>
      <c r="F11" s="9">
        <f t="shared" si="2"/>
        <v>4.3693993341028678E-2</v>
      </c>
    </row>
    <row r="12" spans="1:7" x14ac:dyDescent="0.25">
      <c r="A12" s="8">
        <v>3</v>
      </c>
      <c r="B12" s="8">
        <v>34.43</v>
      </c>
      <c r="C12" s="15">
        <f t="shared" si="0"/>
        <v>5.2279988382224802</v>
      </c>
      <c r="D12" s="8">
        <v>1.1599999999999999</v>
      </c>
      <c r="E12" s="8">
        <f t="shared" si="1"/>
        <v>5.4139999999999997</v>
      </c>
      <c r="F12" s="9">
        <f t="shared" si="2"/>
        <v>3.4355589541470166E-2</v>
      </c>
    </row>
    <row r="13" spans="1:7" x14ac:dyDescent="0.25">
      <c r="A13" s="8">
        <v>3</v>
      </c>
      <c r="B13" s="8">
        <v>33.729999999999997</v>
      </c>
      <c r="C13" s="15">
        <f t="shared" si="0"/>
        <v>5.3364957011562417</v>
      </c>
      <c r="D13" s="8">
        <v>1.19</v>
      </c>
      <c r="E13" s="8">
        <f t="shared" si="1"/>
        <v>5.601</v>
      </c>
      <c r="F13" s="9">
        <f t="shared" si="2"/>
        <v>4.7224477565391582E-2</v>
      </c>
    </row>
    <row r="14" spans="1:7" x14ac:dyDescent="0.25">
      <c r="A14" s="8">
        <v>2</v>
      </c>
      <c r="B14" s="8">
        <v>23.41</v>
      </c>
      <c r="C14" s="15">
        <f t="shared" si="0"/>
        <v>5.1260145237078172</v>
      </c>
      <c r="D14" s="8">
        <v>1.2</v>
      </c>
      <c r="E14" s="8">
        <f t="shared" si="1"/>
        <v>5.6633333333333331</v>
      </c>
      <c r="F14" s="9">
        <f t="shared" si="2"/>
        <v>9.487677627289863E-2</v>
      </c>
    </row>
    <row r="15" spans="1:7" s="6" customFormat="1" ht="15.75" thickBot="1" x14ac:dyDescent="0.3">
      <c r="C15" s="6" t="s">
        <v>8</v>
      </c>
      <c r="D15" s="6" t="s">
        <v>2</v>
      </c>
      <c r="E15" s="6" t="s">
        <v>6</v>
      </c>
      <c r="F15" s="7" t="s">
        <v>7</v>
      </c>
    </row>
    <row r="16" spans="1:7" ht="15.75" thickTop="1" x14ac:dyDescent="0.25">
      <c r="C16" s="10">
        <f>D16*6.6522-2.5396</f>
        <v>0.78649999999999975</v>
      </c>
      <c r="D16" s="10">
        <v>0.5</v>
      </c>
      <c r="E16" s="10">
        <f>D16*(187/30)-(109/60)</f>
        <v>1.3</v>
      </c>
      <c r="F16" s="11">
        <f>ABS(E16-C16)/E16</f>
        <v>0.39500000000000018</v>
      </c>
    </row>
    <row r="17" spans="3:6" x14ac:dyDescent="0.25">
      <c r="C17" s="8">
        <f t="shared" ref="C17:C23" si="3">D17*6.6522-2.5396</f>
        <v>4.1125999999999996</v>
      </c>
      <c r="D17" s="8">
        <v>1</v>
      </c>
      <c r="E17" s="8">
        <f t="shared" ref="E17:E23" si="4">D17*(187/30)-(109/60)</f>
        <v>4.416666666666667</v>
      </c>
      <c r="F17" s="9">
        <f t="shared" ref="F17:F23" si="5">ABS(E17-C17)/E17</f>
        <v>6.8845283018868081E-2</v>
      </c>
    </row>
    <row r="18" spans="3:6" x14ac:dyDescent="0.25">
      <c r="C18" s="8">
        <f t="shared" si="3"/>
        <v>7.438699999999999</v>
      </c>
      <c r="D18" s="8">
        <v>1.5</v>
      </c>
      <c r="E18" s="8">
        <f t="shared" si="4"/>
        <v>7.5333333333333332</v>
      </c>
      <c r="F18" s="9">
        <f t="shared" si="5"/>
        <v>1.2561946902654986E-2</v>
      </c>
    </row>
    <row r="19" spans="3:6" x14ac:dyDescent="0.25">
      <c r="C19" s="8">
        <f t="shared" si="3"/>
        <v>10.764799999999999</v>
      </c>
      <c r="D19" s="8">
        <v>2</v>
      </c>
      <c r="E19" s="8">
        <f t="shared" si="4"/>
        <v>10.65</v>
      </c>
      <c r="F19" s="9">
        <f t="shared" si="5"/>
        <v>1.0779342723004591E-2</v>
      </c>
    </row>
    <row r="20" spans="3:6" x14ac:dyDescent="0.25">
      <c r="C20" s="8">
        <f t="shared" si="3"/>
        <v>14.090899999999998</v>
      </c>
      <c r="D20" s="8">
        <v>2.5</v>
      </c>
      <c r="E20" s="8">
        <f t="shared" si="4"/>
        <v>13.766666666666667</v>
      </c>
      <c r="F20" s="9">
        <f t="shared" si="5"/>
        <v>2.355205811137992E-2</v>
      </c>
    </row>
    <row r="21" spans="3:6" x14ac:dyDescent="0.25">
      <c r="C21" s="8">
        <f t="shared" si="3"/>
        <v>17.416999999999998</v>
      </c>
      <c r="D21" s="8">
        <v>3</v>
      </c>
      <c r="E21" s="8">
        <f t="shared" si="4"/>
        <v>16.883333333333333</v>
      </c>
      <c r="F21" s="9">
        <f t="shared" si="5"/>
        <v>3.1609081934846898E-2</v>
      </c>
    </row>
    <row r="22" spans="3:6" x14ac:dyDescent="0.25">
      <c r="C22" s="8">
        <f t="shared" si="3"/>
        <v>20.743099999999998</v>
      </c>
      <c r="D22" s="8">
        <v>3.5</v>
      </c>
      <c r="E22" s="8">
        <f t="shared" si="4"/>
        <v>20</v>
      </c>
      <c r="F22" s="9">
        <f t="shared" si="5"/>
        <v>3.7154999999999917E-2</v>
      </c>
    </row>
    <row r="23" spans="3:6" x14ac:dyDescent="0.25">
      <c r="C23" s="4">
        <f t="shared" si="3"/>
        <v>3.3143359999999999</v>
      </c>
      <c r="D23" s="4">
        <v>0.88</v>
      </c>
      <c r="E23" s="4">
        <f t="shared" si="4"/>
        <v>3.6686666666666667</v>
      </c>
      <c r="F23" s="5">
        <f t="shared" si="5"/>
        <v>9.6582954751953512E-2</v>
      </c>
    </row>
  </sheetData>
  <sortState ref="A2:F14">
    <sortCondition ref="D2:D14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pane ySplit="1" topLeftCell="A27" activePane="bottomLeft" state="frozen"/>
      <selection pane="bottomLeft" activeCell="A50" sqref="A50"/>
    </sheetView>
  </sheetViews>
  <sheetFormatPr defaultRowHeight="15" x14ac:dyDescent="0.25"/>
  <cols>
    <col min="1" max="1" width="14.7109375" style="1" bestFit="1" customWidth="1"/>
    <col min="2" max="2" width="20.7109375" style="1" bestFit="1" customWidth="1"/>
    <col min="3" max="3" width="20.5703125" style="1" bestFit="1" customWidth="1"/>
    <col min="4" max="16384" width="9.140625" style="1"/>
  </cols>
  <sheetData>
    <row r="1" spans="1:3" s="2" customFormat="1" ht="15.75" thickBot="1" x14ac:dyDescent="0.3">
      <c r="A1" s="2" t="s">
        <v>2</v>
      </c>
      <c r="B1" s="2" t="s">
        <v>9</v>
      </c>
      <c r="C1" s="2" t="s">
        <v>10</v>
      </c>
    </row>
    <row r="2" spans="1:3" ht="15.75" thickTop="1" x14ac:dyDescent="0.25">
      <c r="A2" s="1">
        <v>0</v>
      </c>
      <c r="B2" s="1">
        <f>A2*100/3-100/6</f>
        <v>-16.666666666666668</v>
      </c>
      <c r="C2" s="12">
        <f>B2*9/5+32</f>
        <v>2</v>
      </c>
    </row>
    <row r="3" spans="1:3" x14ac:dyDescent="0.25">
      <c r="A3" s="1">
        <v>0.1</v>
      </c>
      <c r="B3" s="1">
        <f>A3*100/3-100/6</f>
        <v>-13.333333333333334</v>
      </c>
      <c r="C3" s="12">
        <f>B3*9/5+32</f>
        <v>8</v>
      </c>
    </row>
    <row r="4" spans="1:3" x14ac:dyDescent="0.25">
      <c r="A4" s="1">
        <v>0.2</v>
      </c>
      <c r="B4" s="1">
        <f>A4*100/3-100/6</f>
        <v>-10</v>
      </c>
      <c r="C4" s="12">
        <f>B4*9/5+32</f>
        <v>14</v>
      </c>
    </row>
    <row r="5" spans="1:3" x14ac:dyDescent="0.25">
      <c r="A5" s="1">
        <v>0.3</v>
      </c>
      <c r="B5" s="1">
        <f>A5*100/3-100/6</f>
        <v>-6.6666666666666679</v>
      </c>
      <c r="C5" s="12">
        <f>B5*9/5+32</f>
        <v>19.999999999999996</v>
      </c>
    </row>
    <row r="6" spans="1:3" x14ac:dyDescent="0.25">
      <c r="A6" s="1">
        <v>0.4</v>
      </c>
      <c r="B6" s="1">
        <f t="shared" ref="B6:B52" si="0">A6*100/3-100/6</f>
        <v>-3.3333333333333339</v>
      </c>
      <c r="C6" s="12">
        <f t="shared" ref="C6:C52" si="1">B6*9/5+32</f>
        <v>26</v>
      </c>
    </row>
    <row r="7" spans="1:3" x14ac:dyDescent="0.25">
      <c r="A7" s="1">
        <v>0.5</v>
      </c>
      <c r="B7" s="1">
        <f t="shared" si="0"/>
        <v>0</v>
      </c>
      <c r="C7" s="12">
        <f t="shared" si="1"/>
        <v>32</v>
      </c>
    </row>
    <row r="8" spans="1:3" x14ac:dyDescent="0.25">
      <c r="A8" s="1">
        <v>0.6</v>
      </c>
      <c r="B8" s="1">
        <f t="shared" si="0"/>
        <v>3.3333333333333321</v>
      </c>
      <c r="C8" s="12">
        <f t="shared" si="1"/>
        <v>38</v>
      </c>
    </row>
    <row r="9" spans="1:3" x14ac:dyDescent="0.25">
      <c r="A9" s="1">
        <v>0.7</v>
      </c>
      <c r="B9" s="1">
        <f t="shared" si="0"/>
        <v>6.6666666666666643</v>
      </c>
      <c r="C9" s="12">
        <f t="shared" si="1"/>
        <v>44</v>
      </c>
    </row>
    <row r="10" spans="1:3" x14ac:dyDescent="0.25">
      <c r="A10" s="1">
        <v>0.8</v>
      </c>
      <c r="B10" s="1">
        <f t="shared" si="0"/>
        <v>10</v>
      </c>
      <c r="C10" s="12">
        <f t="shared" si="1"/>
        <v>50</v>
      </c>
    </row>
    <row r="11" spans="1:3" x14ac:dyDescent="0.25">
      <c r="A11" s="1">
        <v>0.9</v>
      </c>
      <c r="B11" s="1">
        <f t="shared" si="0"/>
        <v>13.333333333333332</v>
      </c>
      <c r="C11" s="12">
        <f t="shared" si="1"/>
        <v>56</v>
      </c>
    </row>
    <row r="12" spans="1:3" x14ac:dyDescent="0.25">
      <c r="A12" s="1">
        <v>1</v>
      </c>
      <c r="B12" s="1">
        <f t="shared" si="0"/>
        <v>16.666666666666668</v>
      </c>
      <c r="C12" s="12">
        <f t="shared" si="1"/>
        <v>62</v>
      </c>
    </row>
    <row r="13" spans="1:3" x14ac:dyDescent="0.25">
      <c r="A13" s="1">
        <v>1.1000000000000001</v>
      </c>
      <c r="B13" s="1">
        <f t="shared" si="0"/>
        <v>20.000000000000004</v>
      </c>
      <c r="C13" s="12">
        <f t="shared" si="1"/>
        <v>68</v>
      </c>
    </row>
    <row r="14" spans="1:3" x14ac:dyDescent="0.25">
      <c r="A14" s="1">
        <v>1.2</v>
      </c>
      <c r="B14" s="1">
        <f t="shared" si="0"/>
        <v>23.333333333333332</v>
      </c>
      <c r="C14" s="12">
        <f t="shared" si="1"/>
        <v>74</v>
      </c>
    </row>
    <row r="15" spans="1:3" x14ac:dyDescent="0.25">
      <c r="A15" s="1">
        <v>1.3</v>
      </c>
      <c r="B15" s="1">
        <f t="shared" si="0"/>
        <v>26.666666666666668</v>
      </c>
      <c r="C15" s="12">
        <f t="shared" si="1"/>
        <v>80</v>
      </c>
    </row>
    <row r="16" spans="1:3" x14ac:dyDescent="0.25">
      <c r="A16" s="1">
        <v>1.4</v>
      </c>
      <c r="B16" s="1">
        <f t="shared" si="0"/>
        <v>29.999999999999996</v>
      </c>
      <c r="C16" s="12">
        <f t="shared" si="1"/>
        <v>85.999999999999986</v>
      </c>
    </row>
    <row r="17" spans="1:3" x14ac:dyDescent="0.25">
      <c r="A17" s="1">
        <v>1.5</v>
      </c>
      <c r="B17" s="1">
        <f t="shared" si="0"/>
        <v>33.333333333333329</v>
      </c>
      <c r="C17" s="12">
        <f t="shared" si="1"/>
        <v>91.999999999999986</v>
      </c>
    </row>
    <row r="18" spans="1:3" x14ac:dyDescent="0.25">
      <c r="A18" s="1">
        <v>1.6</v>
      </c>
      <c r="B18" s="1">
        <f t="shared" si="0"/>
        <v>36.666666666666671</v>
      </c>
      <c r="C18" s="12">
        <f t="shared" si="1"/>
        <v>98.000000000000014</v>
      </c>
    </row>
    <row r="19" spans="1:3" x14ac:dyDescent="0.25">
      <c r="A19" s="1">
        <v>1.7</v>
      </c>
      <c r="B19" s="1">
        <f t="shared" si="0"/>
        <v>40</v>
      </c>
      <c r="C19" s="12">
        <f t="shared" si="1"/>
        <v>104</v>
      </c>
    </row>
    <row r="20" spans="1:3" x14ac:dyDescent="0.25">
      <c r="A20" s="1">
        <v>1.8</v>
      </c>
      <c r="B20" s="1">
        <f t="shared" si="0"/>
        <v>43.333333333333329</v>
      </c>
      <c r="C20" s="12">
        <f t="shared" si="1"/>
        <v>109.99999999999999</v>
      </c>
    </row>
    <row r="21" spans="1:3" x14ac:dyDescent="0.25">
      <c r="A21" s="1">
        <v>1.9</v>
      </c>
      <c r="B21" s="1">
        <f t="shared" si="0"/>
        <v>46.666666666666671</v>
      </c>
      <c r="C21" s="12">
        <f t="shared" si="1"/>
        <v>116.00000000000001</v>
      </c>
    </row>
    <row r="22" spans="1:3" x14ac:dyDescent="0.25">
      <c r="A22" s="1">
        <v>2</v>
      </c>
      <c r="B22" s="1">
        <f t="shared" si="0"/>
        <v>50</v>
      </c>
      <c r="C22" s="12">
        <f t="shared" si="1"/>
        <v>122</v>
      </c>
    </row>
    <row r="23" spans="1:3" x14ac:dyDescent="0.25">
      <c r="A23" s="1">
        <v>2.1</v>
      </c>
      <c r="B23" s="1">
        <f t="shared" si="0"/>
        <v>53.333333333333329</v>
      </c>
      <c r="C23" s="12">
        <f t="shared" si="1"/>
        <v>127.99999999999999</v>
      </c>
    </row>
    <row r="24" spans="1:3" x14ac:dyDescent="0.25">
      <c r="A24" s="1">
        <v>2.2000000000000002</v>
      </c>
      <c r="B24" s="1">
        <f t="shared" si="0"/>
        <v>56.666666666666671</v>
      </c>
      <c r="C24" s="12">
        <f t="shared" si="1"/>
        <v>134</v>
      </c>
    </row>
    <row r="25" spans="1:3" x14ac:dyDescent="0.25">
      <c r="A25" s="1">
        <v>2.2999999999999998</v>
      </c>
      <c r="B25" s="1">
        <f t="shared" si="0"/>
        <v>59.999999999999986</v>
      </c>
      <c r="C25" s="12">
        <f t="shared" si="1"/>
        <v>139.99999999999997</v>
      </c>
    </row>
    <row r="26" spans="1:3" x14ac:dyDescent="0.25">
      <c r="A26" s="1">
        <v>2.4</v>
      </c>
      <c r="B26" s="1">
        <f t="shared" si="0"/>
        <v>63.333333333333329</v>
      </c>
      <c r="C26" s="12">
        <f t="shared" si="1"/>
        <v>146</v>
      </c>
    </row>
    <row r="27" spans="1:3" x14ac:dyDescent="0.25">
      <c r="A27" s="1">
        <v>2.5</v>
      </c>
      <c r="B27" s="1">
        <f t="shared" si="0"/>
        <v>66.666666666666657</v>
      </c>
      <c r="C27" s="12">
        <f t="shared" si="1"/>
        <v>151.99999999999997</v>
      </c>
    </row>
    <row r="28" spans="1:3" x14ac:dyDescent="0.25">
      <c r="A28" s="1">
        <v>2.6</v>
      </c>
      <c r="B28" s="1">
        <f t="shared" si="0"/>
        <v>70</v>
      </c>
      <c r="C28" s="12">
        <f t="shared" si="1"/>
        <v>158</v>
      </c>
    </row>
    <row r="29" spans="1:3" x14ac:dyDescent="0.25">
      <c r="A29" s="1">
        <v>2.7</v>
      </c>
      <c r="B29" s="1">
        <f t="shared" si="0"/>
        <v>73.333333333333329</v>
      </c>
      <c r="C29" s="12">
        <f t="shared" si="1"/>
        <v>164</v>
      </c>
    </row>
    <row r="30" spans="1:3" x14ac:dyDescent="0.25">
      <c r="A30" s="1">
        <v>2.8</v>
      </c>
      <c r="B30" s="1">
        <f t="shared" si="0"/>
        <v>76.666666666666657</v>
      </c>
      <c r="C30" s="12">
        <f t="shared" si="1"/>
        <v>169.99999999999997</v>
      </c>
    </row>
    <row r="31" spans="1:3" x14ac:dyDescent="0.25">
      <c r="A31" s="1">
        <v>2.9</v>
      </c>
      <c r="B31" s="1">
        <f t="shared" si="0"/>
        <v>80</v>
      </c>
      <c r="C31" s="12">
        <f t="shared" si="1"/>
        <v>176</v>
      </c>
    </row>
    <row r="32" spans="1:3" x14ac:dyDescent="0.25">
      <c r="A32" s="1">
        <v>3</v>
      </c>
      <c r="B32" s="1">
        <f t="shared" si="0"/>
        <v>83.333333333333329</v>
      </c>
      <c r="C32" s="12">
        <f t="shared" si="1"/>
        <v>182</v>
      </c>
    </row>
    <row r="33" spans="1:3" x14ac:dyDescent="0.25">
      <c r="A33" s="1">
        <v>3.1</v>
      </c>
      <c r="B33" s="1">
        <f t="shared" si="0"/>
        <v>86.666666666666657</v>
      </c>
      <c r="C33" s="12">
        <f t="shared" si="1"/>
        <v>187.99999999999997</v>
      </c>
    </row>
    <row r="34" spans="1:3" x14ac:dyDescent="0.25">
      <c r="A34" s="1">
        <v>3.2</v>
      </c>
      <c r="B34" s="1">
        <f t="shared" si="0"/>
        <v>90</v>
      </c>
      <c r="C34" s="12">
        <f t="shared" si="1"/>
        <v>194</v>
      </c>
    </row>
    <row r="35" spans="1:3" x14ac:dyDescent="0.25">
      <c r="A35" s="1">
        <v>3.3</v>
      </c>
      <c r="B35" s="1">
        <f t="shared" si="0"/>
        <v>93.333333333333329</v>
      </c>
      <c r="C35" s="12">
        <f t="shared" si="1"/>
        <v>200</v>
      </c>
    </row>
    <row r="36" spans="1:3" x14ac:dyDescent="0.25">
      <c r="A36" s="1">
        <v>3.4</v>
      </c>
      <c r="B36" s="1">
        <f t="shared" si="0"/>
        <v>96.666666666666657</v>
      </c>
      <c r="C36" s="12">
        <f t="shared" si="1"/>
        <v>205.99999999999997</v>
      </c>
    </row>
    <row r="37" spans="1:3" x14ac:dyDescent="0.25">
      <c r="A37" s="1">
        <v>3.5</v>
      </c>
      <c r="B37" s="1">
        <f t="shared" si="0"/>
        <v>100</v>
      </c>
      <c r="C37" s="12">
        <f t="shared" si="1"/>
        <v>212</v>
      </c>
    </row>
    <row r="38" spans="1:3" x14ac:dyDescent="0.25">
      <c r="A38" s="1">
        <v>1.05</v>
      </c>
      <c r="B38" s="1">
        <f t="shared" si="0"/>
        <v>18.333333333333332</v>
      </c>
      <c r="C38" s="12">
        <f t="shared" si="1"/>
        <v>65</v>
      </c>
    </row>
    <row r="39" spans="1:3" x14ac:dyDescent="0.25">
      <c r="C39" s="12"/>
    </row>
    <row r="40" spans="1:3" x14ac:dyDescent="0.25">
      <c r="C40" s="12"/>
    </row>
    <row r="41" spans="1:3" x14ac:dyDescent="0.25">
      <c r="C41" s="12"/>
    </row>
    <row r="42" spans="1:3" x14ac:dyDescent="0.25">
      <c r="C42" s="12"/>
    </row>
    <row r="43" spans="1:3" x14ac:dyDescent="0.25">
      <c r="C43" s="12"/>
    </row>
    <row r="44" spans="1:3" x14ac:dyDescent="0.25">
      <c r="C44" s="12"/>
    </row>
    <row r="45" spans="1:3" x14ac:dyDescent="0.25">
      <c r="C45" s="12"/>
    </row>
    <row r="46" spans="1:3" x14ac:dyDescent="0.25">
      <c r="C46" s="12"/>
    </row>
    <row r="47" spans="1:3" x14ac:dyDescent="0.25">
      <c r="C47" s="12"/>
    </row>
    <row r="48" spans="1:3" x14ac:dyDescent="0.25">
      <c r="C48" s="12"/>
    </row>
    <row r="49" spans="3:3" x14ac:dyDescent="0.25">
      <c r="C49" s="12"/>
    </row>
    <row r="50" spans="3:3" x14ac:dyDescent="0.25">
      <c r="C50" s="12"/>
    </row>
    <row r="51" spans="3:3" x14ac:dyDescent="0.25">
      <c r="C51" s="12"/>
    </row>
    <row r="52" spans="3:3" x14ac:dyDescent="0.25">
      <c r="C5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 Rat</vt:lpstr>
      <vt:lpstr>Temperature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eileen</dc:creator>
  <cp:lastModifiedBy>Steven Chen</cp:lastModifiedBy>
  <dcterms:created xsi:type="dcterms:W3CDTF">2015-02-19T00:36:22Z</dcterms:created>
  <dcterms:modified xsi:type="dcterms:W3CDTF">2015-02-27T03:04:35Z</dcterms:modified>
</cp:coreProperties>
</file>