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/>
  </bookViews>
  <sheets>
    <sheet name="report" sheetId="2" r:id="rId1"/>
    <sheet name="ChanelTrafic" sheetId="1" r:id="rId2"/>
    <sheet name="Лист1" sheetId="5" r:id="rId3"/>
    <sheet name="Лист2" sheetId="6" r:id="rId4"/>
  </sheets>
  <definedNames>
    <definedName name="costConversation">ChanelTrafic!$AP$2</definedName>
    <definedName name="countConversation">ChanelTrafic!$I$2:$I$17</definedName>
    <definedName name="CpaCost">ChanelTrafic!$P$2</definedName>
    <definedName name="dayVisited">ChanelTrafic!$G$2:$G$17</definedName>
    <definedName name="dayWeek">ChanelTrafic!$AA$2:$AA$8</definedName>
    <definedName name="dayWeekConversation">ChanelTrafic!$AC$2:$AC$8</definedName>
    <definedName name="dayWeekVisited">ChanelTrafic!$AB$2:$AB$8</definedName>
    <definedName name="effecientConversation">ChanelTrafic!$N$2</definedName>
    <definedName name="effectConversationPer">ChanelTrafic!$AQ$2</definedName>
    <definedName name="femaleConversation">report!$B$288</definedName>
    <definedName name="femaleConversationPer">report!$B$288</definedName>
    <definedName name="goal">ChanelTrafic!$E$2:$E$3</definedName>
    <definedName name="goalQuality">ChanelTrafic!$F$2:$F$3</definedName>
    <definedName name="hoursOfDay">ChanelTrafic!$AF$2:$AF$25</definedName>
    <definedName name="hoursOfDayConversation">ChanelTrafic!$AH$2:$AH$25</definedName>
    <definedName name="hoursOfDayVisited">ChanelTrafic!$AG$2:$AG$25</definedName>
    <definedName name="itemsQualPerTabAndMob">report!$E$220</definedName>
    <definedName name="keyHasConversationPer">ChanelTrafic!$AM$2</definedName>
    <definedName name="keyReachGoal">ChanelTrafic!$AL$2</definedName>
    <definedName name="keyWasClicked">ChanelTrafic!$AJ$2</definedName>
    <definedName name="keyWasNotReachGoal">ChanelTrafic!$AK$2</definedName>
    <definedName name="maleConversationPer">report!$G$288</definedName>
    <definedName name="maleOrFemale">ChanelTrafic!$X$2:$X$3</definedName>
    <definedName name="maleOrFemaleConverstionPer">ChanelTrafic!$Z$2:$Z$3</definedName>
    <definedName name="maleOrFemaleVisited">ChanelTrafic!$Y$2:$Y$3</definedName>
    <definedName name="mobilConversation">report!$N$214</definedName>
    <definedName name="mobilConversationPer">report!$N$215</definedName>
    <definedName name="mobilVisited">report!$N$213</definedName>
    <definedName name="moreConversionDayOfWeek">ChanelTrafic!$AE$2</definedName>
    <definedName name="moreVisited">ChanelTrafic!$AR$2</definedName>
    <definedName name="pcConversation">report!$F$214</definedName>
    <definedName name="pcConversationPer">report!$F$215</definedName>
    <definedName name="pcVisited">report!$F$213</definedName>
    <definedName name="popularDayOfWeek">ChanelTrafic!$AD$2</definedName>
    <definedName name="popularHours">ChanelTrafic!$AI$2</definedName>
    <definedName name="quality">ChanelTrafic!$A$2:$A$7</definedName>
    <definedName name="qualityClick">ChanelTrafic!$L$2</definedName>
    <definedName name="qualityDetail">ChanelTrafic!#REF!</definedName>
    <definedName name="qualityDetailper">ChanelTrafic!#REF!</definedName>
    <definedName name="qualityGetGoals">ChanelTrafic!$O$2</definedName>
    <definedName name="qualityShowAdvert">ChanelTrafic!$K$2</definedName>
    <definedName name="rangeAgeuser">ChanelTrafic!$S$2:$S$5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report!$H$268</definedName>
    <definedName name="regionAgeLider">report!$H$267</definedName>
    <definedName name="regionConversLider">report!$I$200</definedName>
    <definedName name="regionLider">report!$I$199</definedName>
    <definedName name="regionName">ChanelTrafic!$Q$2:$Q$4</definedName>
    <definedName name="regionQuality">ChanelTrafic!$R$2:$R$4</definedName>
    <definedName name="sendAll">ChanelTrafic!$M$2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report!$I$214</definedName>
    <definedName name="tabConversationPer">report!$I$215</definedName>
    <definedName name="tabVisited">report!$I$213</definedName>
    <definedName name="userConversation">ChanelTrafic!$U$2:$U$5</definedName>
    <definedName name="userVisited">ChanelTrafic!$T$2:$T$5</definedName>
    <definedName name="visited">ChanelTrafic!$H$2:$H$17</definedName>
    <definedName name="visitedDiv10">ChanelTrafic!$J$2:$J$17</definedName>
    <definedName name="wasSpend">ChanelTrafic!$AN$2</definedName>
    <definedName name="wasSpendNotReachGoal">ChanelTrafic!$AO$2</definedName>
    <definedName name="whichConversationMore">ChanelTrafic!$W$2</definedName>
    <definedName name="whoMoreOnSite">ChanelTrafic!$V$2</definedName>
    <definedName name="yaFindAvrCostClick">report!$F$148</definedName>
    <definedName name="yaFindClick">report!$F$146</definedName>
    <definedName name="yaFindConversation">report!$F$150</definedName>
    <definedName name="yaFindCost">report!$F$144</definedName>
    <definedName name="yaFindCostGoal">report!$F$151</definedName>
    <definedName name="yaFindCTR">report!$F$147</definedName>
    <definedName name="yaFindGetGoal">report!$F$149</definedName>
    <definedName name="yaFindShow">report!$F$145</definedName>
    <definedName name="yaNetAvrCostClick">report!$L$148</definedName>
    <definedName name="yaNetClick">report!$L$146</definedName>
    <definedName name="yaNetConversation">report!$L$150</definedName>
    <definedName name="yaNetCost">report!$L$144</definedName>
    <definedName name="yaNetCostGoal">report!$L$151</definedName>
    <definedName name="yaNetCTR">report!$L$147</definedName>
    <definedName name="yaNetGetGoal">report!$L$149</definedName>
    <definedName name="yaNetShow">report!$L$145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O386" i="2" l="1"/>
  <c r="O385" i="2"/>
  <c r="O384" i="2"/>
  <c r="H380" i="2" l="1"/>
  <c r="H379" i="2"/>
  <c r="H378" i="2"/>
  <c r="K369" i="2"/>
  <c r="D336" i="2"/>
  <c r="D335" i="2"/>
  <c r="B291" i="2"/>
  <c r="B290" i="2"/>
  <c r="K116" i="2" l="1"/>
  <c r="K120" i="2"/>
  <c r="K113" i="2"/>
  <c r="K110" i="2"/>
  <c r="I128" i="2"/>
  <c r="K124" i="2"/>
</calcChain>
</file>

<file path=xl/sharedStrings.xml><?xml version="1.0" encoding="utf-8"?>
<sst xmlns="http://schemas.openxmlformats.org/spreadsheetml/2006/main" count="148" uniqueCount="103">
  <si>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</si>
  <si>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</si>
  <si>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</si>
  <si>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</si>
  <si>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</si>
  <si>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</si>
  <si>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</si>
  <si>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</si>
  <si>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</si>
  <si>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</si>
  <si>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</si>
  <si>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</si>
  <si>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</si>
  <si>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</si>
  <si>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</si>
  <si>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</si>
  <si>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Трафик - Яндекс: Директ 830 сеансов, коэффициент конверсии - 0%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</si>
  <si>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</si>
  <si>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</si>
  <si>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</si>
  <si>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</si>
  <si>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</si>
  <si>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</si>
  <si>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</si>
  <si>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</si>
  <si>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</si>
  <si>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</si>
  <si>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</si>
  <si>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</si>
  <si>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</si>
  <si>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</si>
  <si>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</si>
  <si>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</si>
  <si>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</si>
  <si>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</si>
  <si>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</si>
  <si>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</si>
  <si>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</si>
  <si>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Лидер по посетителям</t>
  </si>
  <si>
    <t>% Конверсий больше в</t>
  </si>
  <si>
    <t>regionConversLider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</si>
  <si>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</si>
  <si>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</si>
  <si>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</si>
  <si>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</si>
  <si>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</si>
  <si>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</si>
  <si>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</si>
  <si>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приходится</t>
  </si>
  <si>
    <t>На долю планшетов и смартфонов</t>
  </si>
  <si>
    <t>объема трафика</t>
  </si>
  <si>
    <t>Анализ пола посетителей</t>
  </si>
  <si>
    <t>rangeAgeUser</t>
  </si>
  <si>
    <t>userVisited</t>
  </si>
  <si>
    <t>userConversation</t>
  </si>
  <si>
    <t>Больше всего сеансов у группы</t>
  </si>
  <si>
    <t>Лучший коэффициент конверсии у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</si>
  <si>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</si>
  <si>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</si>
  <si>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</si>
  <si>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</si>
  <si>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</si>
  <si>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</si>
  <si>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</si>
  <si>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</si>
  <si>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</si>
  <si>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</si>
  <si>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</si>
  <si>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</si>
  <si>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</si>
  <si>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</si>
  <si>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</si>
  <si>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</si>
  <si>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</si>
  <si>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</si>
  <si>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</si>
  <si>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</si>
  <si>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</si>
  <si>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</si>
  <si>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</si>
  <si>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</si>
  <si>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</si>
  <si>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</si>
  <si>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</si>
  <si>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</si>
  <si>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</si>
  <si>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</si>
  <si>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</si>
  <si>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</si>
  <si>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</si>
  <si>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</si>
  <si>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</si>
  <si>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</si>
  <si>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</si>
  <si>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</si>
  <si>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</si>
  <si>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</si>
  <si>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</si>
  <si>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</si>
  <si>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</si>
  <si>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</si>
  <si>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moreVisited</t>
  </si>
  <si>
    <t>moreConversation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</si>
</sst>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9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0" fillId="2" borderId="10" xfId="0" applyFill="1" applyBorder="1" applyAlignment="1"/>
    <xf numFmtId="0" fontId="0" fillId="2" borderId="4" xfId="0" applyFill="1" applyBorder="1"/>
    <xf numFmtId="0" fontId="0" fillId="2" borderId="7" xfId="0" applyFill="1" applyBorder="1" applyAlignment="1"/>
    <xf numFmtId="0" fontId="0" fillId="2" borderId="7" xfId="0" applyFill="1" applyBorder="1"/>
    <xf numFmtId="0" fontId="0" fillId="4" borderId="10" xfId="0" applyFill="1" applyBorder="1" applyAlignment="1"/>
    <xf numFmtId="0" fontId="0" fillId="4" borderId="7" xfId="0" applyFill="1" applyBorder="1" applyAlignment="1"/>
    <xf numFmtId="0" fontId="0" fillId="4" borderId="7" xfId="0" applyFill="1" applyBorder="1"/>
    <xf numFmtId="0" fontId="8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4" fontId="10" fillId="9" borderId="0" xfId="0" applyNumberFormat="1" applyFont="1" applyFill="1" applyAlignment="1">
      <alignment horizontal="right" wrapText="1"/>
    </xf>
    <xf numFmtId="0" fontId="8" fillId="0" borderId="0" xfId="2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9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5" fillId="19" borderId="0" xfId="5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5" fillId="2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/>
    </xf>
    <xf numFmtId="0" fontId="9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Основные каналы трафика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Ключи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Ключи с конверсиями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86752"/>
        <c:axId val="149388288"/>
      </c:barChart>
      <c:catAx>
        <c:axId val="14938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9388288"/>
        <c:crosses val="autoZero"/>
        <c:auto val="1"/>
        <c:lblAlgn val="ctr"/>
        <c:lblOffset val="100"/>
        <c:noMultiLvlLbl val="0"/>
      </c:catAx>
      <c:valAx>
        <c:axId val="149388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49386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Затраты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Стоимость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4512"/>
        <c:axId val="150146048"/>
      </c:barChart>
      <c:catAx>
        <c:axId val="150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46048"/>
        <c:crosses val="autoZero"/>
        <c:auto val="1"/>
        <c:lblAlgn val="ctr"/>
        <c:lblOffset val="100"/>
        <c:noMultiLvlLbl val="0"/>
      </c:catAx>
      <c:valAx>
        <c:axId val="15014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1445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536576"/>
        <c:axId val="135309568"/>
      </c:barChart>
      <c:catAx>
        <c:axId val="13253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35309568"/>
        <c:crosses val="autoZero"/>
        <c:auto val="1"/>
        <c:lblAlgn val="ctr"/>
        <c:lblOffset val="100"/>
        <c:noMultiLvlLbl val="0"/>
      </c:catAx>
      <c:valAx>
        <c:axId val="135309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3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4288"/>
        <c:axId val="163246080"/>
      </c:barChart>
      <c:catAx>
        <c:axId val="16324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6080"/>
        <c:crosses val="autoZero"/>
        <c:auto val="1"/>
        <c:lblAlgn val="ctr"/>
        <c:lblOffset val="100"/>
        <c:noMultiLvlLbl val="1"/>
      </c:catAx>
      <c:valAx>
        <c:axId val="163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ChanelTrafic!$Q$2:$Q$4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ChanelTrafic!$S$2:$S$5</c:f>
              <c:numCache>
                <c:formatCode>General</c:formatCode>
                <c:ptCount val="4"/>
              </c:numCache>
            </c:numRef>
          </c:cat>
          <c:val>
            <c:numRef>
              <c:f>ChanelTrafic!$T$2:$T$5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Конверсий</c:v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ChanelTrafic!$S$2:$S$5</c:f>
              <c:numCache>
                <c:formatCode>General</c:formatCode>
                <c:ptCount val="4"/>
              </c:numCache>
            </c:numRef>
          </c:cat>
          <c:val>
            <c:numRef>
              <c:f>ChanelTrafic!$U$2:$U$5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74080"/>
        <c:axId val="128934656"/>
      </c:barChart>
      <c:catAx>
        <c:axId val="2317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934656"/>
        <c:crosses val="autoZero"/>
        <c:auto val="1"/>
        <c:lblAlgn val="ctr"/>
        <c:lblOffset val="100"/>
        <c:noMultiLvlLbl val="0"/>
      </c:catAx>
      <c:valAx>
        <c:axId val="1289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ChanelTrafic!$X$2:$X$3</c:f>
              <c:numCache>
                <c:formatCode>General</c:formatCode>
                <c:ptCount val="2"/>
              </c:numCache>
            </c:numRef>
          </c:cat>
          <c:val>
            <c:numRef>
              <c:f>ChanelTrafic!$Y$2:$Y$3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ChanelTrafic!$AA$2:$AA$8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v>Конверсия</c:v>
          </c:tx>
          <c:cat>
            <c:numRef>
              <c:f>ChanelTrafic!$AA$2:$AA$8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7824"/>
        <c:axId val="129111168"/>
      </c:areaChart>
      <c:catAx>
        <c:axId val="1289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9111168"/>
        <c:crosses val="autoZero"/>
        <c:auto val="1"/>
        <c:lblAlgn val="ctr"/>
        <c:lblOffset val="100"/>
        <c:noMultiLvlLbl val="0"/>
      </c:catAx>
      <c:valAx>
        <c:axId val="129111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89578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5504"/>
        <c:axId val="149373312"/>
      </c:areaChart>
      <c:catAx>
        <c:axId val="1364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73312"/>
        <c:crosses val="autoZero"/>
        <c:auto val="1"/>
        <c:lblAlgn val="ctr"/>
        <c:lblOffset val="100"/>
        <c:noMultiLvlLbl val="0"/>
      </c:catAx>
      <c:valAx>
        <c:axId val="1493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8550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179296</xdr:colOff>
      <xdr:row>0</xdr:row>
      <xdr:rowOff>89647</xdr:rowOff>
    </xdr:from>
    <xdr:to>
      <xdr:col>17</xdr:col>
      <xdr:colOff>437032</xdr:colOff>
      <xdr:row>27</xdr:row>
      <xdr:rowOff>134471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2FBBECF-B019-48B6-89F7-17F2A9CB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A2771B2A-AF62-49E0-8997-FA74DE08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3ACDC470-E24E-45F9-A48F-78A86C31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AE2325F7-2D0F-4887-ADA1-F7F976BB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22412</xdr:colOff>
      <xdr:row>169</xdr:row>
      <xdr:rowOff>168088</xdr:rowOff>
    </xdr:from>
    <xdr:to>
      <xdr:col>17</xdr:col>
      <xdr:colOff>313766</xdr:colOff>
      <xdr:row>196</xdr:row>
      <xdr:rowOff>33618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238</xdr:row>
      <xdr:rowOff>78442</xdr:rowOff>
    </xdr:from>
    <xdr:to>
      <xdr:col>17</xdr:col>
      <xdr:colOff>190500</xdr:colOff>
      <xdr:row>264</xdr:row>
      <xdr:rowOff>100853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272</xdr:row>
      <xdr:rowOff>190499</xdr:rowOff>
    </xdr:from>
    <xdr:to>
      <xdr:col>17</xdr:col>
      <xdr:colOff>493058</xdr:colOff>
      <xdr:row>288</xdr:row>
      <xdr:rowOff>134472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307</xdr:row>
      <xdr:rowOff>78442</xdr:rowOff>
    </xdr:from>
    <xdr:to>
      <xdr:col>17</xdr:col>
      <xdr:colOff>515470</xdr:colOff>
      <xdr:row>332</xdr:row>
      <xdr:rowOff>134472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340</xdr:row>
      <xdr:rowOff>44823</xdr:rowOff>
    </xdr:from>
    <xdr:to>
      <xdr:col>17</xdr:col>
      <xdr:colOff>448236</xdr:colOff>
      <xdr:row>366</xdr:row>
      <xdr:rowOff>56028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376</xdr:row>
      <xdr:rowOff>179294</xdr:rowOff>
    </xdr:from>
    <xdr:to>
      <xdr:col>17</xdr:col>
      <xdr:colOff>493059</xdr:colOff>
      <xdr:row>380</xdr:row>
      <xdr:rowOff>22412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382</xdr:row>
      <xdr:rowOff>183370</xdr:rowOff>
    </xdr:from>
    <xdr:to>
      <xdr:col>9</xdr:col>
      <xdr:colOff>0</xdr:colOff>
      <xdr:row>391</xdr:row>
      <xdr:rowOff>89646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U414"/>
  <sheetViews>
    <sheetView tabSelected="1" view="pageLayout" zoomScale="85" zoomScaleNormal="100" zoomScalePageLayoutView="85" workbookViewId="0">
      <selection activeCell="D31" sqref="D31"/>
    </sheetView>
  </sheetViews>
  <sheetFormatPr defaultRowHeight="15" x14ac:dyDescent="0.25"/>
  <cols>
    <col min="1" max="1" width="5.710937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4.42578125" customWidth="1"/>
    <col min="12" max="12" width="13.7109375" customWidth="1"/>
    <col min="13" max="13" width="4.7109375" customWidth="1"/>
    <col min="14" max="14" width="12.140625" customWidth="1"/>
    <col min="15" max="15" width="3.28515625" customWidth="1"/>
    <col min="16" max="16" width="6.42578125" customWidth="1"/>
    <col min="17" max="17" width="6.7109375" customWidth="1"/>
    <col min="18" max="18" width="8" customWidth="1"/>
    <col min="19" max="19" width="4.7109375" customWidth="1"/>
    <col min="20" max="20" width="4.28515625" customWidth="1"/>
  </cols>
  <sheetData>
    <row r="29" spans="4:4" ht="19.5" x14ac:dyDescent="0.25">
      <c r="D29" s="1" t="str">
        <f>"Болше всего трафика - "&amp; moreVisited</f>
        <v xml:space="preserve">Болше всего трафика - </v>
      </c>
    </row>
    <row r="30" spans="4:4" ht="19.5" x14ac:dyDescent="0.25">
      <c r="D30" s="1" t="str">
        <f>"Самый высокий % конверсии - "&amp;mobilConversationPer</f>
        <v xml:space="preserve">Самый высокий % конверсии - </v>
      </c>
    </row>
    <row r="63" spans="4:4" ht="19.5" x14ac:dyDescent="0.25">
      <c r="D63" s="1" t="s">
        <v>16</v>
      </c>
    </row>
    <row r="104" spans="6:16" ht="39.75" customHeight="1" x14ac:dyDescent="0.25"/>
    <row r="105" spans="6:16" ht="23.25" x14ac:dyDescent="0.25">
      <c r="F105" s="105" t="s">
        <v>23</v>
      </c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</row>
    <row r="106" spans="6:16" ht="26.25" customHeight="1" x14ac:dyDescent="0.25"/>
    <row r="110" spans="6:16" ht="21" x14ac:dyDescent="0.35">
      <c r="K110" s="106">
        <f>qualityShowAdvert</f>
        <v>0</v>
      </c>
      <c r="L110" s="106"/>
      <c r="M110" s="106"/>
      <c r="N110" s="106"/>
    </row>
    <row r="113" spans="9:14" ht="16.5" customHeight="1" x14ac:dyDescent="0.35">
      <c r="K113" s="106">
        <f>qualityClick</f>
        <v>0</v>
      </c>
      <c r="L113" s="106"/>
      <c r="M113" s="106"/>
      <c r="N113" s="106"/>
    </row>
    <row r="116" spans="9:14" ht="21" x14ac:dyDescent="0.35">
      <c r="K116" s="107">
        <f>sendAll</f>
        <v>0</v>
      </c>
      <c r="L116" s="107"/>
      <c r="M116" s="107"/>
      <c r="N116" s="107"/>
    </row>
    <row r="120" spans="9:14" ht="21" x14ac:dyDescent="0.35">
      <c r="K120" s="106">
        <f>qualityGetGoals</f>
        <v>0</v>
      </c>
      <c r="L120" s="106"/>
      <c r="M120" s="106"/>
      <c r="N120" s="106"/>
    </row>
    <row r="124" spans="9:14" ht="21" x14ac:dyDescent="0.35">
      <c r="I124" s="21"/>
      <c r="J124" s="21"/>
      <c r="K124" s="104">
        <f>effecientConversation</f>
        <v>0</v>
      </c>
      <c r="L124" s="104"/>
      <c r="M124" s="104"/>
      <c r="N124" s="104"/>
    </row>
    <row r="127" spans="9:14" ht="15" customHeight="1" x14ac:dyDescent="0.25"/>
    <row r="128" spans="9:14" ht="21" x14ac:dyDescent="0.35">
      <c r="I128" s="108">
        <f>CpaCost</f>
        <v>0</v>
      </c>
      <c r="J128" s="108"/>
      <c r="K128" s="108"/>
      <c r="L128" s="108"/>
      <c r="M128" s="108"/>
      <c r="N128" s="108"/>
    </row>
    <row r="129" spans="6:13" ht="18.75" customHeight="1" x14ac:dyDescent="0.25">
      <c r="K129" s="18"/>
      <c r="L129" s="18"/>
      <c r="M129" s="18"/>
    </row>
    <row r="134" spans="6:13" ht="41.25" customHeight="1" x14ac:dyDescent="0.25"/>
    <row r="137" spans="6:13" ht="21.75" customHeight="1" x14ac:dyDescent="0.3">
      <c r="F137" s="109" t="s">
        <v>24</v>
      </c>
      <c r="G137" s="109"/>
      <c r="H137" s="126" t="s">
        <v>25</v>
      </c>
      <c r="I137" s="126"/>
      <c r="J137" s="126"/>
      <c r="K137" s="109" t="s">
        <v>26</v>
      </c>
      <c r="L137" s="109"/>
      <c r="M137" s="109"/>
    </row>
    <row r="138" spans="6:13" ht="28.5" customHeight="1" x14ac:dyDescent="0.3">
      <c r="F138" s="110"/>
      <c r="G138" s="110"/>
      <c r="H138" s="127"/>
      <c r="I138" s="127"/>
      <c r="J138" s="127"/>
      <c r="K138" s="110"/>
      <c r="L138" s="110"/>
      <c r="M138" s="110"/>
    </row>
    <row r="139" spans="6:13" ht="18.75" customHeight="1" x14ac:dyDescent="0.3">
      <c r="F139" s="19"/>
      <c r="G139" s="19"/>
      <c r="H139" s="19"/>
      <c r="I139" s="19"/>
      <c r="J139" s="20"/>
      <c r="K139" s="19"/>
      <c r="L139" s="19"/>
      <c r="M139" s="24"/>
    </row>
    <row r="140" spans="6:13" ht="21.75" customHeight="1" x14ac:dyDescent="0.3">
      <c r="F140" s="19"/>
      <c r="G140" s="19"/>
      <c r="H140" s="19"/>
      <c r="I140" s="19"/>
      <c r="J140" s="20"/>
      <c r="K140" s="19"/>
      <c r="L140" s="19"/>
      <c r="M140" s="24"/>
    </row>
    <row r="143" spans="6:13" x14ac:dyDescent="0.25">
      <c r="F143" s="94"/>
      <c r="G143" s="94"/>
      <c r="K143" s="94"/>
      <c r="L143" s="94"/>
      <c r="M143" s="22"/>
    </row>
    <row r="144" spans="6:13" x14ac:dyDescent="0.25">
      <c r="F144" s="113"/>
      <c r="G144" s="113"/>
      <c r="H144" s="113" t="s">
        <v>27</v>
      </c>
      <c r="I144" s="113"/>
      <c r="J144" s="113"/>
      <c r="K144" s="113"/>
      <c r="L144" s="70"/>
      <c r="M144" s="70"/>
    </row>
    <row r="145" spans="6:13" x14ac:dyDescent="0.25">
      <c r="F145" s="112"/>
      <c r="G145" s="112"/>
      <c r="H145" s="112" t="s">
        <v>28</v>
      </c>
      <c r="I145" s="112"/>
      <c r="J145" s="112"/>
      <c r="K145" s="112"/>
      <c r="L145" s="71"/>
      <c r="M145" s="71"/>
    </row>
    <row r="146" spans="6:13" x14ac:dyDescent="0.25">
      <c r="F146" s="113"/>
      <c r="G146" s="113"/>
      <c r="H146" s="113" t="s">
        <v>29</v>
      </c>
      <c r="I146" s="113"/>
      <c r="J146" s="113"/>
      <c r="K146" s="113"/>
      <c r="L146" s="70"/>
      <c r="M146" s="70"/>
    </row>
    <row r="147" spans="6:13" x14ac:dyDescent="0.25">
      <c r="F147" s="112"/>
      <c r="G147" s="112"/>
      <c r="H147" s="112" t="s">
        <v>30</v>
      </c>
      <c r="I147" s="112"/>
      <c r="J147" s="112"/>
      <c r="K147" s="112"/>
      <c r="L147" s="71"/>
      <c r="M147" s="71"/>
    </row>
    <row r="148" spans="6:13" x14ac:dyDescent="0.25">
      <c r="F148" s="113"/>
      <c r="G148" s="113"/>
      <c r="H148" s="113" t="s">
        <v>31</v>
      </c>
      <c r="I148" s="113"/>
      <c r="J148" s="113"/>
      <c r="K148" s="113"/>
      <c r="L148" s="70"/>
      <c r="M148" s="70"/>
    </row>
    <row r="149" spans="6:13" x14ac:dyDescent="0.25">
      <c r="F149" s="112"/>
      <c r="G149" s="112"/>
      <c r="H149" s="112" t="s">
        <v>32</v>
      </c>
      <c r="I149" s="112"/>
      <c r="J149" s="112"/>
      <c r="K149" s="112"/>
      <c r="L149" s="71"/>
      <c r="M149" s="71"/>
    </row>
    <row r="150" spans="6:13" x14ac:dyDescent="0.25">
      <c r="F150" s="113"/>
      <c r="G150" s="113"/>
      <c r="H150" s="113" t="s">
        <v>33</v>
      </c>
      <c r="I150" s="113"/>
      <c r="J150" s="113"/>
      <c r="K150" s="113"/>
      <c r="L150" s="70"/>
      <c r="M150" s="70"/>
    </row>
    <row r="151" spans="6:13" x14ac:dyDescent="0.25">
      <c r="F151" s="112"/>
      <c r="G151" s="112"/>
      <c r="H151" s="112" t="s">
        <v>34</v>
      </c>
      <c r="I151" s="112"/>
      <c r="J151" s="112"/>
      <c r="K151" s="112"/>
      <c r="L151" s="71"/>
      <c r="M151" s="71"/>
    </row>
    <row r="169" spans="5:21" ht="23.25" x14ac:dyDescent="0.25">
      <c r="E169" s="25"/>
      <c r="F169" s="25"/>
      <c r="G169" s="105" t="s">
        <v>37</v>
      </c>
      <c r="H169" s="105"/>
      <c r="I169" s="105"/>
      <c r="J169" s="105"/>
      <c r="K169" s="105"/>
      <c r="L169" s="105"/>
      <c r="M169" s="23"/>
      <c r="N169" s="25"/>
      <c r="O169" s="25"/>
      <c r="P169" s="25"/>
      <c r="Q169" s="25"/>
      <c r="R169" s="25"/>
      <c r="S169" s="25"/>
      <c r="T169" s="25"/>
      <c r="U169" s="25"/>
    </row>
    <row r="199" spans="2:21" ht="21" x14ac:dyDescent="0.35">
      <c r="E199" s="91" t="s">
        <v>38</v>
      </c>
      <c r="F199" s="91"/>
      <c r="G199" s="91"/>
      <c r="H199" s="91"/>
      <c r="I199" s="91"/>
      <c r="J199" s="91"/>
      <c r="K199" s="91"/>
    </row>
    <row r="200" spans="2:21" ht="21" x14ac:dyDescent="0.35">
      <c r="E200" s="91" t="s">
        <v>39</v>
      </c>
      <c r="F200" s="91"/>
      <c r="G200" s="91"/>
      <c r="H200" s="91"/>
      <c r="I200" s="91" t="s">
        <v>40</v>
      </c>
      <c r="J200" s="91"/>
      <c r="K200" s="91"/>
    </row>
    <row r="203" spans="2:21" ht="21" x14ac:dyDescent="0.35">
      <c r="B203" s="27"/>
      <c r="C203" s="27"/>
      <c r="D203" s="27"/>
      <c r="E203" s="27"/>
      <c r="F203" s="27"/>
      <c r="G203" s="27"/>
      <c r="H203" s="27" t="s">
        <v>41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6" spans="2:21" ht="18.75" x14ac:dyDescent="0.3">
      <c r="E206" s="114" t="s">
        <v>43</v>
      </c>
      <c r="F206" s="114"/>
      <c r="G206" s="115"/>
      <c r="H206" s="29"/>
      <c r="I206" s="114" t="s">
        <v>42</v>
      </c>
      <c r="J206" s="114"/>
      <c r="K206" s="116"/>
      <c r="L206" s="29"/>
      <c r="M206" s="29"/>
      <c r="N206" s="114" t="s">
        <v>44</v>
      </c>
      <c r="O206" s="114"/>
      <c r="P206" s="116"/>
    </row>
    <row r="207" spans="2:21" x14ac:dyDescent="0.25">
      <c r="E207" s="30"/>
      <c r="F207" s="30"/>
      <c r="G207" s="31"/>
      <c r="I207" s="30"/>
      <c r="J207" s="30"/>
      <c r="K207" s="32"/>
      <c r="N207" s="30"/>
      <c r="O207" s="30"/>
      <c r="P207" s="32"/>
    </row>
    <row r="208" spans="2:21" x14ac:dyDescent="0.25">
      <c r="E208" s="30"/>
      <c r="F208" s="30"/>
      <c r="G208" s="31"/>
      <c r="I208" s="30"/>
      <c r="J208" s="30"/>
      <c r="K208" s="32"/>
      <c r="N208" s="30"/>
      <c r="O208" s="30"/>
      <c r="P208" s="32"/>
    </row>
    <row r="209" spans="2:16" x14ac:dyDescent="0.25">
      <c r="E209" s="30"/>
      <c r="F209" s="30"/>
      <c r="G209" s="31"/>
      <c r="I209" s="30"/>
      <c r="J209" s="30"/>
      <c r="K209" s="32"/>
      <c r="N209" s="30"/>
      <c r="O209" s="30"/>
      <c r="P209" s="32"/>
    </row>
    <row r="210" spans="2:16" x14ac:dyDescent="0.25">
      <c r="E210" s="30"/>
      <c r="F210" s="30"/>
      <c r="G210" s="31"/>
      <c r="I210" s="30"/>
      <c r="J210" s="30"/>
      <c r="K210" s="32"/>
      <c r="N210" s="30"/>
      <c r="O210" s="30"/>
      <c r="P210" s="32"/>
    </row>
    <row r="211" spans="2:16" x14ac:dyDescent="0.25">
      <c r="E211" s="30"/>
      <c r="F211" s="30"/>
      <c r="G211" s="31"/>
      <c r="I211" s="30"/>
      <c r="J211" s="30"/>
      <c r="K211" s="32"/>
      <c r="N211" s="30"/>
      <c r="O211" s="30"/>
      <c r="P211" s="32"/>
    </row>
    <row r="212" spans="2:16" x14ac:dyDescent="0.25">
      <c r="E212" s="30"/>
      <c r="F212" s="30"/>
      <c r="G212" s="31"/>
      <c r="I212" s="30"/>
      <c r="J212" s="30"/>
      <c r="K212" s="32"/>
      <c r="N212" s="30"/>
      <c r="O212" s="30"/>
      <c r="P212" s="32"/>
    </row>
    <row r="213" spans="2:16" x14ac:dyDescent="0.25">
      <c r="D213" s="72" t="s">
        <v>45</v>
      </c>
      <c r="E213" s="73"/>
      <c r="F213" s="99"/>
      <c r="G213" s="117"/>
      <c r="H213" s="73"/>
      <c r="I213" s="99"/>
      <c r="J213" s="99"/>
      <c r="K213" s="100"/>
      <c r="L213" s="73"/>
      <c r="M213" s="73"/>
      <c r="N213" s="99"/>
      <c r="O213" s="99"/>
      <c r="P213" s="100"/>
    </row>
    <row r="214" spans="2:16" x14ac:dyDescent="0.25">
      <c r="D214" s="76" t="s">
        <v>46</v>
      </c>
      <c r="E214" s="77"/>
      <c r="F214" s="95"/>
      <c r="G214" s="118"/>
      <c r="H214" s="78"/>
      <c r="I214" s="95"/>
      <c r="J214" s="95"/>
      <c r="K214" s="96"/>
      <c r="L214" s="78"/>
      <c r="M214" s="78"/>
      <c r="N214" s="95"/>
      <c r="O214" s="95"/>
      <c r="P214" s="96"/>
    </row>
    <row r="215" spans="2:16" x14ac:dyDescent="0.25">
      <c r="D215" s="72" t="s">
        <v>47</v>
      </c>
      <c r="E215" s="74"/>
      <c r="F215" s="97"/>
      <c r="G215" s="119"/>
      <c r="H215" s="75"/>
      <c r="I215" s="97"/>
      <c r="J215" s="97"/>
      <c r="K215" s="98"/>
      <c r="L215" s="75"/>
      <c r="M215" s="75"/>
      <c r="N215" s="97"/>
      <c r="O215" s="97"/>
      <c r="P215" s="98"/>
    </row>
    <row r="216" spans="2:16" x14ac:dyDescent="0.25">
      <c r="E216" s="26"/>
      <c r="F216" s="26"/>
    </row>
    <row r="219" spans="2:16" ht="21" x14ac:dyDescent="0.35">
      <c r="B219" s="103" t="s">
        <v>49</v>
      </c>
      <c r="C219" s="103"/>
      <c r="D219" s="103"/>
      <c r="E219" s="103"/>
      <c r="F219" s="103"/>
      <c r="G219" s="103"/>
      <c r="H219" s="103"/>
    </row>
    <row r="220" spans="2:16" ht="21" x14ac:dyDescent="0.35">
      <c r="B220" s="103" t="s">
        <v>48</v>
      </c>
      <c r="C220" s="103"/>
      <c r="D220" s="103"/>
      <c r="E220" s="102"/>
      <c r="F220" s="102"/>
      <c r="G220" s="103" t="s">
        <v>50</v>
      </c>
      <c r="H220" s="103"/>
      <c r="I220" s="103"/>
      <c r="J220" s="45"/>
    </row>
    <row r="237" spans="7:13" ht="21" x14ac:dyDescent="0.35">
      <c r="G237" s="91" t="s">
        <v>59</v>
      </c>
      <c r="H237" s="91"/>
      <c r="I237" s="91"/>
      <c r="J237" s="91"/>
      <c r="K237" s="91"/>
      <c r="L237" s="91"/>
      <c r="M237" s="28"/>
    </row>
    <row r="267" spans="4:13" ht="18.75" x14ac:dyDescent="0.3">
      <c r="D267" s="101" t="s">
        <v>55</v>
      </c>
      <c r="E267" s="101"/>
      <c r="F267" s="101"/>
      <c r="G267" s="101"/>
      <c r="H267" s="93" t="s">
        <v>57</v>
      </c>
      <c r="I267" s="93"/>
      <c r="J267" s="20"/>
      <c r="K267" s="26"/>
    </row>
    <row r="268" spans="4:13" ht="18.75" x14ac:dyDescent="0.3">
      <c r="D268" s="101" t="s">
        <v>56</v>
      </c>
      <c r="E268" s="101"/>
      <c r="F268" s="101"/>
      <c r="G268" s="101"/>
      <c r="H268" s="93" t="s">
        <v>58</v>
      </c>
      <c r="I268" s="93"/>
      <c r="J268" s="20"/>
    </row>
    <row r="271" spans="4:13" ht="21" x14ac:dyDescent="0.35">
      <c r="G271" s="91" t="s">
        <v>51</v>
      </c>
      <c r="H271" s="91"/>
      <c r="I271" s="91"/>
      <c r="J271" s="91"/>
      <c r="K271" s="91"/>
      <c r="L271" s="91"/>
      <c r="M271" s="28"/>
    </row>
    <row r="274" spans="2:8" ht="18.75" x14ac:dyDescent="0.3">
      <c r="B274" s="93" t="s">
        <v>60</v>
      </c>
      <c r="C274" s="93"/>
      <c r="D274" s="93"/>
      <c r="E274" s="29"/>
      <c r="F274" s="29"/>
      <c r="G274" s="93" t="s">
        <v>61</v>
      </c>
      <c r="H274" s="93"/>
    </row>
    <row r="275" spans="2:8" x14ac:dyDescent="0.25">
      <c r="E275" s="40"/>
    </row>
    <row r="276" spans="2:8" x14ac:dyDescent="0.25">
      <c r="E276" s="40"/>
    </row>
    <row r="277" spans="2:8" x14ac:dyDescent="0.25">
      <c r="E277" s="40"/>
    </row>
    <row r="278" spans="2:8" x14ac:dyDescent="0.25">
      <c r="E278" s="40"/>
    </row>
    <row r="279" spans="2:8" x14ac:dyDescent="0.25">
      <c r="E279" s="40"/>
    </row>
    <row r="280" spans="2:8" x14ac:dyDescent="0.25">
      <c r="E280" s="40"/>
    </row>
    <row r="281" spans="2:8" x14ac:dyDescent="0.25">
      <c r="E281" s="40"/>
    </row>
    <row r="282" spans="2:8" x14ac:dyDescent="0.25">
      <c r="E282" s="40"/>
    </row>
    <row r="283" spans="2:8" x14ac:dyDescent="0.25">
      <c r="E283" s="40"/>
    </row>
    <row r="284" spans="2:8" x14ac:dyDescent="0.25">
      <c r="E284" s="40"/>
    </row>
    <row r="285" spans="2:8" x14ac:dyDescent="0.25">
      <c r="E285" s="40"/>
    </row>
    <row r="286" spans="2:8" x14ac:dyDescent="0.25">
      <c r="E286" s="40"/>
    </row>
    <row r="287" spans="2:8" x14ac:dyDescent="0.25">
      <c r="B287" s="94" t="s">
        <v>64</v>
      </c>
      <c r="C287" s="94"/>
      <c r="D287" s="94"/>
      <c r="E287" s="40"/>
      <c r="G287" s="94" t="s">
        <v>64</v>
      </c>
      <c r="H287" s="94"/>
    </row>
    <row r="288" spans="2:8" x14ac:dyDescent="0.25">
      <c r="B288" s="94"/>
      <c r="C288" s="94"/>
      <c r="D288" s="94"/>
      <c r="G288" s="94"/>
      <c r="H288" s="94"/>
    </row>
    <row r="290" spans="2:7" ht="18.75" x14ac:dyDescent="0.3">
      <c r="B290" s="29" t="str">
        <f>"На сайте больше "&amp;whoMoreOnSite</f>
        <v xml:space="preserve">На сайте больше </v>
      </c>
      <c r="C290" s="29"/>
      <c r="D290" s="29"/>
      <c r="G290" s="29"/>
    </row>
    <row r="291" spans="2:7" ht="18.75" x14ac:dyDescent="0.3">
      <c r="B291" s="29" t="str">
        <f>"Коэф. конверсии выше у "&amp;whichConversationMore</f>
        <v xml:space="preserve">Коэф. конверсии выше у </v>
      </c>
      <c r="C291" s="29"/>
      <c r="D291" s="29"/>
      <c r="E291" s="29"/>
    </row>
    <row r="305" spans="7:12" ht="23.25" x14ac:dyDescent="0.35">
      <c r="G305" s="79" t="s">
        <v>68</v>
      </c>
      <c r="H305" s="79"/>
      <c r="I305" s="79"/>
      <c r="J305" s="79"/>
      <c r="K305" s="79"/>
      <c r="L305" s="79"/>
    </row>
    <row r="335" spans="4:11" ht="21" x14ac:dyDescent="0.35">
      <c r="D335" s="90" t="str">
        <f>"Сеансов больше всего по "&amp;popularDayOfWeek</f>
        <v xml:space="preserve">Сеансов больше всего по </v>
      </c>
      <c r="E335" s="90"/>
      <c r="F335" s="90"/>
      <c r="G335" s="90"/>
      <c r="H335" s="90"/>
      <c r="I335" s="90"/>
      <c r="J335" s="90"/>
      <c r="K335" s="90"/>
    </row>
    <row r="336" spans="4:11" ht="21" x14ac:dyDescent="0.35">
      <c r="D336" s="90" t="str">
        <f>"Коэф. конверсий выше по "&amp;moreConversionDayOfWeek</f>
        <v xml:space="preserve">Коэф. конверсий выше по </v>
      </c>
      <c r="E336" s="90"/>
      <c r="F336" s="90"/>
      <c r="G336" s="90"/>
      <c r="H336" s="90"/>
      <c r="I336" s="90"/>
      <c r="J336" s="90"/>
      <c r="K336" s="90"/>
    </row>
    <row r="339" spans="7:11" ht="21" x14ac:dyDescent="0.35">
      <c r="G339" s="91" t="s">
        <v>78</v>
      </c>
      <c r="H339" s="91"/>
      <c r="I339" s="91"/>
      <c r="J339" s="91"/>
      <c r="K339" s="91"/>
    </row>
    <row r="369" spans="2:17" ht="18.75" x14ac:dyDescent="0.3">
      <c r="D369" s="29" t="s">
        <v>79</v>
      </c>
      <c r="E369" s="29"/>
      <c r="F369" s="29"/>
      <c r="G369" s="29"/>
      <c r="H369" s="29"/>
      <c r="K369" s="92">
        <f>popularHours</f>
        <v>0</v>
      </c>
      <c r="L369" s="92"/>
      <c r="M369" s="92"/>
      <c r="N369" s="92"/>
    </row>
    <row r="374" spans="2:17" ht="23.25" x14ac:dyDescent="0.35">
      <c r="F374" s="79" t="s">
        <v>80</v>
      </c>
      <c r="G374" s="79"/>
      <c r="H374" s="79"/>
      <c r="I374" s="79"/>
      <c r="J374" s="79"/>
      <c r="K374" s="79"/>
      <c r="L374" s="79"/>
      <c r="M374" s="46"/>
    </row>
    <row r="378" spans="2:17" ht="43.5" customHeight="1" x14ac:dyDescent="0.3">
      <c r="B378" s="87" t="s">
        <v>81</v>
      </c>
      <c r="C378" s="87"/>
      <c r="D378" s="87"/>
      <c r="E378" s="87"/>
      <c r="F378" s="87"/>
      <c r="G378" s="87"/>
      <c r="H378" s="85">
        <f>keyWasClicked</f>
        <v>0</v>
      </c>
      <c r="I378" s="85"/>
    </row>
    <row r="379" spans="2:17" ht="43.5" customHeight="1" x14ac:dyDescent="0.3">
      <c r="B379" s="88" t="s">
        <v>82</v>
      </c>
      <c r="C379" s="88"/>
      <c r="D379" s="88"/>
      <c r="E379" s="88"/>
      <c r="F379" s="88"/>
      <c r="G379" s="88"/>
      <c r="H379" s="86">
        <f>keyReachGoal</f>
        <v>0</v>
      </c>
      <c r="I379" s="86"/>
    </row>
    <row r="380" spans="2:17" ht="43.5" customHeight="1" x14ac:dyDescent="0.3">
      <c r="B380" s="89" t="s">
        <v>83</v>
      </c>
      <c r="C380" s="89"/>
      <c r="D380" s="89"/>
      <c r="E380" s="89"/>
      <c r="F380" s="89"/>
      <c r="G380" s="89"/>
      <c r="H380" s="85">
        <f>keyHasConversationPer</f>
        <v>0</v>
      </c>
      <c r="I380" s="85"/>
    </row>
    <row r="384" spans="2:17" ht="52.5" customHeight="1" x14ac:dyDescent="0.25">
      <c r="K384" s="80" t="s">
        <v>92</v>
      </c>
      <c r="L384" s="80"/>
      <c r="M384" s="80"/>
      <c r="N384" s="80"/>
      <c r="O384" s="82">
        <f>sendAll</f>
        <v>0</v>
      </c>
      <c r="P384" s="82"/>
      <c r="Q384" s="82"/>
    </row>
    <row r="385" spans="3:17" ht="52.5" customHeight="1" x14ac:dyDescent="0.25">
      <c r="K385" s="81" t="s">
        <v>93</v>
      </c>
      <c r="L385" s="81"/>
      <c r="M385" s="81"/>
      <c r="N385" s="81"/>
      <c r="O385" s="83">
        <f>costConversation</f>
        <v>0</v>
      </c>
      <c r="P385" s="83"/>
      <c r="Q385" s="83"/>
    </row>
    <row r="386" spans="3:17" ht="52.5" customHeight="1" x14ac:dyDescent="0.25">
      <c r="K386" s="80" t="s">
        <v>94</v>
      </c>
      <c r="L386" s="80"/>
      <c r="M386" s="80"/>
      <c r="N386" s="80"/>
      <c r="O386" s="84">
        <f>effecientConversation</f>
        <v>0</v>
      </c>
      <c r="P386" s="84"/>
      <c r="Q386" s="84"/>
    </row>
    <row r="396" spans="3:17" ht="23.25" x14ac:dyDescent="0.35">
      <c r="G396" s="79" t="s">
        <v>95</v>
      </c>
      <c r="H396" s="79"/>
      <c r="I396" s="79"/>
      <c r="J396" s="79"/>
      <c r="K396" s="79"/>
      <c r="L396" s="79"/>
      <c r="M396" s="46"/>
    </row>
    <row r="399" spans="3:17" ht="36" customHeight="1" x14ac:dyDescent="0.25">
      <c r="C399" s="123" t="s">
        <v>96</v>
      </c>
      <c r="D399" s="123"/>
      <c r="E399" s="123"/>
      <c r="F399" s="123" t="s">
        <v>97</v>
      </c>
      <c r="G399" s="123"/>
      <c r="H399" s="123"/>
      <c r="I399" s="123"/>
      <c r="J399" s="55"/>
      <c r="K399" s="56" t="s">
        <v>98</v>
      </c>
      <c r="L399" s="57" t="s">
        <v>99</v>
      </c>
      <c r="M399" s="57"/>
      <c r="N399" s="55" t="s">
        <v>100</v>
      </c>
      <c r="O399" s="123" t="s">
        <v>30</v>
      </c>
      <c r="P399" s="123"/>
    </row>
    <row r="400" spans="3:17" ht="18.75" x14ac:dyDescent="0.25">
      <c r="C400" s="111"/>
      <c r="D400" s="111"/>
      <c r="E400" s="111"/>
      <c r="F400" s="111"/>
      <c r="G400" s="111"/>
      <c r="H400" s="111"/>
      <c r="I400" s="111"/>
      <c r="J400" s="50"/>
      <c r="K400" s="51"/>
      <c r="L400" s="52"/>
      <c r="M400" s="52"/>
      <c r="N400" s="50"/>
      <c r="O400" s="111"/>
      <c r="P400" s="111"/>
    </row>
    <row r="401" spans="3:16" ht="18.75" x14ac:dyDescent="0.25">
      <c r="C401" s="124"/>
      <c r="D401" s="124"/>
      <c r="E401" s="124"/>
      <c r="F401" s="124"/>
      <c r="G401" s="124"/>
      <c r="H401" s="124"/>
      <c r="I401" s="124"/>
      <c r="J401" s="49"/>
      <c r="K401" s="53"/>
      <c r="L401" s="54"/>
      <c r="M401" s="54"/>
      <c r="N401" s="49"/>
      <c r="O401" s="124"/>
      <c r="P401" s="124"/>
    </row>
    <row r="402" spans="3:16" ht="18.75" x14ac:dyDescent="0.25">
      <c r="C402" s="111"/>
      <c r="D402" s="111"/>
      <c r="E402" s="111"/>
      <c r="F402" s="111"/>
      <c r="G402" s="111"/>
      <c r="H402" s="111"/>
      <c r="I402" s="111"/>
      <c r="J402" s="50"/>
      <c r="K402" s="51"/>
      <c r="L402" s="52"/>
      <c r="M402" s="52"/>
      <c r="N402" s="50"/>
      <c r="O402" s="111"/>
      <c r="P402" s="111"/>
    </row>
    <row r="403" spans="3:16" ht="18.75" x14ac:dyDescent="0.25">
      <c r="C403" s="124"/>
      <c r="D403" s="124"/>
      <c r="E403" s="124"/>
      <c r="F403" s="124"/>
      <c r="G403" s="124"/>
      <c r="H403" s="124"/>
      <c r="I403" s="124"/>
      <c r="J403" s="49"/>
      <c r="K403" s="53"/>
      <c r="L403" s="54"/>
      <c r="M403" s="54"/>
      <c r="N403" s="49"/>
      <c r="O403" s="124"/>
      <c r="P403" s="124"/>
    </row>
    <row r="404" spans="3:16" ht="18.75" x14ac:dyDescent="0.25">
      <c r="C404" s="111"/>
      <c r="D404" s="111"/>
      <c r="E404" s="111"/>
      <c r="F404" s="111"/>
      <c r="G404" s="111"/>
      <c r="H404" s="111"/>
      <c r="I404" s="111"/>
      <c r="J404" s="50"/>
      <c r="K404" s="51"/>
      <c r="L404" s="52"/>
      <c r="M404" s="52"/>
      <c r="N404" s="50"/>
      <c r="O404" s="111"/>
      <c r="P404" s="111"/>
    </row>
    <row r="405" spans="3:16" ht="18.75" x14ac:dyDescent="0.25">
      <c r="C405" s="120"/>
      <c r="D405" s="120"/>
      <c r="E405" s="120"/>
      <c r="F405" s="120"/>
      <c r="G405" s="120"/>
      <c r="H405" s="120"/>
      <c r="I405" s="120"/>
      <c r="J405" s="58"/>
      <c r="K405" s="59"/>
      <c r="L405" s="60"/>
      <c r="M405" s="60"/>
      <c r="N405" s="58"/>
      <c r="O405" s="120"/>
      <c r="P405" s="120"/>
    </row>
    <row r="406" spans="3:16" ht="18.75" x14ac:dyDescent="0.25">
      <c r="C406" s="125"/>
      <c r="D406" s="125"/>
      <c r="E406" s="125"/>
      <c r="F406" s="125"/>
      <c r="G406" s="125"/>
      <c r="H406" s="125"/>
      <c r="I406" s="125"/>
      <c r="J406" s="61"/>
      <c r="K406" s="62"/>
      <c r="L406" s="63"/>
      <c r="M406" s="63"/>
      <c r="N406" s="61"/>
      <c r="O406" s="125"/>
      <c r="P406" s="125"/>
    </row>
    <row r="407" spans="3:16" ht="18.75" x14ac:dyDescent="0.25">
      <c r="C407" s="120"/>
      <c r="D407" s="120"/>
      <c r="E407" s="120"/>
      <c r="F407" s="120"/>
      <c r="G407" s="120"/>
      <c r="H407" s="120"/>
      <c r="I407" s="120"/>
      <c r="J407" s="58"/>
      <c r="K407" s="59"/>
      <c r="L407" s="60"/>
      <c r="M407" s="60"/>
      <c r="N407" s="58"/>
      <c r="O407" s="120"/>
      <c r="P407" s="120"/>
    </row>
    <row r="408" spans="3:16" ht="18.75" x14ac:dyDescent="0.25">
      <c r="C408" s="125"/>
      <c r="D408" s="125"/>
      <c r="E408" s="125"/>
      <c r="F408" s="125"/>
      <c r="G408" s="125"/>
      <c r="H408" s="125"/>
      <c r="I408" s="125"/>
      <c r="J408" s="61"/>
      <c r="K408" s="62"/>
      <c r="L408" s="63"/>
      <c r="M408" s="63"/>
      <c r="N408" s="61"/>
      <c r="O408" s="125"/>
      <c r="P408" s="125"/>
    </row>
    <row r="409" spans="3:16" ht="18.75" x14ac:dyDescent="0.25">
      <c r="C409" s="120"/>
      <c r="D409" s="120"/>
      <c r="E409" s="120"/>
      <c r="F409" s="120"/>
      <c r="G409" s="120"/>
      <c r="H409" s="120"/>
      <c r="I409" s="120"/>
      <c r="J409" s="58"/>
      <c r="K409" s="59"/>
      <c r="L409" s="60"/>
      <c r="M409" s="60"/>
      <c r="N409" s="58"/>
      <c r="O409" s="120"/>
      <c r="P409" s="120"/>
    </row>
    <row r="410" spans="3:16" ht="18.75" x14ac:dyDescent="0.25">
      <c r="C410" s="121"/>
      <c r="D410" s="121"/>
      <c r="E410" s="121"/>
      <c r="F410" s="121"/>
      <c r="G410" s="121"/>
      <c r="H410" s="121"/>
      <c r="I410" s="121"/>
      <c r="J410" s="67"/>
      <c r="K410" s="68"/>
      <c r="L410" s="69"/>
      <c r="M410" s="69"/>
      <c r="N410" s="67"/>
      <c r="O410" s="121"/>
      <c r="P410" s="121"/>
    </row>
    <row r="411" spans="3:16" ht="18.75" x14ac:dyDescent="0.25">
      <c r="C411" s="122"/>
      <c r="D411" s="122"/>
      <c r="E411" s="122"/>
      <c r="F411" s="122"/>
      <c r="G411" s="122"/>
      <c r="H411" s="122"/>
      <c r="I411" s="122"/>
      <c r="J411" s="64"/>
      <c r="K411" s="65"/>
      <c r="L411" s="66"/>
      <c r="M411" s="66"/>
      <c r="N411" s="64"/>
      <c r="O411" s="122"/>
      <c r="P411" s="122"/>
    </row>
    <row r="412" spans="3:16" ht="18.75" x14ac:dyDescent="0.25">
      <c r="C412" s="121"/>
      <c r="D412" s="121"/>
      <c r="E412" s="121"/>
      <c r="F412" s="121"/>
      <c r="G412" s="121"/>
      <c r="H412" s="121"/>
      <c r="I412" s="121"/>
      <c r="J412" s="67"/>
      <c r="K412" s="68"/>
      <c r="L412" s="69"/>
      <c r="M412" s="69"/>
      <c r="N412" s="67"/>
      <c r="O412" s="121"/>
      <c r="P412" s="121"/>
    </row>
    <row r="413" spans="3:16" ht="18.75" x14ac:dyDescent="0.25">
      <c r="C413" s="122"/>
      <c r="D413" s="122"/>
      <c r="E413" s="122"/>
      <c r="F413" s="122"/>
      <c r="G413" s="122"/>
      <c r="H413" s="122"/>
      <c r="I413" s="122"/>
      <c r="J413" s="64"/>
      <c r="K413" s="65"/>
      <c r="L413" s="66"/>
      <c r="M413" s="66"/>
      <c r="N413" s="64"/>
      <c r="O413" s="122"/>
      <c r="P413" s="122"/>
    </row>
    <row r="414" spans="3:16" ht="18.75" x14ac:dyDescent="0.25">
      <c r="C414" s="121"/>
      <c r="D414" s="121"/>
      <c r="E414" s="121"/>
      <c r="F414" s="121"/>
      <c r="G414" s="121"/>
      <c r="H414" s="121"/>
      <c r="I414" s="121"/>
      <c r="J414" s="67"/>
      <c r="K414" s="68"/>
      <c r="L414" s="69"/>
      <c r="M414" s="69"/>
      <c r="N414" s="67"/>
      <c r="O414" s="121"/>
      <c r="P414" s="121"/>
    </row>
  </sheetData>
  <mergeCells count="131">
    <mergeCell ref="G271:L271"/>
    <mergeCell ref="G169:L169"/>
    <mergeCell ref="H144:K144"/>
    <mergeCell ref="H145:K145"/>
    <mergeCell ref="H146:K146"/>
    <mergeCell ref="H147:K147"/>
    <mergeCell ref="H148:K148"/>
    <mergeCell ref="H149:K149"/>
    <mergeCell ref="H150:K150"/>
    <mergeCell ref="H151:K151"/>
    <mergeCell ref="O413:P413"/>
    <mergeCell ref="C414:E414"/>
    <mergeCell ref="F414:I414"/>
    <mergeCell ref="O414:P414"/>
    <mergeCell ref="G396:L396"/>
    <mergeCell ref="C408:E408"/>
    <mergeCell ref="F408:I408"/>
    <mergeCell ref="O408:P408"/>
    <mergeCell ref="C409:E409"/>
    <mergeCell ref="F409:I409"/>
    <mergeCell ref="O409:P409"/>
    <mergeCell ref="C410:E410"/>
    <mergeCell ref="F410:I410"/>
    <mergeCell ref="O410:P410"/>
    <mergeCell ref="C406:E406"/>
    <mergeCell ref="F406:I406"/>
    <mergeCell ref="O406:P406"/>
    <mergeCell ref="C407:E407"/>
    <mergeCell ref="F407:I407"/>
    <mergeCell ref="O407:P407"/>
    <mergeCell ref="C411:E411"/>
    <mergeCell ref="F411:I411"/>
    <mergeCell ref="O411:P411"/>
    <mergeCell ref="C412:E412"/>
    <mergeCell ref="C405:E405"/>
    <mergeCell ref="F405:I405"/>
    <mergeCell ref="O405:P405"/>
    <mergeCell ref="F412:I412"/>
    <mergeCell ref="O412:P412"/>
    <mergeCell ref="C413:E413"/>
    <mergeCell ref="F413:I413"/>
    <mergeCell ref="O399:P399"/>
    <mergeCell ref="C399:E399"/>
    <mergeCell ref="F399:I399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403:E403"/>
    <mergeCell ref="F403:I403"/>
    <mergeCell ref="O403:P403"/>
    <mergeCell ref="C404:E404"/>
    <mergeCell ref="F404:I404"/>
    <mergeCell ref="O404:P404"/>
    <mergeCell ref="F149:G149"/>
    <mergeCell ref="F150:G150"/>
    <mergeCell ref="F151:G151"/>
    <mergeCell ref="F148:G148"/>
    <mergeCell ref="F146:G146"/>
    <mergeCell ref="F147:G147"/>
    <mergeCell ref="K143:L143"/>
    <mergeCell ref="F144:G144"/>
    <mergeCell ref="F145:G145"/>
    <mergeCell ref="E199:H199"/>
    <mergeCell ref="I199:K199"/>
    <mergeCell ref="E200:H200"/>
    <mergeCell ref="E206:G206"/>
    <mergeCell ref="N206:P206"/>
    <mergeCell ref="I206:K206"/>
    <mergeCell ref="I200:K200"/>
    <mergeCell ref="B219:H219"/>
    <mergeCell ref="B220:D220"/>
    <mergeCell ref="F213:G213"/>
    <mergeCell ref="F214:G214"/>
    <mergeCell ref="F215:G215"/>
    <mergeCell ref="I214:K214"/>
    <mergeCell ref="I215:K215"/>
    <mergeCell ref="K124:N124"/>
    <mergeCell ref="F105:P105"/>
    <mergeCell ref="K110:N110"/>
    <mergeCell ref="K116:N116"/>
    <mergeCell ref="K113:N113"/>
    <mergeCell ref="K120:N120"/>
    <mergeCell ref="F143:G143"/>
    <mergeCell ref="I128:N128"/>
    <mergeCell ref="F137:G137"/>
    <mergeCell ref="F138:G138"/>
    <mergeCell ref="H137:J137"/>
    <mergeCell ref="H138:J138"/>
    <mergeCell ref="K137:M137"/>
    <mergeCell ref="K138:M138"/>
    <mergeCell ref="N214:P214"/>
    <mergeCell ref="N215:P215"/>
    <mergeCell ref="I213:K213"/>
    <mergeCell ref="N213:P213"/>
    <mergeCell ref="D267:G267"/>
    <mergeCell ref="D268:G268"/>
    <mergeCell ref="H267:I267"/>
    <mergeCell ref="H268:I268"/>
    <mergeCell ref="E220:F220"/>
    <mergeCell ref="G220:I220"/>
    <mergeCell ref="G237:L237"/>
    <mergeCell ref="D335:K335"/>
    <mergeCell ref="D336:K336"/>
    <mergeCell ref="G339:K339"/>
    <mergeCell ref="K369:N369"/>
    <mergeCell ref="B274:D274"/>
    <mergeCell ref="G274:H274"/>
    <mergeCell ref="B288:D288"/>
    <mergeCell ref="G288:H288"/>
    <mergeCell ref="B287:D287"/>
    <mergeCell ref="G287:H287"/>
    <mergeCell ref="G305:L305"/>
    <mergeCell ref="F374:L374"/>
    <mergeCell ref="K384:N384"/>
    <mergeCell ref="K385:N385"/>
    <mergeCell ref="K386:N386"/>
    <mergeCell ref="O384:Q384"/>
    <mergeCell ref="O385:Q385"/>
    <mergeCell ref="O386:Q386"/>
    <mergeCell ref="H378:I378"/>
    <mergeCell ref="H379:I379"/>
    <mergeCell ref="H380:I380"/>
    <mergeCell ref="B378:G378"/>
    <mergeCell ref="B379:G379"/>
    <mergeCell ref="B380:G380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opLeftCell="AO1" workbookViewId="0">
      <selection activeCell="AS1" sqref="AS1:AS1048576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9.140625" style="13"/>
    <col min="9" max="9" width="16.7109375" style="13" customWidth="1"/>
    <col min="10" max="10" width="11.85546875" style="13" bestFit="1" customWidth="1"/>
    <col min="11" max="11" width="18.28515625" style="15" bestFit="1" customWidth="1"/>
    <col min="12" max="12" width="11.28515625" style="15" bestFit="1" customWidth="1"/>
    <col min="13" max="13" width="11" style="15" bestFit="1" customWidth="1"/>
    <col min="14" max="14" width="21.140625" style="15" bestFit="1" customWidth="1"/>
    <col min="15" max="15" width="15.28515625" style="15" bestFit="1" customWidth="1"/>
    <col min="16" max="16" width="9.140625" style="15"/>
    <col min="17" max="17" width="19.5703125" style="35" customWidth="1"/>
    <col min="18" max="18" width="13.28515625" style="35" bestFit="1" customWidth="1"/>
    <col min="19" max="19" width="13.5703125" style="38" bestFit="1" customWidth="1"/>
    <col min="20" max="20" width="11.28515625" style="38" bestFit="1" customWidth="1"/>
    <col min="21" max="21" width="16.85546875" style="38" bestFit="1" customWidth="1"/>
    <col min="22" max="22" width="15.7109375" style="48" bestFit="1" customWidth="1"/>
    <col min="23" max="23" width="23.140625" style="48" bestFit="1" customWidth="1"/>
    <col min="24" max="24" width="14.28515625" style="41" bestFit="1" customWidth="1"/>
    <col min="25" max="25" width="20.7109375" style="41" bestFit="1" customWidth="1"/>
    <col min="26" max="26" width="28.42578125" style="41" bestFit="1" customWidth="1"/>
    <col min="27" max="27" width="9.28515625" style="33" bestFit="1" customWidth="1"/>
    <col min="28" max="28" width="15.7109375" style="33" bestFit="1" customWidth="1"/>
    <col min="29" max="29" width="21.42578125" style="33" bestFit="1" customWidth="1"/>
    <col min="30" max="30" width="18.7109375" style="47" bestFit="1" customWidth="1"/>
    <col min="31" max="31" width="26.85546875" style="47" bestFit="1" customWidth="1"/>
    <col min="32" max="32" width="11.42578125" style="37" bestFit="1" customWidth="1"/>
    <col min="33" max="33" width="18" style="37" bestFit="1" customWidth="1"/>
    <col min="34" max="34" width="23.5703125" style="37" bestFit="1" customWidth="1"/>
    <col min="35" max="35" width="23.5703125" style="47" bestFit="1" customWidth="1"/>
    <col min="36" max="36" width="14.5703125" style="43" bestFit="1" customWidth="1"/>
    <col min="37" max="37" width="20.85546875" style="43" bestFit="1" customWidth="1"/>
    <col min="38" max="38" width="13.7109375" style="43" bestFit="1" customWidth="1"/>
    <col min="39" max="39" width="22.42578125" style="43" bestFit="1" customWidth="1"/>
    <col min="40" max="40" width="10" style="44" bestFit="1" customWidth="1"/>
    <col min="41" max="41" width="23" style="44" bestFit="1" customWidth="1"/>
    <col min="42" max="42" width="16.42578125" style="44" bestFit="1" customWidth="1"/>
    <col min="43" max="43" width="21.42578125" style="44" bestFit="1" customWidth="1"/>
    <col min="44" max="44" width="14.140625" style="9" customWidth="1"/>
    <col min="45" max="45" width="17.7109375" style="9" bestFit="1" customWidth="1"/>
  </cols>
  <sheetData>
    <row r="1" spans="1:4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11</v>
      </c>
      <c r="I1" s="13" t="s">
        <v>10</v>
      </c>
      <c r="J1" s="13" t="s">
        <v>15</v>
      </c>
      <c r="K1" s="15" t="s">
        <v>17</v>
      </c>
      <c r="L1" s="15" t="s">
        <v>18</v>
      </c>
      <c r="M1" s="15" t="s">
        <v>22</v>
      </c>
      <c r="N1" s="15" t="s">
        <v>19</v>
      </c>
      <c r="O1" s="15" t="s">
        <v>20</v>
      </c>
      <c r="P1" s="15" t="s">
        <v>21</v>
      </c>
      <c r="Q1" s="34" t="s">
        <v>35</v>
      </c>
      <c r="R1" s="34" t="s">
        <v>36</v>
      </c>
      <c r="S1" s="38" t="s">
        <v>52</v>
      </c>
      <c r="T1" s="38" t="s">
        <v>53</v>
      </c>
      <c r="U1" s="38" t="s">
        <v>54</v>
      </c>
      <c r="V1" s="48" t="s">
        <v>62</v>
      </c>
      <c r="W1" s="48" t="s">
        <v>63</v>
      </c>
      <c r="X1" s="41" t="s">
        <v>65</v>
      </c>
      <c r="Y1" s="41" t="s">
        <v>66</v>
      </c>
      <c r="Z1" s="41" t="s">
        <v>67</v>
      </c>
      <c r="AA1" s="33" t="s">
        <v>69</v>
      </c>
      <c r="AB1" s="33" t="s">
        <v>70</v>
      </c>
      <c r="AC1" s="33" t="s">
        <v>71</v>
      </c>
      <c r="AD1" s="47" t="s">
        <v>72</v>
      </c>
      <c r="AE1" s="47" t="s">
        <v>73</v>
      </c>
      <c r="AF1" s="36" t="s">
        <v>74</v>
      </c>
      <c r="AG1" s="36" t="s">
        <v>75</v>
      </c>
      <c r="AH1" s="36" t="s">
        <v>76</v>
      </c>
      <c r="AI1" s="47" t="s">
        <v>77</v>
      </c>
      <c r="AJ1" s="42" t="s">
        <v>84</v>
      </c>
      <c r="AK1" s="42" t="s">
        <v>85</v>
      </c>
      <c r="AL1" s="42" t="s">
        <v>86</v>
      </c>
      <c r="AM1" s="42" t="s">
        <v>87</v>
      </c>
      <c r="AN1" s="44" t="s">
        <v>90</v>
      </c>
      <c r="AO1" s="44" t="s">
        <v>91</v>
      </c>
      <c r="AP1" s="44" t="s">
        <v>88</v>
      </c>
      <c r="AQ1" s="44" t="s">
        <v>89</v>
      </c>
      <c r="AR1" s="3" t="s">
        <v>101</v>
      </c>
      <c r="AS1" s="3" t="s">
        <v>102</v>
      </c>
    </row>
    <row r="2" spans="1:45" x14ac:dyDescent="0.25">
      <c r="A2" s="4"/>
      <c r="B2" s="5"/>
      <c r="G2" s="14"/>
      <c r="K2" s="16"/>
      <c r="L2" s="16"/>
      <c r="M2" s="16"/>
      <c r="N2" s="17"/>
      <c r="O2" s="16"/>
      <c r="P2" s="16"/>
      <c r="S2" s="39"/>
      <c r="AR2" s="4"/>
      <c r="AS2" s="4"/>
    </row>
    <row r="3" spans="1:45" x14ac:dyDescent="0.25">
      <c r="A3" s="6"/>
      <c r="B3" s="7"/>
      <c r="G3" s="14"/>
      <c r="S3" s="39"/>
      <c r="AR3" s="6"/>
      <c r="AS3" s="6"/>
    </row>
    <row r="4" spans="1:45" x14ac:dyDescent="0.25">
      <c r="A4" s="4"/>
      <c r="B4" s="5"/>
      <c r="G4" s="14"/>
      <c r="S4" s="39"/>
      <c r="AR4" s="4"/>
      <c r="AS4" s="4"/>
    </row>
    <row r="5" spans="1:45" x14ac:dyDescent="0.25">
      <c r="A5" s="6"/>
      <c r="B5" s="7"/>
      <c r="G5" s="14"/>
      <c r="S5" s="39"/>
      <c r="AR5" s="6"/>
      <c r="AS5" s="6"/>
    </row>
    <row r="6" spans="1:45" x14ac:dyDescent="0.25">
      <c r="A6" s="4"/>
      <c r="B6" s="5"/>
      <c r="G6" s="14"/>
      <c r="AR6" s="4"/>
      <c r="AS6" s="4"/>
    </row>
    <row r="7" spans="1:45" x14ac:dyDescent="0.25">
      <c r="A7" s="6"/>
      <c r="B7" s="7"/>
      <c r="G7" s="14"/>
      <c r="AR7" s="6"/>
      <c r="AS7" s="6"/>
    </row>
    <row r="8" spans="1:45" x14ac:dyDescent="0.25">
      <c r="A8" s="8"/>
      <c r="G8" s="14"/>
      <c r="AR8" s="8"/>
      <c r="AS8" s="8"/>
    </row>
    <row r="9" spans="1:45" x14ac:dyDescent="0.25">
      <c r="G9" s="14"/>
    </row>
    <row r="10" spans="1:45" x14ac:dyDescent="0.25">
      <c r="G10" s="14"/>
    </row>
    <row r="11" spans="1:45" x14ac:dyDescent="0.25">
      <c r="G11" s="14"/>
    </row>
    <row r="12" spans="1:45" x14ac:dyDescent="0.25">
      <c r="G12" s="14"/>
    </row>
    <row r="13" spans="1:45" x14ac:dyDescent="0.25">
      <c r="G13" s="14"/>
    </row>
    <row r="14" spans="1:45" x14ac:dyDescent="0.25">
      <c r="G14" s="14"/>
    </row>
    <row r="15" spans="1:45" x14ac:dyDescent="0.25">
      <c r="G15" s="14"/>
    </row>
    <row r="16" spans="1:4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10" sqref="A10"/>
    </sheetView>
  </sheetViews>
  <sheetFormatPr defaultRowHeight="15" x14ac:dyDescent="0.25"/>
  <sheetData>
    <row r="3" spans="1:1" x14ac:dyDescent="0.25">
      <c r="A3" t="s">
        <v>8</v>
      </c>
    </row>
    <row r="4" spans="1:1" x14ac:dyDescent="0.25">
      <c r="A4" t="s">
        <v>7</v>
      </c>
    </row>
    <row r="6" spans="1:1" x14ac:dyDescent="0.25">
      <c r="A6" t="s">
        <v>6</v>
      </c>
    </row>
    <row r="7" spans="1:1" x14ac:dyDescent="0.25">
      <c r="A7" t="s">
        <v>5</v>
      </c>
    </row>
    <row r="9" spans="1:1" ht="18.75" x14ac:dyDescent="0.25">
      <c r="A9" s="2" t="s">
        <v>13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17</v>
      </c>
      <c r="B11">
        <v>10</v>
      </c>
    </row>
    <row r="12" spans="1:2" x14ac:dyDescent="0.25">
      <c r="A12" s="15" t="s">
        <v>18</v>
      </c>
      <c r="B12">
        <v>11</v>
      </c>
    </row>
    <row r="13" spans="1:2" x14ac:dyDescent="0.25">
      <c r="A13" s="15" t="s">
        <v>22</v>
      </c>
      <c r="B13">
        <v>12</v>
      </c>
    </row>
    <row r="14" spans="1:2" x14ac:dyDescent="0.25">
      <c r="A14" s="15" t="s">
        <v>19</v>
      </c>
      <c r="B14">
        <v>13</v>
      </c>
    </row>
    <row r="15" spans="1:2" x14ac:dyDescent="0.25">
      <c r="A15" s="15" t="s">
        <v>20</v>
      </c>
      <c r="B15">
        <v>14</v>
      </c>
    </row>
    <row r="16" spans="1:2" x14ac:dyDescent="0.25">
      <c r="A16" s="15" t="s">
        <v>21</v>
      </c>
      <c r="B16">
        <v>15</v>
      </c>
    </row>
    <row r="17" spans="1:2" x14ac:dyDescent="0.25">
      <c r="A17" s="34" t="s">
        <v>35</v>
      </c>
      <c r="B17">
        <v>16</v>
      </c>
    </row>
    <row r="18" spans="1:2" x14ac:dyDescent="0.25">
      <c r="A18" s="34" t="s">
        <v>36</v>
      </c>
      <c r="B18">
        <v>17</v>
      </c>
    </row>
    <row r="19" spans="1:2" x14ac:dyDescent="0.25">
      <c r="A19" s="38" t="s">
        <v>52</v>
      </c>
      <c r="B19">
        <v>18</v>
      </c>
    </row>
    <row r="20" spans="1:2" x14ac:dyDescent="0.25">
      <c r="A20" s="38" t="s">
        <v>53</v>
      </c>
      <c r="B20">
        <v>19</v>
      </c>
    </row>
    <row r="21" spans="1:2" x14ac:dyDescent="0.25">
      <c r="A21" s="38" t="s">
        <v>54</v>
      </c>
      <c r="B21">
        <v>20</v>
      </c>
    </row>
    <row r="22" spans="1:2" x14ac:dyDescent="0.25">
      <c r="A22" s="48" t="s">
        <v>62</v>
      </c>
      <c r="B22">
        <v>21</v>
      </c>
    </row>
    <row r="23" spans="1:2" x14ac:dyDescent="0.25">
      <c r="A23" s="48" t="s">
        <v>63</v>
      </c>
      <c r="B23">
        <v>22</v>
      </c>
    </row>
    <row r="24" spans="1:2" x14ac:dyDescent="0.25">
      <c r="A24" s="41" t="s">
        <v>65</v>
      </c>
      <c r="B24">
        <v>23</v>
      </c>
    </row>
    <row r="25" spans="1:2" x14ac:dyDescent="0.25">
      <c r="A25" s="41" t="s">
        <v>66</v>
      </c>
      <c r="B25">
        <v>24</v>
      </c>
    </row>
    <row r="26" spans="1:2" x14ac:dyDescent="0.25">
      <c r="A26" s="41" t="s">
        <v>67</v>
      </c>
      <c r="B26">
        <v>25</v>
      </c>
    </row>
    <row r="27" spans="1:2" x14ac:dyDescent="0.25">
      <c r="A27" s="33" t="s">
        <v>69</v>
      </c>
      <c r="B27">
        <v>26</v>
      </c>
    </row>
    <row r="28" spans="1:2" x14ac:dyDescent="0.25">
      <c r="A28" s="33" t="s">
        <v>70</v>
      </c>
      <c r="B28">
        <v>27</v>
      </c>
    </row>
    <row r="29" spans="1:2" x14ac:dyDescent="0.25">
      <c r="A29" s="33" t="s">
        <v>71</v>
      </c>
      <c r="B29">
        <v>28</v>
      </c>
    </row>
    <row r="30" spans="1:2" x14ac:dyDescent="0.25">
      <c r="A30" s="47" t="s">
        <v>72</v>
      </c>
      <c r="B30">
        <v>29</v>
      </c>
    </row>
    <row r="31" spans="1:2" x14ac:dyDescent="0.25">
      <c r="A31" s="47" t="s">
        <v>73</v>
      </c>
      <c r="B31">
        <v>30</v>
      </c>
    </row>
    <row r="32" spans="1:2" x14ac:dyDescent="0.25">
      <c r="A32" s="36" t="s">
        <v>74</v>
      </c>
      <c r="B32">
        <v>31</v>
      </c>
    </row>
    <row r="33" spans="1:2" x14ac:dyDescent="0.25">
      <c r="A33" s="36" t="s">
        <v>75</v>
      </c>
      <c r="B33">
        <v>32</v>
      </c>
    </row>
    <row r="34" spans="1:2" x14ac:dyDescent="0.25">
      <c r="A34" s="36" t="s">
        <v>76</v>
      </c>
      <c r="B34">
        <v>33</v>
      </c>
    </row>
    <row r="35" spans="1:2" x14ac:dyDescent="0.25">
      <c r="A35" s="47" t="s">
        <v>77</v>
      </c>
      <c r="B35">
        <v>34</v>
      </c>
    </row>
    <row r="36" spans="1:2" x14ac:dyDescent="0.25">
      <c r="A36" s="42" t="s">
        <v>84</v>
      </c>
      <c r="B36">
        <v>35</v>
      </c>
    </row>
    <row r="37" spans="1:2" x14ac:dyDescent="0.25">
      <c r="A37" s="42" t="s">
        <v>85</v>
      </c>
      <c r="B37">
        <v>36</v>
      </c>
    </row>
    <row r="38" spans="1:2" x14ac:dyDescent="0.25">
      <c r="A38" s="42" t="s">
        <v>86</v>
      </c>
      <c r="B38">
        <v>37</v>
      </c>
    </row>
    <row r="39" spans="1:2" x14ac:dyDescent="0.25">
      <c r="A39" s="42" t="s">
        <v>87</v>
      </c>
      <c r="B39">
        <v>38</v>
      </c>
    </row>
    <row r="40" spans="1:2" x14ac:dyDescent="0.25">
      <c r="A40" s="44" t="s">
        <v>90</v>
      </c>
      <c r="B40">
        <v>39</v>
      </c>
    </row>
    <row r="41" spans="1:2" x14ac:dyDescent="0.25">
      <c r="A41" s="44" t="s">
        <v>91</v>
      </c>
      <c r="B41">
        <v>40</v>
      </c>
    </row>
    <row r="42" spans="1:2" x14ac:dyDescent="0.25">
      <c r="A42" s="44" t="s">
        <v>88</v>
      </c>
      <c r="B42">
        <v>41</v>
      </c>
    </row>
    <row r="43" spans="1:2" x14ac:dyDescent="0.25">
      <c r="A43" s="44" t="s">
        <v>89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77</vt:i4>
      </vt:variant>
    </vt:vector>
  </HeadingPairs>
  <TitlesOfParts>
    <vt:vector size="81" baseType="lpstr">
      <vt:lpstr>report</vt:lpstr>
      <vt:lpstr>ChanelTrafic</vt:lpstr>
      <vt:lpstr>Лист1</vt:lpstr>
      <vt:lpstr>Лист2</vt:lpstr>
      <vt:lpstr>costConversation</vt:lpstr>
      <vt:lpstr>countConversation</vt:lpstr>
      <vt:lpstr>CpaCost</vt:lpstr>
      <vt:lpstr>dayVisited</vt:lpstr>
      <vt:lpstr>dayWeek</vt:lpstr>
      <vt:lpstr>dayWeekConversation</vt:lpstr>
      <vt:lpstr>dayWeekVisited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qualityGetGoals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Хохлов Илья Юрьевич</cp:lastModifiedBy>
  <cp:lastPrinted>2016-12-07T06:59:42Z</cp:lastPrinted>
  <dcterms:created xsi:type="dcterms:W3CDTF">2016-11-25T23:12:56Z</dcterms:created>
  <dcterms:modified xsi:type="dcterms:W3CDTF">2016-12-08T04:52:03Z</dcterms:modified>
</cp:coreProperties>
</file>