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dler/Shared/NecroDecomp_AMvsEMSettings/data/"/>
    </mc:Choice>
  </mc:AlternateContent>
  <xr:revisionPtr revIDLastSave="0" documentId="13_ncr:1_{FE75EE54-DF0C-1546-901C-E9EB14E997A4}" xr6:coauthVersionLast="37" xr6:coauthVersionMax="37" xr10:uidLastSave="{00000000-0000-0000-0000-000000000000}"/>
  <bookViews>
    <workbookView xWindow="0" yWindow="460" windowWidth="27320" windowHeight="13380" xr2:uid="{AA2E3CDD-705C-A140-A963-890E0C23847C}"/>
  </bookViews>
  <sheets>
    <sheet name="Mass Remaining" sheetId="1" r:id="rId1"/>
    <sheet name="Env Data" sheetId="2" r:id="rId2"/>
  </sheets>
  <definedNames>
    <definedName name="_xlnm._FilterDatabase" localSheetId="0" hidden="1">'Mass Remaining'!$B$63:$S$169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0" i="1" l="1"/>
  <c r="P3" i="1"/>
  <c r="P113" i="1"/>
  <c r="P422" i="1"/>
  <c r="P114" i="1"/>
  <c r="P271" i="1"/>
  <c r="P311" i="1"/>
  <c r="P4" i="1"/>
  <c r="P115" i="1"/>
  <c r="P423" i="1"/>
  <c r="P5" i="1"/>
  <c r="P312" i="1"/>
  <c r="P116" i="1"/>
  <c r="P272" i="1"/>
  <c r="P313" i="1"/>
  <c r="P117" i="1"/>
  <c r="P273" i="1"/>
  <c r="P314" i="1"/>
  <c r="P6" i="1"/>
  <c r="P315" i="1"/>
  <c r="P316" i="1"/>
  <c r="P7" i="1"/>
  <c r="P8" i="1"/>
  <c r="P317" i="1"/>
  <c r="P318" i="1"/>
  <c r="P9" i="1"/>
  <c r="P10" i="1"/>
  <c r="P319" i="1"/>
  <c r="P320" i="1"/>
  <c r="P11" i="1"/>
  <c r="P12" i="1"/>
  <c r="P321" i="1"/>
  <c r="P13" i="1"/>
  <c r="P322" i="1"/>
  <c r="P118" i="1"/>
  <c r="P119" i="1"/>
  <c r="P424" i="1"/>
  <c r="P425" i="1"/>
  <c r="P426" i="1"/>
  <c r="P14" i="1"/>
  <c r="P15" i="1"/>
  <c r="P16" i="1"/>
  <c r="P120" i="1"/>
  <c r="P121" i="1"/>
  <c r="P122" i="1"/>
  <c r="P427" i="1"/>
  <c r="P428" i="1"/>
  <c r="P429" i="1"/>
  <c r="P123" i="1"/>
  <c r="P17" i="1"/>
  <c r="P18" i="1"/>
  <c r="P19" i="1"/>
  <c r="P20" i="1"/>
  <c r="P124" i="1"/>
  <c r="P430" i="1"/>
  <c r="P125" i="1"/>
  <c r="P431" i="1"/>
  <c r="P126" i="1"/>
  <c r="P432" i="1"/>
  <c r="P21" i="1"/>
  <c r="P22" i="1"/>
  <c r="P23" i="1"/>
  <c r="P127" i="1"/>
  <c r="P128" i="1"/>
  <c r="P433" i="1"/>
  <c r="P129" i="1"/>
  <c r="P434" i="1"/>
  <c r="P435" i="1"/>
  <c r="P24" i="1"/>
  <c r="P25" i="1"/>
  <c r="P26" i="1"/>
  <c r="P27" i="1"/>
  <c r="P130" i="1"/>
  <c r="P131" i="1"/>
  <c r="P436" i="1"/>
  <c r="P437" i="1"/>
  <c r="P132" i="1"/>
  <c r="P438" i="1"/>
  <c r="P28" i="1"/>
  <c r="P29" i="1"/>
  <c r="P30" i="1"/>
  <c r="P133" i="1"/>
  <c r="P134" i="1"/>
  <c r="P439" i="1"/>
  <c r="P440" i="1"/>
  <c r="P135" i="1"/>
  <c r="P441" i="1"/>
  <c r="P31" i="1"/>
  <c r="P136" i="1"/>
  <c r="P137" i="1"/>
  <c r="P442" i="1"/>
  <c r="P443" i="1"/>
  <c r="P138" i="1"/>
  <c r="P444" i="1"/>
  <c r="P32" i="1"/>
  <c r="P33" i="1"/>
  <c r="P34" i="1"/>
  <c r="P139" i="1"/>
  <c r="P140" i="1"/>
  <c r="P445" i="1"/>
  <c r="P141" i="1"/>
  <c r="P446" i="1"/>
  <c r="P447" i="1"/>
  <c r="P35" i="1"/>
  <c r="P36" i="1"/>
  <c r="P37" i="1"/>
  <c r="P38" i="1"/>
  <c r="P142" i="1"/>
  <c r="P448" i="1"/>
  <c r="P143" i="1"/>
  <c r="P449" i="1"/>
  <c r="P450" i="1"/>
  <c r="P39" i="1"/>
  <c r="P144" i="1"/>
  <c r="P40" i="1"/>
  <c r="P41" i="1"/>
  <c r="P145" i="1"/>
  <c r="P451" i="1"/>
  <c r="P146" i="1"/>
  <c r="P147" i="1"/>
  <c r="P452" i="1"/>
  <c r="P453" i="1"/>
  <c r="P42" i="1"/>
  <c r="P43" i="1"/>
  <c r="P44" i="1"/>
  <c r="P45" i="1"/>
  <c r="P148" i="1"/>
  <c r="P149" i="1"/>
  <c r="P454" i="1"/>
  <c r="P455" i="1"/>
  <c r="P150" i="1"/>
  <c r="P456" i="1"/>
  <c r="P46" i="1"/>
  <c r="P47" i="1"/>
  <c r="P48" i="1"/>
  <c r="P151" i="1"/>
  <c r="P152" i="1"/>
  <c r="P457" i="1"/>
  <c r="P458" i="1"/>
  <c r="P153" i="1"/>
  <c r="P49" i="1"/>
  <c r="P459" i="1"/>
  <c r="P50" i="1"/>
  <c r="P323" i="1"/>
  <c r="P51" i="1"/>
  <c r="P324" i="1"/>
  <c r="P52" i="1"/>
  <c r="P325" i="1"/>
  <c r="P326" i="1"/>
  <c r="P53" i="1"/>
  <c r="P154" i="1"/>
  <c r="P274" i="1"/>
  <c r="P327" i="1"/>
  <c r="P155" i="1"/>
  <c r="P275" i="1"/>
  <c r="P328" i="1"/>
  <c r="P156" i="1"/>
  <c r="P276" i="1"/>
  <c r="P329" i="1"/>
  <c r="P330" i="1"/>
  <c r="P54" i="1"/>
  <c r="P55" i="1"/>
  <c r="P331" i="1"/>
  <c r="P332" i="1"/>
  <c r="P56" i="1"/>
  <c r="P57" i="1"/>
  <c r="P333" i="1"/>
  <c r="P157" i="1"/>
  <c r="P277" i="1"/>
  <c r="P334" i="1"/>
  <c r="P158" i="1"/>
  <c r="P278" i="1"/>
  <c r="P335" i="1"/>
  <c r="P159" i="1"/>
  <c r="P279" i="1"/>
  <c r="P336" i="1"/>
  <c r="P280" i="1"/>
  <c r="P160" i="1"/>
  <c r="P337" i="1"/>
  <c r="P161" i="1"/>
  <c r="P281" i="1"/>
  <c r="P338" i="1"/>
  <c r="P162" i="1"/>
  <c r="P282" i="1"/>
  <c r="P339" i="1"/>
  <c r="P340" i="1"/>
  <c r="P58" i="1"/>
  <c r="P341" i="1"/>
  <c r="P59" i="1"/>
  <c r="P60" i="1"/>
  <c r="P342" i="1"/>
  <c r="P61" i="1"/>
  <c r="P343" i="1"/>
  <c r="P62" i="1"/>
  <c r="P344" i="1"/>
  <c r="P345" i="1"/>
  <c r="P63" i="1"/>
  <c r="P346" i="1"/>
  <c r="P64" i="1"/>
  <c r="P65" i="1"/>
  <c r="P347" i="1"/>
  <c r="P163" i="1"/>
  <c r="P348" i="1"/>
  <c r="P283" i="1"/>
  <c r="P164" i="1"/>
  <c r="P349" i="1"/>
  <c r="P284" i="1"/>
  <c r="P165" i="1"/>
  <c r="P285" i="1"/>
  <c r="P350" i="1"/>
  <c r="P166" i="1"/>
  <c r="P351" i="1"/>
  <c r="P286" i="1"/>
  <c r="P167" i="1"/>
  <c r="P287" i="1"/>
  <c r="P352" i="1"/>
  <c r="P168" i="1"/>
  <c r="P288" i="1"/>
  <c r="P353" i="1"/>
  <c r="P169" i="1"/>
  <c r="P354" i="1"/>
  <c r="P289" i="1"/>
  <c r="P355" i="1"/>
  <c r="P170" i="1"/>
  <c r="P290" i="1"/>
  <c r="P171" i="1"/>
  <c r="P291" i="1"/>
  <c r="P356" i="1"/>
  <c r="P66" i="1"/>
  <c r="P357" i="1"/>
  <c r="P67" i="1"/>
  <c r="P68" i="1"/>
  <c r="P69" i="1"/>
  <c r="P70" i="1"/>
  <c r="P358" i="1"/>
  <c r="P71" i="1"/>
  <c r="P72" i="1"/>
  <c r="P73" i="1"/>
  <c r="P172" i="1"/>
  <c r="P460" i="1"/>
  <c r="P74" i="1"/>
  <c r="P173" i="1"/>
  <c r="P461" i="1"/>
  <c r="P75" i="1"/>
  <c r="P174" i="1"/>
  <c r="P462" i="1"/>
  <c r="P76" i="1"/>
  <c r="P175" i="1"/>
  <c r="P463" i="1"/>
  <c r="P77" i="1"/>
  <c r="P176" i="1"/>
  <c r="P464" i="1"/>
  <c r="P78" i="1"/>
  <c r="P177" i="1"/>
  <c r="P465" i="1"/>
  <c r="P79" i="1"/>
  <c r="P178" i="1"/>
  <c r="P466" i="1"/>
  <c r="P80" i="1"/>
  <c r="P179" i="1"/>
  <c r="P467" i="1"/>
  <c r="P81" i="1"/>
  <c r="P468" i="1"/>
  <c r="P180" i="1"/>
  <c r="P82" i="1"/>
  <c r="P181" i="1"/>
  <c r="P469" i="1"/>
  <c r="P83" i="1"/>
  <c r="P182" i="1"/>
  <c r="P470" i="1"/>
  <c r="P183" i="1"/>
  <c r="P471" i="1"/>
  <c r="P84" i="1"/>
  <c r="P85" i="1"/>
  <c r="P184" i="1"/>
  <c r="P472" i="1"/>
  <c r="P185" i="1"/>
  <c r="P473" i="1"/>
  <c r="P474" i="1"/>
  <c r="P186" i="1"/>
  <c r="P86" i="1"/>
  <c r="P87" i="1"/>
  <c r="P88" i="1"/>
  <c r="P187" i="1"/>
  <c r="P475" i="1"/>
  <c r="P188" i="1"/>
  <c r="P189" i="1"/>
  <c r="P476" i="1"/>
  <c r="P477" i="1"/>
  <c r="P89" i="1"/>
  <c r="P90" i="1"/>
  <c r="P91" i="1"/>
  <c r="P190" i="1"/>
  <c r="P478" i="1"/>
  <c r="P92" i="1"/>
  <c r="P191" i="1"/>
  <c r="P479" i="1"/>
  <c r="P93" i="1"/>
  <c r="P192" i="1"/>
  <c r="P480" i="1"/>
  <c r="P94" i="1"/>
  <c r="P193" i="1"/>
  <c r="P481" i="1"/>
  <c r="P95" i="1"/>
  <c r="P194" i="1"/>
  <c r="P482" i="1"/>
  <c r="P96" i="1"/>
  <c r="P195" i="1"/>
  <c r="P483" i="1"/>
  <c r="P97" i="1"/>
  <c r="P196" i="1"/>
  <c r="P484" i="1"/>
  <c r="P98" i="1"/>
  <c r="P197" i="1"/>
  <c r="P485" i="1"/>
  <c r="P198" i="1"/>
  <c r="P486" i="1"/>
  <c r="P99" i="1"/>
  <c r="P100" i="1"/>
  <c r="P199" i="1"/>
  <c r="P487" i="1"/>
  <c r="P101" i="1"/>
  <c r="P200" i="1"/>
  <c r="P488" i="1"/>
  <c r="P201" i="1"/>
  <c r="P489" i="1"/>
  <c r="P102" i="1"/>
  <c r="P103" i="1"/>
  <c r="P202" i="1"/>
  <c r="P490" i="1"/>
  <c r="P203" i="1"/>
  <c r="P491" i="1"/>
  <c r="P204" i="1"/>
  <c r="P492" i="1"/>
  <c r="P104" i="1"/>
  <c r="P105" i="1"/>
  <c r="P106" i="1"/>
  <c r="P205" i="1"/>
  <c r="P493" i="1"/>
  <c r="P107" i="1"/>
  <c r="P206" i="1"/>
  <c r="P494" i="1"/>
  <c r="P207" i="1"/>
  <c r="P495" i="1"/>
  <c r="P108" i="1"/>
  <c r="P292" i="1"/>
  <c r="P208" i="1"/>
  <c r="P359" i="1"/>
  <c r="P360" i="1"/>
  <c r="P209" i="1"/>
  <c r="P293" i="1"/>
  <c r="P210" i="1"/>
  <c r="P361" i="1"/>
  <c r="P294" i="1"/>
  <c r="P211" i="1"/>
  <c r="P362" i="1"/>
  <c r="P295" i="1"/>
  <c r="P296" i="1"/>
  <c r="P212" i="1"/>
  <c r="P363" i="1"/>
  <c r="P213" i="1"/>
  <c r="P297" i="1"/>
  <c r="P364" i="1"/>
  <c r="P214" i="1"/>
  <c r="P298" i="1"/>
  <c r="P365" i="1"/>
  <c r="P366" i="1"/>
  <c r="P299" i="1"/>
  <c r="P215" i="1"/>
  <c r="P216" i="1"/>
  <c r="P367" i="1"/>
  <c r="P300" i="1"/>
  <c r="P217" i="1"/>
  <c r="P368" i="1"/>
  <c r="P301" i="1"/>
  <c r="P218" i="1"/>
  <c r="P302" i="1"/>
  <c r="P369" i="1"/>
  <c r="P219" i="1"/>
  <c r="P303" i="1"/>
  <c r="P370" i="1"/>
  <c r="P304" i="1"/>
  <c r="P220" i="1"/>
  <c r="P371" i="1"/>
  <c r="P221" i="1"/>
  <c r="P372" i="1"/>
  <c r="P305" i="1"/>
  <c r="P222" i="1"/>
  <c r="P306" i="1"/>
  <c r="P373" i="1"/>
  <c r="P307" i="1"/>
  <c r="P374" i="1"/>
  <c r="P223" i="1"/>
  <c r="P224" i="1"/>
  <c r="P375" i="1"/>
  <c r="P308" i="1"/>
  <c r="P225" i="1"/>
  <c r="P309" i="1"/>
  <c r="P376" i="1"/>
  <c r="P109" i="1"/>
  <c r="P110" i="1"/>
  <c r="P111" i="1"/>
  <c r="P112" i="1"/>
  <c r="P226" i="1"/>
  <c r="P377" i="1"/>
  <c r="P227" i="1"/>
  <c r="P378" i="1"/>
  <c r="P228" i="1"/>
  <c r="P379" i="1"/>
  <c r="P229" i="1"/>
  <c r="P380" i="1"/>
  <c r="P230" i="1"/>
  <c r="P381" i="1"/>
  <c r="P231" i="1"/>
  <c r="P382" i="1"/>
  <c r="P232" i="1"/>
  <c r="P383" i="1"/>
  <c r="P233" i="1"/>
  <c r="P384" i="1"/>
  <c r="P234" i="1"/>
  <c r="P385" i="1"/>
  <c r="P235" i="1"/>
  <c r="P386" i="1"/>
  <c r="P236" i="1"/>
  <c r="P387" i="1"/>
  <c r="P237" i="1"/>
  <c r="P388" i="1"/>
  <c r="P238" i="1"/>
  <c r="P389" i="1"/>
  <c r="P239" i="1"/>
  <c r="P390" i="1"/>
  <c r="P240" i="1"/>
  <c r="P391" i="1"/>
  <c r="P241" i="1"/>
  <c r="P392" i="1"/>
  <c r="P242" i="1"/>
  <c r="P393" i="1"/>
  <c r="P243" i="1"/>
  <c r="P394" i="1"/>
  <c r="P244" i="1"/>
  <c r="P395" i="1"/>
  <c r="P245" i="1"/>
  <c r="P396" i="1"/>
  <c r="P246" i="1"/>
  <c r="P397" i="1"/>
  <c r="P247" i="1"/>
  <c r="P398" i="1"/>
  <c r="P248" i="1"/>
  <c r="P399" i="1"/>
  <c r="P249" i="1"/>
  <c r="P400" i="1"/>
  <c r="P250" i="1"/>
  <c r="P401" i="1"/>
  <c r="P251" i="1"/>
  <c r="P402" i="1"/>
  <c r="P252" i="1"/>
  <c r="P403" i="1"/>
  <c r="P253" i="1"/>
  <c r="P404" i="1"/>
  <c r="P254" i="1"/>
  <c r="P405" i="1"/>
  <c r="P255" i="1"/>
  <c r="P406" i="1"/>
  <c r="P256" i="1"/>
  <c r="P407" i="1"/>
  <c r="P257" i="1"/>
  <c r="P408" i="1"/>
  <c r="P258" i="1"/>
  <c r="P409" i="1"/>
  <c r="P410" i="1"/>
  <c r="P259" i="1"/>
  <c r="P411" i="1"/>
  <c r="P260" i="1"/>
  <c r="P412" i="1"/>
  <c r="P261" i="1"/>
  <c r="P262" i="1"/>
  <c r="P413" i="1"/>
  <c r="P263" i="1"/>
  <c r="P414" i="1"/>
  <c r="P264" i="1"/>
  <c r="P415" i="1"/>
  <c r="P265" i="1"/>
  <c r="P416" i="1"/>
  <c r="P266" i="1"/>
  <c r="P417" i="1"/>
  <c r="P418" i="1"/>
  <c r="P267" i="1"/>
  <c r="P268" i="1"/>
  <c r="P419" i="1"/>
  <c r="P420" i="1"/>
  <c r="P269" i="1"/>
  <c r="P270" i="1"/>
  <c r="P421" i="1"/>
  <c r="P2" i="1"/>
  <c r="Q380" i="1"/>
  <c r="Q230" i="1"/>
  <c r="Q381" i="1"/>
  <c r="Q231" i="1"/>
  <c r="Q382" i="1"/>
  <c r="Q232" i="1"/>
  <c r="Q383" i="1"/>
  <c r="Q233" i="1"/>
  <c r="Q384" i="1"/>
  <c r="Q234" i="1"/>
  <c r="Q385" i="1"/>
  <c r="Q235" i="1"/>
  <c r="Q386" i="1"/>
  <c r="Q236" i="1"/>
  <c r="Q387" i="1"/>
  <c r="Q237" i="1"/>
  <c r="Q388" i="1"/>
  <c r="Q238" i="1"/>
  <c r="Q389" i="1"/>
  <c r="Q239" i="1"/>
  <c r="Q390" i="1"/>
  <c r="Q240" i="1"/>
  <c r="Q391" i="1"/>
  <c r="Q241" i="1"/>
  <c r="Q392" i="1"/>
  <c r="Q242" i="1"/>
  <c r="Q393" i="1"/>
  <c r="Q229" i="1"/>
  <c r="Q58" i="1"/>
  <c r="Q341" i="1"/>
  <c r="Q59" i="1"/>
  <c r="Q60" i="1"/>
  <c r="Q342" i="1"/>
  <c r="Q61" i="1"/>
  <c r="Q343" i="1"/>
  <c r="Q62" i="1"/>
  <c r="Q344" i="1"/>
  <c r="Q345" i="1"/>
  <c r="Q63" i="1"/>
  <c r="Q346" i="1"/>
  <c r="Q64" i="1"/>
  <c r="Q65" i="1"/>
  <c r="Q347" i="1"/>
  <c r="Q340" i="1"/>
  <c r="Q119" i="1"/>
  <c r="Q424" i="1"/>
  <c r="Q425" i="1"/>
  <c r="Q426" i="1"/>
  <c r="Q14" i="1"/>
  <c r="Q15" i="1"/>
  <c r="Q16" i="1"/>
  <c r="Q120" i="1"/>
  <c r="Q121" i="1"/>
  <c r="Q122" i="1"/>
  <c r="Q427" i="1"/>
  <c r="Q428" i="1"/>
  <c r="Q429" i="1"/>
  <c r="Q123" i="1"/>
  <c r="Q17" i="1"/>
  <c r="Q18" i="1"/>
  <c r="Q19" i="1"/>
  <c r="Q20" i="1"/>
  <c r="Q124" i="1"/>
  <c r="Q430" i="1"/>
  <c r="Q125" i="1"/>
  <c r="Q431" i="1"/>
  <c r="Q126" i="1"/>
  <c r="Q432" i="1"/>
  <c r="Q21" i="1"/>
  <c r="Q22" i="1"/>
  <c r="Q23" i="1"/>
  <c r="Q127" i="1"/>
  <c r="Q128" i="1"/>
  <c r="Q433" i="1"/>
  <c r="Q129" i="1"/>
  <c r="Q434" i="1"/>
  <c r="Q435" i="1"/>
  <c r="Q24" i="1"/>
  <c r="Q25" i="1"/>
  <c r="Q26" i="1"/>
  <c r="Q27" i="1"/>
  <c r="Q130" i="1"/>
  <c r="Q131" i="1"/>
  <c r="Q436" i="1"/>
  <c r="Q437" i="1"/>
  <c r="Q132" i="1"/>
  <c r="Q438" i="1"/>
  <c r="Q28" i="1"/>
  <c r="Q29" i="1"/>
  <c r="Q30" i="1"/>
  <c r="Q133" i="1"/>
  <c r="Q134" i="1"/>
  <c r="Q439" i="1"/>
  <c r="Q440" i="1"/>
  <c r="Q135" i="1"/>
  <c r="Q441" i="1"/>
  <c r="Q31" i="1"/>
  <c r="Q136" i="1"/>
  <c r="Q137" i="1"/>
  <c r="Q442" i="1"/>
  <c r="Q443" i="1"/>
  <c r="Q138" i="1"/>
  <c r="Q444" i="1"/>
  <c r="Q32" i="1"/>
  <c r="Q33" i="1"/>
  <c r="Q34" i="1"/>
  <c r="Q139" i="1"/>
  <c r="Q140" i="1"/>
  <c r="Q445" i="1"/>
  <c r="Q141" i="1"/>
  <c r="Q446" i="1"/>
  <c r="Q447" i="1"/>
  <c r="Q35" i="1"/>
  <c r="Q36" i="1"/>
  <c r="Q37" i="1"/>
  <c r="Q38" i="1"/>
  <c r="Q142" i="1"/>
  <c r="Q448" i="1"/>
  <c r="Q143" i="1"/>
  <c r="Q449" i="1"/>
  <c r="Q450" i="1"/>
  <c r="Q39" i="1"/>
  <c r="Q144" i="1"/>
  <c r="Q40" i="1"/>
  <c r="Q41" i="1"/>
  <c r="Q145" i="1"/>
  <c r="Q451" i="1"/>
  <c r="Q146" i="1"/>
  <c r="Q147" i="1"/>
  <c r="Q452" i="1"/>
  <c r="Q453" i="1"/>
  <c r="Q42" i="1"/>
  <c r="Q43" i="1"/>
  <c r="Q44" i="1"/>
  <c r="Q45" i="1"/>
  <c r="Q148" i="1"/>
  <c r="Q149" i="1"/>
  <c r="Q454" i="1"/>
  <c r="Q455" i="1"/>
  <c r="Q150" i="1"/>
  <c r="Q456" i="1"/>
  <c r="Q46" i="1"/>
  <c r="Q47" i="1"/>
  <c r="Q48" i="1"/>
  <c r="Q151" i="1"/>
  <c r="Q152" i="1"/>
  <c r="Q457" i="1"/>
  <c r="Q458" i="1"/>
  <c r="Q153" i="1"/>
  <c r="Q49" i="1"/>
  <c r="Q459" i="1"/>
  <c r="Q50" i="1"/>
  <c r="Q323" i="1"/>
  <c r="Q51" i="1"/>
  <c r="Q324" i="1"/>
  <c r="Q52" i="1"/>
  <c r="Q325" i="1"/>
  <c r="Q326" i="1"/>
  <c r="Q53" i="1"/>
  <c r="Q154" i="1"/>
  <c r="Q274" i="1"/>
  <c r="Q327" i="1"/>
  <c r="Q155" i="1"/>
  <c r="Q275" i="1"/>
  <c r="Q328" i="1"/>
  <c r="Q156" i="1"/>
  <c r="Q276" i="1"/>
  <c r="Q329" i="1"/>
  <c r="Q330" i="1"/>
  <c r="Q54" i="1"/>
  <c r="Q55" i="1"/>
  <c r="Q331" i="1"/>
  <c r="Q332" i="1"/>
  <c r="Q56" i="1"/>
  <c r="Q57" i="1"/>
  <c r="Q333" i="1"/>
  <c r="Q157" i="1"/>
  <c r="Q277" i="1"/>
  <c r="Q334" i="1"/>
  <c r="Q158" i="1"/>
  <c r="Q278" i="1"/>
  <c r="Q335" i="1"/>
  <c r="Q159" i="1"/>
  <c r="Q279" i="1"/>
  <c r="Q336" i="1"/>
  <c r="Q280" i="1"/>
  <c r="Q160" i="1"/>
  <c r="Q337" i="1"/>
  <c r="Q161" i="1"/>
  <c r="Q281" i="1"/>
  <c r="Q338" i="1"/>
  <c r="Q162" i="1"/>
  <c r="Q282" i="1"/>
  <c r="Q339" i="1"/>
  <c r="Q118" i="1"/>
  <c r="Q319" i="1"/>
  <c r="Q320" i="1"/>
  <c r="Q11" i="1"/>
  <c r="Q12" i="1"/>
  <c r="Q321" i="1"/>
  <c r="Q13" i="1"/>
  <c r="Q322" i="1"/>
  <c r="Q315" i="1"/>
  <c r="Q316" i="1"/>
  <c r="Q7" i="1"/>
  <c r="Q8" i="1"/>
  <c r="Q317" i="1"/>
  <c r="Q318" i="1"/>
  <c r="Q9" i="1"/>
  <c r="Q10" i="1"/>
  <c r="Q6" i="1"/>
  <c r="R378" i="1"/>
  <c r="R227" i="1"/>
  <c r="R114" i="1"/>
  <c r="R116" i="1"/>
  <c r="R117" i="1"/>
  <c r="R271" i="1"/>
  <c r="R272" i="1"/>
  <c r="R273" i="1"/>
  <c r="R311" i="1"/>
  <c r="R313" i="1"/>
  <c r="R314" i="1"/>
  <c r="N116" i="1"/>
  <c r="N117" i="1"/>
  <c r="N271" i="1"/>
  <c r="N272" i="1"/>
  <c r="N273" i="1"/>
  <c r="N311" i="1"/>
  <c r="N313" i="1"/>
  <c r="N314" i="1"/>
  <c r="N114" i="1"/>
  <c r="R423" i="1"/>
  <c r="N423" i="1"/>
  <c r="R115" i="1"/>
  <c r="N115" i="1"/>
  <c r="R4" i="1"/>
  <c r="N4" i="1"/>
  <c r="R3" i="1"/>
  <c r="R113" i="1"/>
  <c r="R422" i="1"/>
  <c r="N3" i="1"/>
  <c r="N113" i="1"/>
  <c r="N422" i="1"/>
  <c r="R312" i="1"/>
  <c r="N312" i="1"/>
  <c r="R5" i="1"/>
  <c r="N5" i="1"/>
  <c r="N310" i="1"/>
  <c r="R310" i="1"/>
  <c r="R2" i="1"/>
  <c r="N2" i="1"/>
  <c r="E270" i="1"/>
  <c r="E421" i="1"/>
  <c r="E414" i="1"/>
  <c r="E263" i="1"/>
  <c r="E420" i="1"/>
  <c r="E269" i="1"/>
  <c r="E413" i="1"/>
  <c r="E262" i="1"/>
  <c r="E419" i="1"/>
  <c r="E268" i="1"/>
  <c r="E412" i="1"/>
  <c r="E261" i="1"/>
  <c r="E418" i="1"/>
  <c r="E267" i="1"/>
  <c r="E411" i="1"/>
  <c r="E260" i="1"/>
  <c r="E417" i="1"/>
  <c r="E266" i="1"/>
  <c r="E410" i="1"/>
  <c r="E259" i="1"/>
  <c r="E409" i="1"/>
  <c r="E258" i="1"/>
  <c r="E416" i="1"/>
  <c r="E265" i="1"/>
  <c r="E408" i="1"/>
  <c r="E257" i="1"/>
  <c r="E415" i="1"/>
  <c r="E264" i="1"/>
  <c r="E407" i="1"/>
  <c r="E400" i="1"/>
  <c r="R229" i="1"/>
  <c r="R380" i="1"/>
  <c r="R231" i="1"/>
  <c r="R270" i="1"/>
  <c r="R243" i="1"/>
  <c r="R257" i="1"/>
  <c r="R230" i="1"/>
  <c r="R244" i="1"/>
  <c r="R258" i="1"/>
  <c r="R245" i="1"/>
  <c r="R259" i="1"/>
  <c r="R232" i="1"/>
  <c r="R246" i="1"/>
  <c r="R260" i="1"/>
  <c r="R233" i="1"/>
  <c r="R247" i="1"/>
  <c r="R261" i="1"/>
  <c r="R234" i="1"/>
  <c r="R248" i="1"/>
  <c r="R262" i="1"/>
  <c r="R235" i="1"/>
  <c r="R249" i="1"/>
  <c r="R263" i="1"/>
  <c r="R236" i="1"/>
  <c r="R250" i="1"/>
  <c r="R264" i="1"/>
  <c r="R237" i="1"/>
  <c r="R251" i="1"/>
  <c r="R265" i="1"/>
  <c r="R238" i="1"/>
  <c r="R252" i="1"/>
  <c r="R266" i="1"/>
  <c r="R239" i="1"/>
  <c r="R253" i="1"/>
  <c r="R267" i="1"/>
  <c r="R240" i="1"/>
  <c r="R254" i="1"/>
  <c r="R268" i="1"/>
  <c r="R241" i="1"/>
  <c r="R255" i="1"/>
  <c r="R269" i="1"/>
  <c r="R242" i="1"/>
  <c r="R256" i="1"/>
  <c r="R226" i="1"/>
  <c r="R228" i="1"/>
  <c r="R394" i="1"/>
  <c r="R408" i="1"/>
  <c r="R381" i="1"/>
  <c r="R395" i="1"/>
  <c r="R409" i="1"/>
  <c r="R382" i="1"/>
  <c r="R396" i="1"/>
  <c r="R410" i="1"/>
  <c r="R383" i="1"/>
  <c r="R397" i="1"/>
  <c r="R411" i="1"/>
  <c r="R384" i="1"/>
  <c r="R398" i="1"/>
  <c r="R412" i="1"/>
  <c r="R385" i="1"/>
  <c r="R399" i="1"/>
  <c r="R413" i="1"/>
  <c r="R386" i="1"/>
  <c r="R400" i="1"/>
  <c r="R414" i="1"/>
  <c r="R387" i="1"/>
  <c r="R401" i="1"/>
  <c r="R415" i="1"/>
  <c r="R388" i="1"/>
  <c r="R402" i="1"/>
  <c r="R416" i="1"/>
  <c r="R389" i="1"/>
  <c r="R403" i="1"/>
  <c r="R417" i="1"/>
  <c r="R390" i="1"/>
  <c r="R404" i="1"/>
  <c r="R418" i="1"/>
  <c r="R391" i="1"/>
  <c r="R405" i="1"/>
  <c r="R419" i="1"/>
  <c r="R392" i="1"/>
  <c r="R406" i="1"/>
  <c r="R420" i="1"/>
  <c r="R393" i="1"/>
  <c r="R407" i="1"/>
  <c r="R421" i="1"/>
  <c r="R379" i="1"/>
  <c r="R377" i="1"/>
  <c r="M138" i="1"/>
  <c r="M443" i="1"/>
  <c r="M16" i="1"/>
  <c r="M119" i="1"/>
  <c r="M425" i="1"/>
  <c r="M36" i="1"/>
  <c r="M139" i="1"/>
  <c r="M445" i="1"/>
  <c r="M17" i="1"/>
  <c r="M122" i="1"/>
  <c r="M427" i="1"/>
  <c r="M40" i="1"/>
  <c r="M143" i="1"/>
  <c r="M449" i="1"/>
  <c r="M22" i="1"/>
  <c r="M125" i="1"/>
  <c r="M432" i="1"/>
  <c r="M43" i="1"/>
  <c r="M147" i="1"/>
  <c r="M452" i="1"/>
  <c r="M24" i="1"/>
  <c r="M129" i="1"/>
  <c r="M435" i="1"/>
  <c r="M46" i="1"/>
  <c r="M150" i="1"/>
  <c r="M456" i="1"/>
  <c r="M28" i="1"/>
  <c r="M132" i="1"/>
  <c r="M438" i="1"/>
  <c r="M49" i="1"/>
  <c r="M153" i="1"/>
  <c r="M459" i="1"/>
  <c r="M31" i="1"/>
  <c r="M135" i="1"/>
  <c r="M441" i="1"/>
  <c r="M33" i="1"/>
  <c r="M136" i="1"/>
  <c r="M442" i="1"/>
  <c r="M15" i="1"/>
  <c r="M120" i="1"/>
  <c r="M424" i="1"/>
  <c r="M35" i="1"/>
  <c r="M141" i="1"/>
  <c r="M447" i="1"/>
  <c r="M18" i="1"/>
  <c r="M123" i="1"/>
  <c r="M428" i="1"/>
  <c r="M39" i="1"/>
  <c r="M144" i="1"/>
  <c r="M450" i="1"/>
  <c r="M21" i="1"/>
  <c r="M126" i="1"/>
  <c r="M431" i="1"/>
  <c r="M32" i="1"/>
  <c r="M137" i="1"/>
  <c r="M444" i="1"/>
  <c r="M14" i="1"/>
  <c r="M118" i="1"/>
  <c r="M426" i="1"/>
  <c r="M37" i="1"/>
  <c r="M140" i="1"/>
  <c r="M446" i="1"/>
  <c r="M19" i="1"/>
  <c r="M121" i="1"/>
  <c r="M429" i="1"/>
  <c r="M42" i="1"/>
  <c r="M146" i="1"/>
  <c r="M453" i="1"/>
  <c r="M25" i="1"/>
  <c r="M434" i="1"/>
  <c r="M102" i="1"/>
  <c r="M201" i="1"/>
  <c r="M489" i="1"/>
  <c r="M84" i="1"/>
  <c r="M183" i="1"/>
  <c r="M471" i="1"/>
  <c r="M105" i="1"/>
  <c r="M203" i="1"/>
  <c r="M492" i="1"/>
  <c r="M86" i="1"/>
  <c r="M186" i="1"/>
  <c r="M473" i="1"/>
  <c r="M108" i="1"/>
  <c r="M207" i="1"/>
  <c r="M495" i="1"/>
  <c r="M89" i="1"/>
  <c r="M189" i="1"/>
  <c r="M477" i="1"/>
  <c r="M99" i="1"/>
  <c r="M198" i="1"/>
  <c r="M486" i="1"/>
  <c r="M81" i="1"/>
  <c r="M180" i="1"/>
  <c r="M468" i="1"/>
  <c r="M104" i="1"/>
  <c r="M204" i="1"/>
  <c r="M491" i="1"/>
  <c r="M87" i="1"/>
  <c r="M185" i="1"/>
  <c r="M474" i="1"/>
  <c r="M90" i="1"/>
  <c r="M188" i="1"/>
  <c r="M476" i="1"/>
  <c r="M34" i="1"/>
  <c r="R138" i="1"/>
  <c r="R443" i="1"/>
  <c r="R16" i="1"/>
  <c r="R119" i="1"/>
  <c r="R425" i="1"/>
  <c r="R36" i="1"/>
  <c r="R139" i="1"/>
  <c r="R445" i="1"/>
  <c r="R17" i="1"/>
  <c r="R122" i="1"/>
  <c r="R427" i="1"/>
  <c r="R40" i="1"/>
  <c r="R143" i="1"/>
  <c r="R449" i="1"/>
  <c r="R22" i="1"/>
  <c r="R125" i="1"/>
  <c r="R432" i="1"/>
  <c r="R43" i="1"/>
  <c r="R147" i="1"/>
  <c r="R452" i="1"/>
  <c r="R24" i="1"/>
  <c r="R129" i="1"/>
  <c r="R435" i="1"/>
  <c r="R46" i="1"/>
  <c r="R150" i="1"/>
  <c r="R456" i="1"/>
  <c r="R28" i="1"/>
  <c r="R132" i="1"/>
  <c r="R438" i="1"/>
  <c r="R49" i="1"/>
  <c r="R153" i="1"/>
  <c r="R459" i="1"/>
  <c r="R31" i="1"/>
  <c r="R135" i="1"/>
  <c r="R441" i="1"/>
  <c r="R33" i="1"/>
  <c r="R136" i="1"/>
  <c r="R442" i="1"/>
  <c r="R15" i="1"/>
  <c r="R120" i="1"/>
  <c r="R424" i="1"/>
  <c r="R35" i="1"/>
  <c r="R141" i="1"/>
  <c r="R447" i="1"/>
  <c r="R18" i="1"/>
  <c r="R123" i="1"/>
  <c r="R428" i="1"/>
  <c r="R39" i="1"/>
  <c r="R144" i="1"/>
  <c r="R450" i="1"/>
  <c r="R21" i="1"/>
  <c r="R126" i="1"/>
  <c r="R431" i="1"/>
  <c r="R41" i="1"/>
  <c r="R145" i="1"/>
  <c r="R451" i="1"/>
  <c r="R23" i="1"/>
  <c r="R127" i="1"/>
  <c r="R433" i="1"/>
  <c r="R44" i="1"/>
  <c r="R148" i="1"/>
  <c r="R454" i="1"/>
  <c r="R26" i="1"/>
  <c r="R130" i="1"/>
  <c r="R436" i="1"/>
  <c r="R47" i="1"/>
  <c r="R151" i="1"/>
  <c r="R457" i="1"/>
  <c r="R29" i="1"/>
  <c r="R133" i="1"/>
  <c r="R439" i="1"/>
  <c r="R32" i="1"/>
  <c r="R137" i="1"/>
  <c r="R444" i="1"/>
  <c r="R14" i="1"/>
  <c r="R118" i="1"/>
  <c r="R426" i="1"/>
  <c r="R37" i="1"/>
  <c r="R140" i="1"/>
  <c r="R446" i="1"/>
  <c r="R19" i="1"/>
  <c r="R121" i="1"/>
  <c r="R429" i="1"/>
  <c r="R38" i="1"/>
  <c r="R142" i="1"/>
  <c r="R448" i="1"/>
  <c r="R20" i="1"/>
  <c r="R124" i="1"/>
  <c r="R430" i="1"/>
  <c r="R42" i="1"/>
  <c r="R146" i="1"/>
  <c r="R453" i="1"/>
  <c r="R25" i="1"/>
  <c r="R128" i="1"/>
  <c r="R434" i="1"/>
  <c r="R45" i="1"/>
  <c r="R149" i="1"/>
  <c r="R455" i="1"/>
  <c r="R27" i="1"/>
  <c r="R131" i="1"/>
  <c r="R437" i="1"/>
  <c r="R48" i="1"/>
  <c r="R152" i="1"/>
  <c r="R458" i="1"/>
  <c r="R30" i="1"/>
  <c r="R134" i="1"/>
  <c r="R440" i="1"/>
  <c r="R91" i="1"/>
  <c r="R190" i="1"/>
  <c r="R478" i="1"/>
  <c r="R73" i="1"/>
  <c r="R172" i="1"/>
  <c r="R460" i="1"/>
  <c r="R94" i="1"/>
  <c r="R193" i="1"/>
  <c r="R481" i="1"/>
  <c r="R76" i="1"/>
  <c r="R175" i="1"/>
  <c r="R463" i="1"/>
  <c r="R97" i="1"/>
  <c r="R196" i="1"/>
  <c r="R484" i="1"/>
  <c r="R79" i="1"/>
  <c r="R178" i="1"/>
  <c r="R466" i="1"/>
  <c r="R100" i="1"/>
  <c r="R199" i="1"/>
  <c r="R487" i="1"/>
  <c r="R82" i="1"/>
  <c r="R181" i="1"/>
  <c r="R469" i="1"/>
  <c r="R103" i="1"/>
  <c r="R202" i="1"/>
  <c r="R490" i="1"/>
  <c r="R85" i="1"/>
  <c r="R184" i="1"/>
  <c r="R472" i="1"/>
  <c r="R106" i="1"/>
  <c r="R205" i="1"/>
  <c r="R493" i="1"/>
  <c r="R88" i="1"/>
  <c r="R187" i="1"/>
  <c r="R475" i="1"/>
  <c r="R92" i="1"/>
  <c r="R191" i="1"/>
  <c r="R479" i="1"/>
  <c r="R74" i="1"/>
  <c r="R173" i="1"/>
  <c r="R461" i="1"/>
  <c r="R95" i="1"/>
  <c r="R194" i="1"/>
  <c r="R482" i="1"/>
  <c r="R77" i="1"/>
  <c r="R176" i="1"/>
  <c r="R464" i="1"/>
  <c r="R98" i="1"/>
  <c r="R197" i="1"/>
  <c r="R485" i="1"/>
  <c r="R80" i="1"/>
  <c r="R179" i="1"/>
  <c r="R467" i="1"/>
  <c r="R102" i="1"/>
  <c r="R201" i="1"/>
  <c r="R489" i="1"/>
  <c r="R84" i="1"/>
  <c r="R183" i="1"/>
  <c r="R471" i="1"/>
  <c r="R105" i="1"/>
  <c r="R203" i="1"/>
  <c r="R492" i="1"/>
  <c r="R86" i="1"/>
  <c r="R186" i="1"/>
  <c r="R473" i="1"/>
  <c r="R108" i="1"/>
  <c r="R207" i="1"/>
  <c r="R495" i="1"/>
  <c r="R89" i="1"/>
  <c r="R189" i="1"/>
  <c r="R477" i="1"/>
  <c r="R93" i="1"/>
  <c r="R192" i="1"/>
  <c r="R480" i="1"/>
  <c r="R75" i="1"/>
  <c r="R174" i="1"/>
  <c r="R462" i="1"/>
  <c r="R96" i="1"/>
  <c r="R195" i="1"/>
  <c r="R483" i="1"/>
  <c r="R78" i="1"/>
  <c r="R177" i="1"/>
  <c r="R465" i="1"/>
  <c r="R99" i="1"/>
  <c r="R198" i="1"/>
  <c r="R486" i="1"/>
  <c r="R81" i="1"/>
  <c r="R180" i="1"/>
  <c r="R468" i="1"/>
  <c r="R101" i="1"/>
  <c r="R200" i="1"/>
  <c r="R488" i="1"/>
  <c r="R83" i="1"/>
  <c r="R182" i="1"/>
  <c r="R470" i="1"/>
  <c r="R104" i="1"/>
  <c r="R204" i="1"/>
  <c r="R491" i="1"/>
  <c r="R87" i="1"/>
  <c r="R185" i="1"/>
  <c r="R474" i="1"/>
  <c r="R107" i="1"/>
  <c r="R206" i="1"/>
  <c r="R494" i="1"/>
  <c r="R90" i="1"/>
  <c r="R188" i="1"/>
  <c r="R476" i="1"/>
  <c r="R34" i="1"/>
  <c r="N6" i="1"/>
  <c r="N50" i="1"/>
  <c r="N58" i="1"/>
  <c r="N66" i="1"/>
  <c r="N109" i="1"/>
  <c r="N10" i="1"/>
  <c r="N54" i="1"/>
  <c r="N62" i="1"/>
  <c r="N70" i="1"/>
  <c r="N111" i="1"/>
  <c r="N7" i="1"/>
  <c r="N51" i="1"/>
  <c r="N59" i="1"/>
  <c r="N67" i="1"/>
  <c r="N11" i="1"/>
  <c r="N55" i="1"/>
  <c r="N63" i="1"/>
  <c r="N8" i="1"/>
  <c r="N52" i="1"/>
  <c r="N60" i="1"/>
  <c r="N68" i="1"/>
  <c r="N12" i="1"/>
  <c r="N56" i="1"/>
  <c r="N64" i="1"/>
  <c r="N71" i="1"/>
  <c r="N9" i="1"/>
  <c r="N53" i="1"/>
  <c r="N61" i="1"/>
  <c r="N69" i="1"/>
  <c r="N110" i="1"/>
  <c r="N13" i="1"/>
  <c r="N57" i="1"/>
  <c r="N65" i="1"/>
  <c r="N72" i="1"/>
  <c r="N112" i="1"/>
  <c r="N315" i="1"/>
  <c r="N323" i="1"/>
  <c r="N340" i="1"/>
  <c r="N319" i="1"/>
  <c r="N330" i="1"/>
  <c r="N344" i="1"/>
  <c r="N316" i="1"/>
  <c r="N324" i="1"/>
  <c r="N341" i="1"/>
  <c r="N357" i="1"/>
  <c r="N320" i="1"/>
  <c r="N331" i="1"/>
  <c r="N345" i="1"/>
  <c r="N358" i="1"/>
  <c r="N317" i="1"/>
  <c r="N325" i="1"/>
  <c r="N342" i="1"/>
  <c r="N321" i="1"/>
  <c r="N332" i="1"/>
  <c r="N346" i="1"/>
  <c r="N318" i="1"/>
  <c r="N326" i="1"/>
  <c r="N343" i="1"/>
  <c r="N322" i="1"/>
  <c r="N333" i="1"/>
  <c r="N347" i="1"/>
  <c r="R50" i="1"/>
  <c r="R58" i="1"/>
  <c r="R66" i="1"/>
  <c r="R109" i="1"/>
  <c r="R10" i="1"/>
  <c r="R54" i="1"/>
  <c r="R62" i="1"/>
  <c r="R70" i="1"/>
  <c r="R111" i="1"/>
  <c r="R7" i="1"/>
  <c r="R51" i="1"/>
  <c r="R59" i="1"/>
  <c r="R67" i="1"/>
  <c r="R11" i="1"/>
  <c r="R55" i="1"/>
  <c r="R63" i="1"/>
  <c r="R8" i="1"/>
  <c r="R52" i="1"/>
  <c r="R60" i="1"/>
  <c r="R68" i="1"/>
  <c r="R12" i="1"/>
  <c r="R56" i="1"/>
  <c r="R64" i="1"/>
  <c r="R71" i="1"/>
  <c r="R9" i="1"/>
  <c r="R53" i="1"/>
  <c r="R61" i="1"/>
  <c r="R69" i="1"/>
  <c r="R110" i="1"/>
  <c r="R13" i="1"/>
  <c r="R57" i="1"/>
  <c r="R65" i="1"/>
  <c r="R72" i="1"/>
  <c r="R112" i="1"/>
  <c r="R315" i="1"/>
  <c r="R323" i="1"/>
  <c r="R340" i="1"/>
  <c r="R319" i="1"/>
  <c r="R330" i="1"/>
  <c r="R344" i="1"/>
  <c r="R316" i="1"/>
  <c r="R324" i="1"/>
  <c r="R341" i="1"/>
  <c r="R357" i="1"/>
  <c r="R320" i="1"/>
  <c r="R331" i="1"/>
  <c r="R345" i="1"/>
  <c r="R358" i="1"/>
  <c r="R317" i="1"/>
  <c r="R325" i="1"/>
  <c r="R342" i="1"/>
  <c r="R321" i="1"/>
  <c r="R332" i="1"/>
  <c r="R346" i="1"/>
  <c r="R318" i="1"/>
  <c r="R326" i="1"/>
  <c r="R343" i="1"/>
  <c r="R322" i="1"/>
  <c r="R333" i="1"/>
  <c r="R347" i="1"/>
  <c r="R6" i="1"/>
  <c r="R166" i="1"/>
  <c r="R211" i="1"/>
  <c r="R220" i="1"/>
  <c r="R160" i="1"/>
  <c r="R169" i="1"/>
  <c r="R214" i="1"/>
  <c r="R223" i="1"/>
  <c r="R154" i="1"/>
  <c r="R163" i="1"/>
  <c r="R208" i="1"/>
  <c r="R217" i="1"/>
  <c r="R277" i="1"/>
  <c r="R286" i="1"/>
  <c r="R295" i="1"/>
  <c r="R304" i="1"/>
  <c r="R280" i="1"/>
  <c r="R289" i="1"/>
  <c r="R298" i="1"/>
  <c r="R307" i="1"/>
  <c r="R274" i="1"/>
  <c r="R283" i="1"/>
  <c r="R292" i="1"/>
  <c r="R301" i="1"/>
  <c r="R334" i="1"/>
  <c r="R351" i="1"/>
  <c r="R362" i="1"/>
  <c r="R371" i="1"/>
  <c r="R337" i="1"/>
  <c r="R354" i="1"/>
  <c r="R365" i="1"/>
  <c r="R374" i="1"/>
  <c r="R327" i="1"/>
  <c r="R348" i="1"/>
  <c r="R359" i="1"/>
  <c r="R368" i="1"/>
  <c r="R158" i="1"/>
  <c r="R167" i="1"/>
  <c r="R212" i="1"/>
  <c r="R221" i="1"/>
  <c r="R161" i="1"/>
  <c r="R170" i="1"/>
  <c r="R215" i="1"/>
  <c r="R224" i="1"/>
  <c r="R155" i="1"/>
  <c r="R164" i="1"/>
  <c r="R209" i="1"/>
  <c r="R218" i="1"/>
  <c r="R278" i="1"/>
  <c r="R287" i="1"/>
  <c r="R296" i="1"/>
  <c r="R305" i="1"/>
  <c r="R281" i="1"/>
  <c r="R290" i="1"/>
  <c r="R299" i="1"/>
  <c r="R308" i="1"/>
  <c r="R275" i="1"/>
  <c r="R284" i="1"/>
  <c r="R293" i="1"/>
  <c r="R302" i="1"/>
  <c r="R335" i="1"/>
  <c r="R352" i="1"/>
  <c r="R363" i="1"/>
  <c r="R372" i="1"/>
  <c r="R338" i="1"/>
  <c r="R355" i="1"/>
  <c r="R366" i="1"/>
  <c r="R375" i="1"/>
  <c r="R328" i="1"/>
  <c r="R349" i="1"/>
  <c r="R360" i="1"/>
  <c r="R369" i="1"/>
  <c r="R159" i="1"/>
  <c r="R168" i="1"/>
  <c r="R213" i="1"/>
  <c r="R222" i="1"/>
  <c r="R162" i="1"/>
  <c r="R171" i="1"/>
  <c r="R216" i="1"/>
  <c r="R225" i="1"/>
  <c r="R156" i="1"/>
  <c r="R165" i="1"/>
  <c r="R210" i="1"/>
  <c r="R219" i="1"/>
  <c r="R279" i="1"/>
  <c r="R288" i="1"/>
  <c r="R297" i="1"/>
  <c r="R306" i="1"/>
  <c r="R282" i="1"/>
  <c r="R291" i="1"/>
  <c r="R300" i="1"/>
  <c r="R309" i="1"/>
  <c r="R276" i="1"/>
  <c r="R285" i="1"/>
  <c r="R294" i="1"/>
  <c r="R303" i="1"/>
  <c r="R336" i="1"/>
  <c r="R353" i="1"/>
  <c r="R364" i="1"/>
  <c r="R373" i="1"/>
  <c r="R339" i="1"/>
  <c r="R356" i="1"/>
  <c r="R367" i="1"/>
  <c r="R376" i="1"/>
  <c r="R329" i="1"/>
  <c r="R350" i="1"/>
  <c r="R361" i="1"/>
  <c r="R370" i="1"/>
  <c r="R157" i="1"/>
  <c r="N166" i="1"/>
  <c r="N211" i="1"/>
  <c r="N220" i="1"/>
  <c r="N160" i="1"/>
  <c r="N169" i="1"/>
  <c r="N214" i="1"/>
  <c r="N223" i="1"/>
  <c r="N154" i="1"/>
  <c r="N163" i="1"/>
  <c r="N208" i="1"/>
  <c r="N217" i="1"/>
  <c r="N277" i="1"/>
  <c r="N286" i="1"/>
  <c r="N295" i="1"/>
  <c r="N304" i="1"/>
  <c r="N280" i="1"/>
  <c r="N289" i="1"/>
  <c r="N298" i="1"/>
  <c r="N307" i="1"/>
  <c r="N274" i="1"/>
  <c r="N283" i="1"/>
  <c r="N292" i="1"/>
  <c r="N301" i="1"/>
  <c r="N334" i="1"/>
  <c r="N351" i="1"/>
  <c r="N362" i="1"/>
  <c r="N371" i="1"/>
  <c r="N337" i="1"/>
  <c r="N354" i="1"/>
  <c r="N365" i="1"/>
  <c r="N374" i="1"/>
  <c r="N327" i="1"/>
  <c r="N348" i="1"/>
  <c r="N359" i="1"/>
  <c r="N368" i="1"/>
  <c r="N158" i="1"/>
  <c r="N167" i="1"/>
  <c r="N212" i="1"/>
  <c r="N221" i="1"/>
  <c r="N161" i="1"/>
  <c r="N170" i="1"/>
  <c r="N215" i="1"/>
  <c r="N224" i="1"/>
  <c r="N155" i="1"/>
  <c r="N164" i="1"/>
  <c r="N209" i="1"/>
  <c r="N218" i="1"/>
  <c r="N278" i="1"/>
  <c r="N287" i="1"/>
  <c r="N296" i="1"/>
  <c r="N305" i="1"/>
  <c r="N281" i="1"/>
  <c r="N290" i="1"/>
  <c r="N299" i="1"/>
  <c r="N308" i="1"/>
  <c r="N275" i="1"/>
  <c r="N284" i="1"/>
  <c r="N293" i="1"/>
  <c r="N302" i="1"/>
  <c r="N335" i="1"/>
  <c r="N352" i="1"/>
  <c r="N363" i="1"/>
  <c r="N372" i="1"/>
  <c r="N338" i="1"/>
  <c r="N355" i="1"/>
  <c r="N366" i="1"/>
  <c r="N375" i="1"/>
  <c r="N328" i="1"/>
  <c r="N349" i="1"/>
  <c r="N360" i="1"/>
  <c r="N369" i="1"/>
  <c r="N159" i="1"/>
  <c r="N168" i="1"/>
  <c r="N213" i="1"/>
  <c r="N222" i="1"/>
  <c r="N162" i="1"/>
  <c r="N171" i="1"/>
  <c r="N216" i="1"/>
  <c r="N225" i="1"/>
  <c r="N156" i="1"/>
  <c r="N165" i="1"/>
  <c r="N210" i="1"/>
  <c r="N219" i="1"/>
  <c r="N279" i="1"/>
  <c r="N288" i="1"/>
  <c r="N297" i="1"/>
  <c r="N306" i="1"/>
  <c r="N282" i="1"/>
  <c r="N291" i="1"/>
  <c r="N300" i="1"/>
  <c r="N309" i="1"/>
  <c r="N276" i="1"/>
  <c r="N285" i="1"/>
  <c r="N294" i="1"/>
  <c r="N303" i="1"/>
  <c r="N336" i="1"/>
  <c r="N353" i="1"/>
  <c r="N364" i="1"/>
  <c r="N373" i="1"/>
  <c r="N339" i="1"/>
  <c r="N356" i="1"/>
  <c r="N367" i="1"/>
  <c r="N376" i="1"/>
  <c r="N329" i="1"/>
  <c r="N350" i="1"/>
  <c r="N361" i="1"/>
  <c r="N370" i="1"/>
  <c r="N157" i="1"/>
</calcChain>
</file>

<file path=xl/sharedStrings.xml><?xml version="1.0" encoding="utf-8"?>
<sst xmlns="http://schemas.openxmlformats.org/spreadsheetml/2006/main" count="4876" uniqueCount="70">
  <si>
    <t>treatment</t>
  </si>
  <si>
    <t xml:space="preserve">mass_remaining </t>
  </si>
  <si>
    <t>CC_savannah</t>
  </si>
  <si>
    <t>isolate</t>
  </si>
  <si>
    <t>harvest_date</t>
  </si>
  <si>
    <t>mt.mo</t>
  </si>
  <si>
    <t>Oak_1</t>
  </si>
  <si>
    <t>Mel_Black</t>
  </si>
  <si>
    <t>Mel_White</t>
  </si>
  <si>
    <t>Mort</t>
  </si>
  <si>
    <t>Oak_2</t>
  </si>
  <si>
    <t>Oak_3</t>
  </si>
  <si>
    <t>NA</t>
  </si>
  <si>
    <t>Ceno</t>
  </si>
  <si>
    <t>myc_assoc</t>
  </si>
  <si>
    <t>Zygo</t>
  </si>
  <si>
    <t>forest_grassland</t>
  </si>
  <si>
    <t>AM</t>
  </si>
  <si>
    <t>mixed</t>
  </si>
  <si>
    <t>EM</t>
  </si>
  <si>
    <t>AM_tree</t>
  </si>
  <si>
    <t>AM_grass</t>
  </si>
  <si>
    <t>EM_tree</t>
  </si>
  <si>
    <t>EM_forb</t>
  </si>
  <si>
    <t>initial</t>
  </si>
  <si>
    <t>field_5</t>
  </si>
  <si>
    <t>field_80</t>
  </si>
  <si>
    <t>field_0</t>
  </si>
  <si>
    <t>EM_1</t>
  </si>
  <si>
    <t>EM_2</t>
  </si>
  <si>
    <t>EM_4</t>
  </si>
  <si>
    <t>EM_5</t>
  </si>
  <si>
    <t>EM_6</t>
  </si>
  <si>
    <t>AM_2</t>
  </si>
  <si>
    <t>AM_3</t>
  </si>
  <si>
    <t>AM_4</t>
  </si>
  <si>
    <t>AM_5</t>
  </si>
  <si>
    <t>AM_6</t>
  </si>
  <si>
    <t>AM_7</t>
  </si>
  <si>
    <t>AM_8</t>
  </si>
  <si>
    <t>location</t>
  </si>
  <si>
    <t>plot_Id</t>
  </si>
  <si>
    <t>EM_7</t>
  </si>
  <si>
    <t>EM_8</t>
  </si>
  <si>
    <t>transect_20m</t>
  </si>
  <si>
    <t>transect_5m</t>
  </si>
  <si>
    <t>transect_-10m</t>
  </si>
  <si>
    <t>CC_praire1</t>
  </si>
  <si>
    <t>CC_praire2</t>
  </si>
  <si>
    <t>MC_forest</t>
  </si>
  <si>
    <t>pH</t>
  </si>
  <si>
    <t>soil_moisture</t>
  </si>
  <si>
    <t>notes</t>
  </si>
  <si>
    <t>hole in lbag</t>
  </si>
  <si>
    <t>not recovered</t>
  </si>
  <si>
    <t>incub_period.days</t>
  </si>
  <si>
    <t>incub_period.years</t>
  </si>
  <si>
    <t>setting</t>
  </si>
  <si>
    <t>praire</t>
  </si>
  <si>
    <t>savannah</t>
  </si>
  <si>
    <t>site</t>
  </si>
  <si>
    <t>cedar creek</t>
  </si>
  <si>
    <t>moores creek</t>
  </si>
  <si>
    <t>forest</t>
  </si>
  <si>
    <t>exp</t>
  </si>
  <si>
    <t>relative_period.months</t>
  </si>
  <si>
    <t>incub_period.months</t>
  </si>
  <si>
    <t>mel_status</t>
  </si>
  <si>
    <t xml:space="preserve">melanized </t>
  </si>
  <si>
    <t>non-melanized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</si>
</sst>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Fon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7BE2-E0B4-8A43-87B1-72480CE28BAD}">
  <dimension ref="A1:S495"/>
  <sheetViews>
    <sheetView tabSelected="1" workbookViewId="0">
      <pane ySplit="1" topLeftCell="A2" activePane="bottomLeft" state="frozen"/>
      <selection pane="bottomLeft" activeCell="K271" sqref="K271:K495"/>
    </sheetView>
  </sheetViews>
  <sheetFormatPr baseColWidth="10" defaultRowHeight="16"/>
  <cols>
    <col min="2" max="2" width="11.83203125" customWidth="1"/>
    <col min="3" max="3" width="11.83203125" bestFit="1" customWidth="1"/>
    <col min="4" max="5" width="11.83203125" customWidth="1"/>
    <col min="6" max="6" width="7.1640625" bestFit="1" customWidth="1"/>
    <col min="7" max="7" width="6.83203125" style="2" bestFit="1" customWidth="1"/>
    <col min="8" max="8" width="14.83203125" bestFit="1" customWidth="1"/>
    <col min="10" max="10" width="10.33203125" bestFit="1" customWidth="1"/>
    <col min="11" max="11" width="10.33203125" customWidth="1"/>
    <col min="12" max="12" width="18.5" customWidth="1"/>
    <col min="13" max="13" width="15.33203125" bestFit="1" customWidth="1"/>
    <col min="14" max="14" width="12.1640625" bestFit="1" customWidth="1"/>
    <col min="18" max="18" width="12.1640625" bestFit="1" customWidth="1"/>
    <col min="19" max="19" width="12.33203125" bestFit="1" customWidth="1"/>
  </cols>
  <sheetData>
    <row r="1" spans="1:19">
      <c r="A1" s="1" t="s">
        <v>60</v>
      </c>
      <c r="B1" s="1" t="s">
        <v>57</v>
      </c>
      <c r="C1" s="1" t="s">
        <v>64</v>
      </c>
      <c r="D1" s="1" t="s">
        <v>40</v>
      </c>
      <c r="E1" s="1" t="s">
        <v>51</v>
      </c>
      <c r="F1" s="1" t="s">
        <v>50</v>
      </c>
      <c r="G1" s="6" t="s">
        <v>41</v>
      </c>
      <c r="H1" s="1" t="s">
        <v>0</v>
      </c>
      <c r="I1" s="1" t="s">
        <v>14</v>
      </c>
      <c r="J1" s="1" t="s">
        <v>3</v>
      </c>
      <c r="K1" s="1" t="s">
        <v>67</v>
      </c>
      <c r="L1" s="1" t="s">
        <v>4</v>
      </c>
      <c r="M1" s="1" t="s">
        <v>1</v>
      </c>
      <c r="N1" s="1" t="s">
        <v>5</v>
      </c>
      <c r="O1" s="1" t="s">
        <v>55</v>
      </c>
      <c r="P1" s="1" t="s">
        <v>66</v>
      </c>
      <c r="Q1" s="1" t="s">
        <v>65</v>
      </c>
      <c r="R1" s="1" t="s">
        <v>56</v>
      </c>
      <c r="S1" s="1" t="s">
        <v>52</v>
      </c>
    </row>
    <row r="2" spans="1:19">
      <c r="A2" t="s">
        <v>61</v>
      </c>
      <c r="B2" s="3" t="s">
        <v>58</v>
      </c>
      <c r="C2" t="s">
        <v>47</v>
      </c>
      <c r="D2" s="3" t="s">
        <v>24</v>
      </c>
      <c r="E2" s="10" t="s">
        <v>12</v>
      </c>
      <c r="F2" s="10" t="s">
        <v>12</v>
      </c>
      <c r="G2" t="s">
        <v>24</v>
      </c>
      <c r="H2" s="3" t="s">
        <v>21</v>
      </c>
      <c r="I2" t="s">
        <v>17</v>
      </c>
      <c r="J2" s="3" t="s">
        <v>13</v>
      </c>
      <c r="K2" s="3" t="s">
        <v>68</v>
      </c>
      <c r="L2" s="4">
        <v>42941</v>
      </c>
      <c r="M2" s="15">
        <v>100</v>
      </c>
      <c r="N2">
        <f>M2/100</f>
        <v>1</v>
      </c>
      <c r="O2">
        <v>0</v>
      </c>
      <c r="P2">
        <f>O2/30</f>
        <v>0</v>
      </c>
      <c r="Q2">
        <v>0</v>
      </c>
      <c r="R2">
        <f>O2/365</f>
        <v>0</v>
      </c>
    </row>
    <row r="3" spans="1:19">
      <c r="A3" t="s">
        <v>61</v>
      </c>
      <c r="B3" s="3" t="s">
        <v>58</v>
      </c>
      <c r="C3" t="s">
        <v>48</v>
      </c>
      <c r="D3" s="3" t="s">
        <v>24</v>
      </c>
      <c r="E3" s="10" t="s">
        <v>12</v>
      </c>
      <c r="F3" s="10" t="s">
        <v>12</v>
      </c>
      <c r="G3" t="s">
        <v>24</v>
      </c>
      <c r="H3" s="3" t="s">
        <v>21</v>
      </c>
      <c r="I3" s="3" t="s">
        <v>17</v>
      </c>
      <c r="J3" s="3" t="s">
        <v>13</v>
      </c>
      <c r="K3" s="3" t="s">
        <v>68</v>
      </c>
      <c r="L3" s="5">
        <v>42965</v>
      </c>
      <c r="M3" s="15">
        <v>100</v>
      </c>
      <c r="N3">
        <f>M3/100</f>
        <v>1</v>
      </c>
      <c r="O3">
        <v>0</v>
      </c>
      <c r="P3">
        <f>O3/30</f>
        <v>0</v>
      </c>
      <c r="Q3">
        <v>0</v>
      </c>
      <c r="R3">
        <f>O3/365</f>
        <v>0</v>
      </c>
    </row>
    <row r="4" spans="1:19">
      <c r="A4" t="s">
        <v>61</v>
      </c>
      <c r="B4" s="3" t="s">
        <v>58</v>
      </c>
      <c r="C4" t="s">
        <v>48</v>
      </c>
      <c r="D4" s="3" t="s">
        <v>24</v>
      </c>
      <c r="E4" s="10" t="s">
        <v>12</v>
      </c>
      <c r="F4" s="10" t="s">
        <v>12</v>
      </c>
      <c r="G4" t="s">
        <v>24</v>
      </c>
      <c r="H4" s="3" t="s">
        <v>23</v>
      </c>
      <c r="I4" s="3" t="s">
        <v>19</v>
      </c>
      <c r="J4" s="3" t="s">
        <v>13</v>
      </c>
      <c r="K4" s="3" t="s">
        <v>68</v>
      </c>
      <c r="L4" s="5">
        <v>42965</v>
      </c>
      <c r="M4" s="15">
        <v>100</v>
      </c>
      <c r="N4">
        <f>M4/100</f>
        <v>1</v>
      </c>
      <c r="O4">
        <v>0</v>
      </c>
      <c r="P4">
        <f>O4/30</f>
        <v>0</v>
      </c>
      <c r="Q4">
        <v>0</v>
      </c>
      <c r="R4">
        <f>O4/365</f>
        <v>0</v>
      </c>
    </row>
    <row r="5" spans="1:19">
      <c r="A5" t="s">
        <v>61</v>
      </c>
      <c r="B5" s="3" t="s">
        <v>58</v>
      </c>
      <c r="C5" t="s">
        <v>47</v>
      </c>
      <c r="D5" s="3" t="s">
        <v>24</v>
      </c>
      <c r="E5" s="10" t="s">
        <v>12</v>
      </c>
      <c r="F5" s="10" t="s">
        <v>12</v>
      </c>
      <c r="G5" t="s">
        <v>24</v>
      </c>
      <c r="H5" s="3" t="s">
        <v>23</v>
      </c>
      <c r="I5" t="s">
        <v>19</v>
      </c>
      <c r="J5" s="3" t="s">
        <v>13</v>
      </c>
      <c r="K5" s="3" t="s">
        <v>68</v>
      </c>
      <c r="L5" s="4">
        <v>42941</v>
      </c>
      <c r="M5" s="15">
        <v>100</v>
      </c>
      <c r="N5">
        <f>M5/100</f>
        <v>1</v>
      </c>
      <c r="O5">
        <v>0</v>
      </c>
      <c r="P5">
        <f>O5/30</f>
        <v>0</v>
      </c>
      <c r="Q5">
        <v>0</v>
      </c>
      <c r="R5">
        <f>O5/365</f>
        <v>0</v>
      </c>
    </row>
    <row r="6" spans="1:19">
      <c r="A6" t="s">
        <v>61</v>
      </c>
      <c r="B6" s="3" t="s">
        <v>58</v>
      </c>
      <c r="C6" t="s">
        <v>47</v>
      </c>
      <c r="D6" s="3" t="s">
        <v>25</v>
      </c>
      <c r="E6" s="10" t="s">
        <v>12</v>
      </c>
      <c r="F6" s="10" t="s">
        <v>12</v>
      </c>
      <c r="G6" s="7">
        <v>1</v>
      </c>
      <c r="H6" s="3" t="s">
        <v>21</v>
      </c>
      <c r="I6" t="s">
        <v>17</v>
      </c>
      <c r="J6" s="3" t="s">
        <v>13</v>
      </c>
      <c r="K6" s="3" t="s">
        <v>68</v>
      </c>
      <c r="L6" s="4">
        <v>42941</v>
      </c>
      <c r="M6" s="15">
        <v>42.083333333333336</v>
      </c>
      <c r="N6">
        <f>M6/100</f>
        <v>0.42083333333333334</v>
      </c>
      <c r="O6" s="3">
        <v>7</v>
      </c>
      <c r="P6">
        <f>O6/30</f>
        <v>0.23333333333333334</v>
      </c>
      <c r="Q6" s="3">
        <f>7/30</f>
        <v>0.23333333333333334</v>
      </c>
      <c r="R6">
        <f>O6/365</f>
        <v>1.9178082191780823E-2</v>
      </c>
    </row>
    <row r="7" spans="1:19">
      <c r="A7" t="s">
        <v>61</v>
      </c>
      <c r="B7" s="3" t="s">
        <v>58</v>
      </c>
      <c r="C7" t="s">
        <v>47</v>
      </c>
      <c r="D7" s="3" t="s">
        <v>25</v>
      </c>
      <c r="E7" s="10" t="s">
        <v>12</v>
      </c>
      <c r="F7" s="10" t="s">
        <v>12</v>
      </c>
      <c r="G7" s="7">
        <v>2</v>
      </c>
      <c r="H7" s="3" t="s">
        <v>21</v>
      </c>
      <c r="I7" t="s">
        <v>17</v>
      </c>
      <c r="J7" s="3" t="s">
        <v>13</v>
      </c>
      <c r="K7" s="3" t="s">
        <v>68</v>
      </c>
      <c r="L7" s="4">
        <v>42941</v>
      </c>
      <c r="M7" s="14">
        <v>60</v>
      </c>
      <c r="N7">
        <f>M7/100</f>
        <v>0.6</v>
      </c>
      <c r="O7" s="3">
        <v>7</v>
      </c>
      <c r="P7">
        <f>O7/30</f>
        <v>0.23333333333333334</v>
      </c>
      <c r="Q7" s="3">
        <f>7/30</f>
        <v>0.23333333333333334</v>
      </c>
      <c r="R7">
        <f>O7/365</f>
        <v>1.9178082191780823E-2</v>
      </c>
    </row>
    <row r="8" spans="1:19">
      <c r="A8" t="s">
        <v>61</v>
      </c>
      <c r="B8" s="3" t="s">
        <v>58</v>
      </c>
      <c r="C8" t="s">
        <v>47</v>
      </c>
      <c r="D8" s="3" t="s">
        <v>25</v>
      </c>
      <c r="E8" s="10" t="s">
        <v>12</v>
      </c>
      <c r="F8" s="10" t="s">
        <v>12</v>
      </c>
      <c r="G8" s="7">
        <v>3</v>
      </c>
      <c r="H8" s="3" t="s">
        <v>21</v>
      </c>
      <c r="I8" t="s">
        <v>17</v>
      </c>
      <c r="J8" s="3" t="s">
        <v>13</v>
      </c>
      <c r="K8" s="3" t="s">
        <v>68</v>
      </c>
      <c r="L8" s="4">
        <v>42941</v>
      </c>
      <c r="M8" s="9">
        <v>49.230769230769234</v>
      </c>
      <c r="N8">
        <f>M8/100</f>
        <v>0.49230769230769234</v>
      </c>
      <c r="O8" s="3">
        <v>7</v>
      </c>
      <c r="P8">
        <f>O8/30</f>
        <v>0.23333333333333334</v>
      </c>
      <c r="Q8" s="3">
        <f>7/30</f>
        <v>0.23333333333333334</v>
      </c>
      <c r="R8">
        <f>O8/365</f>
        <v>1.9178082191780823E-2</v>
      </c>
    </row>
    <row r="9" spans="1:19">
      <c r="A9" t="s">
        <v>61</v>
      </c>
      <c r="B9" s="3" t="s">
        <v>58</v>
      </c>
      <c r="C9" t="s">
        <v>47</v>
      </c>
      <c r="D9" s="3" t="s">
        <v>25</v>
      </c>
      <c r="E9" s="3" t="s">
        <v>12</v>
      </c>
      <c r="F9" s="3" t="s">
        <v>12</v>
      </c>
      <c r="G9" s="7">
        <v>4</v>
      </c>
      <c r="H9" s="3" t="s">
        <v>21</v>
      </c>
      <c r="I9" t="s">
        <v>17</v>
      </c>
      <c r="J9" s="3" t="s">
        <v>13</v>
      </c>
      <c r="K9" s="3" t="s">
        <v>68</v>
      </c>
      <c r="L9" s="4">
        <v>42941</v>
      </c>
      <c r="M9" s="9">
        <v>38.4</v>
      </c>
      <c r="N9">
        <f>M9/100</f>
        <v>0.38400000000000001</v>
      </c>
      <c r="O9" s="3">
        <v>7</v>
      </c>
      <c r="P9">
        <f>O9/30</f>
        <v>0.23333333333333334</v>
      </c>
      <c r="Q9" s="3">
        <f>7/30</f>
        <v>0.23333333333333334</v>
      </c>
      <c r="R9">
        <f>O9/365</f>
        <v>1.9178082191780823E-2</v>
      </c>
    </row>
    <row r="10" spans="1:19">
      <c r="A10" t="s">
        <v>61</v>
      </c>
      <c r="B10" s="3" t="s">
        <v>58</v>
      </c>
      <c r="C10" t="s">
        <v>47</v>
      </c>
      <c r="D10" s="3" t="s">
        <v>25</v>
      </c>
      <c r="E10" s="10" t="s">
        <v>12</v>
      </c>
      <c r="F10" s="10" t="s">
        <v>12</v>
      </c>
      <c r="G10" s="7">
        <v>1</v>
      </c>
      <c r="H10" s="3" t="s">
        <v>23</v>
      </c>
      <c r="I10" s="3" t="s">
        <v>19</v>
      </c>
      <c r="J10" s="3" t="s">
        <v>13</v>
      </c>
      <c r="K10" s="3" t="s">
        <v>68</v>
      </c>
      <c r="L10" s="4">
        <v>42941</v>
      </c>
      <c r="M10" s="15">
        <v>52.5</v>
      </c>
      <c r="N10">
        <f>M10/100</f>
        <v>0.52500000000000002</v>
      </c>
      <c r="O10" s="3">
        <v>7</v>
      </c>
      <c r="P10">
        <f>O10/30</f>
        <v>0.23333333333333334</v>
      </c>
      <c r="Q10" s="3">
        <f>7/30</f>
        <v>0.23333333333333334</v>
      </c>
      <c r="R10">
        <f>O10/365</f>
        <v>1.9178082191780823E-2</v>
      </c>
    </row>
    <row r="11" spans="1:19">
      <c r="A11" t="s">
        <v>61</v>
      </c>
      <c r="B11" s="3" t="s">
        <v>58</v>
      </c>
      <c r="C11" t="s">
        <v>47</v>
      </c>
      <c r="D11" s="3" t="s">
        <v>25</v>
      </c>
      <c r="E11" s="10" t="s">
        <v>12</v>
      </c>
      <c r="F11" s="10" t="s">
        <v>12</v>
      </c>
      <c r="G11" s="7">
        <v>2</v>
      </c>
      <c r="H11" s="3" t="s">
        <v>23</v>
      </c>
      <c r="I11" s="3" t="s">
        <v>19</v>
      </c>
      <c r="J11" s="3" t="s">
        <v>13</v>
      </c>
      <c r="K11" s="3" t="s">
        <v>68</v>
      </c>
      <c r="L11" s="4">
        <v>42941</v>
      </c>
      <c r="M11" s="15">
        <v>26.400000000000002</v>
      </c>
      <c r="N11">
        <f>M11/100</f>
        <v>0.26400000000000001</v>
      </c>
      <c r="O11" s="3">
        <v>7</v>
      </c>
      <c r="P11">
        <f>O11/30</f>
        <v>0.23333333333333334</v>
      </c>
      <c r="Q11" s="3">
        <f>7/30</f>
        <v>0.23333333333333334</v>
      </c>
      <c r="R11">
        <f>O11/365</f>
        <v>1.9178082191780823E-2</v>
      </c>
    </row>
    <row r="12" spans="1:19">
      <c r="A12" t="s">
        <v>61</v>
      </c>
      <c r="B12" s="3" t="s">
        <v>58</v>
      </c>
      <c r="C12" t="s">
        <v>47</v>
      </c>
      <c r="D12" s="3" t="s">
        <v>25</v>
      </c>
      <c r="E12" s="10" t="s">
        <v>12</v>
      </c>
      <c r="F12" s="10" t="s">
        <v>12</v>
      </c>
      <c r="G12" s="7">
        <v>3</v>
      </c>
      <c r="H12" s="3" t="s">
        <v>23</v>
      </c>
      <c r="I12" s="3" t="s">
        <v>19</v>
      </c>
      <c r="J12" s="3" t="s">
        <v>13</v>
      </c>
      <c r="K12" s="3" t="s">
        <v>68</v>
      </c>
      <c r="L12" s="4">
        <v>42941</v>
      </c>
      <c r="M12" s="9">
        <v>33.846153846153847</v>
      </c>
      <c r="N12">
        <f>M12/100</f>
        <v>0.33846153846153848</v>
      </c>
      <c r="O12" s="3">
        <v>7</v>
      </c>
      <c r="P12">
        <f>O12/30</f>
        <v>0.23333333333333334</v>
      </c>
      <c r="Q12" s="3">
        <f>7/30</f>
        <v>0.23333333333333334</v>
      </c>
      <c r="R12">
        <f>O12/365</f>
        <v>1.9178082191780823E-2</v>
      </c>
    </row>
    <row r="13" spans="1:19">
      <c r="A13" t="s">
        <v>61</v>
      </c>
      <c r="B13" s="3" t="s">
        <v>58</v>
      </c>
      <c r="C13" t="s">
        <v>47</v>
      </c>
      <c r="D13" s="3" t="s">
        <v>25</v>
      </c>
      <c r="E13" s="10" t="s">
        <v>12</v>
      </c>
      <c r="F13" s="10" t="s">
        <v>12</v>
      </c>
      <c r="G13" s="7">
        <v>4</v>
      </c>
      <c r="H13" s="3" t="s">
        <v>23</v>
      </c>
      <c r="I13" s="3" t="s">
        <v>19</v>
      </c>
      <c r="J13" s="3" t="s">
        <v>13</v>
      </c>
      <c r="K13" s="3" t="s">
        <v>68</v>
      </c>
      <c r="L13" s="4">
        <v>42941</v>
      </c>
      <c r="M13" s="9">
        <v>48.333333333333336</v>
      </c>
      <c r="N13">
        <f>M13/100</f>
        <v>0.48333333333333334</v>
      </c>
      <c r="O13" s="3">
        <v>7</v>
      </c>
      <c r="P13">
        <f>O13/30</f>
        <v>0.23333333333333334</v>
      </c>
      <c r="Q13" s="3">
        <f>7/30</f>
        <v>0.23333333333333334</v>
      </c>
      <c r="R13">
        <f>O13/365</f>
        <v>1.9178082191780823E-2</v>
      </c>
    </row>
    <row r="14" spans="1:19">
      <c r="A14" t="s">
        <v>61</v>
      </c>
      <c r="B14" s="3" t="s">
        <v>58</v>
      </c>
      <c r="C14" t="s">
        <v>48</v>
      </c>
      <c r="D14" s="3" t="s">
        <v>26</v>
      </c>
      <c r="E14" s="10">
        <v>16.8</v>
      </c>
      <c r="F14" s="10">
        <v>4.5214999999999996</v>
      </c>
      <c r="G14" s="7">
        <v>1</v>
      </c>
      <c r="H14" s="3" t="s">
        <v>21</v>
      </c>
      <c r="I14" s="3" t="s">
        <v>17</v>
      </c>
      <c r="J14" s="3" t="s">
        <v>13</v>
      </c>
      <c r="K14" s="3" t="s">
        <v>68</v>
      </c>
      <c r="L14" s="5">
        <v>42976</v>
      </c>
      <c r="M14" s="9">
        <f>N14*100</f>
        <v>23.46153846153846</v>
      </c>
      <c r="N14" s="3">
        <v>0.23461538461538461</v>
      </c>
      <c r="O14" s="3">
        <v>11</v>
      </c>
      <c r="P14">
        <f>O14/30</f>
        <v>0.36666666666666664</v>
      </c>
      <c r="Q14" s="3">
        <f>14/30</f>
        <v>0.46666666666666667</v>
      </c>
      <c r="R14">
        <f>O14/365</f>
        <v>3.0136986301369864E-2</v>
      </c>
    </row>
    <row r="15" spans="1:19">
      <c r="A15" t="s">
        <v>61</v>
      </c>
      <c r="B15" s="3" t="s">
        <v>58</v>
      </c>
      <c r="C15" t="s">
        <v>48</v>
      </c>
      <c r="D15" t="s">
        <v>25</v>
      </c>
      <c r="E15" s="10">
        <v>17.166666666666668</v>
      </c>
      <c r="F15" s="10">
        <v>4.8075000000000001</v>
      </c>
      <c r="G15" s="7">
        <v>1</v>
      </c>
      <c r="H15" s="3" t="s">
        <v>21</v>
      </c>
      <c r="I15" s="3" t="s">
        <v>17</v>
      </c>
      <c r="J15" s="3" t="s">
        <v>13</v>
      </c>
      <c r="K15" s="3" t="s">
        <v>68</v>
      </c>
      <c r="L15" s="5">
        <v>42976</v>
      </c>
      <c r="M15" s="9">
        <f>N15*100</f>
        <v>21.37096774193548</v>
      </c>
      <c r="N15" s="3">
        <v>0.21370967741935482</v>
      </c>
      <c r="O15" s="3">
        <v>11</v>
      </c>
      <c r="P15">
        <f>O15/30</f>
        <v>0.36666666666666664</v>
      </c>
      <c r="Q15" s="3">
        <f>14/30</f>
        <v>0.46666666666666667</v>
      </c>
      <c r="R15">
        <f>O15/365</f>
        <v>3.0136986301369864E-2</v>
      </c>
    </row>
    <row r="16" spans="1:19">
      <c r="A16" t="s">
        <v>61</v>
      </c>
      <c r="B16" s="3" t="s">
        <v>58</v>
      </c>
      <c r="C16" t="s">
        <v>48</v>
      </c>
      <c r="D16" s="3" t="s">
        <v>27</v>
      </c>
      <c r="E16" s="10">
        <v>16.733333333333334</v>
      </c>
      <c r="F16" s="10">
        <v>4.9249999999999998</v>
      </c>
      <c r="G16" s="7">
        <v>1</v>
      </c>
      <c r="H16" s="3" t="s">
        <v>21</v>
      </c>
      <c r="I16" s="3" t="s">
        <v>17</v>
      </c>
      <c r="J16" s="3" t="s">
        <v>13</v>
      </c>
      <c r="K16" s="3" t="s">
        <v>68</v>
      </c>
      <c r="L16" s="5">
        <v>42976</v>
      </c>
      <c r="M16" s="9">
        <f>N16*100</f>
        <v>21.259842519685044</v>
      </c>
      <c r="N16" s="3">
        <v>0.21259842519685043</v>
      </c>
      <c r="O16" s="3">
        <v>11</v>
      </c>
      <c r="P16">
        <f>O16/30</f>
        <v>0.36666666666666664</v>
      </c>
      <c r="Q16" s="3">
        <f>14/30</f>
        <v>0.46666666666666667</v>
      </c>
      <c r="R16">
        <f>O16/365</f>
        <v>3.0136986301369864E-2</v>
      </c>
    </row>
    <row r="17" spans="1:19">
      <c r="A17" t="s">
        <v>61</v>
      </c>
      <c r="B17" s="3" t="s">
        <v>58</v>
      </c>
      <c r="C17" t="s">
        <v>48</v>
      </c>
      <c r="D17" s="3" t="s">
        <v>27</v>
      </c>
      <c r="E17" s="3">
        <v>13.199999999999998</v>
      </c>
      <c r="F17" s="3">
        <v>4.843</v>
      </c>
      <c r="G17" s="7">
        <v>2</v>
      </c>
      <c r="H17" s="3" t="s">
        <v>21</v>
      </c>
      <c r="I17" s="3" t="s">
        <v>17</v>
      </c>
      <c r="J17" s="3" t="s">
        <v>13</v>
      </c>
      <c r="K17" s="3" t="s">
        <v>68</v>
      </c>
      <c r="L17" s="5">
        <v>42976</v>
      </c>
      <c r="M17" s="9">
        <f>N17*100</f>
        <v>29.527559055118115</v>
      </c>
      <c r="N17" s="3">
        <v>0.29527559055118113</v>
      </c>
      <c r="O17" s="3">
        <v>11</v>
      </c>
      <c r="P17">
        <f>O17/30</f>
        <v>0.36666666666666664</v>
      </c>
      <c r="Q17" s="3">
        <f>14/30</f>
        <v>0.46666666666666667</v>
      </c>
      <c r="R17">
        <f>O17/365</f>
        <v>3.0136986301369864E-2</v>
      </c>
    </row>
    <row r="18" spans="1:19">
      <c r="A18" t="s">
        <v>61</v>
      </c>
      <c r="B18" s="3" t="s">
        <v>58</v>
      </c>
      <c r="C18" t="s">
        <v>48</v>
      </c>
      <c r="D18" t="s">
        <v>25</v>
      </c>
      <c r="E18" s="10">
        <v>15.933333333333332</v>
      </c>
      <c r="F18" s="10">
        <v>4.6970000000000001</v>
      </c>
      <c r="G18" s="7">
        <v>2</v>
      </c>
      <c r="H18" s="3" t="s">
        <v>21</v>
      </c>
      <c r="I18" s="3" t="s">
        <v>17</v>
      </c>
      <c r="J18" s="3" t="s">
        <v>13</v>
      </c>
      <c r="K18" s="3" t="s">
        <v>68</v>
      </c>
      <c r="L18" s="5">
        <v>42976</v>
      </c>
      <c r="M18" s="9">
        <f>N18*100</f>
        <v>28.35249042145594</v>
      </c>
      <c r="N18" s="3">
        <v>0.28352490421455939</v>
      </c>
      <c r="O18" s="3">
        <v>11</v>
      </c>
      <c r="P18">
        <f>O18/30</f>
        <v>0.36666666666666664</v>
      </c>
      <c r="Q18" s="3">
        <f>14/30</f>
        <v>0.46666666666666667</v>
      </c>
      <c r="R18">
        <f>O18/365</f>
        <v>3.0136986301369864E-2</v>
      </c>
    </row>
    <row r="19" spans="1:19">
      <c r="A19" t="s">
        <v>61</v>
      </c>
      <c r="B19" s="3" t="s">
        <v>58</v>
      </c>
      <c r="C19" t="s">
        <v>48</v>
      </c>
      <c r="D19" s="3" t="s">
        <v>26</v>
      </c>
      <c r="E19" s="10">
        <v>13.699999999999998</v>
      </c>
      <c r="F19" s="10">
        <v>4.6284999999999998</v>
      </c>
      <c r="G19" s="7">
        <v>2</v>
      </c>
      <c r="H19" s="3" t="s">
        <v>21</v>
      </c>
      <c r="I19" s="3" t="s">
        <v>17</v>
      </c>
      <c r="J19" s="3" t="s">
        <v>13</v>
      </c>
      <c r="K19" s="3" t="s">
        <v>68</v>
      </c>
      <c r="L19" s="5">
        <v>42976</v>
      </c>
      <c r="M19" s="9">
        <f>N19*100</f>
        <v>26.400000000000002</v>
      </c>
      <c r="N19" s="3">
        <v>0.26400000000000001</v>
      </c>
      <c r="O19" s="3">
        <v>11</v>
      </c>
      <c r="P19">
        <f>O19/30</f>
        <v>0.36666666666666664</v>
      </c>
      <c r="Q19" s="3">
        <f>14/30</f>
        <v>0.46666666666666667</v>
      </c>
      <c r="R19">
        <f>O19/365</f>
        <v>3.0136986301369864E-2</v>
      </c>
    </row>
    <row r="20" spans="1:19">
      <c r="A20" t="s">
        <v>61</v>
      </c>
      <c r="B20" s="3" t="s">
        <v>58</v>
      </c>
      <c r="C20" t="s">
        <v>48</v>
      </c>
      <c r="D20" s="3" t="s">
        <v>26</v>
      </c>
      <c r="E20" s="10">
        <v>10.233333333333334</v>
      </c>
      <c r="F20" s="10">
        <v>4.9710000000000001</v>
      </c>
      <c r="G20" s="7">
        <v>3</v>
      </c>
      <c r="H20" s="3" t="s">
        <v>21</v>
      </c>
      <c r="I20" s="3" t="s">
        <v>17</v>
      </c>
      <c r="J20" s="3" t="s">
        <v>13</v>
      </c>
      <c r="K20" s="3" t="s">
        <v>68</v>
      </c>
      <c r="L20" s="5">
        <v>42976</v>
      </c>
      <c r="M20" s="13" t="s">
        <v>12</v>
      </c>
      <c r="N20" s="3" t="s">
        <v>12</v>
      </c>
      <c r="O20" s="3">
        <v>11</v>
      </c>
      <c r="P20">
        <f>O20/30</f>
        <v>0.36666666666666664</v>
      </c>
      <c r="Q20" s="3">
        <f>14/30</f>
        <v>0.46666666666666667</v>
      </c>
      <c r="R20">
        <f>O20/365</f>
        <v>3.0136986301369864E-2</v>
      </c>
      <c r="S20" t="s">
        <v>54</v>
      </c>
    </row>
    <row r="21" spans="1:19">
      <c r="A21" t="s">
        <v>61</v>
      </c>
      <c r="B21" s="3" t="s">
        <v>58</v>
      </c>
      <c r="C21" t="s">
        <v>48</v>
      </c>
      <c r="D21" t="s">
        <v>25</v>
      </c>
      <c r="E21" s="3">
        <v>13.2</v>
      </c>
      <c r="F21" s="3">
        <v>4.9674999999999994</v>
      </c>
      <c r="G21" s="7">
        <v>3</v>
      </c>
      <c r="H21" s="3" t="s">
        <v>21</v>
      </c>
      <c r="I21" s="3" t="s">
        <v>17</v>
      </c>
      <c r="J21" s="3" t="s">
        <v>13</v>
      </c>
      <c r="K21" s="3" t="s">
        <v>68</v>
      </c>
      <c r="L21" s="5">
        <v>42976</v>
      </c>
      <c r="M21" s="9">
        <f>N21*100</f>
        <v>29.921259842519689</v>
      </c>
      <c r="N21" s="3">
        <v>0.29921259842519687</v>
      </c>
      <c r="O21" s="3">
        <v>11</v>
      </c>
      <c r="P21">
        <f>O21/30</f>
        <v>0.36666666666666664</v>
      </c>
      <c r="Q21" s="3">
        <f>14/30</f>
        <v>0.46666666666666667</v>
      </c>
      <c r="R21">
        <f>O21/365</f>
        <v>3.0136986301369864E-2</v>
      </c>
    </row>
    <row r="22" spans="1:19">
      <c r="A22" t="s">
        <v>61</v>
      </c>
      <c r="B22" s="3" t="s">
        <v>58</v>
      </c>
      <c r="C22" t="s">
        <v>48</v>
      </c>
      <c r="D22" s="3" t="s">
        <v>27</v>
      </c>
      <c r="E22" s="10">
        <v>12.800000000000002</v>
      </c>
      <c r="F22" s="10">
        <v>4.7904999999999998</v>
      </c>
      <c r="G22" s="7">
        <v>3</v>
      </c>
      <c r="H22" s="3" t="s">
        <v>21</v>
      </c>
      <c r="I22" s="3" t="s">
        <v>17</v>
      </c>
      <c r="J22" s="3" t="s">
        <v>13</v>
      </c>
      <c r="K22" s="3" t="s">
        <v>68</v>
      </c>
      <c r="L22" s="5">
        <v>42976</v>
      </c>
      <c r="M22" s="9">
        <f>N22*100</f>
        <v>22.891566265060241</v>
      </c>
      <c r="N22" s="3">
        <v>0.22891566265060243</v>
      </c>
      <c r="O22" s="3">
        <v>11</v>
      </c>
      <c r="P22">
        <f>O22/30</f>
        <v>0.36666666666666664</v>
      </c>
      <c r="Q22" s="3">
        <f>14/30</f>
        <v>0.46666666666666667</v>
      </c>
      <c r="R22">
        <f>O22/365</f>
        <v>3.0136986301369864E-2</v>
      </c>
    </row>
    <row r="23" spans="1:19">
      <c r="A23" t="s">
        <v>61</v>
      </c>
      <c r="B23" s="3" t="s">
        <v>58</v>
      </c>
      <c r="C23" t="s">
        <v>48</v>
      </c>
      <c r="D23" t="s">
        <v>25</v>
      </c>
      <c r="E23" s="10" t="s">
        <v>12</v>
      </c>
      <c r="F23" s="10">
        <v>4.5289999999999999</v>
      </c>
      <c r="G23" s="7">
        <v>4</v>
      </c>
      <c r="H23" s="3" t="s">
        <v>21</v>
      </c>
      <c r="I23" s="3" t="s">
        <v>17</v>
      </c>
      <c r="J23" s="3" t="s">
        <v>13</v>
      </c>
      <c r="K23" s="3" t="s">
        <v>68</v>
      </c>
      <c r="L23" s="5">
        <v>42976</v>
      </c>
      <c r="M23" s="13" t="s">
        <v>12</v>
      </c>
      <c r="N23" s="3" t="s">
        <v>12</v>
      </c>
      <c r="O23" s="3">
        <v>11</v>
      </c>
      <c r="P23">
        <f>O23/30</f>
        <v>0.36666666666666664</v>
      </c>
      <c r="Q23" s="3">
        <f>14/30</f>
        <v>0.46666666666666667</v>
      </c>
      <c r="R23">
        <f>O23/365</f>
        <v>3.0136986301369864E-2</v>
      </c>
      <c r="S23" t="s">
        <v>54</v>
      </c>
    </row>
    <row r="24" spans="1:19">
      <c r="A24" t="s">
        <v>61</v>
      </c>
      <c r="B24" s="3" t="s">
        <v>58</v>
      </c>
      <c r="C24" t="s">
        <v>48</v>
      </c>
      <c r="D24" s="3" t="s">
        <v>27</v>
      </c>
      <c r="E24" s="10">
        <v>12.133333333333333</v>
      </c>
      <c r="F24" s="10">
        <v>4.6604999999999999</v>
      </c>
      <c r="G24" s="7">
        <v>4</v>
      </c>
      <c r="H24" s="3" t="s">
        <v>21</v>
      </c>
      <c r="I24" s="3" t="s">
        <v>17</v>
      </c>
      <c r="J24" s="3" t="s">
        <v>13</v>
      </c>
      <c r="K24" s="3" t="s">
        <v>68</v>
      </c>
      <c r="L24" s="5">
        <v>42976</v>
      </c>
      <c r="M24" s="9">
        <f>N24*100</f>
        <v>25.781249999999993</v>
      </c>
      <c r="N24" s="3">
        <v>0.25781249999999994</v>
      </c>
      <c r="O24" s="3">
        <v>11</v>
      </c>
      <c r="P24">
        <f>O24/30</f>
        <v>0.36666666666666664</v>
      </c>
      <c r="Q24" s="3">
        <f>14/30</f>
        <v>0.46666666666666667</v>
      </c>
      <c r="R24">
        <f>O24/365</f>
        <v>3.0136986301369864E-2</v>
      </c>
    </row>
    <row r="25" spans="1:19">
      <c r="A25" t="s">
        <v>61</v>
      </c>
      <c r="B25" s="3" t="s">
        <v>58</v>
      </c>
      <c r="C25" t="s">
        <v>48</v>
      </c>
      <c r="D25" s="3" t="s">
        <v>26</v>
      </c>
      <c r="E25" s="3">
        <v>11.233333333333334</v>
      </c>
      <c r="F25" s="3">
        <v>4.8149999999999995</v>
      </c>
      <c r="G25" s="7">
        <v>4</v>
      </c>
      <c r="H25" s="3" t="s">
        <v>21</v>
      </c>
      <c r="I25" s="3" t="s">
        <v>17</v>
      </c>
      <c r="J25" s="3" t="s">
        <v>13</v>
      </c>
      <c r="K25" s="3" t="s">
        <v>68</v>
      </c>
      <c r="L25" s="5">
        <v>42976</v>
      </c>
      <c r="M25" s="9">
        <f>N25*100</f>
        <v>19.047619047619047</v>
      </c>
      <c r="N25" s="3">
        <v>0.19047619047619047</v>
      </c>
      <c r="O25" s="3">
        <v>11</v>
      </c>
      <c r="P25">
        <f>O25/30</f>
        <v>0.36666666666666664</v>
      </c>
      <c r="Q25" s="3">
        <f>14/30</f>
        <v>0.46666666666666667</v>
      </c>
      <c r="R25">
        <f>O25/365</f>
        <v>3.0136986301369864E-2</v>
      </c>
    </row>
    <row r="26" spans="1:19">
      <c r="A26" t="s">
        <v>61</v>
      </c>
      <c r="B26" s="3" t="s">
        <v>58</v>
      </c>
      <c r="C26" t="s">
        <v>48</v>
      </c>
      <c r="D26" t="s">
        <v>25</v>
      </c>
      <c r="E26" s="3" t="s">
        <v>12</v>
      </c>
      <c r="F26" s="3">
        <v>4.5195000000000007</v>
      </c>
      <c r="G26" s="7">
        <v>5</v>
      </c>
      <c r="H26" s="3" t="s">
        <v>21</v>
      </c>
      <c r="I26" s="3" t="s">
        <v>17</v>
      </c>
      <c r="J26" s="3" t="s">
        <v>13</v>
      </c>
      <c r="K26" s="3" t="s">
        <v>68</v>
      </c>
      <c r="L26" s="5">
        <v>42976</v>
      </c>
      <c r="M26" s="13" t="s">
        <v>12</v>
      </c>
      <c r="N26" s="3" t="s">
        <v>12</v>
      </c>
      <c r="O26" s="3">
        <v>11</v>
      </c>
      <c r="P26">
        <f>O26/30</f>
        <v>0.36666666666666664</v>
      </c>
      <c r="Q26" s="3">
        <f>14/30</f>
        <v>0.46666666666666667</v>
      </c>
      <c r="R26">
        <f>O26/365</f>
        <v>3.0136986301369864E-2</v>
      </c>
      <c r="S26" t="s">
        <v>54</v>
      </c>
    </row>
    <row r="27" spans="1:19">
      <c r="A27" t="s">
        <v>61</v>
      </c>
      <c r="B27" s="3" t="s">
        <v>58</v>
      </c>
      <c r="C27" t="s">
        <v>48</v>
      </c>
      <c r="D27" s="3" t="s">
        <v>26</v>
      </c>
      <c r="E27" s="3">
        <v>12.433333333333332</v>
      </c>
      <c r="F27" s="3">
        <v>5.0664999999999996</v>
      </c>
      <c r="G27" s="7">
        <v>5</v>
      </c>
      <c r="H27" s="3" t="s">
        <v>21</v>
      </c>
      <c r="I27" s="3" t="s">
        <v>17</v>
      </c>
      <c r="J27" s="3" t="s">
        <v>13</v>
      </c>
      <c r="K27" s="3" t="s">
        <v>68</v>
      </c>
      <c r="L27" s="5">
        <v>42976</v>
      </c>
      <c r="M27" s="9" t="s">
        <v>12</v>
      </c>
      <c r="N27" s="3" t="s">
        <v>12</v>
      </c>
      <c r="O27" s="3">
        <v>11</v>
      </c>
      <c r="P27">
        <f>O27/30</f>
        <v>0.36666666666666664</v>
      </c>
      <c r="Q27" s="3">
        <f>14/30</f>
        <v>0.46666666666666667</v>
      </c>
      <c r="R27">
        <f>O27/365</f>
        <v>3.0136986301369864E-2</v>
      </c>
      <c r="S27" t="s">
        <v>54</v>
      </c>
    </row>
    <row r="28" spans="1:19">
      <c r="A28" t="s">
        <v>61</v>
      </c>
      <c r="B28" s="3" t="s">
        <v>58</v>
      </c>
      <c r="C28" t="s">
        <v>48</v>
      </c>
      <c r="D28" s="3" t="s">
        <v>27</v>
      </c>
      <c r="E28" s="10">
        <v>14.833333333333334</v>
      </c>
      <c r="F28" s="10">
        <v>5.1020000000000003</v>
      </c>
      <c r="G28" s="7">
        <v>5</v>
      </c>
      <c r="H28" s="3" t="s">
        <v>21</v>
      </c>
      <c r="I28" s="3" t="s">
        <v>17</v>
      </c>
      <c r="J28" s="3" t="s">
        <v>13</v>
      </c>
      <c r="K28" s="3" t="s">
        <v>68</v>
      </c>
      <c r="L28" s="5">
        <v>42976</v>
      </c>
      <c r="M28" s="9">
        <f>N28*100</f>
        <v>22.007722007722013</v>
      </c>
      <c r="N28" s="3">
        <v>0.22007722007722011</v>
      </c>
      <c r="O28" s="3">
        <v>11</v>
      </c>
      <c r="P28">
        <f>O28/30</f>
        <v>0.36666666666666664</v>
      </c>
      <c r="Q28" s="3">
        <f>14/30</f>
        <v>0.46666666666666667</v>
      </c>
      <c r="R28">
        <f>O28/365</f>
        <v>3.0136986301369864E-2</v>
      </c>
    </row>
    <row r="29" spans="1:19">
      <c r="A29" t="s">
        <v>61</v>
      </c>
      <c r="B29" s="3" t="s">
        <v>58</v>
      </c>
      <c r="C29" t="s">
        <v>48</v>
      </c>
      <c r="D29" t="s">
        <v>25</v>
      </c>
      <c r="E29" s="3">
        <v>16.233333333333334</v>
      </c>
      <c r="F29" s="3">
        <v>4.7214999999999998</v>
      </c>
      <c r="G29" s="7">
        <v>6</v>
      </c>
      <c r="H29" s="3" t="s">
        <v>21</v>
      </c>
      <c r="I29" s="3" t="s">
        <v>17</v>
      </c>
      <c r="J29" s="3" t="s">
        <v>13</v>
      </c>
      <c r="K29" s="3" t="s">
        <v>68</v>
      </c>
      <c r="L29" s="5">
        <v>42976</v>
      </c>
      <c r="M29" s="13" t="s">
        <v>12</v>
      </c>
      <c r="N29" s="3" t="s">
        <v>12</v>
      </c>
      <c r="O29" s="3">
        <v>11</v>
      </c>
      <c r="P29">
        <f>O29/30</f>
        <v>0.36666666666666664</v>
      </c>
      <c r="Q29" s="3">
        <f>14/30</f>
        <v>0.46666666666666667</v>
      </c>
      <c r="R29">
        <f>O29/365</f>
        <v>3.0136986301369864E-2</v>
      </c>
      <c r="S29" t="s">
        <v>54</v>
      </c>
    </row>
    <row r="30" spans="1:19">
      <c r="A30" t="s">
        <v>61</v>
      </c>
      <c r="B30" s="3" t="s">
        <v>58</v>
      </c>
      <c r="C30" t="s">
        <v>48</v>
      </c>
      <c r="D30" s="3" t="s">
        <v>26</v>
      </c>
      <c r="E30" s="3">
        <v>12.299999999999999</v>
      </c>
      <c r="F30" s="3">
        <v>4.9554999999999998</v>
      </c>
      <c r="G30" s="7">
        <v>6</v>
      </c>
      <c r="H30" s="3" t="s">
        <v>21</v>
      </c>
      <c r="I30" s="3" t="s">
        <v>17</v>
      </c>
      <c r="J30" s="3" t="s">
        <v>13</v>
      </c>
      <c r="K30" s="3" t="s">
        <v>68</v>
      </c>
      <c r="L30" s="5">
        <v>42976</v>
      </c>
      <c r="M30" s="9" t="s">
        <v>12</v>
      </c>
      <c r="N30" s="3" t="s">
        <v>12</v>
      </c>
      <c r="O30" s="3">
        <v>11</v>
      </c>
      <c r="P30">
        <f>O30/30</f>
        <v>0.36666666666666664</v>
      </c>
      <c r="Q30" s="3">
        <f>14/30</f>
        <v>0.46666666666666667</v>
      </c>
      <c r="R30">
        <f>O30/365</f>
        <v>3.0136986301369864E-2</v>
      </c>
      <c r="S30" t="s">
        <v>54</v>
      </c>
    </row>
    <row r="31" spans="1:19">
      <c r="A31" t="s">
        <v>61</v>
      </c>
      <c r="B31" s="3" t="s">
        <v>58</v>
      </c>
      <c r="C31" t="s">
        <v>48</v>
      </c>
      <c r="D31" s="3" t="s">
        <v>27</v>
      </c>
      <c r="E31" s="3">
        <v>12.366666666666667</v>
      </c>
      <c r="F31" s="3">
        <v>5.0164999999999997</v>
      </c>
      <c r="G31" s="7">
        <v>6</v>
      </c>
      <c r="H31" s="3" t="s">
        <v>21</v>
      </c>
      <c r="I31" s="3" t="s">
        <v>17</v>
      </c>
      <c r="J31" s="3" t="s">
        <v>13</v>
      </c>
      <c r="K31" s="3" t="s">
        <v>68</v>
      </c>
      <c r="L31" s="5">
        <v>42976</v>
      </c>
      <c r="M31" s="9">
        <f>N31*100</f>
        <v>17.2</v>
      </c>
      <c r="N31" s="3">
        <v>0.17199999999999999</v>
      </c>
      <c r="O31" s="3">
        <v>11</v>
      </c>
      <c r="P31">
        <f>O31/30</f>
        <v>0.36666666666666664</v>
      </c>
      <c r="Q31" s="3">
        <f>14/30</f>
        <v>0.46666666666666667</v>
      </c>
      <c r="R31">
        <f>O31/365</f>
        <v>3.0136986301369864E-2</v>
      </c>
    </row>
    <row r="32" spans="1:19">
      <c r="A32" t="s">
        <v>61</v>
      </c>
      <c r="B32" s="3" t="s">
        <v>58</v>
      </c>
      <c r="C32" t="s">
        <v>48</v>
      </c>
      <c r="D32" s="3" t="s">
        <v>26</v>
      </c>
      <c r="E32" s="10">
        <v>16.633333333333336</v>
      </c>
      <c r="F32" s="10">
        <v>4.3759999999999994</v>
      </c>
      <c r="G32" s="7">
        <v>1</v>
      </c>
      <c r="H32" s="3" t="s">
        <v>23</v>
      </c>
      <c r="I32" s="3" t="s">
        <v>19</v>
      </c>
      <c r="J32" s="3" t="s">
        <v>13</v>
      </c>
      <c r="K32" s="3" t="s">
        <v>68</v>
      </c>
      <c r="L32" s="5">
        <v>42976</v>
      </c>
      <c r="M32" s="9">
        <f>N32*100</f>
        <v>31.297709923664119</v>
      </c>
      <c r="N32" s="3">
        <v>0.31297709923664119</v>
      </c>
      <c r="O32" s="3">
        <v>11</v>
      </c>
      <c r="P32">
        <f>O32/30</f>
        <v>0.36666666666666664</v>
      </c>
      <c r="Q32" s="3">
        <f>14/30</f>
        <v>0.46666666666666667</v>
      </c>
      <c r="R32">
        <f>O32/365</f>
        <v>3.0136986301369864E-2</v>
      </c>
    </row>
    <row r="33" spans="1:19">
      <c r="A33" t="s">
        <v>61</v>
      </c>
      <c r="B33" s="3" t="s">
        <v>58</v>
      </c>
      <c r="C33" t="s">
        <v>48</v>
      </c>
      <c r="D33" t="s">
        <v>25</v>
      </c>
      <c r="E33" s="10">
        <v>14.733333333333334</v>
      </c>
      <c r="F33" s="10">
        <v>4.6834999999999996</v>
      </c>
      <c r="G33" s="7">
        <v>1</v>
      </c>
      <c r="H33" s="3" t="s">
        <v>23</v>
      </c>
      <c r="I33" s="3" t="s">
        <v>19</v>
      </c>
      <c r="J33" s="3" t="s">
        <v>13</v>
      </c>
      <c r="K33" s="3" t="s">
        <v>68</v>
      </c>
      <c r="L33" s="5">
        <v>42976</v>
      </c>
      <c r="M33" s="9">
        <f>N33*100</f>
        <v>21.09375</v>
      </c>
      <c r="N33" s="3">
        <v>0.2109375</v>
      </c>
      <c r="O33" s="3">
        <v>11</v>
      </c>
      <c r="P33">
        <f>O33/30</f>
        <v>0.36666666666666664</v>
      </c>
      <c r="Q33" s="3">
        <f>14/30</f>
        <v>0.46666666666666667</v>
      </c>
      <c r="R33">
        <f>O33/365</f>
        <v>3.0136986301369864E-2</v>
      </c>
    </row>
    <row r="34" spans="1:19">
      <c r="A34" t="s">
        <v>61</v>
      </c>
      <c r="B34" s="3" t="s">
        <v>58</v>
      </c>
      <c r="C34" t="s">
        <v>48</v>
      </c>
      <c r="D34" s="3" t="s">
        <v>27</v>
      </c>
      <c r="E34" s="10">
        <v>16.533333333333331</v>
      </c>
      <c r="F34" s="10">
        <v>4.9024999999999999</v>
      </c>
      <c r="G34" s="7">
        <v>1</v>
      </c>
      <c r="H34" s="3" t="s">
        <v>23</v>
      </c>
      <c r="I34" s="3" t="s">
        <v>19</v>
      </c>
      <c r="J34" s="3" t="s">
        <v>13</v>
      </c>
      <c r="K34" s="3" t="s">
        <v>68</v>
      </c>
      <c r="L34" s="5">
        <v>42976</v>
      </c>
      <c r="M34" s="9">
        <f>N34*100</f>
        <v>18.749999999999996</v>
      </c>
      <c r="N34" s="3">
        <v>0.18749999999999997</v>
      </c>
      <c r="O34" s="3">
        <v>11</v>
      </c>
      <c r="P34">
        <f>O34/30</f>
        <v>0.36666666666666664</v>
      </c>
      <c r="Q34" s="3">
        <f>14/30</f>
        <v>0.46666666666666667</v>
      </c>
      <c r="R34">
        <f>O34/365</f>
        <v>3.0136986301369864E-2</v>
      </c>
    </row>
    <row r="35" spans="1:19">
      <c r="A35" t="s">
        <v>61</v>
      </c>
      <c r="B35" s="3" t="s">
        <v>58</v>
      </c>
      <c r="C35" t="s">
        <v>48</v>
      </c>
      <c r="D35" t="s">
        <v>25</v>
      </c>
      <c r="E35" s="10">
        <v>12.9</v>
      </c>
      <c r="F35" s="10">
        <v>4.7240000000000002</v>
      </c>
      <c r="G35" s="7">
        <v>2</v>
      </c>
      <c r="H35" s="3" t="s">
        <v>23</v>
      </c>
      <c r="I35" s="3" t="s">
        <v>19</v>
      </c>
      <c r="J35" s="3" t="s">
        <v>13</v>
      </c>
      <c r="K35" s="3" t="s">
        <v>68</v>
      </c>
      <c r="L35" s="5">
        <v>42976</v>
      </c>
      <c r="M35" s="9">
        <f>N35*100</f>
        <v>29.277566539923956</v>
      </c>
      <c r="N35" s="3">
        <v>0.29277566539923955</v>
      </c>
      <c r="O35" s="3">
        <v>11</v>
      </c>
      <c r="P35">
        <f>O35/30</f>
        <v>0.36666666666666664</v>
      </c>
      <c r="Q35" s="3">
        <f>14/30</f>
        <v>0.46666666666666667</v>
      </c>
      <c r="R35">
        <f>O35/365</f>
        <v>3.0136986301369864E-2</v>
      </c>
    </row>
    <row r="36" spans="1:19">
      <c r="A36" t="s">
        <v>61</v>
      </c>
      <c r="B36" s="3" t="s">
        <v>58</v>
      </c>
      <c r="C36" t="s">
        <v>48</v>
      </c>
      <c r="D36" s="3" t="s">
        <v>27</v>
      </c>
      <c r="E36" s="10">
        <v>12.933333333333332</v>
      </c>
      <c r="F36" s="10">
        <v>4.9029999999999996</v>
      </c>
      <c r="G36" s="7">
        <v>2</v>
      </c>
      <c r="H36" s="3" t="s">
        <v>23</v>
      </c>
      <c r="I36" s="3" t="s">
        <v>19</v>
      </c>
      <c r="J36" s="3" t="s">
        <v>13</v>
      </c>
      <c r="K36" s="3" t="s">
        <v>68</v>
      </c>
      <c r="L36" s="5">
        <v>42976</v>
      </c>
      <c r="M36" s="9">
        <f>N36*100</f>
        <v>24.313725490196077</v>
      </c>
      <c r="N36" s="3">
        <v>0.24313725490196078</v>
      </c>
      <c r="O36" s="3">
        <v>11</v>
      </c>
      <c r="P36">
        <f>O36/30</f>
        <v>0.36666666666666664</v>
      </c>
      <c r="Q36" s="3">
        <f>14/30</f>
        <v>0.46666666666666667</v>
      </c>
      <c r="R36">
        <f>O36/365</f>
        <v>3.0136986301369864E-2</v>
      </c>
    </row>
    <row r="37" spans="1:19">
      <c r="A37" t="s">
        <v>61</v>
      </c>
      <c r="B37" s="3" t="s">
        <v>58</v>
      </c>
      <c r="C37" t="s">
        <v>48</v>
      </c>
      <c r="D37" s="3" t="s">
        <v>26</v>
      </c>
      <c r="E37" s="10">
        <v>13.666666666666666</v>
      </c>
      <c r="F37" s="10">
        <v>4.9545000000000003</v>
      </c>
      <c r="G37" s="7">
        <v>2</v>
      </c>
      <c r="H37" s="3" t="s">
        <v>23</v>
      </c>
      <c r="I37" s="3" t="s">
        <v>19</v>
      </c>
      <c r="J37" s="3" t="s">
        <v>13</v>
      </c>
      <c r="K37" s="3" t="s">
        <v>68</v>
      </c>
      <c r="L37" s="5">
        <v>42976</v>
      </c>
      <c r="M37" s="9">
        <f>N37*100</f>
        <v>18.390804597701145</v>
      </c>
      <c r="N37" s="3">
        <v>0.18390804597701146</v>
      </c>
      <c r="O37" s="3">
        <v>11</v>
      </c>
      <c r="P37">
        <f>O37/30</f>
        <v>0.36666666666666664</v>
      </c>
      <c r="Q37" s="3">
        <f>14/30</f>
        <v>0.46666666666666667</v>
      </c>
      <c r="R37">
        <f>O37/365</f>
        <v>3.0136986301369864E-2</v>
      </c>
    </row>
    <row r="38" spans="1:19">
      <c r="A38" t="s">
        <v>61</v>
      </c>
      <c r="B38" s="3" t="s">
        <v>58</v>
      </c>
      <c r="C38" t="s">
        <v>48</v>
      </c>
      <c r="D38" s="3" t="s">
        <v>26</v>
      </c>
      <c r="E38" s="10">
        <v>10.533333333333333</v>
      </c>
      <c r="F38" s="10">
        <v>5.3395000000000001</v>
      </c>
      <c r="G38" s="7">
        <v>3</v>
      </c>
      <c r="H38" s="3" t="s">
        <v>23</v>
      </c>
      <c r="I38" s="3" t="s">
        <v>19</v>
      </c>
      <c r="J38" s="3" t="s">
        <v>13</v>
      </c>
      <c r="K38" s="3" t="s">
        <v>68</v>
      </c>
      <c r="L38" s="5">
        <v>42976</v>
      </c>
      <c r="M38" s="13" t="s">
        <v>12</v>
      </c>
      <c r="N38" s="3" t="s">
        <v>12</v>
      </c>
      <c r="O38" s="3">
        <v>11</v>
      </c>
      <c r="P38">
        <f>O38/30</f>
        <v>0.36666666666666664</v>
      </c>
      <c r="Q38" s="3">
        <f>14/30</f>
        <v>0.46666666666666667</v>
      </c>
      <c r="R38">
        <f>O38/365</f>
        <v>3.0136986301369864E-2</v>
      </c>
      <c r="S38" t="s">
        <v>54</v>
      </c>
    </row>
    <row r="39" spans="1:19">
      <c r="A39" t="s">
        <v>61</v>
      </c>
      <c r="B39" s="3" t="s">
        <v>58</v>
      </c>
      <c r="C39" t="s">
        <v>48</v>
      </c>
      <c r="D39" t="s">
        <v>25</v>
      </c>
      <c r="E39" s="10">
        <v>12.9</v>
      </c>
      <c r="F39" s="10">
        <v>5.6154999999999999</v>
      </c>
      <c r="G39" s="7">
        <v>3</v>
      </c>
      <c r="H39" s="3" t="s">
        <v>23</v>
      </c>
      <c r="I39" s="3" t="s">
        <v>19</v>
      </c>
      <c r="J39" s="3" t="s">
        <v>13</v>
      </c>
      <c r="K39" s="3" t="s">
        <v>68</v>
      </c>
      <c r="L39" s="5">
        <v>42976</v>
      </c>
      <c r="M39" s="9">
        <f>N39*100</f>
        <v>33.203125</v>
      </c>
      <c r="N39" s="3">
        <v>0.33203125</v>
      </c>
      <c r="O39" s="3">
        <v>11</v>
      </c>
      <c r="P39">
        <f>O39/30</f>
        <v>0.36666666666666664</v>
      </c>
      <c r="Q39" s="3">
        <f>14/30</f>
        <v>0.46666666666666667</v>
      </c>
      <c r="R39">
        <f>O39/365</f>
        <v>3.0136986301369864E-2</v>
      </c>
    </row>
    <row r="40" spans="1:19">
      <c r="A40" t="s">
        <v>61</v>
      </c>
      <c r="B40" s="3" t="s">
        <v>58</v>
      </c>
      <c r="C40" t="s">
        <v>48</v>
      </c>
      <c r="D40" s="3" t="s">
        <v>27</v>
      </c>
      <c r="E40" s="10">
        <v>12.800000000000002</v>
      </c>
      <c r="F40" s="10">
        <v>4.8985000000000003</v>
      </c>
      <c r="G40" s="7">
        <v>3</v>
      </c>
      <c r="H40" s="3" t="s">
        <v>23</v>
      </c>
      <c r="I40" s="3" t="s">
        <v>19</v>
      </c>
      <c r="J40" s="3" t="s">
        <v>13</v>
      </c>
      <c r="K40" s="3" t="s">
        <v>68</v>
      </c>
      <c r="L40" s="5">
        <v>42976</v>
      </c>
      <c r="M40" s="9">
        <f>N40*100</f>
        <v>21.568627450980394</v>
      </c>
      <c r="N40" s="3">
        <v>0.21568627450980393</v>
      </c>
      <c r="O40" s="3">
        <v>11</v>
      </c>
      <c r="P40">
        <f>O40/30</f>
        <v>0.36666666666666664</v>
      </c>
      <c r="Q40" s="3">
        <f>14/30</f>
        <v>0.46666666666666667</v>
      </c>
      <c r="R40">
        <f>O40/365</f>
        <v>3.0136986301369864E-2</v>
      </c>
    </row>
    <row r="41" spans="1:19">
      <c r="A41" t="s">
        <v>61</v>
      </c>
      <c r="B41" s="3" t="s">
        <v>58</v>
      </c>
      <c r="C41" t="s">
        <v>48</v>
      </c>
      <c r="D41" t="s">
        <v>25</v>
      </c>
      <c r="E41" s="3" t="s">
        <v>12</v>
      </c>
      <c r="F41" s="3">
        <v>4.6680000000000001</v>
      </c>
      <c r="G41" s="7">
        <v>4</v>
      </c>
      <c r="H41" s="3" t="s">
        <v>23</v>
      </c>
      <c r="I41" s="3" t="s">
        <v>19</v>
      </c>
      <c r="J41" s="3" t="s">
        <v>13</v>
      </c>
      <c r="K41" s="3" t="s">
        <v>68</v>
      </c>
      <c r="L41" s="5">
        <v>42976</v>
      </c>
      <c r="M41" s="13" t="s">
        <v>12</v>
      </c>
      <c r="N41" s="3" t="s">
        <v>12</v>
      </c>
      <c r="O41" s="3">
        <v>11</v>
      </c>
      <c r="P41">
        <f>O41/30</f>
        <v>0.36666666666666664</v>
      </c>
      <c r="Q41" s="3">
        <f>14/30</f>
        <v>0.46666666666666667</v>
      </c>
      <c r="R41">
        <f>O41/365</f>
        <v>3.0136986301369864E-2</v>
      </c>
      <c r="S41" t="s">
        <v>54</v>
      </c>
    </row>
    <row r="42" spans="1:19">
      <c r="A42" t="s">
        <v>61</v>
      </c>
      <c r="B42" s="3" t="s">
        <v>58</v>
      </c>
      <c r="C42" t="s">
        <v>48</v>
      </c>
      <c r="D42" s="3" t="s">
        <v>26</v>
      </c>
      <c r="E42" s="10">
        <v>9.8333333333333339</v>
      </c>
      <c r="F42" s="10">
        <v>4.8599999999999994</v>
      </c>
      <c r="G42" s="7">
        <v>4</v>
      </c>
      <c r="H42" s="3" t="s">
        <v>23</v>
      </c>
      <c r="I42" s="3" t="s">
        <v>19</v>
      </c>
      <c r="J42" s="3" t="s">
        <v>13</v>
      </c>
      <c r="K42" s="3" t="s">
        <v>68</v>
      </c>
      <c r="L42" s="5">
        <v>42976</v>
      </c>
      <c r="M42" s="9">
        <f>N42*100</f>
        <v>26.053639846743295</v>
      </c>
      <c r="N42" s="3">
        <v>0.26053639846743293</v>
      </c>
      <c r="O42" s="3">
        <v>11</v>
      </c>
      <c r="P42">
        <f>O42/30</f>
        <v>0.36666666666666664</v>
      </c>
      <c r="Q42" s="3">
        <f>14/30</f>
        <v>0.46666666666666667</v>
      </c>
      <c r="R42">
        <f>O42/365</f>
        <v>3.0136986301369864E-2</v>
      </c>
    </row>
    <row r="43" spans="1:19">
      <c r="A43" t="s">
        <v>61</v>
      </c>
      <c r="B43" s="3" t="s">
        <v>58</v>
      </c>
      <c r="C43" t="s">
        <v>48</v>
      </c>
      <c r="D43" s="3" t="s">
        <v>27</v>
      </c>
      <c r="E43" s="10">
        <v>12.9</v>
      </c>
      <c r="F43" s="10">
        <v>5.3540000000000001</v>
      </c>
      <c r="G43" s="7">
        <v>4</v>
      </c>
      <c r="H43" s="3" t="s">
        <v>23</v>
      </c>
      <c r="I43" s="3" t="s">
        <v>19</v>
      </c>
      <c r="J43" s="3" t="s">
        <v>13</v>
      </c>
      <c r="K43" s="3" t="s">
        <v>68</v>
      </c>
      <c r="L43" s="5">
        <v>42976</v>
      </c>
      <c r="M43" s="9">
        <f>N43*100</f>
        <v>24.615384615384617</v>
      </c>
      <c r="N43" s="3">
        <v>0.24615384615384617</v>
      </c>
      <c r="O43" s="3">
        <v>11</v>
      </c>
      <c r="P43">
        <f>O43/30</f>
        <v>0.36666666666666664</v>
      </c>
      <c r="Q43" s="3">
        <f>14/30</f>
        <v>0.46666666666666667</v>
      </c>
      <c r="R43">
        <f>O43/365</f>
        <v>3.0136986301369864E-2</v>
      </c>
    </row>
    <row r="44" spans="1:19">
      <c r="A44" t="s">
        <v>61</v>
      </c>
      <c r="B44" s="3" t="s">
        <v>58</v>
      </c>
      <c r="C44" t="s">
        <v>48</v>
      </c>
      <c r="D44" t="s">
        <v>25</v>
      </c>
      <c r="E44" s="3" t="s">
        <v>12</v>
      </c>
      <c r="F44" s="3">
        <v>4.6524999999999999</v>
      </c>
      <c r="G44" s="7">
        <v>5</v>
      </c>
      <c r="H44" s="3" t="s">
        <v>23</v>
      </c>
      <c r="I44" s="3" t="s">
        <v>19</v>
      </c>
      <c r="J44" s="3" t="s">
        <v>13</v>
      </c>
      <c r="K44" s="3" t="s">
        <v>68</v>
      </c>
      <c r="L44" s="5">
        <v>42976</v>
      </c>
      <c r="M44" s="13" t="s">
        <v>12</v>
      </c>
      <c r="N44" s="3" t="s">
        <v>12</v>
      </c>
      <c r="O44" s="3">
        <v>11</v>
      </c>
      <c r="P44">
        <f>O44/30</f>
        <v>0.36666666666666664</v>
      </c>
      <c r="Q44" s="3">
        <f>14/30</f>
        <v>0.46666666666666667</v>
      </c>
      <c r="R44">
        <f>O44/365</f>
        <v>3.0136986301369864E-2</v>
      </c>
      <c r="S44" t="s">
        <v>54</v>
      </c>
    </row>
    <row r="45" spans="1:19">
      <c r="A45" t="s">
        <v>61</v>
      </c>
      <c r="B45" s="3" t="s">
        <v>58</v>
      </c>
      <c r="C45" t="s">
        <v>48</v>
      </c>
      <c r="D45" s="3" t="s">
        <v>26</v>
      </c>
      <c r="E45" s="3">
        <v>11.466666666666667</v>
      </c>
      <c r="F45" s="3">
        <v>5.5009999999999994</v>
      </c>
      <c r="G45" s="7">
        <v>5</v>
      </c>
      <c r="H45" s="3" t="s">
        <v>23</v>
      </c>
      <c r="I45" s="3" t="s">
        <v>19</v>
      </c>
      <c r="J45" s="3" t="s">
        <v>13</v>
      </c>
      <c r="K45" s="3" t="s">
        <v>68</v>
      </c>
      <c r="L45" s="5">
        <v>42976</v>
      </c>
      <c r="M45" s="9" t="s">
        <v>12</v>
      </c>
      <c r="N45" s="3" t="s">
        <v>12</v>
      </c>
      <c r="O45" s="3">
        <v>11</v>
      </c>
      <c r="P45">
        <f>O45/30</f>
        <v>0.36666666666666664</v>
      </c>
      <c r="Q45" s="3">
        <f>14/30</f>
        <v>0.46666666666666667</v>
      </c>
      <c r="R45">
        <f>O45/365</f>
        <v>3.0136986301369864E-2</v>
      </c>
      <c r="S45" t="s">
        <v>54</v>
      </c>
    </row>
    <row r="46" spans="1:19">
      <c r="A46" t="s">
        <v>61</v>
      </c>
      <c r="B46" s="3" t="s">
        <v>58</v>
      </c>
      <c r="C46" t="s">
        <v>48</v>
      </c>
      <c r="D46" s="3" t="s">
        <v>27</v>
      </c>
      <c r="E46" s="10">
        <v>12.366666666666667</v>
      </c>
      <c r="F46" s="10">
        <v>5.3</v>
      </c>
      <c r="G46" s="7">
        <v>5</v>
      </c>
      <c r="H46" s="3" t="s">
        <v>23</v>
      </c>
      <c r="I46" s="3" t="s">
        <v>19</v>
      </c>
      <c r="J46" s="3" t="s">
        <v>13</v>
      </c>
      <c r="K46" s="3" t="s">
        <v>68</v>
      </c>
      <c r="L46" s="5">
        <v>42976</v>
      </c>
      <c r="M46" s="9">
        <f>N46*100</f>
        <v>29.644268774703558</v>
      </c>
      <c r="N46" s="3">
        <v>0.29644268774703558</v>
      </c>
      <c r="O46" s="3">
        <v>11</v>
      </c>
      <c r="P46">
        <f>O46/30</f>
        <v>0.36666666666666664</v>
      </c>
      <c r="Q46" s="3">
        <f>14/30</f>
        <v>0.46666666666666667</v>
      </c>
      <c r="R46">
        <f>O46/365</f>
        <v>3.0136986301369864E-2</v>
      </c>
    </row>
    <row r="47" spans="1:19">
      <c r="A47" t="s">
        <v>61</v>
      </c>
      <c r="B47" s="3" t="s">
        <v>58</v>
      </c>
      <c r="C47" t="s">
        <v>48</v>
      </c>
      <c r="D47" t="s">
        <v>25</v>
      </c>
      <c r="E47" s="3">
        <v>13.266666666666667</v>
      </c>
      <c r="F47" s="3">
        <v>4.6059999999999999</v>
      </c>
      <c r="G47" s="7">
        <v>6</v>
      </c>
      <c r="H47" s="3" t="s">
        <v>23</v>
      </c>
      <c r="I47" s="3" t="s">
        <v>19</v>
      </c>
      <c r="J47" s="3" t="s">
        <v>13</v>
      </c>
      <c r="K47" s="3" t="s">
        <v>68</v>
      </c>
      <c r="L47" s="5">
        <v>42976</v>
      </c>
      <c r="M47" s="13" t="s">
        <v>12</v>
      </c>
      <c r="N47" s="3" t="s">
        <v>12</v>
      </c>
      <c r="O47" s="3">
        <v>11</v>
      </c>
      <c r="P47">
        <f>O47/30</f>
        <v>0.36666666666666664</v>
      </c>
      <c r="Q47" s="3">
        <f>14/30</f>
        <v>0.46666666666666667</v>
      </c>
      <c r="R47">
        <f>O47/365</f>
        <v>3.0136986301369864E-2</v>
      </c>
      <c r="S47" t="s">
        <v>54</v>
      </c>
    </row>
    <row r="48" spans="1:19">
      <c r="A48" t="s">
        <v>61</v>
      </c>
      <c r="B48" s="3" t="s">
        <v>58</v>
      </c>
      <c r="C48" t="s">
        <v>48</v>
      </c>
      <c r="D48" s="3" t="s">
        <v>26</v>
      </c>
      <c r="E48" s="3">
        <v>7.1333333333333329</v>
      </c>
      <c r="F48" s="3">
        <v>4.7369999999999992</v>
      </c>
      <c r="G48" s="7">
        <v>6</v>
      </c>
      <c r="H48" s="3" t="s">
        <v>23</v>
      </c>
      <c r="I48" s="3" t="s">
        <v>19</v>
      </c>
      <c r="J48" s="3" t="s">
        <v>13</v>
      </c>
      <c r="K48" s="3" t="s">
        <v>68</v>
      </c>
      <c r="L48" s="5">
        <v>42976</v>
      </c>
      <c r="M48" s="9" t="s">
        <v>12</v>
      </c>
      <c r="N48" s="3" t="s">
        <v>12</v>
      </c>
      <c r="O48" s="3">
        <v>11</v>
      </c>
      <c r="P48">
        <f>O48/30</f>
        <v>0.36666666666666664</v>
      </c>
      <c r="Q48" s="3">
        <f>14/30</f>
        <v>0.46666666666666667</v>
      </c>
      <c r="R48">
        <f>O48/365</f>
        <v>3.0136986301369864E-2</v>
      </c>
      <c r="S48" t="s">
        <v>54</v>
      </c>
    </row>
    <row r="49" spans="1:18">
      <c r="A49" t="s">
        <v>61</v>
      </c>
      <c r="B49" s="3" t="s">
        <v>58</v>
      </c>
      <c r="C49" t="s">
        <v>48</v>
      </c>
      <c r="D49" s="3" t="s">
        <v>27</v>
      </c>
      <c r="E49" s="10">
        <v>12.566666666666668</v>
      </c>
      <c r="F49" s="10">
        <v>4.8120000000000003</v>
      </c>
      <c r="G49" s="7">
        <v>6</v>
      </c>
      <c r="H49" s="3" t="s">
        <v>23</v>
      </c>
      <c r="I49" s="3" t="s">
        <v>19</v>
      </c>
      <c r="J49" s="3" t="s">
        <v>13</v>
      </c>
      <c r="K49" s="3" t="s">
        <v>68</v>
      </c>
      <c r="L49" s="5">
        <v>42976</v>
      </c>
      <c r="M49" s="9">
        <f>N49*100</f>
        <v>45.816733067729082</v>
      </c>
      <c r="N49" s="3">
        <v>0.45816733067729082</v>
      </c>
      <c r="O49" s="3">
        <v>11</v>
      </c>
      <c r="P49">
        <f>O49/30</f>
        <v>0.36666666666666664</v>
      </c>
      <c r="Q49" s="3">
        <f>14/30</f>
        <v>0.46666666666666667</v>
      </c>
      <c r="R49">
        <f>O49/365</f>
        <v>3.0136986301369864E-2</v>
      </c>
    </row>
    <row r="50" spans="1:18">
      <c r="A50" t="s">
        <v>61</v>
      </c>
      <c r="B50" s="3" t="s">
        <v>58</v>
      </c>
      <c r="C50" t="s">
        <v>47</v>
      </c>
      <c r="D50" s="3" t="s">
        <v>25</v>
      </c>
      <c r="E50" s="3" t="s">
        <v>12</v>
      </c>
      <c r="F50" s="3" t="s">
        <v>12</v>
      </c>
      <c r="G50" s="7">
        <v>1</v>
      </c>
      <c r="H50" s="3" t="s">
        <v>21</v>
      </c>
      <c r="I50" t="s">
        <v>17</v>
      </c>
      <c r="J50" s="3" t="s">
        <v>13</v>
      </c>
      <c r="K50" s="3" t="s">
        <v>68</v>
      </c>
      <c r="L50" s="4">
        <v>42948</v>
      </c>
      <c r="M50" s="15">
        <v>34.615384615384613</v>
      </c>
      <c r="N50">
        <f>M50/100</f>
        <v>0.34615384615384615</v>
      </c>
      <c r="O50" s="3">
        <v>14</v>
      </c>
      <c r="P50">
        <f>O50/30</f>
        <v>0.46666666666666667</v>
      </c>
      <c r="Q50" s="3">
        <f>14/30</f>
        <v>0.46666666666666667</v>
      </c>
      <c r="R50">
        <f>O50/365</f>
        <v>3.8356164383561646E-2</v>
      </c>
    </row>
    <row r="51" spans="1:18">
      <c r="A51" t="s">
        <v>61</v>
      </c>
      <c r="B51" s="3" t="s">
        <v>58</v>
      </c>
      <c r="C51" t="s">
        <v>47</v>
      </c>
      <c r="D51" s="3" t="s">
        <v>25</v>
      </c>
      <c r="E51" s="10" t="s">
        <v>12</v>
      </c>
      <c r="F51" s="10" t="s">
        <v>12</v>
      </c>
      <c r="G51" s="7">
        <v>2</v>
      </c>
      <c r="H51" s="3" t="s">
        <v>21</v>
      </c>
      <c r="I51" t="s">
        <v>17</v>
      </c>
      <c r="J51" s="3" t="s">
        <v>13</v>
      </c>
      <c r="K51" s="3" t="s">
        <v>68</v>
      </c>
      <c r="L51" s="4">
        <v>42948</v>
      </c>
      <c r="M51" s="15">
        <v>51.250000000000007</v>
      </c>
      <c r="N51">
        <f>M51/100</f>
        <v>0.51250000000000007</v>
      </c>
      <c r="O51" s="3">
        <v>14</v>
      </c>
      <c r="P51">
        <f>O51/30</f>
        <v>0.46666666666666667</v>
      </c>
      <c r="Q51" s="3">
        <f>14/30</f>
        <v>0.46666666666666667</v>
      </c>
      <c r="R51">
        <f>O51/365</f>
        <v>3.8356164383561646E-2</v>
      </c>
    </row>
    <row r="52" spans="1:18">
      <c r="A52" t="s">
        <v>61</v>
      </c>
      <c r="B52" s="3" t="s">
        <v>58</v>
      </c>
      <c r="C52" t="s">
        <v>47</v>
      </c>
      <c r="D52" s="3" t="s">
        <v>25</v>
      </c>
      <c r="E52" s="3" t="s">
        <v>12</v>
      </c>
      <c r="F52" s="3" t="s">
        <v>12</v>
      </c>
      <c r="G52" s="7">
        <v>3</v>
      </c>
      <c r="H52" s="3" t="s">
        <v>21</v>
      </c>
      <c r="I52" t="s">
        <v>17</v>
      </c>
      <c r="J52" s="3" t="s">
        <v>13</v>
      </c>
      <c r="K52" s="3" t="s">
        <v>68</v>
      </c>
      <c r="L52" s="4">
        <v>42948</v>
      </c>
      <c r="M52" s="9">
        <v>35.6</v>
      </c>
      <c r="N52">
        <f>M52/100</f>
        <v>0.35600000000000004</v>
      </c>
      <c r="O52" s="3">
        <v>14</v>
      </c>
      <c r="P52">
        <f>O52/30</f>
        <v>0.46666666666666667</v>
      </c>
      <c r="Q52" s="3">
        <f>14/30</f>
        <v>0.46666666666666667</v>
      </c>
      <c r="R52">
        <f>O52/365</f>
        <v>3.8356164383561646E-2</v>
      </c>
    </row>
    <row r="53" spans="1:18">
      <c r="A53" t="s">
        <v>61</v>
      </c>
      <c r="B53" s="3" t="s">
        <v>58</v>
      </c>
      <c r="C53" t="s">
        <v>47</v>
      </c>
      <c r="D53" s="3" t="s">
        <v>25</v>
      </c>
      <c r="E53" s="10" t="s">
        <v>12</v>
      </c>
      <c r="F53" s="10" t="s">
        <v>12</v>
      </c>
      <c r="G53" s="7">
        <v>4</v>
      </c>
      <c r="H53" s="3" t="s">
        <v>21</v>
      </c>
      <c r="I53" t="s">
        <v>17</v>
      </c>
      <c r="J53" s="3" t="s">
        <v>13</v>
      </c>
      <c r="K53" s="3" t="s">
        <v>68</v>
      </c>
      <c r="L53" s="4">
        <v>42948</v>
      </c>
      <c r="M53" s="9">
        <v>24.8</v>
      </c>
      <c r="N53">
        <f>M53/100</f>
        <v>0.248</v>
      </c>
      <c r="O53" s="3">
        <v>14</v>
      </c>
      <c r="P53">
        <f>O53/30</f>
        <v>0.46666666666666667</v>
      </c>
      <c r="Q53" s="3">
        <f>14/30</f>
        <v>0.46666666666666667</v>
      </c>
      <c r="R53">
        <f>O53/365</f>
        <v>3.8356164383561646E-2</v>
      </c>
    </row>
    <row r="54" spans="1:18">
      <c r="A54" t="s">
        <v>61</v>
      </c>
      <c r="B54" s="3" t="s">
        <v>58</v>
      </c>
      <c r="C54" t="s">
        <v>47</v>
      </c>
      <c r="D54" s="3" t="s">
        <v>25</v>
      </c>
      <c r="E54" s="10" t="s">
        <v>12</v>
      </c>
      <c r="F54" s="10" t="s">
        <v>12</v>
      </c>
      <c r="G54" s="7">
        <v>1</v>
      </c>
      <c r="H54" s="3" t="s">
        <v>23</v>
      </c>
      <c r="I54" s="3" t="s">
        <v>19</v>
      </c>
      <c r="J54" s="3" t="s">
        <v>13</v>
      </c>
      <c r="K54" s="3" t="s">
        <v>68</v>
      </c>
      <c r="L54" s="4">
        <v>42948</v>
      </c>
      <c r="M54" s="15">
        <v>35</v>
      </c>
      <c r="N54">
        <f>M54/100</f>
        <v>0.35</v>
      </c>
      <c r="O54" s="3">
        <v>14</v>
      </c>
      <c r="P54">
        <f>O54/30</f>
        <v>0.46666666666666667</v>
      </c>
      <c r="Q54" s="3">
        <f>14/30</f>
        <v>0.46666666666666667</v>
      </c>
      <c r="R54">
        <f>O54/365</f>
        <v>3.8356164383561646E-2</v>
      </c>
    </row>
    <row r="55" spans="1:18">
      <c r="A55" t="s">
        <v>61</v>
      </c>
      <c r="B55" s="3" t="s">
        <v>58</v>
      </c>
      <c r="C55" t="s">
        <v>47</v>
      </c>
      <c r="D55" s="3" t="s">
        <v>25</v>
      </c>
      <c r="E55" s="10" t="s">
        <v>12</v>
      </c>
      <c r="F55" s="10" t="s">
        <v>12</v>
      </c>
      <c r="G55" s="7">
        <v>2</v>
      </c>
      <c r="H55" s="3" t="s">
        <v>23</v>
      </c>
      <c r="I55" s="3" t="s">
        <v>19</v>
      </c>
      <c r="J55" s="3" t="s">
        <v>13</v>
      </c>
      <c r="K55" s="3" t="s">
        <v>68</v>
      </c>
      <c r="L55" s="4">
        <v>42948</v>
      </c>
      <c r="M55" s="15">
        <v>30.4</v>
      </c>
      <c r="N55">
        <f>M55/100</f>
        <v>0.30399999999999999</v>
      </c>
      <c r="O55" s="3">
        <v>14</v>
      </c>
      <c r="P55">
        <f>O55/30</f>
        <v>0.46666666666666667</v>
      </c>
      <c r="Q55" s="3">
        <f>14/30</f>
        <v>0.46666666666666667</v>
      </c>
      <c r="R55">
        <f>O55/365</f>
        <v>3.8356164383561646E-2</v>
      </c>
    </row>
    <row r="56" spans="1:18">
      <c r="A56" t="s">
        <v>61</v>
      </c>
      <c r="B56" s="3" t="s">
        <v>58</v>
      </c>
      <c r="C56" t="s">
        <v>47</v>
      </c>
      <c r="D56" s="3" t="s">
        <v>25</v>
      </c>
      <c r="E56" s="10" t="s">
        <v>12</v>
      </c>
      <c r="F56" s="10" t="s">
        <v>12</v>
      </c>
      <c r="G56" s="7">
        <v>3</v>
      </c>
      <c r="H56" s="3" t="s">
        <v>23</v>
      </c>
      <c r="I56" s="3" t="s">
        <v>19</v>
      </c>
      <c r="J56" s="3" t="s">
        <v>13</v>
      </c>
      <c r="K56" s="3" t="s">
        <v>68</v>
      </c>
      <c r="L56" s="4">
        <v>42948</v>
      </c>
      <c r="M56" s="9">
        <v>20.384615384615383</v>
      </c>
      <c r="N56">
        <f>M56/100</f>
        <v>0.20384615384615384</v>
      </c>
      <c r="O56" s="3">
        <v>14</v>
      </c>
      <c r="P56">
        <f>O56/30</f>
        <v>0.46666666666666667</v>
      </c>
      <c r="Q56" s="3">
        <f>14/30</f>
        <v>0.46666666666666667</v>
      </c>
      <c r="R56">
        <f>O56/365</f>
        <v>3.8356164383561646E-2</v>
      </c>
    </row>
    <row r="57" spans="1:18">
      <c r="A57" t="s">
        <v>61</v>
      </c>
      <c r="B57" s="3" t="s">
        <v>58</v>
      </c>
      <c r="C57" t="s">
        <v>47</v>
      </c>
      <c r="D57" s="3" t="s">
        <v>25</v>
      </c>
      <c r="E57" s="10" t="s">
        <v>12</v>
      </c>
      <c r="F57" s="10" t="s">
        <v>12</v>
      </c>
      <c r="G57" s="7">
        <v>4</v>
      </c>
      <c r="H57" s="3" t="s">
        <v>23</v>
      </c>
      <c r="I57" s="3" t="s">
        <v>19</v>
      </c>
      <c r="J57" s="3" t="s">
        <v>13</v>
      </c>
      <c r="K57" s="3" t="s">
        <v>68</v>
      </c>
      <c r="L57" s="4">
        <v>42948</v>
      </c>
      <c r="M57" s="9">
        <v>42.5</v>
      </c>
      <c r="N57">
        <f>M57/100</f>
        <v>0.42499999999999999</v>
      </c>
      <c r="O57" s="3">
        <v>14</v>
      </c>
      <c r="P57">
        <f>O57/30</f>
        <v>0.46666666666666667</v>
      </c>
      <c r="Q57" s="3">
        <f>14/30</f>
        <v>0.46666666666666667</v>
      </c>
      <c r="R57">
        <f>O57/365</f>
        <v>3.8356164383561646E-2</v>
      </c>
    </row>
    <row r="58" spans="1:18">
      <c r="A58" t="s">
        <v>61</v>
      </c>
      <c r="B58" s="3" t="s">
        <v>58</v>
      </c>
      <c r="C58" t="s">
        <v>47</v>
      </c>
      <c r="D58" s="3" t="s">
        <v>25</v>
      </c>
      <c r="E58" s="10" t="s">
        <v>12</v>
      </c>
      <c r="F58" s="10" t="s">
        <v>12</v>
      </c>
      <c r="G58" s="7">
        <v>1</v>
      </c>
      <c r="H58" s="3" t="s">
        <v>21</v>
      </c>
      <c r="I58" t="s">
        <v>17</v>
      </c>
      <c r="J58" s="3" t="s">
        <v>13</v>
      </c>
      <c r="K58" s="3" t="s">
        <v>68</v>
      </c>
      <c r="L58" s="4">
        <v>42955</v>
      </c>
      <c r="M58" s="15">
        <v>23.333333333333332</v>
      </c>
      <c r="N58">
        <f>M58/100</f>
        <v>0.23333333333333331</v>
      </c>
      <c r="O58" s="3">
        <v>21</v>
      </c>
      <c r="P58">
        <f>O58/30</f>
        <v>0.7</v>
      </c>
      <c r="Q58" s="3">
        <f>21/30</f>
        <v>0.7</v>
      </c>
      <c r="R58">
        <f>O58/365</f>
        <v>5.7534246575342465E-2</v>
      </c>
    </row>
    <row r="59" spans="1:18">
      <c r="A59" t="s">
        <v>61</v>
      </c>
      <c r="B59" s="3" t="s">
        <v>58</v>
      </c>
      <c r="C59" t="s">
        <v>47</v>
      </c>
      <c r="D59" s="3" t="s">
        <v>25</v>
      </c>
      <c r="E59" s="10" t="s">
        <v>12</v>
      </c>
      <c r="F59" s="10" t="s">
        <v>12</v>
      </c>
      <c r="G59" s="7">
        <v>2</v>
      </c>
      <c r="H59" s="3" t="s">
        <v>21</v>
      </c>
      <c r="I59" t="s">
        <v>17</v>
      </c>
      <c r="J59" s="3" t="s">
        <v>13</v>
      </c>
      <c r="K59" s="3" t="s">
        <v>68</v>
      </c>
      <c r="L59" s="4">
        <v>42955</v>
      </c>
      <c r="M59" s="15">
        <v>26</v>
      </c>
      <c r="N59">
        <f>M59/100</f>
        <v>0.26</v>
      </c>
      <c r="O59" s="3">
        <v>21</v>
      </c>
      <c r="P59">
        <f>O59/30</f>
        <v>0.7</v>
      </c>
      <c r="Q59" s="3">
        <f>21/30</f>
        <v>0.7</v>
      </c>
      <c r="R59">
        <f>O59/365</f>
        <v>5.7534246575342465E-2</v>
      </c>
    </row>
    <row r="60" spans="1:18">
      <c r="A60" t="s">
        <v>61</v>
      </c>
      <c r="B60" s="3" t="s">
        <v>58</v>
      </c>
      <c r="C60" t="s">
        <v>47</v>
      </c>
      <c r="D60" s="3" t="s">
        <v>25</v>
      </c>
      <c r="E60" s="10" t="s">
        <v>12</v>
      </c>
      <c r="F60" s="10" t="s">
        <v>12</v>
      </c>
      <c r="G60" s="7">
        <v>3</v>
      </c>
      <c r="H60" s="3" t="s">
        <v>21</v>
      </c>
      <c r="I60" t="s">
        <v>17</v>
      </c>
      <c r="J60" s="3" t="s">
        <v>13</v>
      </c>
      <c r="K60" s="3" t="s">
        <v>68</v>
      </c>
      <c r="L60" s="4">
        <v>42955</v>
      </c>
      <c r="M60" s="9">
        <v>27.6</v>
      </c>
      <c r="N60">
        <f>M60/100</f>
        <v>0.27600000000000002</v>
      </c>
      <c r="O60" s="3">
        <v>21</v>
      </c>
      <c r="P60">
        <f>O60/30</f>
        <v>0.7</v>
      </c>
      <c r="Q60" s="3">
        <f>21/30</f>
        <v>0.7</v>
      </c>
      <c r="R60">
        <f>O60/365</f>
        <v>5.7534246575342465E-2</v>
      </c>
    </row>
    <row r="61" spans="1:18">
      <c r="A61" t="s">
        <v>61</v>
      </c>
      <c r="B61" s="3" t="s">
        <v>58</v>
      </c>
      <c r="C61" t="s">
        <v>47</v>
      </c>
      <c r="D61" s="3" t="s">
        <v>25</v>
      </c>
      <c r="E61" s="10" t="s">
        <v>12</v>
      </c>
      <c r="F61" s="10" t="s">
        <v>12</v>
      </c>
      <c r="G61" s="7">
        <v>4</v>
      </c>
      <c r="H61" s="3" t="s">
        <v>21</v>
      </c>
      <c r="I61" t="s">
        <v>17</v>
      </c>
      <c r="J61" s="3" t="s">
        <v>13</v>
      </c>
      <c r="K61" s="3" t="s">
        <v>68</v>
      </c>
      <c r="L61" s="4">
        <v>42955</v>
      </c>
      <c r="M61" s="9">
        <v>24.615384615384617</v>
      </c>
      <c r="N61">
        <f>M61/100</f>
        <v>0.24615384615384617</v>
      </c>
      <c r="O61" s="3">
        <v>21</v>
      </c>
      <c r="P61">
        <f>O61/30</f>
        <v>0.7</v>
      </c>
      <c r="Q61" s="3">
        <f>21/30</f>
        <v>0.7</v>
      </c>
      <c r="R61">
        <f>O61/365</f>
        <v>5.7534246575342465E-2</v>
      </c>
    </row>
    <row r="62" spans="1:18">
      <c r="A62" t="s">
        <v>61</v>
      </c>
      <c r="B62" s="3" t="s">
        <v>58</v>
      </c>
      <c r="C62" t="s">
        <v>47</v>
      </c>
      <c r="D62" s="3" t="s">
        <v>25</v>
      </c>
      <c r="E62" s="10" t="s">
        <v>12</v>
      </c>
      <c r="F62" s="10" t="s">
        <v>12</v>
      </c>
      <c r="G62" s="7">
        <v>1</v>
      </c>
      <c r="H62" s="3" t="s">
        <v>23</v>
      </c>
      <c r="I62" s="3" t="s">
        <v>19</v>
      </c>
      <c r="J62" s="3" t="s">
        <v>13</v>
      </c>
      <c r="K62" s="3" t="s">
        <v>68</v>
      </c>
      <c r="L62" s="4">
        <v>42955</v>
      </c>
      <c r="M62" s="15">
        <v>28.46153846153846</v>
      </c>
      <c r="N62">
        <f>M62/100</f>
        <v>0.2846153846153846</v>
      </c>
      <c r="O62" s="3">
        <v>21</v>
      </c>
      <c r="P62">
        <f>O62/30</f>
        <v>0.7</v>
      </c>
      <c r="Q62" s="3">
        <f>21/30</f>
        <v>0.7</v>
      </c>
      <c r="R62">
        <f>O62/365</f>
        <v>5.7534246575342465E-2</v>
      </c>
    </row>
    <row r="63" spans="1:18">
      <c r="A63" t="s">
        <v>61</v>
      </c>
      <c r="B63" s="3" t="s">
        <v>58</v>
      </c>
      <c r="C63" t="s">
        <v>47</v>
      </c>
      <c r="D63" s="3" t="s">
        <v>25</v>
      </c>
      <c r="E63" s="10" t="s">
        <v>12</v>
      </c>
      <c r="F63" s="10" t="s">
        <v>12</v>
      </c>
      <c r="G63" s="7">
        <v>2</v>
      </c>
      <c r="H63" s="3" t="s">
        <v>23</v>
      </c>
      <c r="I63" s="3" t="s">
        <v>19</v>
      </c>
      <c r="J63" s="3" t="s">
        <v>13</v>
      </c>
      <c r="K63" s="3" t="s">
        <v>68</v>
      </c>
      <c r="L63" s="4">
        <v>42955</v>
      </c>
      <c r="M63" s="15">
        <v>21.153846153846153</v>
      </c>
      <c r="N63">
        <f>M63/100</f>
        <v>0.21153846153846154</v>
      </c>
      <c r="O63" s="3">
        <v>21</v>
      </c>
      <c r="P63">
        <f>O63/30</f>
        <v>0.7</v>
      </c>
      <c r="Q63" s="3">
        <f>21/30</f>
        <v>0.7</v>
      </c>
      <c r="R63">
        <f>O63/365</f>
        <v>5.7534246575342465E-2</v>
      </c>
    </row>
    <row r="64" spans="1:18">
      <c r="A64" t="s">
        <v>61</v>
      </c>
      <c r="B64" s="3" t="s">
        <v>58</v>
      </c>
      <c r="C64" t="s">
        <v>47</v>
      </c>
      <c r="D64" s="3" t="s">
        <v>25</v>
      </c>
      <c r="E64" s="10" t="s">
        <v>12</v>
      </c>
      <c r="F64" s="10" t="s">
        <v>12</v>
      </c>
      <c r="G64" s="7">
        <v>3</v>
      </c>
      <c r="H64" s="3" t="s">
        <v>23</v>
      </c>
      <c r="I64" s="3" t="s">
        <v>19</v>
      </c>
      <c r="J64" s="3" t="s">
        <v>13</v>
      </c>
      <c r="K64" s="3" t="s">
        <v>68</v>
      </c>
      <c r="L64" s="4">
        <v>42955</v>
      </c>
      <c r="M64" s="9">
        <v>16.923076923076923</v>
      </c>
      <c r="N64">
        <f>M64/100</f>
        <v>0.16923076923076924</v>
      </c>
      <c r="O64" s="3">
        <v>21</v>
      </c>
      <c r="P64">
        <f>O64/30</f>
        <v>0.7</v>
      </c>
      <c r="Q64" s="3">
        <f>21/30</f>
        <v>0.7</v>
      </c>
      <c r="R64">
        <f>O64/365</f>
        <v>5.7534246575342465E-2</v>
      </c>
    </row>
    <row r="65" spans="1:19">
      <c r="A65" t="s">
        <v>61</v>
      </c>
      <c r="B65" s="3" t="s">
        <v>58</v>
      </c>
      <c r="C65" t="s">
        <v>47</v>
      </c>
      <c r="D65" s="3" t="s">
        <v>25</v>
      </c>
      <c r="E65" s="10" t="s">
        <v>12</v>
      </c>
      <c r="F65" s="10" t="s">
        <v>12</v>
      </c>
      <c r="G65" s="7">
        <v>4</v>
      </c>
      <c r="H65" s="3" t="s">
        <v>23</v>
      </c>
      <c r="I65" s="3" t="s">
        <v>19</v>
      </c>
      <c r="J65" s="3" t="s">
        <v>13</v>
      </c>
      <c r="K65" s="3" t="s">
        <v>68</v>
      </c>
      <c r="L65" s="4">
        <v>42955</v>
      </c>
      <c r="M65" s="9">
        <v>22.307692307692307</v>
      </c>
      <c r="N65">
        <f>M65/100</f>
        <v>0.22307692307692306</v>
      </c>
      <c r="O65" s="3">
        <v>21</v>
      </c>
      <c r="P65">
        <f>O65/30</f>
        <v>0.7</v>
      </c>
      <c r="Q65" s="3">
        <f>21/30</f>
        <v>0.7</v>
      </c>
      <c r="R65">
        <f>O65/365</f>
        <v>5.7534246575342465E-2</v>
      </c>
    </row>
    <row r="66" spans="1:19">
      <c r="A66" t="s">
        <v>61</v>
      </c>
      <c r="B66" s="3" t="s">
        <v>58</v>
      </c>
      <c r="C66" t="s">
        <v>47</v>
      </c>
      <c r="D66" s="3" t="s">
        <v>25</v>
      </c>
      <c r="E66" s="3" t="s">
        <v>12</v>
      </c>
      <c r="F66" s="3" t="s">
        <v>12</v>
      </c>
      <c r="G66" s="7">
        <v>1</v>
      </c>
      <c r="H66" s="3" t="s">
        <v>21</v>
      </c>
      <c r="I66" t="s">
        <v>17</v>
      </c>
      <c r="J66" s="3" t="s">
        <v>13</v>
      </c>
      <c r="K66" s="3" t="s">
        <v>68</v>
      </c>
      <c r="L66" s="4">
        <v>42964</v>
      </c>
      <c r="M66" s="15">
        <v>18.8</v>
      </c>
      <c r="N66">
        <f>M66/100</f>
        <v>0.188</v>
      </c>
      <c r="O66" s="3">
        <v>30</v>
      </c>
      <c r="P66">
        <f>O66/30</f>
        <v>1</v>
      </c>
      <c r="Q66" s="3">
        <v>1</v>
      </c>
      <c r="R66">
        <f>O66/365</f>
        <v>8.2191780821917804E-2</v>
      </c>
    </row>
    <row r="67" spans="1:19">
      <c r="A67" t="s">
        <v>61</v>
      </c>
      <c r="B67" s="3" t="s">
        <v>58</v>
      </c>
      <c r="C67" t="s">
        <v>47</v>
      </c>
      <c r="D67" s="3" t="s">
        <v>25</v>
      </c>
      <c r="E67" s="3" t="s">
        <v>12</v>
      </c>
      <c r="F67" s="3" t="s">
        <v>12</v>
      </c>
      <c r="G67" s="7">
        <v>2</v>
      </c>
      <c r="H67" s="3" t="s">
        <v>21</v>
      </c>
      <c r="I67" t="s">
        <v>17</v>
      </c>
      <c r="J67" s="3" t="s">
        <v>13</v>
      </c>
      <c r="K67" s="3" t="s">
        <v>68</v>
      </c>
      <c r="L67" s="4">
        <v>42964</v>
      </c>
      <c r="M67" s="15">
        <v>17.69230769230769</v>
      </c>
      <c r="N67">
        <f>M67/100</f>
        <v>0.17692307692307691</v>
      </c>
      <c r="O67" s="3">
        <v>30</v>
      </c>
      <c r="P67">
        <f>O67/30</f>
        <v>1</v>
      </c>
      <c r="Q67" s="3">
        <v>1</v>
      </c>
      <c r="R67">
        <f>O67/365</f>
        <v>8.2191780821917804E-2</v>
      </c>
    </row>
    <row r="68" spans="1:19">
      <c r="A68" t="s">
        <v>61</v>
      </c>
      <c r="B68" s="3" t="s">
        <v>58</v>
      </c>
      <c r="C68" t="s">
        <v>47</v>
      </c>
      <c r="D68" s="3" t="s">
        <v>25</v>
      </c>
      <c r="E68" s="10" t="s">
        <v>12</v>
      </c>
      <c r="F68" s="10" t="s">
        <v>12</v>
      </c>
      <c r="G68" s="7">
        <v>3</v>
      </c>
      <c r="H68" s="3" t="s">
        <v>21</v>
      </c>
      <c r="I68" t="s">
        <v>17</v>
      </c>
      <c r="J68" s="3" t="s">
        <v>13</v>
      </c>
      <c r="K68" s="3" t="s">
        <v>68</v>
      </c>
      <c r="L68" s="4">
        <v>42964</v>
      </c>
      <c r="M68" s="9">
        <v>22.307692307692307</v>
      </c>
      <c r="N68">
        <f>M68/100</f>
        <v>0.22307692307692306</v>
      </c>
      <c r="O68" s="3">
        <v>30</v>
      </c>
      <c r="P68">
        <f>O68/30</f>
        <v>1</v>
      </c>
      <c r="Q68" s="3">
        <v>1</v>
      </c>
      <c r="R68">
        <f>O68/365</f>
        <v>8.2191780821917804E-2</v>
      </c>
    </row>
    <row r="69" spans="1:19">
      <c r="A69" t="s">
        <v>61</v>
      </c>
      <c r="B69" s="3" t="s">
        <v>58</v>
      </c>
      <c r="C69" t="s">
        <v>47</v>
      </c>
      <c r="D69" s="3" t="s">
        <v>25</v>
      </c>
      <c r="E69" s="3" t="s">
        <v>12</v>
      </c>
      <c r="F69" s="3" t="s">
        <v>12</v>
      </c>
      <c r="G69" s="7">
        <v>4</v>
      </c>
      <c r="H69" s="3" t="s">
        <v>21</v>
      </c>
      <c r="I69" t="s">
        <v>17</v>
      </c>
      <c r="J69" s="3" t="s">
        <v>13</v>
      </c>
      <c r="K69" s="3" t="s">
        <v>68</v>
      </c>
      <c r="L69" s="4">
        <v>42964</v>
      </c>
      <c r="M69" s="9">
        <v>30.416666666666664</v>
      </c>
      <c r="N69">
        <f>M69/100</f>
        <v>0.30416666666666664</v>
      </c>
      <c r="O69" s="3">
        <v>30</v>
      </c>
      <c r="P69">
        <f>O69/30</f>
        <v>1</v>
      </c>
      <c r="Q69" s="3">
        <v>1</v>
      </c>
      <c r="R69">
        <f>O69/365</f>
        <v>8.2191780821917804E-2</v>
      </c>
    </row>
    <row r="70" spans="1:19">
      <c r="A70" t="s">
        <v>61</v>
      </c>
      <c r="B70" s="3" t="s">
        <v>58</v>
      </c>
      <c r="C70" t="s">
        <v>47</v>
      </c>
      <c r="D70" s="3" t="s">
        <v>25</v>
      </c>
      <c r="E70" s="10" t="s">
        <v>12</v>
      </c>
      <c r="F70" s="10" t="s">
        <v>12</v>
      </c>
      <c r="G70" s="7">
        <v>1</v>
      </c>
      <c r="H70" s="3" t="s">
        <v>23</v>
      </c>
      <c r="I70" s="3" t="s">
        <v>19</v>
      </c>
      <c r="J70" s="3" t="s">
        <v>13</v>
      </c>
      <c r="K70" s="3" t="s">
        <v>68</v>
      </c>
      <c r="L70" s="4">
        <v>42964</v>
      </c>
      <c r="M70" s="15">
        <v>20.8</v>
      </c>
      <c r="N70">
        <f>M70/100</f>
        <v>0.20800000000000002</v>
      </c>
      <c r="O70" s="3">
        <v>30</v>
      </c>
      <c r="P70">
        <f>O70/30</f>
        <v>1</v>
      </c>
      <c r="Q70" s="3">
        <v>1</v>
      </c>
      <c r="R70">
        <f>O70/365</f>
        <v>8.2191780821917804E-2</v>
      </c>
    </row>
    <row r="71" spans="1:19">
      <c r="A71" t="s">
        <v>61</v>
      </c>
      <c r="B71" s="3" t="s">
        <v>58</v>
      </c>
      <c r="C71" t="s">
        <v>47</v>
      </c>
      <c r="D71" s="3" t="s">
        <v>25</v>
      </c>
      <c r="E71" s="10" t="s">
        <v>12</v>
      </c>
      <c r="F71" s="10" t="s">
        <v>12</v>
      </c>
      <c r="G71" s="7">
        <v>3</v>
      </c>
      <c r="H71" s="3" t="s">
        <v>23</v>
      </c>
      <c r="I71" s="3" t="s">
        <v>19</v>
      </c>
      <c r="J71" s="3" t="s">
        <v>13</v>
      </c>
      <c r="K71" s="3" t="s">
        <v>68</v>
      </c>
      <c r="L71" s="4">
        <v>42964</v>
      </c>
      <c r="M71" s="9">
        <v>15.769230769230768</v>
      </c>
      <c r="N71">
        <f>M71/100</f>
        <v>0.15769230769230769</v>
      </c>
      <c r="O71" s="3">
        <v>30</v>
      </c>
      <c r="P71">
        <f>O71/30</f>
        <v>1</v>
      </c>
      <c r="Q71" s="3">
        <v>1</v>
      </c>
      <c r="R71">
        <f>O71/365</f>
        <v>8.2191780821917804E-2</v>
      </c>
    </row>
    <row r="72" spans="1:19">
      <c r="A72" t="s">
        <v>61</v>
      </c>
      <c r="B72" s="3" t="s">
        <v>58</v>
      </c>
      <c r="C72" t="s">
        <v>47</v>
      </c>
      <c r="D72" s="3" t="s">
        <v>25</v>
      </c>
      <c r="E72" s="10" t="s">
        <v>12</v>
      </c>
      <c r="F72" s="10" t="s">
        <v>12</v>
      </c>
      <c r="G72" s="7">
        <v>4</v>
      </c>
      <c r="H72" s="3" t="s">
        <v>23</v>
      </c>
      <c r="I72" s="3" t="s">
        <v>19</v>
      </c>
      <c r="J72" s="3" t="s">
        <v>13</v>
      </c>
      <c r="K72" s="3" t="s">
        <v>68</v>
      </c>
      <c r="L72" s="4">
        <v>42964</v>
      </c>
      <c r="M72" s="9">
        <v>22.307692307692307</v>
      </c>
      <c r="N72">
        <f>M72/100</f>
        <v>0.22307692307692306</v>
      </c>
      <c r="O72" s="3">
        <v>30</v>
      </c>
      <c r="P72">
        <f>O72/30</f>
        <v>1</v>
      </c>
      <c r="Q72" s="3">
        <v>1</v>
      </c>
      <c r="R72">
        <f>O72/365</f>
        <v>8.2191780821917804E-2</v>
      </c>
    </row>
    <row r="73" spans="1:19">
      <c r="A73" t="s">
        <v>61</v>
      </c>
      <c r="B73" s="3" t="s">
        <v>58</v>
      </c>
      <c r="C73" t="s">
        <v>48</v>
      </c>
      <c r="D73" s="3" t="s">
        <v>27</v>
      </c>
      <c r="E73" s="10" t="s">
        <v>12</v>
      </c>
      <c r="F73" s="10" t="s">
        <v>12</v>
      </c>
      <c r="G73" s="7">
        <v>1</v>
      </c>
      <c r="H73" s="3" t="s">
        <v>21</v>
      </c>
      <c r="I73" s="3" t="s">
        <v>17</v>
      </c>
      <c r="J73" s="3" t="s">
        <v>13</v>
      </c>
      <c r="K73" s="3" t="s">
        <v>68</v>
      </c>
      <c r="L73" s="5">
        <v>42999</v>
      </c>
      <c r="M73" s="9" t="s">
        <v>12</v>
      </c>
      <c r="N73" s="3" t="s">
        <v>12</v>
      </c>
      <c r="O73" s="3">
        <v>34</v>
      </c>
      <c r="P73">
        <f>O73/30</f>
        <v>1.1333333333333333</v>
      </c>
      <c r="Q73" s="3">
        <v>1</v>
      </c>
      <c r="R73">
        <f>O73/365</f>
        <v>9.3150684931506855E-2</v>
      </c>
      <c r="S73" t="s">
        <v>54</v>
      </c>
    </row>
    <row r="74" spans="1:19">
      <c r="A74" t="s">
        <v>61</v>
      </c>
      <c r="B74" s="3" t="s">
        <v>58</v>
      </c>
      <c r="C74" t="s">
        <v>48</v>
      </c>
      <c r="D74" t="s">
        <v>25</v>
      </c>
      <c r="E74" s="10" t="s">
        <v>12</v>
      </c>
      <c r="F74" s="10" t="s">
        <v>12</v>
      </c>
      <c r="G74" s="7">
        <v>1</v>
      </c>
      <c r="H74" s="3" t="s">
        <v>21</v>
      </c>
      <c r="I74" s="3" t="s">
        <v>17</v>
      </c>
      <c r="J74" s="3" t="s">
        <v>13</v>
      </c>
      <c r="K74" s="3" t="s">
        <v>68</v>
      </c>
      <c r="L74" s="5">
        <v>42999</v>
      </c>
      <c r="M74" s="9" t="s">
        <v>12</v>
      </c>
      <c r="N74" s="3" t="s">
        <v>12</v>
      </c>
      <c r="O74" s="3">
        <v>34</v>
      </c>
      <c r="P74">
        <f>O74/30</f>
        <v>1.1333333333333333</v>
      </c>
      <c r="Q74" s="3">
        <v>1</v>
      </c>
      <c r="R74">
        <f>O74/365</f>
        <v>9.3150684931506855E-2</v>
      </c>
      <c r="S74" t="s">
        <v>54</v>
      </c>
    </row>
    <row r="75" spans="1:19">
      <c r="A75" t="s">
        <v>61</v>
      </c>
      <c r="B75" s="3" t="s">
        <v>58</v>
      </c>
      <c r="C75" t="s">
        <v>48</v>
      </c>
      <c r="D75" s="3" t="s">
        <v>26</v>
      </c>
      <c r="E75" s="10" t="s">
        <v>12</v>
      </c>
      <c r="F75" s="10" t="s">
        <v>12</v>
      </c>
      <c r="G75" s="7">
        <v>1</v>
      </c>
      <c r="H75" s="3" t="s">
        <v>21</v>
      </c>
      <c r="I75" s="3" t="s">
        <v>17</v>
      </c>
      <c r="J75" s="3" t="s">
        <v>13</v>
      </c>
      <c r="K75" s="3" t="s">
        <v>68</v>
      </c>
      <c r="L75" s="5">
        <v>42999</v>
      </c>
      <c r="M75" s="13" t="s">
        <v>12</v>
      </c>
      <c r="N75" s="3" t="s">
        <v>12</v>
      </c>
      <c r="O75" s="3">
        <v>34</v>
      </c>
      <c r="P75">
        <f>O75/30</f>
        <v>1.1333333333333333</v>
      </c>
      <c r="Q75" s="3">
        <v>1</v>
      </c>
      <c r="R75">
        <f>O75/365</f>
        <v>9.3150684931506855E-2</v>
      </c>
      <c r="S75" t="s">
        <v>54</v>
      </c>
    </row>
    <row r="76" spans="1:19">
      <c r="A76" t="s">
        <v>61</v>
      </c>
      <c r="B76" s="3" t="s">
        <v>58</v>
      </c>
      <c r="C76" t="s">
        <v>48</v>
      </c>
      <c r="D76" s="3" t="s">
        <v>27</v>
      </c>
      <c r="E76" s="10" t="s">
        <v>12</v>
      </c>
      <c r="F76" s="10" t="s">
        <v>12</v>
      </c>
      <c r="G76" s="7">
        <v>2</v>
      </c>
      <c r="H76" s="3" t="s">
        <v>21</v>
      </c>
      <c r="I76" s="3" t="s">
        <v>17</v>
      </c>
      <c r="J76" s="3" t="s">
        <v>13</v>
      </c>
      <c r="K76" s="3" t="s">
        <v>68</v>
      </c>
      <c r="L76" s="5">
        <v>42999</v>
      </c>
      <c r="M76" s="9" t="s">
        <v>12</v>
      </c>
      <c r="N76" s="3" t="s">
        <v>12</v>
      </c>
      <c r="O76" s="3">
        <v>34</v>
      </c>
      <c r="P76">
        <f>O76/30</f>
        <v>1.1333333333333333</v>
      </c>
      <c r="Q76" s="3">
        <v>1</v>
      </c>
      <c r="R76">
        <f>O76/365</f>
        <v>9.3150684931506855E-2</v>
      </c>
      <c r="S76" t="s">
        <v>54</v>
      </c>
    </row>
    <row r="77" spans="1:19">
      <c r="A77" t="s">
        <v>61</v>
      </c>
      <c r="B77" s="3" t="s">
        <v>58</v>
      </c>
      <c r="C77" t="s">
        <v>48</v>
      </c>
      <c r="D77" t="s">
        <v>25</v>
      </c>
      <c r="E77" s="10" t="s">
        <v>12</v>
      </c>
      <c r="F77" s="10" t="s">
        <v>12</v>
      </c>
      <c r="G77" s="7">
        <v>2</v>
      </c>
      <c r="H77" s="3" t="s">
        <v>21</v>
      </c>
      <c r="I77" s="3" t="s">
        <v>17</v>
      </c>
      <c r="J77" s="3" t="s">
        <v>13</v>
      </c>
      <c r="K77" s="3" t="s">
        <v>68</v>
      </c>
      <c r="L77" s="5">
        <v>42999</v>
      </c>
      <c r="M77" s="9" t="s">
        <v>12</v>
      </c>
      <c r="N77" s="3" t="s">
        <v>12</v>
      </c>
      <c r="O77" s="3">
        <v>34</v>
      </c>
      <c r="P77">
        <f>O77/30</f>
        <v>1.1333333333333333</v>
      </c>
      <c r="Q77" s="3">
        <v>1</v>
      </c>
      <c r="R77">
        <f>O77/365</f>
        <v>9.3150684931506855E-2</v>
      </c>
      <c r="S77" t="s">
        <v>54</v>
      </c>
    </row>
    <row r="78" spans="1:19">
      <c r="A78" t="s">
        <v>61</v>
      </c>
      <c r="B78" s="3" t="s">
        <v>58</v>
      </c>
      <c r="C78" t="s">
        <v>48</v>
      </c>
      <c r="D78" s="3" t="s">
        <v>26</v>
      </c>
      <c r="E78" s="10" t="s">
        <v>12</v>
      </c>
      <c r="F78" s="10" t="s">
        <v>12</v>
      </c>
      <c r="G78" s="7">
        <v>2</v>
      </c>
      <c r="H78" s="3" t="s">
        <v>21</v>
      </c>
      <c r="I78" s="3" t="s">
        <v>17</v>
      </c>
      <c r="J78" s="3" t="s">
        <v>13</v>
      </c>
      <c r="K78" s="3" t="s">
        <v>68</v>
      </c>
      <c r="L78" s="5">
        <v>42999</v>
      </c>
      <c r="M78" s="13" t="s">
        <v>12</v>
      </c>
      <c r="N78" s="3" t="s">
        <v>12</v>
      </c>
      <c r="O78" s="3">
        <v>34</v>
      </c>
      <c r="P78">
        <f>O78/30</f>
        <v>1.1333333333333333</v>
      </c>
      <c r="Q78" s="3">
        <v>1</v>
      </c>
      <c r="R78">
        <f>O78/365</f>
        <v>9.3150684931506855E-2</v>
      </c>
      <c r="S78" t="s">
        <v>54</v>
      </c>
    </row>
    <row r="79" spans="1:19">
      <c r="A79" t="s">
        <v>61</v>
      </c>
      <c r="B79" s="3" t="s">
        <v>58</v>
      </c>
      <c r="C79" t="s">
        <v>48</v>
      </c>
      <c r="D79" s="3" t="s">
        <v>27</v>
      </c>
      <c r="E79" s="10" t="s">
        <v>12</v>
      </c>
      <c r="F79" s="10" t="s">
        <v>12</v>
      </c>
      <c r="G79" s="7">
        <v>3</v>
      </c>
      <c r="H79" s="3" t="s">
        <v>21</v>
      </c>
      <c r="I79" s="3" t="s">
        <v>17</v>
      </c>
      <c r="J79" s="3" t="s">
        <v>13</v>
      </c>
      <c r="K79" s="3" t="s">
        <v>68</v>
      </c>
      <c r="L79" s="5">
        <v>42999</v>
      </c>
      <c r="M79" s="9" t="s">
        <v>12</v>
      </c>
      <c r="N79" s="3" t="s">
        <v>12</v>
      </c>
      <c r="O79" s="3">
        <v>34</v>
      </c>
      <c r="P79">
        <f>O79/30</f>
        <v>1.1333333333333333</v>
      </c>
      <c r="Q79" s="3">
        <v>1</v>
      </c>
      <c r="R79">
        <f>O79/365</f>
        <v>9.3150684931506855E-2</v>
      </c>
      <c r="S79" t="s">
        <v>54</v>
      </c>
    </row>
    <row r="80" spans="1:19">
      <c r="A80" t="s">
        <v>61</v>
      </c>
      <c r="B80" s="3" t="s">
        <v>58</v>
      </c>
      <c r="C80" t="s">
        <v>48</v>
      </c>
      <c r="D80" t="s">
        <v>25</v>
      </c>
      <c r="E80" s="10" t="s">
        <v>12</v>
      </c>
      <c r="F80" s="10" t="s">
        <v>12</v>
      </c>
      <c r="G80" s="7">
        <v>3</v>
      </c>
      <c r="H80" s="3" t="s">
        <v>21</v>
      </c>
      <c r="I80" s="3" t="s">
        <v>17</v>
      </c>
      <c r="J80" s="3" t="s">
        <v>13</v>
      </c>
      <c r="K80" s="3" t="s">
        <v>68</v>
      </c>
      <c r="L80" s="5">
        <v>42999</v>
      </c>
      <c r="M80" s="9" t="s">
        <v>12</v>
      </c>
      <c r="N80" s="3" t="s">
        <v>12</v>
      </c>
      <c r="O80" s="3">
        <v>34</v>
      </c>
      <c r="P80">
        <f>O80/30</f>
        <v>1.1333333333333333</v>
      </c>
      <c r="Q80" s="3">
        <v>1</v>
      </c>
      <c r="R80">
        <f>O80/365</f>
        <v>9.3150684931506855E-2</v>
      </c>
      <c r="S80" t="s">
        <v>54</v>
      </c>
    </row>
    <row r="81" spans="1:19">
      <c r="A81" t="s">
        <v>61</v>
      </c>
      <c r="B81" s="3" t="s">
        <v>58</v>
      </c>
      <c r="C81" t="s">
        <v>48</v>
      </c>
      <c r="D81" s="3" t="s">
        <v>26</v>
      </c>
      <c r="E81" s="10" t="s">
        <v>12</v>
      </c>
      <c r="F81" s="10" t="s">
        <v>12</v>
      </c>
      <c r="G81" s="7">
        <v>3</v>
      </c>
      <c r="H81" s="3" t="s">
        <v>21</v>
      </c>
      <c r="I81" s="3" t="s">
        <v>17</v>
      </c>
      <c r="J81" s="3" t="s">
        <v>13</v>
      </c>
      <c r="K81" s="3" t="s">
        <v>68</v>
      </c>
      <c r="L81" s="5">
        <v>42999</v>
      </c>
      <c r="M81" s="9">
        <f>N81*100</f>
        <v>35.15625</v>
      </c>
      <c r="N81" s="3">
        <v>0.3515625</v>
      </c>
      <c r="O81" s="3">
        <v>34</v>
      </c>
      <c r="P81">
        <f>O81/30</f>
        <v>1.1333333333333333</v>
      </c>
      <c r="Q81" s="3">
        <v>1</v>
      </c>
      <c r="R81">
        <f>O81/365</f>
        <v>9.3150684931506855E-2</v>
      </c>
    </row>
    <row r="82" spans="1:19">
      <c r="A82" t="s">
        <v>61</v>
      </c>
      <c r="B82" s="3" t="s">
        <v>58</v>
      </c>
      <c r="C82" t="s">
        <v>48</v>
      </c>
      <c r="D82" s="3" t="s">
        <v>27</v>
      </c>
      <c r="E82" s="10" t="s">
        <v>12</v>
      </c>
      <c r="F82" s="10" t="s">
        <v>12</v>
      </c>
      <c r="G82" s="7">
        <v>4</v>
      </c>
      <c r="H82" s="3" t="s">
        <v>21</v>
      </c>
      <c r="I82" s="3" t="s">
        <v>17</v>
      </c>
      <c r="J82" s="3" t="s">
        <v>13</v>
      </c>
      <c r="K82" s="3" t="s">
        <v>68</v>
      </c>
      <c r="L82" s="5">
        <v>42999</v>
      </c>
      <c r="M82" s="9" t="s">
        <v>12</v>
      </c>
      <c r="N82" s="3" t="s">
        <v>12</v>
      </c>
      <c r="O82" s="3">
        <v>34</v>
      </c>
      <c r="P82">
        <f>O82/30</f>
        <v>1.1333333333333333</v>
      </c>
      <c r="Q82" s="3">
        <v>1</v>
      </c>
      <c r="R82">
        <f>O82/365</f>
        <v>9.3150684931506855E-2</v>
      </c>
      <c r="S82" t="s">
        <v>54</v>
      </c>
    </row>
    <row r="83" spans="1:19">
      <c r="A83" t="s">
        <v>61</v>
      </c>
      <c r="B83" s="3" t="s">
        <v>58</v>
      </c>
      <c r="C83" t="s">
        <v>48</v>
      </c>
      <c r="D83" s="3" t="s">
        <v>26</v>
      </c>
      <c r="E83" s="10" t="s">
        <v>12</v>
      </c>
      <c r="F83" s="10" t="s">
        <v>12</v>
      </c>
      <c r="G83" s="7">
        <v>4</v>
      </c>
      <c r="H83" s="3" t="s">
        <v>21</v>
      </c>
      <c r="I83" s="3" t="s">
        <v>17</v>
      </c>
      <c r="J83" s="3" t="s">
        <v>13</v>
      </c>
      <c r="K83" s="3" t="s">
        <v>68</v>
      </c>
      <c r="L83" s="5">
        <v>42999</v>
      </c>
      <c r="M83" s="13" t="s">
        <v>12</v>
      </c>
      <c r="N83" s="3" t="s">
        <v>12</v>
      </c>
      <c r="O83" s="3">
        <v>34</v>
      </c>
      <c r="P83">
        <f>O83/30</f>
        <v>1.1333333333333333</v>
      </c>
      <c r="Q83" s="3">
        <v>1</v>
      </c>
      <c r="R83">
        <f>O83/365</f>
        <v>9.3150684931506855E-2</v>
      </c>
      <c r="S83" t="s">
        <v>54</v>
      </c>
    </row>
    <row r="84" spans="1:19">
      <c r="A84" t="s">
        <v>61</v>
      </c>
      <c r="B84" s="3" t="s">
        <v>58</v>
      </c>
      <c r="C84" t="s">
        <v>48</v>
      </c>
      <c r="D84" t="s">
        <v>25</v>
      </c>
      <c r="E84" s="10" t="s">
        <v>12</v>
      </c>
      <c r="F84" s="10" t="s">
        <v>12</v>
      </c>
      <c r="G84" s="7">
        <v>4</v>
      </c>
      <c r="H84" s="3" t="s">
        <v>21</v>
      </c>
      <c r="I84" s="3" t="s">
        <v>17</v>
      </c>
      <c r="J84" s="3" t="s">
        <v>13</v>
      </c>
      <c r="K84" s="3" t="s">
        <v>68</v>
      </c>
      <c r="L84" s="5">
        <v>42999</v>
      </c>
      <c r="M84" s="9">
        <f>N84*100</f>
        <v>22.60536398467433</v>
      </c>
      <c r="N84" s="3">
        <v>0.22605363984674329</v>
      </c>
      <c r="O84" s="3">
        <v>34</v>
      </c>
      <c r="P84">
        <f>O84/30</f>
        <v>1.1333333333333333</v>
      </c>
      <c r="Q84" s="3">
        <v>1</v>
      </c>
      <c r="R84">
        <f>O84/365</f>
        <v>9.3150684931506855E-2</v>
      </c>
    </row>
    <row r="85" spans="1:19">
      <c r="A85" t="s">
        <v>61</v>
      </c>
      <c r="B85" s="3" t="s">
        <v>58</v>
      </c>
      <c r="C85" t="s">
        <v>48</v>
      </c>
      <c r="D85" s="3" t="s">
        <v>27</v>
      </c>
      <c r="E85" s="10" t="s">
        <v>12</v>
      </c>
      <c r="F85" s="10" t="s">
        <v>12</v>
      </c>
      <c r="G85" s="7">
        <v>5</v>
      </c>
      <c r="H85" s="3" t="s">
        <v>21</v>
      </c>
      <c r="I85" s="3" t="s">
        <v>17</v>
      </c>
      <c r="J85" s="3" t="s">
        <v>13</v>
      </c>
      <c r="K85" s="3" t="s">
        <v>68</v>
      </c>
      <c r="L85" s="5">
        <v>42999</v>
      </c>
      <c r="M85" s="9" t="s">
        <v>12</v>
      </c>
      <c r="N85" s="3" t="s">
        <v>12</v>
      </c>
      <c r="O85" s="3">
        <v>34</v>
      </c>
      <c r="P85">
        <f>O85/30</f>
        <v>1.1333333333333333</v>
      </c>
      <c r="Q85" s="3">
        <v>1</v>
      </c>
      <c r="R85">
        <f>O85/365</f>
        <v>9.3150684931506855E-2</v>
      </c>
      <c r="S85" t="s">
        <v>54</v>
      </c>
    </row>
    <row r="86" spans="1:19">
      <c r="A86" t="s">
        <v>61</v>
      </c>
      <c r="B86" s="3" t="s">
        <v>58</v>
      </c>
      <c r="C86" t="s">
        <v>48</v>
      </c>
      <c r="D86" t="s">
        <v>25</v>
      </c>
      <c r="E86" s="10" t="s">
        <v>12</v>
      </c>
      <c r="F86" s="10" t="s">
        <v>12</v>
      </c>
      <c r="G86" s="7">
        <v>5</v>
      </c>
      <c r="H86" s="3" t="s">
        <v>21</v>
      </c>
      <c r="I86" s="3" t="s">
        <v>17</v>
      </c>
      <c r="J86" s="3" t="s">
        <v>13</v>
      </c>
      <c r="K86" s="3" t="s">
        <v>68</v>
      </c>
      <c r="L86" s="5">
        <v>42999</v>
      </c>
      <c r="M86" s="9">
        <f>N86*100</f>
        <v>17.054263565891471</v>
      </c>
      <c r="N86" s="3">
        <v>0.17054263565891473</v>
      </c>
      <c r="O86" s="3">
        <v>34</v>
      </c>
      <c r="P86">
        <f>O86/30</f>
        <v>1.1333333333333333</v>
      </c>
      <c r="Q86" s="3">
        <v>1</v>
      </c>
      <c r="R86">
        <f>O86/365</f>
        <v>9.3150684931506855E-2</v>
      </c>
    </row>
    <row r="87" spans="1:19">
      <c r="A87" t="s">
        <v>61</v>
      </c>
      <c r="B87" s="3" t="s">
        <v>58</v>
      </c>
      <c r="C87" t="s">
        <v>48</v>
      </c>
      <c r="D87" s="3" t="s">
        <v>26</v>
      </c>
      <c r="E87" s="10" t="s">
        <v>12</v>
      </c>
      <c r="F87" s="10" t="s">
        <v>12</v>
      </c>
      <c r="G87" s="7">
        <v>5</v>
      </c>
      <c r="H87" s="3" t="s">
        <v>21</v>
      </c>
      <c r="I87" s="3" t="s">
        <v>17</v>
      </c>
      <c r="J87" s="3" t="s">
        <v>13</v>
      </c>
      <c r="K87" s="3" t="s">
        <v>68</v>
      </c>
      <c r="L87" s="5">
        <v>42999</v>
      </c>
      <c r="M87" s="11">
        <f>N87*100</f>
        <v>9.6525096525096519</v>
      </c>
      <c r="N87" s="3">
        <v>9.6525096525096526E-2</v>
      </c>
      <c r="O87" s="3">
        <v>34</v>
      </c>
      <c r="P87">
        <f>O87/30</f>
        <v>1.1333333333333333</v>
      </c>
      <c r="Q87" s="3">
        <v>1</v>
      </c>
      <c r="R87">
        <f>O87/365</f>
        <v>9.3150684931506855E-2</v>
      </c>
    </row>
    <row r="88" spans="1:19">
      <c r="A88" t="s">
        <v>61</v>
      </c>
      <c r="B88" s="3" t="s">
        <v>58</v>
      </c>
      <c r="C88" t="s">
        <v>48</v>
      </c>
      <c r="D88" s="3" t="s">
        <v>27</v>
      </c>
      <c r="E88" s="10" t="s">
        <v>12</v>
      </c>
      <c r="F88" s="10" t="s">
        <v>12</v>
      </c>
      <c r="G88" s="7">
        <v>6</v>
      </c>
      <c r="H88" s="3" t="s">
        <v>21</v>
      </c>
      <c r="I88" s="3" t="s">
        <v>17</v>
      </c>
      <c r="J88" s="3" t="s">
        <v>13</v>
      </c>
      <c r="K88" s="3" t="s">
        <v>68</v>
      </c>
      <c r="L88" s="5">
        <v>42999</v>
      </c>
      <c r="M88" s="11" t="s">
        <v>12</v>
      </c>
      <c r="N88" s="3" t="s">
        <v>12</v>
      </c>
      <c r="O88" s="3">
        <v>34</v>
      </c>
      <c r="P88">
        <f>O88/30</f>
        <v>1.1333333333333333</v>
      </c>
      <c r="Q88" s="3">
        <v>1</v>
      </c>
      <c r="R88">
        <f>O88/365</f>
        <v>9.3150684931506855E-2</v>
      </c>
      <c r="S88" t="s">
        <v>54</v>
      </c>
    </row>
    <row r="89" spans="1:19">
      <c r="A89" t="s">
        <v>61</v>
      </c>
      <c r="B89" s="3" t="s">
        <v>58</v>
      </c>
      <c r="C89" t="s">
        <v>48</v>
      </c>
      <c r="D89" t="s">
        <v>25</v>
      </c>
      <c r="E89" s="10" t="s">
        <v>12</v>
      </c>
      <c r="F89" s="10" t="s">
        <v>12</v>
      </c>
      <c r="G89" s="7">
        <v>6</v>
      </c>
      <c r="H89" s="3" t="s">
        <v>21</v>
      </c>
      <c r="I89" s="3" t="s">
        <v>17</v>
      </c>
      <c r="J89" s="3" t="s">
        <v>13</v>
      </c>
      <c r="K89" s="3" t="s">
        <v>68</v>
      </c>
      <c r="L89" s="5">
        <v>42999</v>
      </c>
      <c r="M89" s="11">
        <f>N89*100</f>
        <v>18.503937007874015</v>
      </c>
      <c r="N89" s="3">
        <v>0.18503937007874016</v>
      </c>
      <c r="O89" s="3">
        <v>34</v>
      </c>
      <c r="P89">
        <f>O89/30</f>
        <v>1.1333333333333333</v>
      </c>
      <c r="Q89" s="3">
        <v>1</v>
      </c>
      <c r="R89">
        <f>O89/365</f>
        <v>9.3150684931506855E-2</v>
      </c>
    </row>
    <row r="90" spans="1:19">
      <c r="A90" t="s">
        <v>61</v>
      </c>
      <c r="B90" s="3" t="s">
        <v>58</v>
      </c>
      <c r="C90" t="s">
        <v>48</v>
      </c>
      <c r="D90" s="3" t="s">
        <v>26</v>
      </c>
      <c r="E90" s="10" t="s">
        <v>12</v>
      </c>
      <c r="F90" s="10" t="s">
        <v>12</v>
      </c>
      <c r="G90" s="7">
        <v>6</v>
      </c>
      <c r="H90" s="3" t="s">
        <v>21</v>
      </c>
      <c r="I90" s="3" t="s">
        <v>17</v>
      </c>
      <c r="J90" s="3" t="s">
        <v>13</v>
      </c>
      <c r="K90" s="3" t="s">
        <v>68</v>
      </c>
      <c r="L90" s="5">
        <v>42999</v>
      </c>
      <c r="M90" s="11">
        <f>N90*100</f>
        <v>11.507936507936508</v>
      </c>
      <c r="N90" s="3">
        <v>0.11507936507936507</v>
      </c>
      <c r="O90" s="3">
        <v>34</v>
      </c>
      <c r="P90">
        <f>O90/30</f>
        <v>1.1333333333333333</v>
      </c>
      <c r="Q90" s="3">
        <v>1</v>
      </c>
      <c r="R90">
        <f>O90/365</f>
        <v>9.3150684931506855E-2</v>
      </c>
    </row>
    <row r="91" spans="1:19">
      <c r="A91" t="s">
        <v>61</v>
      </c>
      <c r="B91" s="3" t="s">
        <v>58</v>
      </c>
      <c r="C91" t="s">
        <v>48</v>
      </c>
      <c r="D91" s="3" t="s">
        <v>27</v>
      </c>
      <c r="E91" s="10" t="s">
        <v>12</v>
      </c>
      <c r="F91" s="10" t="s">
        <v>12</v>
      </c>
      <c r="G91" s="7">
        <v>1</v>
      </c>
      <c r="H91" s="3" t="s">
        <v>23</v>
      </c>
      <c r="I91" s="3" t="s">
        <v>19</v>
      </c>
      <c r="J91" s="3" t="s">
        <v>13</v>
      </c>
      <c r="K91" s="3" t="s">
        <v>68</v>
      </c>
      <c r="L91" s="5">
        <v>42999</v>
      </c>
      <c r="M91" s="11" t="s">
        <v>12</v>
      </c>
      <c r="N91" s="3" t="s">
        <v>12</v>
      </c>
      <c r="O91" s="3">
        <v>34</v>
      </c>
      <c r="P91">
        <f>O91/30</f>
        <v>1.1333333333333333</v>
      </c>
      <c r="Q91" s="3">
        <v>1</v>
      </c>
      <c r="R91">
        <f>O91/365</f>
        <v>9.3150684931506855E-2</v>
      </c>
      <c r="S91" t="s">
        <v>54</v>
      </c>
    </row>
    <row r="92" spans="1:19">
      <c r="A92" t="s">
        <v>61</v>
      </c>
      <c r="B92" s="3" t="s">
        <v>58</v>
      </c>
      <c r="C92" t="s">
        <v>48</v>
      </c>
      <c r="D92" t="s">
        <v>25</v>
      </c>
      <c r="E92" s="10" t="s">
        <v>12</v>
      </c>
      <c r="F92" s="10" t="s">
        <v>12</v>
      </c>
      <c r="G92" s="7">
        <v>1</v>
      </c>
      <c r="H92" s="3" t="s">
        <v>23</v>
      </c>
      <c r="I92" s="3" t="s">
        <v>19</v>
      </c>
      <c r="J92" s="3" t="s">
        <v>13</v>
      </c>
      <c r="K92" s="3" t="s">
        <v>68</v>
      </c>
      <c r="L92" s="5">
        <v>42999</v>
      </c>
      <c r="M92" s="11" t="s">
        <v>12</v>
      </c>
      <c r="N92" s="3" t="s">
        <v>12</v>
      </c>
      <c r="O92" s="3">
        <v>34</v>
      </c>
      <c r="P92">
        <f>O92/30</f>
        <v>1.1333333333333333</v>
      </c>
      <c r="Q92" s="3">
        <v>1</v>
      </c>
      <c r="R92">
        <f>O92/365</f>
        <v>9.3150684931506855E-2</v>
      </c>
      <c r="S92" t="s">
        <v>54</v>
      </c>
    </row>
    <row r="93" spans="1:19">
      <c r="A93" t="s">
        <v>61</v>
      </c>
      <c r="B93" s="3" t="s">
        <v>58</v>
      </c>
      <c r="C93" t="s">
        <v>48</v>
      </c>
      <c r="D93" s="3" t="s">
        <v>26</v>
      </c>
      <c r="E93" s="10" t="s">
        <v>12</v>
      </c>
      <c r="F93" s="10" t="s">
        <v>12</v>
      </c>
      <c r="G93" s="7">
        <v>1</v>
      </c>
      <c r="H93" s="3" t="s">
        <v>23</v>
      </c>
      <c r="I93" s="3" t="s">
        <v>19</v>
      </c>
      <c r="J93" s="3" t="s">
        <v>13</v>
      </c>
      <c r="K93" s="3" t="s">
        <v>68</v>
      </c>
      <c r="L93" s="5">
        <v>42999</v>
      </c>
      <c r="M93" s="10" t="s">
        <v>12</v>
      </c>
      <c r="N93" s="3" t="s">
        <v>12</v>
      </c>
      <c r="O93" s="3">
        <v>34</v>
      </c>
      <c r="P93">
        <f>O93/30</f>
        <v>1.1333333333333333</v>
      </c>
      <c r="Q93" s="3">
        <v>1</v>
      </c>
      <c r="R93">
        <f>O93/365</f>
        <v>9.3150684931506855E-2</v>
      </c>
      <c r="S93" t="s">
        <v>54</v>
      </c>
    </row>
    <row r="94" spans="1:19">
      <c r="A94" t="s">
        <v>61</v>
      </c>
      <c r="B94" s="3" t="s">
        <v>58</v>
      </c>
      <c r="C94" t="s">
        <v>48</v>
      </c>
      <c r="D94" s="3" t="s">
        <v>27</v>
      </c>
      <c r="E94" s="10" t="s">
        <v>12</v>
      </c>
      <c r="F94" s="10" t="s">
        <v>12</v>
      </c>
      <c r="G94" s="7">
        <v>2</v>
      </c>
      <c r="H94" s="3" t="s">
        <v>23</v>
      </c>
      <c r="I94" s="3" t="s">
        <v>19</v>
      </c>
      <c r="J94" s="3" t="s">
        <v>13</v>
      </c>
      <c r="K94" s="3" t="s">
        <v>68</v>
      </c>
      <c r="L94" s="5">
        <v>42999</v>
      </c>
      <c r="M94" s="11" t="s">
        <v>12</v>
      </c>
      <c r="N94" s="3" t="s">
        <v>12</v>
      </c>
      <c r="O94" s="3">
        <v>34</v>
      </c>
      <c r="P94">
        <f>O94/30</f>
        <v>1.1333333333333333</v>
      </c>
      <c r="Q94" s="3">
        <v>1</v>
      </c>
      <c r="R94">
        <f>O94/365</f>
        <v>9.3150684931506855E-2</v>
      </c>
      <c r="S94" t="s">
        <v>54</v>
      </c>
    </row>
    <row r="95" spans="1:19">
      <c r="A95" t="s">
        <v>61</v>
      </c>
      <c r="B95" s="3" t="s">
        <v>58</v>
      </c>
      <c r="C95" t="s">
        <v>48</v>
      </c>
      <c r="D95" t="s">
        <v>25</v>
      </c>
      <c r="E95" s="10" t="s">
        <v>12</v>
      </c>
      <c r="F95" s="10" t="s">
        <v>12</v>
      </c>
      <c r="G95" s="7">
        <v>2</v>
      </c>
      <c r="H95" s="3" t="s">
        <v>23</v>
      </c>
      <c r="I95" s="3" t="s">
        <v>19</v>
      </c>
      <c r="J95" s="3" t="s">
        <v>13</v>
      </c>
      <c r="K95" s="3" t="s">
        <v>68</v>
      </c>
      <c r="L95" s="5">
        <v>42999</v>
      </c>
      <c r="M95" s="11" t="s">
        <v>12</v>
      </c>
      <c r="N95" s="3" t="s">
        <v>12</v>
      </c>
      <c r="O95" s="3">
        <v>34</v>
      </c>
      <c r="P95">
        <f>O95/30</f>
        <v>1.1333333333333333</v>
      </c>
      <c r="Q95" s="3">
        <v>1</v>
      </c>
      <c r="R95">
        <f>O95/365</f>
        <v>9.3150684931506855E-2</v>
      </c>
      <c r="S95" t="s">
        <v>54</v>
      </c>
    </row>
    <row r="96" spans="1:19">
      <c r="A96" t="s">
        <v>61</v>
      </c>
      <c r="B96" s="3" t="s">
        <v>58</v>
      </c>
      <c r="C96" t="s">
        <v>48</v>
      </c>
      <c r="D96" s="3" t="s">
        <v>26</v>
      </c>
      <c r="E96" s="10" t="s">
        <v>12</v>
      </c>
      <c r="F96" s="10" t="s">
        <v>12</v>
      </c>
      <c r="G96" s="7">
        <v>2</v>
      </c>
      <c r="H96" s="3" t="s">
        <v>23</v>
      </c>
      <c r="I96" s="3" t="s">
        <v>19</v>
      </c>
      <c r="J96" s="3" t="s">
        <v>13</v>
      </c>
      <c r="K96" s="3" t="s">
        <v>68</v>
      </c>
      <c r="L96" s="5">
        <v>42999</v>
      </c>
      <c r="M96" s="10" t="s">
        <v>12</v>
      </c>
      <c r="N96" s="3" t="s">
        <v>12</v>
      </c>
      <c r="O96" s="3">
        <v>34</v>
      </c>
      <c r="P96">
        <f>O96/30</f>
        <v>1.1333333333333333</v>
      </c>
      <c r="Q96" s="3">
        <v>1</v>
      </c>
      <c r="R96">
        <f>O96/365</f>
        <v>9.3150684931506855E-2</v>
      </c>
      <c r="S96" t="s">
        <v>54</v>
      </c>
    </row>
    <row r="97" spans="1:19">
      <c r="A97" t="s">
        <v>61</v>
      </c>
      <c r="B97" s="3" t="s">
        <v>58</v>
      </c>
      <c r="C97" t="s">
        <v>48</v>
      </c>
      <c r="D97" s="3" t="s">
        <v>27</v>
      </c>
      <c r="E97" s="10" t="s">
        <v>12</v>
      </c>
      <c r="F97" s="10" t="s">
        <v>12</v>
      </c>
      <c r="G97" s="7">
        <v>3</v>
      </c>
      <c r="H97" s="3" t="s">
        <v>23</v>
      </c>
      <c r="I97" s="3" t="s">
        <v>19</v>
      </c>
      <c r="J97" s="3" t="s">
        <v>13</v>
      </c>
      <c r="K97" s="3" t="s">
        <v>68</v>
      </c>
      <c r="L97" s="5">
        <v>42999</v>
      </c>
      <c r="M97" s="11" t="s">
        <v>12</v>
      </c>
      <c r="N97" s="3" t="s">
        <v>12</v>
      </c>
      <c r="O97" s="3">
        <v>34</v>
      </c>
      <c r="P97">
        <f>O97/30</f>
        <v>1.1333333333333333</v>
      </c>
      <c r="Q97" s="3">
        <v>1</v>
      </c>
      <c r="R97">
        <f>O97/365</f>
        <v>9.3150684931506855E-2</v>
      </c>
      <c r="S97" t="s">
        <v>54</v>
      </c>
    </row>
    <row r="98" spans="1:19">
      <c r="A98" t="s">
        <v>61</v>
      </c>
      <c r="B98" s="3" t="s">
        <v>58</v>
      </c>
      <c r="C98" t="s">
        <v>48</v>
      </c>
      <c r="D98" t="s">
        <v>25</v>
      </c>
      <c r="E98" s="10" t="s">
        <v>12</v>
      </c>
      <c r="F98" s="10" t="s">
        <v>12</v>
      </c>
      <c r="G98" s="7">
        <v>3</v>
      </c>
      <c r="H98" s="3" t="s">
        <v>23</v>
      </c>
      <c r="I98" s="3" t="s">
        <v>19</v>
      </c>
      <c r="J98" s="3" t="s">
        <v>13</v>
      </c>
      <c r="K98" s="3" t="s">
        <v>68</v>
      </c>
      <c r="L98" s="5">
        <v>42999</v>
      </c>
      <c r="M98" s="11" t="s">
        <v>12</v>
      </c>
      <c r="N98" s="3" t="s">
        <v>12</v>
      </c>
      <c r="O98" s="3">
        <v>34</v>
      </c>
      <c r="P98">
        <f>O98/30</f>
        <v>1.1333333333333333</v>
      </c>
      <c r="Q98" s="3">
        <v>1</v>
      </c>
      <c r="R98">
        <f>O98/365</f>
        <v>9.3150684931506855E-2</v>
      </c>
      <c r="S98" t="s">
        <v>54</v>
      </c>
    </row>
    <row r="99" spans="1:19">
      <c r="A99" t="s">
        <v>61</v>
      </c>
      <c r="B99" s="3" t="s">
        <v>58</v>
      </c>
      <c r="C99" t="s">
        <v>48</v>
      </c>
      <c r="D99" s="3" t="s">
        <v>26</v>
      </c>
      <c r="E99" s="10" t="s">
        <v>12</v>
      </c>
      <c r="F99" s="10" t="s">
        <v>12</v>
      </c>
      <c r="G99" s="7">
        <v>3</v>
      </c>
      <c r="H99" s="3" t="s">
        <v>23</v>
      </c>
      <c r="I99" s="3" t="s">
        <v>19</v>
      </c>
      <c r="J99" s="3" t="s">
        <v>13</v>
      </c>
      <c r="K99" s="3" t="s">
        <v>68</v>
      </c>
      <c r="L99" s="5">
        <v>42999</v>
      </c>
      <c r="M99" s="11">
        <f>N99*100</f>
        <v>3.0888030888030893</v>
      </c>
      <c r="N99" s="3">
        <v>3.0888030888030892E-2</v>
      </c>
      <c r="O99" s="3">
        <v>34</v>
      </c>
      <c r="P99">
        <f>O99/30</f>
        <v>1.1333333333333333</v>
      </c>
      <c r="Q99" s="3">
        <v>1</v>
      </c>
      <c r="R99">
        <f>O99/365</f>
        <v>9.3150684931506855E-2</v>
      </c>
    </row>
    <row r="100" spans="1:19">
      <c r="A100" t="s">
        <v>61</v>
      </c>
      <c r="B100" s="3" t="s">
        <v>58</v>
      </c>
      <c r="C100" t="s">
        <v>48</v>
      </c>
      <c r="D100" s="3" t="s">
        <v>27</v>
      </c>
      <c r="E100" s="10" t="s">
        <v>12</v>
      </c>
      <c r="F100" s="10" t="s">
        <v>12</v>
      </c>
      <c r="G100" s="7">
        <v>4</v>
      </c>
      <c r="H100" s="3" t="s">
        <v>23</v>
      </c>
      <c r="I100" s="3" t="s">
        <v>19</v>
      </c>
      <c r="J100" s="3" t="s">
        <v>13</v>
      </c>
      <c r="K100" s="3" t="s">
        <v>68</v>
      </c>
      <c r="L100" s="5">
        <v>42999</v>
      </c>
      <c r="M100" s="11" t="s">
        <v>12</v>
      </c>
      <c r="N100" s="3" t="s">
        <v>12</v>
      </c>
      <c r="O100" s="3">
        <v>34</v>
      </c>
      <c r="P100">
        <f>O100/30</f>
        <v>1.1333333333333333</v>
      </c>
      <c r="Q100" s="3">
        <v>1</v>
      </c>
      <c r="R100">
        <f>O100/365</f>
        <v>9.3150684931506855E-2</v>
      </c>
      <c r="S100" t="s">
        <v>54</v>
      </c>
    </row>
    <row r="101" spans="1:19">
      <c r="A101" t="s">
        <v>61</v>
      </c>
      <c r="B101" s="3" t="s">
        <v>58</v>
      </c>
      <c r="C101" t="s">
        <v>48</v>
      </c>
      <c r="D101" s="3" t="s">
        <v>26</v>
      </c>
      <c r="E101" s="10" t="s">
        <v>12</v>
      </c>
      <c r="F101" s="10" t="s">
        <v>12</v>
      </c>
      <c r="G101" s="7">
        <v>4</v>
      </c>
      <c r="H101" s="3" t="s">
        <v>23</v>
      </c>
      <c r="I101" s="3" t="s">
        <v>19</v>
      </c>
      <c r="J101" s="3" t="s">
        <v>13</v>
      </c>
      <c r="K101" s="3" t="s">
        <v>68</v>
      </c>
      <c r="L101" s="5">
        <v>42999</v>
      </c>
      <c r="M101" s="10" t="s">
        <v>12</v>
      </c>
      <c r="N101" s="3" t="s">
        <v>12</v>
      </c>
      <c r="O101" s="3">
        <v>34</v>
      </c>
      <c r="P101">
        <f>O101/30</f>
        <v>1.1333333333333333</v>
      </c>
      <c r="Q101" s="3">
        <v>1</v>
      </c>
      <c r="R101">
        <f>O101/365</f>
        <v>9.3150684931506855E-2</v>
      </c>
      <c r="S101" t="s">
        <v>54</v>
      </c>
    </row>
    <row r="102" spans="1:19">
      <c r="A102" t="s">
        <v>61</v>
      </c>
      <c r="B102" s="3" t="s">
        <v>58</v>
      </c>
      <c r="C102" t="s">
        <v>48</v>
      </c>
      <c r="D102" t="s">
        <v>25</v>
      </c>
      <c r="E102" s="10" t="s">
        <v>12</v>
      </c>
      <c r="F102" s="10" t="s">
        <v>12</v>
      </c>
      <c r="G102" s="7">
        <v>4</v>
      </c>
      <c r="H102" s="3" t="s">
        <v>23</v>
      </c>
      <c r="I102" s="3" t="s">
        <v>19</v>
      </c>
      <c r="J102" s="3" t="s">
        <v>13</v>
      </c>
      <c r="K102" s="3" t="s">
        <v>68</v>
      </c>
      <c r="L102" s="5">
        <v>42999</v>
      </c>
      <c r="M102" s="11">
        <f>N102*100</f>
        <v>22.393822393822393</v>
      </c>
      <c r="N102" s="3">
        <v>0.22393822393822393</v>
      </c>
      <c r="O102" s="3">
        <v>34</v>
      </c>
      <c r="P102">
        <f>O102/30</f>
        <v>1.1333333333333333</v>
      </c>
      <c r="Q102" s="3">
        <v>1</v>
      </c>
      <c r="R102">
        <f>O102/365</f>
        <v>9.3150684931506855E-2</v>
      </c>
    </row>
    <row r="103" spans="1:19">
      <c r="A103" t="s">
        <v>61</v>
      </c>
      <c r="B103" s="3" t="s">
        <v>58</v>
      </c>
      <c r="C103" t="s">
        <v>48</v>
      </c>
      <c r="D103" s="3" t="s">
        <v>27</v>
      </c>
      <c r="E103" s="10" t="s">
        <v>12</v>
      </c>
      <c r="F103" s="10" t="s">
        <v>12</v>
      </c>
      <c r="G103" s="7">
        <v>5</v>
      </c>
      <c r="H103" s="3" t="s">
        <v>23</v>
      </c>
      <c r="I103" s="3" t="s">
        <v>19</v>
      </c>
      <c r="J103" s="3" t="s">
        <v>13</v>
      </c>
      <c r="K103" s="3" t="s">
        <v>68</v>
      </c>
      <c r="L103" s="5">
        <v>42999</v>
      </c>
      <c r="M103" s="11" t="s">
        <v>12</v>
      </c>
      <c r="N103" s="3" t="s">
        <v>12</v>
      </c>
      <c r="O103" s="3">
        <v>34</v>
      </c>
      <c r="P103">
        <f>O103/30</f>
        <v>1.1333333333333333</v>
      </c>
      <c r="Q103" s="3">
        <v>1</v>
      </c>
      <c r="R103">
        <f>O103/365</f>
        <v>9.3150684931506855E-2</v>
      </c>
      <c r="S103" t="s">
        <v>54</v>
      </c>
    </row>
    <row r="104" spans="1:19">
      <c r="A104" t="s">
        <v>61</v>
      </c>
      <c r="B104" s="3" t="s">
        <v>58</v>
      </c>
      <c r="C104" t="s">
        <v>48</v>
      </c>
      <c r="D104" s="3" t="s">
        <v>26</v>
      </c>
      <c r="E104" s="10" t="s">
        <v>12</v>
      </c>
      <c r="F104" s="10" t="s">
        <v>12</v>
      </c>
      <c r="G104" s="7">
        <v>5</v>
      </c>
      <c r="H104" s="3" t="s">
        <v>23</v>
      </c>
      <c r="I104" s="3" t="s">
        <v>19</v>
      </c>
      <c r="J104" s="3" t="s">
        <v>13</v>
      </c>
      <c r="K104" s="3" t="s">
        <v>68</v>
      </c>
      <c r="L104" s="5">
        <v>42999</v>
      </c>
      <c r="M104" s="11">
        <f>N104*100</f>
        <v>22.568093385214009</v>
      </c>
      <c r="N104" s="3">
        <v>0.22568093385214008</v>
      </c>
      <c r="O104" s="3">
        <v>34</v>
      </c>
      <c r="P104">
        <f>O104/30</f>
        <v>1.1333333333333333</v>
      </c>
      <c r="Q104" s="3">
        <v>1</v>
      </c>
      <c r="R104">
        <f>O104/365</f>
        <v>9.3150684931506855E-2</v>
      </c>
    </row>
    <row r="105" spans="1:19">
      <c r="A105" t="s">
        <v>61</v>
      </c>
      <c r="B105" s="3" t="s">
        <v>58</v>
      </c>
      <c r="C105" t="s">
        <v>48</v>
      </c>
      <c r="D105" t="s">
        <v>25</v>
      </c>
      <c r="E105" s="10" t="s">
        <v>12</v>
      </c>
      <c r="F105" s="10" t="s">
        <v>12</v>
      </c>
      <c r="G105" s="7">
        <v>5</v>
      </c>
      <c r="H105" s="3" t="s">
        <v>23</v>
      </c>
      <c r="I105" s="3" t="s">
        <v>19</v>
      </c>
      <c r="J105" s="3" t="s">
        <v>13</v>
      </c>
      <c r="K105" s="3" t="s">
        <v>68</v>
      </c>
      <c r="L105" s="5">
        <v>42999</v>
      </c>
      <c r="M105" s="11">
        <f>N105*100</f>
        <v>13.200000000000001</v>
      </c>
      <c r="N105" s="3">
        <v>0.13200000000000001</v>
      </c>
      <c r="O105" s="3">
        <v>34</v>
      </c>
      <c r="P105">
        <f>O105/30</f>
        <v>1.1333333333333333</v>
      </c>
      <c r="Q105" s="3">
        <v>1</v>
      </c>
      <c r="R105">
        <f>O105/365</f>
        <v>9.3150684931506855E-2</v>
      </c>
    </row>
    <row r="106" spans="1:19">
      <c r="A106" t="s">
        <v>61</v>
      </c>
      <c r="B106" s="3" t="s">
        <v>58</v>
      </c>
      <c r="C106" t="s">
        <v>48</v>
      </c>
      <c r="D106" s="3" t="s">
        <v>27</v>
      </c>
      <c r="E106" s="10" t="s">
        <v>12</v>
      </c>
      <c r="F106" s="10" t="s">
        <v>12</v>
      </c>
      <c r="G106" s="7">
        <v>6</v>
      </c>
      <c r="H106" s="3" t="s">
        <v>23</v>
      </c>
      <c r="I106" s="3" t="s">
        <v>19</v>
      </c>
      <c r="J106" s="3" t="s">
        <v>13</v>
      </c>
      <c r="K106" s="3" t="s">
        <v>68</v>
      </c>
      <c r="L106" s="5">
        <v>42999</v>
      </c>
      <c r="M106" s="11" t="s">
        <v>12</v>
      </c>
      <c r="N106" s="3" t="s">
        <v>12</v>
      </c>
      <c r="O106" s="3">
        <v>34</v>
      </c>
      <c r="P106">
        <f>O106/30</f>
        <v>1.1333333333333333</v>
      </c>
      <c r="Q106" s="3">
        <v>1</v>
      </c>
      <c r="R106">
        <f>O106/365</f>
        <v>9.3150684931506855E-2</v>
      </c>
      <c r="S106" t="s">
        <v>54</v>
      </c>
    </row>
    <row r="107" spans="1:19">
      <c r="A107" t="s">
        <v>61</v>
      </c>
      <c r="B107" s="3" t="s">
        <v>58</v>
      </c>
      <c r="C107" t="s">
        <v>48</v>
      </c>
      <c r="D107" s="3" t="s">
        <v>26</v>
      </c>
      <c r="E107" s="10" t="s">
        <v>12</v>
      </c>
      <c r="F107" s="10" t="s">
        <v>12</v>
      </c>
      <c r="G107" s="7">
        <v>6</v>
      </c>
      <c r="H107" s="3" t="s">
        <v>23</v>
      </c>
      <c r="I107" s="3" t="s">
        <v>19</v>
      </c>
      <c r="J107" s="3" t="s">
        <v>13</v>
      </c>
      <c r="K107" s="3" t="s">
        <v>68</v>
      </c>
      <c r="L107" s="5">
        <v>42999</v>
      </c>
      <c r="M107" s="10" t="s">
        <v>12</v>
      </c>
      <c r="N107" s="3" t="s">
        <v>12</v>
      </c>
      <c r="O107" s="3">
        <v>34</v>
      </c>
      <c r="P107">
        <f>O107/30</f>
        <v>1.1333333333333333</v>
      </c>
      <c r="Q107" s="3">
        <v>1</v>
      </c>
      <c r="R107">
        <f>O107/365</f>
        <v>9.3150684931506855E-2</v>
      </c>
      <c r="S107" t="s">
        <v>54</v>
      </c>
    </row>
    <row r="108" spans="1:19">
      <c r="A108" t="s">
        <v>61</v>
      </c>
      <c r="B108" s="3" t="s">
        <v>58</v>
      </c>
      <c r="C108" t="s">
        <v>48</v>
      </c>
      <c r="D108" t="s">
        <v>25</v>
      </c>
      <c r="E108" s="10" t="s">
        <v>12</v>
      </c>
      <c r="F108" s="10" t="s">
        <v>12</v>
      </c>
      <c r="G108" s="7">
        <v>6</v>
      </c>
      <c r="H108" s="3" t="s">
        <v>23</v>
      </c>
      <c r="I108" s="3" t="s">
        <v>19</v>
      </c>
      <c r="J108" s="3" t="s">
        <v>13</v>
      </c>
      <c r="K108" s="3" t="s">
        <v>68</v>
      </c>
      <c r="L108" s="5">
        <v>42999</v>
      </c>
      <c r="M108" s="11">
        <f>N108*100</f>
        <v>19.841269841269842</v>
      </c>
      <c r="N108" s="3">
        <v>0.19841269841269843</v>
      </c>
      <c r="O108" s="3">
        <v>34</v>
      </c>
      <c r="P108">
        <f>O108/30</f>
        <v>1.1333333333333333</v>
      </c>
      <c r="Q108" s="3">
        <v>1</v>
      </c>
      <c r="R108">
        <f>O108/365</f>
        <v>9.3150684931506855E-2</v>
      </c>
    </row>
    <row r="109" spans="1:19">
      <c r="A109" t="s">
        <v>61</v>
      </c>
      <c r="B109" s="3" t="s">
        <v>58</v>
      </c>
      <c r="C109" t="s">
        <v>47</v>
      </c>
      <c r="D109" s="3" t="s">
        <v>25</v>
      </c>
      <c r="E109" s="10" t="s">
        <v>12</v>
      </c>
      <c r="F109" s="10" t="s">
        <v>12</v>
      </c>
      <c r="G109" s="7">
        <v>1</v>
      </c>
      <c r="H109" s="3" t="s">
        <v>21</v>
      </c>
      <c r="I109" t="s">
        <v>17</v>
      </c>
      <c r="J109" s="3" t="s">
        <v>13</v>
      </c>
      <c r="K109" s="3" t="s">
        <v>68</v>
      </c>
      <c r="L109" s="4">
        <v>42999</v>
      </c>
      <c r="M109" s="14">
        <v>25</v>
      </c>
      <c r="N109">
        <f>M109/100</f>
        <v>0.25</v>
      </c>
      <c r="O109" s="3">
        <v>65</v>
      </c>
      <c r="P109">
        <f>O109/30</f>
        <v>2.1666666666666665</v>
      </c>
      <c r="Q109" s="3">
        <v>2</v>
      </c>
      <c r="R109">
        <f>O109/365</f>
        <v>0.17808219178082191</v>
      </c>
    </row>
    <row r="110" spans="1:19">
      <c r="A110" t="s">
        <v>61</v>
      </c>
      <c r="B110" s="3" t="s">
        <v>58</v>
      </c>
      <c r="C110" t="s">
        <v>47</v>
      </c>
      <c r="D110" s="3" t="s">
        <v>25</v>
      </c>
      <c r="E110" s="3" t="s">
        <v>12</v>
      </c>
      <c r="F110" s="3" t="s">
        <v>12</v>
      </c>
      <c r="G110" s="7">
        <v>4</v>
      </c>
      <c r="H110" s="3" t="s">
        <v>21</v>
      </c>
      <c r="I110" t="s">
        <v>17</v>
      </c>
      <c r="J110" s="3" t="s">
        <v>13</v>
      </c>
      <c r="K110" s="3" t="s">
        <v>68</v>
      </c>
      <c r="L110" s="4">
        <v>42999</v>
      </c>
      <c r="M110" s="11">
        <v>14.615384615384613</v>
      </c>
      <c r="N110">
        <f>M110/100</f>
        <v>0.14615384615384613</v>
      </c>
      <c r="O110" s="3">
        <v>65</v>
      </c>
      <c r="P110">
        <f>O110/30</f>
        <v>2.1666666666666665</v>
      </c>
      <c r="Q110" s="3">
        <v>2</v>
      </c>
      <c r="R110">
        <f>O110/365</f>
        <v>0.17808219178082191</v>
      </c>
    </row>
    <row r="111" spans="1:19">
      <c r="A111" t="s">
        <v>61</v>
      </c>
      <c r="B111" s="3" t="s">
        <v>58</v>
      </c>
      <c r="C111" t="s">
        <v>47</v>
      </c>
      <c r="D111" s="3" t="s">
        <v>25</v>
      </c>
      <c r="E111" s="10" t="s">
        <v>12</v>
      </c>
      <c r="F111" s="10" t="s">
        <v>12</v>
      </c>
      <c r="G111" s="7">
        <v>1</v>
      </c>
      <c r="H111" s="3" t="s">
        <v>23</v>
      </c>
      <c r="I111" s="3" t="s">
        <v>19</v>
      </c>
      <c r="J111" s="3" t="s">
        <v>13</v>
      </c>
      <c r="K111" s="3" t="s">
        <v>68</v>
      </c>
      <c r="L111" s="4">
        <v>42999</v>
      </c>
      <c r="M111" s="14">
        <v>7.9166666666666661</v>
      </c>
      <c r="N111">
        <f>M111/100</f>
        <v>7.9166666666666663E-2</v>
      </c>
      <c r="O111" s="3">
        <v>65</v>
      </c>
      <c r="P111">
        <f>O111/30</f>
        <v>2.1666666666666665</v>
      </c>
      <c r="Q111" s="3">
        <v>2</v>
      </c>
      <c r="R111">
        <f>O111/365</f>
        <v>0.17808219178082191</v>
      </c>
    </row>
    <row r="112" spans="1:19">
      <c r="A112" t="s">
        <v>61</v>
      </c>
      <c r="B112" s="3" t="s">
        <v>58</v>
      </c>
      <c r="C112" t="s">
        <v>47</v>
      </c>
      <c r="D112" s="3" t="s">
        <v>25</v>
      </c>
      <c r="E112" s="10" t="s">
        <v>12</v>
      </c>
      <c r="F112" s="10" t="s">
        <v>12</v>
      </c>
      <c r="G112" s="7">
        <v>4</v>
      </c>
      <c r="H112" s="3" t="s">
        <v>23</v>
      </c>
      <c r="I112" s="3" t="s">
        <v>19</v>
      </c>
      <c r="J112" s="3" t="s">
        <v>13</v>
      </c>
      <c r="K112" s="3" t="s">
        <v>68</v>
      </c>
      <c r="L112" s="4">
        <v>42999</v>
      </c>
      <c r="M112" s="11">
        <v>23.75</v>
      </c>
      <c r="N112">
        <f>M112/100</f>
        <v>0.23749999999999999</v>
      </c>
      <c r="O112" s="3">
        <v>65</v>
      </c>
      <c r="P112">
        <f>O112/30</f>
        <v>2.1666666666666665</v>
      </c>
      <c r="Q112" s="3">
        <v>2</v>
      </c>
      <c r="R112">
        <f>O112/365</f>
        <v>0.17808219178082191</v>
      </c>
    </row>
    <row r="113" spans="1:19">
      <c r="A113" t="s">
        <v>61</v>
      </c>
      <c r="B113" s="3" t="s">
        <v>58</v>
      </c>
      <c r="C113" t="s">
        <v>48</v>
      </c>
      <c r="D113" s="3" t="s">
        <v>24</v>
      </c>
      <c r="E113" s="10" t="s">
        <v>12</v>
      </c>
      <c r="F113" s="10" t="s">
        <v>12</v>
      </c>
      <c r="G113" t="s">
        <v>24</v>
      </c>
      <c r="H113" s="3" t="s">
        <v>21</v>
      </c>
      <c r="I113" s="3" t="s">
        <v>17</v>
      </c>
      <c r="J113" s="3" t="s">
        <v>7</v>
      </c>
      <c r="K113" s="3" t="s">
        <v>68</v>
      </c>
      <c r="L113" s="5">
        <v>42965</v>
      </c>
      <c r="M113" s="14">
        <v>100</v>
      </c>
      <c r="N113">
        <f>M113/100</f>
        <v>1</v>
      </c>
      <c r="O113">
        <v>0</v>
      </c>
      <c r="P113">
        <f>O113/30</f>
        <v>0</v>
      </c>
      <c r="Q113">
        <v>0</v>
      </c>
      <c r="R113">
        <f>O113/365</f>
        <v>0</v>
      </c>
    </row>
    <row r="114" spans="1:19">
      <c r="A114" t="s">
        <v>61</v>
      </c>
      <c r="B114" s="3" t="s">
        <v>59</v>
      </c>
      <c r="C114" t="s">
        <v>2</v>
      </c>
      <c r="D114" s="3" t="s">
        <v>24</v>
      </c>
      <c r="E114" s="10" t="s">
        <v>12</v>
      </c>
      <c r="F114" s="10" t="s">
        <v>12</v>
      </c>
      <c r="G114" t="s">
        <v>24</v>
      </c>
      <c r="H114" t="s">
        <v>21</v>
      </c>
      <c r="I114" s="3" t="s">
        <v>17</v>
      </c>
      <c r="J114" t="s">
        <v>7</v>
      </c>
      <c r="K114" s="3" t="s">
        <v>68</v>
      </c>
      <c r="M114" s="12">
        <v>100</v>
      </c>
      <c r="N114">
        <f>M114/100</f>
        <v>1</v>
      </c>
      <c r="O114">
        <v>0</v>
      </c>
      <c r="P114">
        <f>O114/30</f>
        <v>0</v>
      </c>
      <c r="Q114">
        <v>0</v>
      </c>
      <c r="R114">
        <f>O114/365</f>
        <v>0</v>
      </c>
    </row>
    <row r="115" spans="1:19">
      <c r="A115" t="s">
        <v>61</v>
      </c>
      <c r="B115" s="3" t="s">
        <v>58</v>
      </c>
      <c r="C115" t="s">
        <v>48</v>
      </c>
      <c r="D115" s="3" t="s">
        <v>24</v>
      </c>
      <c r="E115" s="10" t="s">
        <v>12</v>
      </c>
      <c r="F115" s="10" t="s">
        <v>12</v>
      </c>
      <c r="G115" t="s">
        <v>24</v>
      </c>
      <c r="H115" s="3" t="s">
        <v>23</v>
      </c>
      <c r="I115" s="3" t="s">
        <v>19</v>
      </c>
      <c r="J115" s="3" t="s">
        <v>7</v>
      </c>
      <c r="K115" s="3" t="s">
        <v>68</v>
      </c>
      <c r="L115" s="5">
        <v>42965</v>
      </c>
      <c r="M115" s="14">
        <v>100</v>
      </c>
      <c r="N115">
        <f>M115/100</f>
        <v>1</v>
      </c>
      <c r="O115">
        <v>0</v>
      </c>
      <c r="P115">
        <f>O115/30</f>
        <v>0</v>
      </c>
      <c r="Q115">
        <v>0</v>
      </c>
      <c r="R115">
        <f>O115/365</f>
        <v>0</v>
      </c>
    </row>
    <row r="116" spans="1:19">
      <c r="A116" t="s">
        <v>61</v>
      </c>
      <c r="B116" s="3" t="s">
        <v>59</v>
      </c>
      <c r="C116" t="s">
        <v>2</v>
      </c>
      <c r="D116" s="3" t="s">
        <v>24</v>
      </c>
      <c r="E116" s="10" t="s">
        <v>12</v>
      </c>
      <c r="F116" s="10" t="s">
        <v>12</v>
      </c>
      <c r="G116" t="s">
        <v>24</v>
      </c>
      <c r="H116" t="s">
        <v>22</v>
      </c>
      <c r="I116" s="3" t="s">
        <v>19</v>
      </c>
      <c r="J116" t="s">
        <v>7</v>
      </c>
      <c r="K116" s="3" t="s">
        <v>68</v>
      </c>
      <c r="M116" s="12">
        <v>100</v>
      </c>
      <c r="N116">
        <f>M116/100</f>
        <v>1</v>
      </c>
      <c r="O116">
        <v>0</v>
      </c>
      <c r="P116">
        <f>O116/30</f>
        <v>0</v>
      </c>
      <c r="Q116">
        <v>0</v>
      </c>
      <c r="R116">
        <f>O116/365</f>
        <v>0</v>
      </c>
    </row>
    <row r="117" spans="1:19">
      <c r="A117" t="s">
        <v>61</v>
      </c>
      <c r="B117" s="3" t="s">
        <v>59</v>
      </c>
      <c r="C117" t="s">
        <v>2</v>
      </c>
      <c r="D117" s="3" t="s">
        <v>24</v>
      </c>
      <c r="E117" s="10" t="s">
        <v>12</v>
      </c>
      <c r="F117" s="10" t="s">
        <v>12</v>
      </c>
      <c r="G117" t="s">
        <v>24</v>
      </c>
      <c r="H117" t="s">
        <v>16</v>
      </c>
      <c r="I117" s="3" t="s">
        <v>18</v>
      </c>
      <c r="J117" t="s">
        <v>7</v>
      </c>
      <c r="K117" s="3" t="s">
        <v>68</v>
      </c>
      <c r="M117" s="12">
        <v>100</v>
      </c>
      <c r="N117">
        <f>M117/100</f>
        <v>1</v>
      </c>
      <c r="O117">
        <v>0</v>
      </c>
      <c r="P117">
        <f>O117/30</f>
        <v>0</v>
      </c>
      <c r="Q117">
        <v>0</v>
      </c>
      <c r="R117">
        <f>O117/365</f>
        <v>0</v>
      </c>
    </row>
    <row r="118" spans="1:19">
      <c r="A118" t="s">
        <v>61</v>
      </c>
      <c r="B118" s="3" t="s">
        <v>58</v>
      </c>
      <c r="C118" t="s">
        <v>48</v>
      </c>
      <c r="D118" s="3" t="s">
        <v>26</v>
      </c>
      <c r="E118" s="10">
        <v>16.8</v>
      </c>
      <c r="F118" s="10">
        <v>4.5214999999999996</v>
      </c>
      <c r="G118" s="7">
        <v>1</v>
      </c>
      <c r="H118" s="3" t="s">
        <v>21</v>
      </c>
      <c r="I118" s="3" t="s">
        <v>17</v>
      </c>
      <c r="J118" s="3" t="s">
        <v>7</v>
      </c>
      <c r="K118" s="3" t="s">
        <v>68</v>
      </c>
      <c r="L118" s="5">
        <v>42976</v>
      </c>
      <c r="M118" s="11">
        <f>N118*100</f>
        <v>54.509803921568633</v>
      </c>
      <c r="N118" s="3">
        <v>0.54509803921568634</v>
      </c>
      <c r="O118" s="3">
        <v>11</v>
      </c>
      <c r="P118">
        <f>O118/30</f>
        <v>0.36666666666666664</v>
      </c>
      <c r="Q118" s="3">
        <f>14/30</f>
        <v>0.46666666666666667</v>
      </c>
      <c r="R118">
        <f>O118/365</f>
        <v>3.0136986301369864E-2</v>
      </c>
    </row>
    <row r="119" spans="1:19">
      <c r="A119" t="s">
        <v>61</v>
      </c>
      <c r="B119" s="3" t="s">
        <v>58</v>
      </c>
      <c r="C119" t="s">
        <v>48</v>
      </c>
      <c r="D119" s="3" t="s">
        <v>27</v>
      </c>
      <c r="E119" s="10">
        <v>16.733333333333334</v>
      </c>
      <c r="F119" s="10">
        <v>4.9249999999999998</v>
      </c>
      <c r="G119" s="7">
        <v>1</v>
      </c>
      <c r="H119" s="3" t="s">
        <v>21</v>
      </c>
      <c r="I119" s="3" t="s">
        <v>17</v>
      </c>
      <c r="J119" s="3" t="s">
        <v>7</v>
      </c>
      <c r="K119" s="3" t="s">
        <v>68</v>
      </c>
      <c r="L119" s="5">
        <v>42976</v>
      </c>
      <c r="M119" s="11">
        <f>N119*100</f>
        <v>49.800796812748999</v>
      </c>
      <c r="N119" s="3">
        <v>0.49800796812748999</v>
      </c>
      <c r="O119" s="3">
        <v>11</v>
      </c>
      <c r="P119">
        <f>O119/30</f>
        <v>0.36666666666666664</v>
      </c>
      <c r="Q119" s="3">
        <f>14/30</f>
        <v>0.46666666666666667</v>
      </c>
      <c r="R119">
        <f>O119/365</f>
        <v>3.0136986301369864E-2</v>
      </c>
    </row>
    <row r="120" spans="1:19">
      <c r="A120" t="s">
        <v>61</v>
      </c>
      <c r="B120" s="3" t="s">
        <v>58</v>
      </c>
      <c r="C120" t="s">
        <v>48</v>
      </c>
      <c r="D120" t="s">
        <v>25</v>
      </c>
      <c r="E120" s="3">
        <v>17.166666666666668</v>
      </c>
      <c r="F120" s="3">
        <v>4.8075000000000001</v>
      </c>
      <c r="G120" s="7">
        <v>1</v>
      </c>
      <c r="H120" s="3" t="s">
        <v>21</v>
      </c>
      <c r="I120" s="3" t="s">
        <v>17</v>
      </c>
      <c r="J120" s="3" t="s">
        <v>7</v>
      </c>
      <c r="K120" s="3" t="s">
        <v>68</v>
      </c>
      <c r="L120" s="5">
        <v>42976</v>
      </c>
      <c r="M120" s="11">
        <f>N120*100</f>
        <v>0</v>
      </c>
      <c r="N120" s="3">
        <v>0</v>
      </c>
      <c r="O120" s="3">
        <v>11</v>
      </c>
      <c r="P120">
        <f>O120/30</f>
        <v>0.36666666666666664</v>
      </c>
      <c r="Q120" s="3">
        <f>14/30</f>
        <v>0.46666666666666667</v>
      </c>
      <c r="R120">
        <f>O120/365</f>
        <v>3.0136986301369864E-2</v>
      </c>
    </row>
    <row r="121" spans="1:19">
      <c r="A121" t="s">
        <v>61</v>
      </c>
      <c r="B121" s="3" t="s">
        <v>58</v>
      </c>
      <c r="C121" t="s">
        <v>48</v>
      </c>
      <c r="D121" s="3" t="s">
        <v>26</v>
      </c>
      <c r="E121" s="10">
        <v>13.699999999999998</v>
      </c>
      <c r="F121" s="10">
        <v>4.6284999999999998</v>
      </c>
      <c r="G121" s="7">
        <v>2</v>
      </c>
      <c r="H121" s="3" t="s">
        <v>21</v>
      </c>
      <c r="I121" s="3" t="s">
        <v>17</v>
      </c>
      <c r="J121" s="3" t="s">
        <v>7</v>
      </c>
      <c r="K121" s="3" t="s">
        <v>68</v>
      </c>
      <c r="L121" s="5">
        <v>42976</v>
      </c>
      <c r="M121" s="11">
        <f>N121*100</f>
        <v>50.194552529182879</v>
      </c>
      <c r="N121" s="3">
        <v>0.50194552529182879</v>
      </c>
      <c r="O121" s="3">
        <v>11</v>
      </c>
      <c r="P121">
        <f>O121/30</f>
        <v>0.36666666666666664</v>
      </c>
      <c r="Q121" s="3">
        <f>14/30</f>
        <v>0.46666666666666667</v>
      </c>
      <c r="R121">
        <f>O121/365</f>
        <v>3.0136986301369864E-2</v>
      </c>
    </row>
    <row r="122" spans="1:19">
      <c r="A122" t="s">
        <v>61</v>
      </c>
      <c r="B122" s="3" t="s">
        <v>58</v>
      </c>
      <c r="C122" t="s">
        <v>48</v>
      </c>
      <c r="D122" s="3" t="s">
        <v>27</v>
      </c>
      <c r="E122" s="10">
        <v>13.199999999999998</v>
      </c>
      <c r="F122" s="10">
        <v>4.843</v>
      </c>
      <c r="G122" s="7">
        <v>2</v>
      </c>
      <c r="H122" s="3" t="s">
        <v>21</v>
      </c>
      <c r="I122" s="3" t="s">
        <v>17</v>
      </c>
      <c r="J122" s="3" t="s">
        <v>7</v>
      </c>
      <c r="K122" s="3" t="s">
        <v>68</v>
      </c>
      <c r="L122" s="5">
        <v>42976</v>
      </c>
      <c r="M122" s="11">
        <f>N122*100</f>
        <v>46.332046332046332</v>
      </c>
      <c r="N122" s="3">
        <v>0.46332046332046334</v>
      </c>
      <c r="O122" s="3">
        <v>11</v>
      </c>
      <c r="P122">
        <f>O122/30</f>
        <v>0.36666666666666664</v>
      </c>
      <c r="Q122" s="3">
        <f>14/30</f>
        <v>0.46666666666666667</v>
      </c>
      <c r="R122">
        <f>O122/365</f>
        <v>3.0136986301369864E-2</v>
      </c>
    </row>
    <row r="123" spans="1:19">
      <c r="A123" t="s">
        <v>61</v>
      </c>
      <c r="B123" s="3" t="s">
        <v>58</v>
      </c>
      <c r="C123" t="s">
        <v>48</v>
      </c>
      <c r="D123" t="s">
        <v>25</v>
      </c>
      <c r="E123" s="10">
        <v>15.933333333333332</v>
      </c>
      <c r="F123" s="10">
        <v>4.6970000000000001</v>
      </c>
      <c r="G123" s="7">
        <v>2</v>
      </c>
      <c r="H123" s="3" t="s">
        <v>21</v>
      </c>
      <c r="I123" s="3" t="s">
        <v>17</v>
      </c>
      <c r="J123" s="3" t="s">
        <v>7</v>
      </c>
      <c r="K123" s="3" t="s">
        <v>68</v>
      </c>
      <c r="L123" s="5">
        <v>42976</v>
      </c>
      <c r="M123" s="11">
        <f>N123*100</f>
        <v>42.748091603053432</v>
      </c>
      <c r="N123" s="3">
        <v>0.42748091603053434</v>
      </c>
      <c r="O123" s="3">
        <v>11</v>
      </c>
      <c r="P123">
        <f>O123/30</f>
        <v>0.36666666666666664</v>
      </c>
      <c r="Q123" s="3">
        <f>14/30</f>
        <v>0.46666666666666667</v>
      </c>
      <c r="R123">
        <f>O123/365</f>
        <v>3.0136986301369864E-2</v>
      </c>
    </row>
    <row r="124" spans="1:19">
      <c r="A124" t="s">
        <v>61</v>
      </c>
      <c r="B124" s="3" t="s">
        <v>58</v>
      </c>
      <c r="C124" t="s">
        <v>48</v>
      </c>
      <c r="D124" s="3" t="s">
        <v>26</v>
      </c>
      <c r="E124" s="10">
        <v>10.233333333333334</v>
      </c>
      <c r="F124" s="10">
        <v>4.9710000000000001</v>
      </c>
      <c r="G124" s="7">
        <v>3</v>
      </c>
      <c r="H124" s="3" t="s">
        <v>21</v>
      </c>
      <c r="I124" s="3" t="s">
        <v>17</v>
      </c>
      <c r="J124" s="3" t="s">
        <v>7</v>
      </c>
      <c r="K124" s="3" t="s">
        <v>68</v>
      </c>
      <c r="L124" s="5">
        <v>42976</v>
      </c>
      <c r="M124" s="10" t="s">
        <v>12</v>
      </c>
      <c r="N124" s="3" t="s">
        <v>12</v>
      </c>
      <c r="O124" s="3">
        <v>11</v>
      </c>
      <c r="P124">
        <f>O124/30</f>
        <v>0.36666666666666664</v>
      </c>
      <c r="Q124" s="3">
        <f>14/30</f>
        <v>0.46666666666666667</v>
      </c>
      <c r="R124">
        <f>O124/365</f>
        <v>3.0136986301369864E-2</v>
      </c>
      <c r="S124" t="s">
        <v>54</v>
      </c>
    </row>
    <row r="125" spans="1:19">
      <c r="A125" t="s">
        <v>61</v>
      </c>
      <c r="B125" s="3" t="s">
        <v>58</v>
      </c>
      <c r="C125" t="s">
        <v>48</v>
      </c>
      <c r="D125" s="3" t="s">
        <v>27</v>
      </c>
      <c r="E125" s="10">
        <v>12.800000000000002</v>
      </c>
      <c r="F125" s="10">
        <v>4.7904999999999998</v>
      </c>
      <c r="G125" s="7">
        <v>3</v>
      </c>
      <c r="H125" s="3" t="s">
        <v>21</v>
      </c>
      <c r="I125" s="3" t="s">
        <v>17</v>
      </c>
      <c r="J125" s="3" t="s">
        <v>7</v>
      </c>
      <c r="K125" s="3" t="s">
        <v>68</v>
      </c>
      <c r="L125" s="5">
        <v>42976</v>
      </c>
      <c r="M125" s="11">
        <f>N125*100</f>
        <v>53.149606299212607</v>
      </c>
      <c r="N125" s="3">
        <v>0.53149606299212604</v>
      </c>
      <c r="O125" s="3">
        <v>11</v>
      </c>
      <c r="P125">
        <f>O125/30</f>
        <v>0.36666666666666664</v>
      </c>
      <c r="Q125" s="3">
        <f>14/30</f>
        <v>0.46666666666666667</v>
      </c>
      <c r="R125">
        <f>O125/365</f>
        <v>3.0136986301369864E-2</v>
      </c>
    </row>
    <row r="126" spans="1:19">
      <c r="A126" t="s">
        <v>61</v>
      </c>
      <c r="B126" s="3" t="s">
        <v>58</v>
      </c>
      <c r="C126" t="s">
        <v>48</v>
      </c>
      <c r="D126" t="s">
        <v>25</v>
      </c>
      <c r="E126" s="10">
        <v>13.2</v>
      </c>
      <c r="F126" s="10">
        <v>4.9674999999999994</v>
      </c>
      <c r="G126" s="7">
        <v>3</v>
      </c>
      <c r="H126" s="3" t="s">
        <v>21</v>
      </c>
      <c r="I126" s="3" t="s">
        <v>17</v>
      </c>
      <c r="J126" s="3" t="s">
        <v>7</v>
      </c>
      <c r="K126" s="3" t="s">
        <v>68</v>
      </c>
      <c r="L126" s="5">
        <v>42976</v>
      </c>
      <c r="M126" s="11">
        <f>N126*100</f>
        <v>41.960784313725483</v>
      </c>
      <c r="N126" s="3">
        <v>0.41960784313725485</v>
      </c>
      <c r="O126" s="3">
        <v>11</v>
      </c>
      <c r="P126">
        <f>O126/30</f>
        <v>0.36666666666666664</v>
      </c>
      <c r="Q126" s="3">
        <f>14/30</f>
        <v>0.46666666666666667</v>
      </c>
      <c r="R126">
        <f>O126/365</f>
        <v>3.0136986301369864E-2</v>
      </c>
    </row>
    <row r="127" spans="1:19">
      <c r="A127" t="s">
        <v>61</v>
      </c>
      <c r="B127" s="3" t="s">
        <v>58</v>
      </c>
      <c r="C127" t="s">
        <v>48</v>
      </c>
      <c r="D127" t="s">
        <v>25</v>
      </c>
      <c r="E127" s="3" t="s">
        <v>12</v>
      </c>
      <c r="F127" s="3">
        <v>4.5289999999999999</v>
      </c>
      <c r="G127" s="7">
        <v>4</v>
      </c>
      <c r="H127" s="3" t="s">
        <v>21</v>
      </c>
      <c r="I127" s="3" t="s">
        <v>17</v>
      </c>
      <c r="J127" s="3" t="s">
        <v>7</v>
      </c>
      <c r="K127" s="3" t="s">
        <v>68</v>
      </c>
      <c r="L127" s="5">
        <v>42976</v>
      </c>
      <c r="M127" s="10" t="s">
        <v>12</v>
      </c>
      <c r="N127" s="3" t="s">
        <v>12</v>
      </c>
      <c r="O127" s="3">
        <v>11</v>
      </c>
      <c r="P127">
        <f>O127/30</f>
        <v>0.36666666666666664</v>
      </c>
      <c r="Q127" s="3">
        <f>14/30</f>
        <v>0.46666666666666667</v>
      </c>
      <c r="R127">
        <f>O127/365</f>
        <v>3.0136986301369864E-2</v>
      </c>
      <c r="S127" t="s">
        <v>54</v>
      </c>
    </row>
    <row r="128" spans="1:19">
      <c r="A128" t="s">
        <v>61</v>
      </c>
      <c r="B128" s="3" t="s">
        <v>58</v>
      </c>
      <c r="C128" t="s">
        <v>48</v>
      </c>
      <c r="D128" s="3" t="s">
        <v>26</v>
      </c>
      <c r="E128" s="3">
        <v>11.233333333333334</v>
      </c>
      <c r="F128" s="3">
        <v>4.8149999999999995</v>
      </c>
      <c r="G128" s="7">
        <v>4</v>
      </c>
      <c r="H128" s="3" t="s">
        <v>21</v>
      </c>
      <c r="I128" s="3" t="s">
        <v>17</v>
      </c>
      <c r="J128" s="3" t="s">
        <v>7</v>
      </c>
      <c r="K128" s="3" t="s">
        <v>68</v>
      </c>
      <c r="L128" s="5">
        <v>42976</v>
      </c>
      <c r="M128" s="11" t="s">
        <v>12</v>
      </c>
      <c r="N128" s="3" t="s">
        <v>12</v>
      </c>
      <c r="O128" s="3">
        <v>11</v>
      </c>
      <c r="P128">
        <f>O128/30</f>
        <v>0.36666666666666664</v>
      </c>
      <c r="Q128" s="3">
        <f>14/30</f>
        <v>0.46666666666666667</v>
      </c>
      <c r="R128">
        <f>O128/365</f>
        <v>3.0136986301369864E-2</v>
      </c>
      <c r="S128" t="s">
        <v>54</v>
      </c>
    </row>
    <row r="129" spans="1:19">
      <c r="A129" t="s">
        <v>61</v>
      </c>
      <c r="B129" s="3" t="s">
        <v>58</v>
      </c>
      <c r="C129" t="s">
        <v>48</v>
      </c>
      <c r="D129" s="3" t="s">
        <v>27</v>
      </c>
      <c r="E129" s="10">
        <v>12.133333333333333</v>
      </c>
      <c r="F129" s="10">
        <v>4.6604999999999999</v>
      </c>
      <c r="G129" s="7">
        <v>4</v>
      </c>
      <c r="H129" s="3" t="s">
        <v>21</v>
      </c>
      <c r="I129" s="3" t="s">
        <v>17</v>
      </c>
      <c r="J129" s="3" t="s">
        <v>7</v>
      </c>
      <c r="K129" s="3" t="s">
        <v>68</v>
      </c>
      <c r="L129" s="5">
        <v>42976</v>
      </c>
      <c r="M129" s="11">
        <f>N129*100</f>
        <v>53.441295546558699</v>
      </c>
      <c r="N129" s="3">
        <v>0.53441295546558698</v>
      </c>
      <c r="O129" s="3">
        <v>11</v>
      </c>
      <c r="P129">
        <f>O129/30</f>
        <v>0.36666666666666664</v>
      </c>
      <c r="Q129" s="3">
        <f>14/30</f>
        <v>0.46666666666666667</v>
      </c>
      <c r="R129">
        <f>O129/365</f>
        <v>3.0136986301369864E-2</v>
      </c>
    </row>
    <row r="130" spans="1:19">
      <c r="A130" t="s">
        <v>61</v>
      </c>
      <c r="B130" s="3" t="s">
        <v>58</v>
      </c>
      <c r="C130" t="s">
        <v>48</v>
      </c>
      <c r="D130" t="s">
        <v>25</v>
      </c>
      <c r="E130" s="3" t="s">
        <v>12</v>
      </c>
      <c r="F130" s="3">
        <v>4.5195000000000007</v>
      </c>
      <c r="G130" s="7">
        <v>5</v>
      </c>
      <c r="H130" s="3" t="s">
        <v>21</v>
      </c>
      <c r="I130" s="3" t="s">
        <v>17</v>
      </c>
      <c r="J130" s="3" t="s">
        <v>7</v>
      </c>
      <c r="K130" s="3" t="s">
        <v>68</v>
      </c>
      <c r="L130" s="5">
        <v>42976</v>
      </c>
      <c r="M130" s="10" t="s">
        <v>12</v>
      </c>
      <c r="N130" s="3" t="s">
        <v>12</v>
      </c>
      <c r="O130" s="3">
        <v>11</v>
      </c>
      <c r="P130">
        <f>O130/30</f>
        <v>0.36666666666666664</v>
      </c>
      <c r="Q130" s="3">
        <f>14/30</f>
        <v>0.46666666666666667</v>
      </c>
      <c r="R130">
        <f>O130/365</f>
        <v>3.0136986301369864E-2</v>
      </c>
      <c r="S130" t="s">
        <v>54</v>
      </c>
    </row>
    <row r="131" spans="1:19">
      <c r="A131" t="s">
        <v>61</v>
      </c>
      <c r="B131" s="3" t="s">
        <v>58</v>
      </c>
      <c r="C131" t="s">
        <v>48</v>
      </c>
      <c r="D131" s="3" t="s">
        <v>26</v>
      </c>
      <c r="E131" s="3">
        <v>12.433333333333332</v>
      </c>
      <c r="F131" s="3">
        <v>5.0664999999999996</v>
      </c>
      <c r="G131" s="7">
        <v>5</v>
      </c>
      <c r="H131" s="3" t="s">
        <v>21</v>
      </c>
      <c r="I131" s="3" t="s">
        <v>17</v>
      </c>
      <c r="J131" s="3" t="s">
        <v>7</v>
      </c>
      <c r="K131" s="3" t="s">
        <v>68</v>
      </c>
      <c r="L131" s="5">
        <v>42976</v>
      </c>
      <c r="M131" s="11" t="s">
        <v>12</v>
      </c>
      <c r="N131" s="3" t="s">
        <v>12</v>
      </c>
      <c r="O131" s="3">
        <v>11</v>
      </c>
      <c r="P131">
        <f>O131/30</f>
        <v>0.36666666666666664</v>
      </c>
      <c r="Q131" s="3">
        <f>14/30</f>
        <v>0.46666666666666667</v>
      </c>
      <c r="R131">
        <f>O131/365</f>
        <v>3.0136986301369864E-2</v>
      </c>
      <c r="S131" t="s">
        <v>54</v>
      </c>
    </row>
    <row r="132" spans="1:19">
      <c r="A132" t="s">
        <v>61</v>
      </c>
      <c r="B132" s="3" t="s">
        <v>58</v>
      </c>
      <c r="C132" t="s">
        <v>48</v>
      </c>
      <c r="D132" s="3" t="s">
        <v>27</v>
      </c>
      <c r="E132" s="10">
        <v>14.833333333333334</v>
      </c>
      <c r="F132" s="10">
        <v>5.1020000000000003</v>
      </c>
      <c r="G132" s="7">
        <v>5</v>
      </c>
      <c r="H132" s="3" t="s">
        <v>21</v>
      </c>
      <c r="I132" s="3" t="s">
        <v>17</v>
      </c>
      <c r="J132" s="3" t="s">
        <v>7</v>
      </c>
      <c r="K132" s="3" t="s">
        <v>68</v>
      </c>
      <c r="L132" s="5">
        <v>42976</v>
      </c>
      <c r="M132" s="11">
        <f>N132*100</f>
        <v>56.521739130434788</v>
      </c>
      <c r="N132" s="3">
        <v>0.56521739130434789</v>
      </c>
      <c r="O132" s="3">
        <v>11</v>
      </c>
      <c r="P132">
        <f>O132/30</f>
        <v>0.36666666666666664</v>
      </c>
      <c r="Q132" s="3">
        <f>14/30</f>
        <v>0.46666666666666667</v>
      </c>
      <c r="R132">
        <f>O132/365</f>
        <v>3.0136986301369864E-2</v>
      </c>
    </row>
    <row r="133" spans="1:19">
      <c r="A133" t="s">
        <v>61</v>
      </c>
      <c r="B133" s="3" t="s">
        <v>58</v>
      </c>
      <c r="C133" t="s">
        <v>48</v>
      </c>
      <c r="D133" t="s">
        <v>25</v>
      </c>
      <c r="E133" s="3">
        <v>16.233333333333334</v>
      </c>
      <c r="F133" s="3">
        <v>4.7214999999999998</v>
      </c>
      <c r="G133" s="7">
        <v>6</v>
      </c>
      <c r="H133" s="3" t="s">
        <v>21</v>
      </c>
      <c r="I133" s="3" t="s">
        <v>17</v>
      </c>
      <c r="J133" s="3" t="s">
        <v>7</v>
      </c>
      <c r="K133" s="3" t="s">
        <v>68</v>
      </c>
      <c r="L133" s="5">
        <v>42976</v>
      </c>
      <c r="M133" s="10" t="s">
        <v>12</v>
      </c>
      <c r="N133" s="3" t="s">
        <v>12</v>
      </c>
      <c r="O133" s="3">
        <v>11</v>
      </c>
      <c r="P133">
        <f>O133/30</f>
        <v>0.36666666666666664</v>
      </c>
      <c r="Q133" s="3">
        <f>14/30</f>
        <v>0.46666666666666667</v>
      </c>
      <c r="R133">
        <f>O133/365</f>
        <v>3.0136986301369864E-2</v>
      </c>
      <c r="S133" t="s">
        <v>54</v>
      </c>
    </row>
    <row r="134" spans="1:19">
      <c r="A134" t="s">
        <v>61</v>
      </c>
      <c r="B134" s="3" t="s">
        <v>58</v>
      </c>
      <c r="C134" t="s">
        <v>48</v>
      </c>
      <c r="D134" s="3" t="s">
        <v>26</v>
      </c>
      <c r="E134" s="3">
        <v>12.299999999999999</v>
      </c>
      <c r="F134" s="3">
        <v>4.9554999999999998</v>
      </c>
      <c r="G134" s="7">
        <v>6</v>
      </c>
      <c r="H134" s="3" t="s">
        <v>21</v>
      </c>
      <c r="I134" s="3" t="s">
        <v>17</v>
      </c>
      <c r="J134" s="3" t="s">
        <v>7</v>
      </c>
      <c r="K134" s="3" t="s">
        <v>68</v>
      </c>
      <c r="L134" s="5">
        <v>42976</v>
      </c>
      <c r="M134" s="11" t="s">
        <v>12</v>
      </c>
      <c r="N134" s="3" t="s">
        <v>12</v>
      </c>
      <c r="O134" s="3">
        <v>11</v>
      </c>
      <c r="P134">
        <f>O134/30</f>
        <v>0.36666666666666664</v>
      </c>
      <c r="Q134" s="3">
        <f>14/30</f>
        <v>0.46666666666666667</v>
      </c>
      <c r="R134">
        <f>O134/365</f>
        <v>3.0136986301369864E-2</v>
      </c>
      <c r="S134" t="s">
        <v>54</v>
      </c>
    </row>
    <row r="135" spans="1:19">
      <c r="A135" t="s">
        <v>61</v>
      </c>
      <c r="B135" s="3" t="s">
        <v>58</v>
      </c>
      <c r="C135" t="s">
        <v>48</v>
      </c>
      <c r="D135" s="3" t="s">
        <v>27</v>
      </c>
      <c r="E135" s="10">
        <v>12.366666666666667</v>
      </c>
      <c r="F135" s="10">
        <v>5.0164999999999997</v>
      </c>
      <c r="G135" s="7">
        <v>6</v>
      </c>
      <c r="H135" s="3" t="s">
        <v>21</v>
      </c>
      <c r="I135" s="3" t="s">
        <v>17</v>
      </c>
      <c r="J135" s="3" t="s">
        <v>7</v>
      </c>
      <c r="K135" s="3" t="s">
        <v>68</v>
      </c>
      <c r="L135" s="5">
        <v>42976</v>
      </c>
      <c r="M135" s="11">
        <f>N135*100</f>
        <v>45.121951219512191</v>
      </c>
      <c r="N135" s="3">
        <v>0.45121951219512191</v>
      </c>
      <c r="O135" s="3">
        <v>11</v>
      </c>
      <c r="P135">
        <f>O135/30</f>
        <v>0.36666666666666664</v>
      </c>
      <c r="Q135" s="3">
        <f>14/30</f>
        <v>0.46666666666666667</v>
      </c>
      <c r="R135">
        <f>O135/365</f>
        <v>3.0136986301369864E-2</v>
      </c>
    </row>
    <row r="136" spans="1:19">
      <c r="A136" t="s">
        <v>61</v>
      </c>
      <c r="B136" s="3" t="s">
        <v>58</v>
      </c>
      <c r="C136" t="s">
        <v>48</v>
      </c>
      <c r="D136" t="s">
        <v>25</v>
      </c>
      <c r="E136" s="10">
        <v>14.733333333333334</v>
      </c>
      <c r="F136" s="10">
        <v>4.6834999999999996</v>
      </c>
      <c r="G136" s="7">
        <v>1</v>
      </c>
      <c r="H136" s="3" t="s">
        <v>23</v>
      </c>
      <c r="I136" s="3" t="s">
        <v>19</v>
      </c>
      <c r="J136" s="3" t="s">
        <v>7</v>
      </c>
      <c r="K136" s="3" t="s">
        <v>68</v>
      </c>
      <c r="L136" s="5">
        <v>42976</v>
      </c>
      <c r="M136" s="11">
        <f>N136*100</f>
        <v>50</v>
      </c>
      <c r="N136" s="3">
        <v>0.5</v>
      </c>
      <c r="O136" s="3">
        <v>11</v>
      </c>
      <c r="P136">
        <f>O136/30</f>
        <v>0.36666666666666664</v>
      </c>
      <c r="Q136" s="3">
        <f>14/30</f>
        <v>0.46666666666666667</v>
      </c>
      <c r="R136">
        <f>O136/365</f>
        <v>3.0136986301369864E-2</v>
      </c>
    </row>
    <row r="137" spans="1:19">
      <c r="A137" t="s">
        <v>61</v>
      </c>
      <c r="B137" s="3" t="s">
        <v>58</v>
      </c>
      <c r="C137" t="s">
        <v>48</v>
      </c>
      <c r="D137" s="3" t="s">
        <v>26</v>
      </c>
      <c r="E137" s="10">
        <v>16.633333333333336</v>
      </c>
      <c r="F137" s="10">
        <v>4.3759999999999994</v>
      </c>
      <c r="G137" s="7">
        <v>1</v>
      </c>
      <c r="H137" s="3" t="s">
        <v>23</v>
      </c>
      <c r="I137" s="3" t="s">
        <v>19</v>
      </c>
      <c r="J137" s="3" t="s">
        <v>7</v>
      </c>
      <c r="K137" s="3" t="s">
        <v>68</v>
      </c>
      <c r="L137" s="5">
        <v>42976</v>
      </c>
      <c r="M137" s="11">
        <f>N137*100</f>
        <v>46.692607003891048</v>
      </c>
      <c r="N137" s="3">
        <v>0.46692607003891051</v>
      </c>
      <c r="O137" s="3">
        <v>11</v>
      </c>
      <c r="P137">
        <f>O137/30</f>
        <v>0.36666666666666664</v>
      </c>
      <c r="Q137" s="3">
        <f>14/30</f>
        <v>0.46666666666666667</v>
      </c>
      <c r="R137">
        <f>O137/365</f>
        <v>3.0136986301369864E-2</v>
      </c>
    </row>
    <row r="138" spans="1:19">
      <c r="A138" t="s">
        <v>61</v>
      </c>
      <c r="B138" s="3" t="s">
        <v>58</v>
      </c>
      <c r="C138" t="s">
        <v>48</v>
      </c>
      <c r="D138" s="3" t="s">
        <v>27</v>
      </c>
      <c r="E138" s="10">
        <v>16.533333333333331</v>
      </c>
      <c r="F138" s="10">
        <v>4.9024999999999999</v>
      </c>
      <c r="G138" s="7">
        <v>1</v>
      </c>
      <c r="H138" s="3" t="s">
        <v>23</v>
      </c>
      <c r="I138" s="3" t="s">
        <v>19</v>
      </c>
      <c r="J138" s="3" t="s">
        <v>7</v>
      </c>
      <c r="K138" s="3" t="s">
        <v>68</v>
      </c>
      <c r="L138" s="5">
        <v>42976</v>
      </c>
      <c r="M138" s="11">
        <f>N138*100</f>
        <v>37.692307692307701</v>
      </c>
      <c r="N138" s="3">
        <v>0.37692307692307697</v>
      </c>
      <c r="O138" s="3">
        <v>11</v>
      </c>
      <c r="P138">
        <f>O138/30</f>
        <v>0.36666666666666664</v>
      </c>
      <c r="Q138" s="3">
        <f>14/30</f>
        <v>0.46666666666666667</v>
      </c>
      <c r="R138">
        <f>O138/365</f>
        <v>3.0136986301369864E-2</v>
      </c>
    </row>
    <row r="139" spans="1:19">
      <c r="A139" t="s">
        <v>61</v>
      </c>
      <c r="B139" s="3" t="s">
        <v>58</v>
      </c>
      <c r="C139" t="s">
        <v>48</v>
      </c>
      <c r="D139" s="3" t="s">
        <v>27</v>
      </c>
      <c r="E139" s="10">
        <v>12.933333333333332</v>
      </c>
      <c r="F139" s="10">
        <v>4.9029999999999996</v>
      </c>
      <c r="G139" s="7">
        <v>2</v>
      </c>
      <c r="H139" s="3" t="s">
        <v>23</v>
      </c>
      <c r="I139" s="3" t="s">
        <v>19</v>
      </c>
      <c r="J139" s="3" t="s">
        <v>7</v>
      </c>
      <c r="K139" s="3" t="s">
        <v>68</v>
      </c>
      <c r="L139" s="5">
        <v>42976</v>
      </c>
      <c r="M139" s="11">
        <f>N139*100</f>
        <v>58.174904942965775</v>
      </c>
      <c r="N139" s="3">
        <v>0.58174904942965777</v>
      </c>
      <c r="O139" s="3">
        <v>11</v>
      </c>
      <c r="P139">
        <f>O139/30</f>
        <v>0.36666666666666664</v>
      </c>
      <c r="Q139" s="3">
        <f>14/30</f>
        <v>0.46666666666666667</v>
      </c>
      <c r="R139">
        <f>O139/365</f>
        <v>3.0136986301369864E-2</v>
      </c>
    </row>
    <row r="140" spans="1:19">
      <c r="A140" t="s">
        <v>61</v>
      </c>
      <c r="B140" s="3" t="s">
        <v>58</v>
      </c>
      <c r="C140" t="s">
        <v>48</v>
      </c>
      <c r="D140" s="3" t="s">
        <v>26</v>
      </c>
      <c r="E140" s="10">
        <v>13.666666666666666</v>
      </c>
      <c r="F140" s="10">
        <v>4.9545000000000003</v>
      </c>
      <c r="G140" s="7">
        <v>2</v>
      </c>
      <c r="H140" s="3" t="s">
        <v>23</v>
      </c>
      <c r="I140" s="3" t="s">
        <v>19</v>
      </c>
      <c r="J140" s="3" t="s">
        <v>7</v>
      </c>
      <c r="K140" s="3" t="s">
        <v>68</v>
      </c>
      <c r="L140" s="5">
        <v>42976</v>
      </c>
      <c r="M140">
        <f>N140*100</f>
        <v>55.426356589147282</v>
      </c>
      <c r="N140" s="3">
        <v>0.55426356589147285</v>
      </c>
      <c r="O140" s="3">
        <v>11</v>
      </c>
      <c r="P140">
        <f>O140/30</f>
        <v>0.36666666666666664</v>
      </c>
      <c r="Q140" s="3">
        <f>14/30</f>
        <v>0.46666666666666667</v>
      </c>
      <c r="R140">
        <f>O140/365</f>
        <v>3.0136986301369864E-2</v>
      </c>
    </row>
    <row r="141" spans="1:19">
      <c r="A141" t="s">
        <v>61</v>
      </c>
      <c r="B141" s="3" t="s">
        <v>58</v>
      </c>
      <c r="C141" t="s">
        <v>48</v>
      </c>
      <c r="D141" t="s">
        <v>25</v>
      </c>
      <c r="E141" s="10">
        <v>12.9</v>
      </c>
      <c r="F141" s="10">
        <v>4.7240000000000002</v>
      </c>
      <c r="G141" s="7">
        <v>2</v>
      </c>
      <c r="H141" s="3" t="s">
        <v>23</v>
      </c>
      <c r="I141" s="3" t="s">
        <v>19</v>
      </c>
      <c r="J141" s="3" t="s">
        <v>7</v>
      </c>
      <c r="K141" s="3" t="s">
        <v>68</v>
      </c>
      <c r="L141" s="5">
        <v>42976</v>
      </c>
      <c r="M141">
        <f>N141*100</f>
        <v>42.307692307692307</v>
      </c>
      <c r="N141" s="3">
        <v>0.42307692307692307</v>
      </c>
      <c r="O141" s="3">
        <v>11</v>
      </c>
      <c r="P141">
        <f>O141/30</f>
        <v>0.36666666666666664</v>
      </c>
      <c r="Q141" s="3">
        <f>14/30</f>
        <v>0.46666666666666667</v>
      </c>
      <c r="R141">
        <f>O141/365</f>
        <v>3.0136986301369864E-2</v>
      </c>
    </row>
    <row r="142" spans="1:19">
      <c r="A142" t="s">
        <v>61</v>
      </c>
      <c r="B142" s="3" t="s">
        <v>58</v>
      </c>
      <c r="C142" t="s">
        <v>48</v>
      </c>
      <c r="D142" s="3" t="s">
        <v>26</v>
      </c>
      <c r="E142" s="10">
        <v>10.533333333333333</v>
      </c>
      <c r="F142" s="10">
        <v>5.3395000000000001</v>
      </c>
      <c r="G142" s="7">
        <v>3</v>
      </c>
      <c r="H142" s="3" t="s">
        <v>23</v>
      </c>
      <c r="I142" s="3" t="s">
        <v>19</v>
      </c>
      <c r="J142" s="3" t="s">
        <v>7</v>
      </c>
      <c r="K142" s="3" t="s">
        <v>68</v>
      </c>
      <c r="L142" s="5">
        <v>42976</v>
      </c>
      <c r="M142" s="10" t="s">
        <v>12</v>
      </c>
      <c r="N142" s="3" t="s">
        <v>12</v>
      </c>
      <c r="O142" s="3">
        <v>11</v>
      </c>
      <c r="P142">
        <f>O142/30</f>
        <v>0.36666666666666664</v>
      </c>
      <c r="Q142" s="3">
        <f>14/30</f>
        <v>0.46666666666666667</v>
      </c>
      <c r="R142">
        <f>O142/365</f>
        <v>3.0136986301369864E-2</v>
      </c>
      <c r="S142" t="s">
        <v>54</v>
      </c>
    </row>
    <row r="143" spans="1:19">
      <c r="A143" t="s">
        <v>61</v>
      </c>
      <c r="B143" s="3" t="s">
        <v>58</v>
      </c>
      <c r="C143" t="s">
        <v>48</v>
      </c>
      <c r="D143" s="3" t="s">
        <v>27</v>
      </c>
      <c r="E143" s="10">
        <v>12.800000000000002</v>
      </c>
      <c r="F143" s="10">
        <v>4.8985000000000003</v>
      </c>
      <c r="G143" s="7">
        <v>3</v>
      </c>
      <c r="H143" s="3" t="s">
        <v>23</v>
      </c>
      <c r="I143" s="3" t="s">
        <v>19</v>
      </c>
      <c r="J143" s="3" t="s">
        <v>7</v>
      </c>
      <c r="K143" s="3" t="s">
        <v>68</v>
      </c>
      <c r="L143" s="5">
        <v>42976</v>
      </c>
      <c r="M143" s="11">
        <f>N143*100</f>
        <v>56.640625</v>
      </c>
      <c r="N143" s="3">
        <v>0.56640625</v>
      </c>
      <c r="O143" s="3">
        <v>11</v>
      </c>
      <c r="P143">
        <f>O143/30</f>
        <v>0.36666666666666664</v>
      </c>
      <c r="Q143" s="3">
        <f>14/30</f>
        <v>0.46666666666666667</v>
      </c>
      <c r="R143">
        <f>O143/365</f>
        <v>3.0136986301369864E-2</v>
      </c>
    </row>
    <row r="144" spans="1:19">
      <c r="A144" t="s">
        <v>61</v>
      </c>
      <c r="B144" s="3" t="s">
        <v>58</v>
      </c>
      <c r="C144" t="s">
        <v>48</v>
      </c>
      <c r="D144" t="s">
        <v>25</v>
      </c>
      <c r="E144" s="10">
        <v>12.9</v>
      </c>
      <c r="F144" s="10">
        <v>5.6154999999999999</v>
      </c>
      <c r="G144" s="7">
        <v>3</v>
      </c>
      <c r="H144" s="3" t="s">
        <v>23</v>
      </c>
      <c r="I144" s="3" t="s">
        <v>19</v>
      </c>
      <c r="J144" s="3" t="s">
        <v>7</v>
      </c>
      <c r="K144" s="3" t="s">
        <v>68</v>
      </c>
      <c r="L144" s="5">
        <v>42976</v>
      </c>
      <c r="M144">
        <f>N144*100</f>
        <v>32.170542635658919</v>
      </c>
      <c r="N144" s="3">
        <v>0.32170542635658916</v>
      </c>
      <c r="O144" s="3">
        <v>11</v>
      </c>
      <c r="P144">
        <f>O144/30</f>
        <v>0.36666666666666664</v>
      </c>
      <c r="Q144" s="3">
        <f>14/30</f>
        <v>0.46666666666666667</v>
      </c>
      <c r="R144">
        <f>O144/365</f>
        <v>3.0136986301369864E-2</v>
      </c>
    </row>
    <row r="145" spans="1:19">
      <c r="A145" t="s">
        <v>61</v>
      </c>
      <c r="B145" s="3" t="s">
        <v>58</v>
      </c>
      <c r="C145" t="s">
        <v>48</v>
      </c>
      <c r="D145" t="s">
        <v>25</v>
      </c>
      <c r="E145" s="3" t="s">
        <v>12</v>
      </c>
      <c r="F145" s="3">
        <v>4.6680000000000001</v>
      </c>
      <c r="G145" s="7">
        <v>4</v>
      </c>
      <c r="H145" s="3" t="s">
        <v>23</v>
      </c>
      <c r="I145" s="3" t="s">
        <v>19</v>
      </c>
      <c r="J145" s="3" t="s">
        <v>7</v>
      </c>
      <c r="K145" s="3" t="s">
        <v>68</v>
      </c>
      <c r="L145" s="5">
        <v>42976</v>
      </c>
      <c r="M145" s="10" t="s">
        <v>12</v>
      </c>
      <c r="N145" s="3" t="s">
        <v>12</v>
      </c>
      <c r="O145" s="3">
        <v>11</v>
      </c>
      <c r="P145">
        <f>O145/30</f>
        <v>0.36666666666666664</v>
      </c>
      <c r="Q145" s="3">
        <f>14/30</f>
        <v>0.46666666666666667</v>
      </c>
      <c r="R145">
        <f>O145/365</f>
        <v>3.0136986301369864E-2</v>
      </c>
      <c r="S145" t="s">
        <v>54</v>
      </c>
    </row>
    <row r="146" spans="1:19">
      <c r="A146" t="s">
        <v>61</v>
      </c>
      <c r="B146" s="3" t="s">
        <v>58</v>
      </c>
      <c r="C146" t="s">
        <v>48</v>
      </c>
      <c r="D146" s="3" t="s">
        <v>26</v>
      </c>
      <c r="E146" s="10">
        <v>9.8333333333333339</v>
      </c>
      <c r="F146" s="10">
        <v>4.8599999999999994</v>
      </c>
      <c r="G146" s="7">
        <v>4</v>
      </c>
      <c r="H146" s="3" t="s">
        <v>23</v>
      </c>
      <c r="I146" s="3" t="s">
        <v>19</v>
      </c>
      <c r="J146" s="3" t="s">
        <v>7</v>
      </c>
      <c r="K146" s="3" t="s">
        <v>68</v>
      </c>
      <c r="L146" s="5">
        <v>42976</v>
      </c>
      <c r="M146">
        <f>N146*100</f>
        <v>63.2</v>
      </c>
      <c r="N146" s="3">
        <v>0.63200000000000001</v>
      </c>
      <c r="O146" s="3">
        <v>11</v>
      </c>
      <c r="P146">
        <f>O146/30</f>
        <v>0.36666666666666664</v>
      </c>
      <c r="Q146" s="3">
        <f>14/30</f>
        <v>0.46666666666666667</v>
      </c>
      <c r="R146">
        <f>O146/365</f>
        <v>3.0136986301369864E-2</v>
      </c>
    </row>
    <row r="147" spans="1:19">
      <c r="A147" t="s">
        <v>61</v>
      </c>
      <c r="B147" s="3" t="s">
        <v>58</v>
      </c>
      <c r="C147" t="s">
        <v>48</v>
      </c>
      <c r="D147" s="3" t="s">
        <v>27</v>
      </c>
      <c r="E147" s="10">
        <v>12.9</v>
      </c>
      <c r="F147" s="10">
        <v>5.3540000000000001</v>
      </c>
      <c r="G147" s="7">
        <v>4</v>
      </c>
      <c r="H147" s="3" t="s">
        <v>23</v>
      </c>
      <c r="I147" s="3" t="s">
        <v>19</v>
      </c>
      <c r="J147" s="3" t="s">
        <v>7</v>
      </c>
      <c r="K147" s="3" t="s">
        <v>68</v>
      </c>
      <c r="L147" s="5">
        <v>42976</v>
      </c>
      <c r="M147" s="11">
        <f>N147*100</f>
        <v>56.299212598425207</v>
      </c>
      <c r="N147" s="3">
        <v>0.56299212598425208</v>
      </c>
      <c r="O147" s="3">
        <v>11</v>
      </c>
      <c r="P147">
        <f>O147/30</f>
        <v>0.36666666666666664</v>
      </c>
      <c r="Q147" s="3">
        <f>14/30</f>
        <v>0.46666666666666667</v>
      </c>
      <c r="R147">
        <f>O147/365</f>
        <v>3.0136986301369864E-2</v>
      </c>
    </row>
    <row r="148" spans="1:19">
      <c r="A148" t="s">
        <v>61</v>
      </c>
      <c r="B148" s="3" t="s">
        <v>58</v>
      </c>
      <c r="C148" t="s">
        <v>48</v>
      </c>
      <c r="D148" t="s">
        <v>25</v>
      </c>
      <c r="E148" s="3" t="s">
        <v>12</v>
      </c>
      <c r="F148" s="3">
        <v>4.6524999999999999</v>
      </c>
      <c r="G148" s="7">
        <v>5</v>
      </c>
      <c r="H148" s="3" t="s">
        <v>23</v>
      </c>
      <c r="I148" s="3" t="s">
        <v>19</v>
      </c>
      <c r="J148" s="3" t="s">
        <v>7</v>
      </c>
      <c r="K148" s="3" t="s">
        <v>68</v>
      </c>
      <c r="L148" s="5">
        <v>42976</v>
      </c>
      <c r="M148" s="10" t="s">
        <v>12</v>
      </c>
      <c r="N148" s="3" t="s">
        <v>12</v>
      </c>
      <c r="O148" s="3">
        <v>11</v>
      </c>
      <c r="P148">
        <f>O148/30</f>
        <v>0.36666666666666664</v>
      </c>
      <c r="Q148" s="3">
        <f>14/30</f>
        <v>0.46666666666666667</v>
      </c>
      <c r="R148">
        <f>O148/365</f>
        <v>3.0136986301369864E-2</v>
      </c>
      <c r="S148" t="s">
        <v>54</v>
      </c>
    </row>
    <row r="149" spans="1:19">
      <c r="A149" t="s">
        <v>61</v>
      </c>
      <c r="B149" s="3" t="s">
        <v>58</v>
      </c>
      <c r="C149" t="s">
        <v>48</v>
      </c>
      <c r="D149" s="3" t="s">
        <v>26</v>
      </c>
      <c r="E149" s="3">
        <v>11.466666666666667</v>
      </c>
      <c r="F149" s="3">
        <v>5.5009999999999994</v>
      </c>
      <c r="G149" s="7">
        <v>5</v>
      </c>
      <c r="H149" s="3" t="s">
        <v>23</v>
      </c>
      <c r="I149" s="3" t="s">
        <v>19</v>
      </c>
      <c r="J149" s="3" t="s">
        <v>7</v>
      </c>
      <c r="K149" s="3" t="s">
        <v>68</v>
      </c>
      <c r="L149" s="5">
        <v>42976</v>
      </c>
      <c r="M149" s="11" t="s">
        <v>12</v>
      </c>
      <c r="N149" s="3" t="s">
        <v>12</v>
      </c>
      <c r="O149" s="3">
        <v>11</v>
      </c>
      <c r="P149">
        <f>O149/30</f>
        <v>0.36666666666666664</v>
      </c>
      <c r="Q149" s="3">
        <f>14/30</f>
        <v>0.46666666666666667</v>
      </c>
      <c r="R149">
        <f>O149/365</f>
        <v>3.0136986301369864E-2</v>
      </c>
      <c r="S149" t="s">
        <v>54</v>
      </c>
    </row>
    <row r="150" spans="1:19">
      <c r="A150" t="s">
        <v>61</v>
      </c>
      <c r="B150" s="3" t="s">
        <v>58</v>
      </c>
      <c r="C150" t="s">
        <v>48</v>
      </c>
      <c r="D150" s="3" t="s">
        <v>27</v>
      </c>
      <c r="E150" s="10">
        <v>12.366666666666667</v>
      </c>
      <c r="F150" s="10">
        <v>5.3</v>
      </c>
      <c r="G150" s="7">
        <v>5</v>
      </c>
      <c r="H150" s="3" t="s">
        <v>23</v>
      </c>
      <c r="I150" s="3" t="s">
        <v>19</v>
      </c>
      <c r="J150" s="3" t="s">
        <v>7</v>
      </c>
      <c r="K150" s="3" t="s">
        <v>68</v>
      </c>
      <c r="L150" s="5">
        <v>42976</v>
      </c>
      <c r="M150" s="11">
        <f>N150*100</f>
        <v>77.131782945736433</v>
      </c>
      <c r="N150" s="3">
        <v>0.77131782945736427</v>
      </c>
      <c r="O150" s="3">
        <v>11</v>
      </c>
      <c r="P150">
        <f>O150/30</f>
        <v>0.36666666666666664</v>
      </c>
      <c r="Q150" s="3">
        <f>14/30</f>
        <v>0.46666666666666667</v>
      </c>
      <c r="R150">
        <f>O150/365</f>
        <v>3.0136986301369864E-2</v>
      </c>
    </row>
    <row r="151" spans="1:19">
      <c r="A151" t="s">
        <v>61</v>
      </c>
      <c r="B151" s="3" t="s">
        <v>58</v>
      </c>
      <c r="C151" t="s">
        <v>48</v>
      </c>
      <c r="D151" t="s">
        <v>25</v>
      </c>
      <c r="E151" s="3">
        <v>13.266666666666667</v>
      </c>
      <c r="F151" s="3">
        <v>4.6059999999999999</v>
      </c>
      <c r="G151" s="7">
        <v>6</v>
      </c>
      <c r="H151" s="3" t="s">
        <v>23</v>
      </c>
      <c r="I151" s="3" t="s">
        <v>19</v>
      </c>
      <c r="J151" s="3" t="s">
        <v>7</v>
      </c>
      <c r="K151" s="3" t="s">
        <v>68</v>
      </c>
      <c r="L151" s="5">
        <v>42976</v>
      </c>
      <c r="M151" s="10" t="s">
        <v>12</v>
      </c>
      <c r="N151" s="3" t="s">
        <v>12</v>
      </c>
      <c r="O151" s="3">
        <v>11</v>
      </c>
      <c r="P151">
        <f>O151/30</f>
        <v>0.36666666666666664</v>
      </c>
      <c r="Q151" s="3">
        <f>14/30</f>
        <v>0.46666666666666667</v>
      </c>
      <c r="R151">
        <f>O151/365</f>
        <v>3.0136986301369864E-2</v>
      </c>
      <c r="S151" t="s">
        <v>54</v>
      </c>
    </row>
    <row r="152" spans="1:19">
      <c r="A152" t="s">
        <v>61</v>
      </c>
      <c r="B152" s="3" t="s">
        <v>58</v>
      </c>
      <c r="C152" t="s">
        <v>48</v>
      </c>
      <c r="D152" s="3" t="s">
        <v>26</v>
      </c>
      <c r="E152" s="3">
        <v>7.1333333333333329</v>
      </c>
      <c r="F152" s="3">
        <v>4.7369999999999992</v>
      </c>
      <c r="G152" s="7">
        <v>6</v>
      </c>
      <c r="H152" s="3" t="s">
        <v>23</v>
      </c>
      <c r="I152" s="3" t="s">
        <v>19</v>
      </c>
      <c r="J152" s="3" t="s">
        <v>7</v>
      </c>
      <c r="K152" s="3" t="s">
        <v>68</v>
      </c>
      <c r="L152" s="5">
        <v>42976</v>
      </c>
      <c r="M152" s="11" t="s">
        <v>12</v>
      </c>
      <c r="N152" s="3" t="s">
        <v>12</v>
      </c>
      <c r="O152" s="3">
        <v>11</v>
      </c>
      <c r="P152">
        <f>O152/30</f>
        <v>0.36666666666666664</v>
      </c>
      <c r="Q152" s="3">
        <f>14/30</f>
        <v>0.46666666666666667</v>
      </c>
      <c r="R152">
        <f>O152/365</f>
        <v>3.0136986301369864E-2</v>
      </c>
      <c r="S152" t="s">
        <v>54</v>
      </c>
    </row>
    <row r="153" spans="1:19">
      <c r="A153" t="s">
        <v>61</v>
      </c>
      <c r="B153" s="3" t="s">
        <v>58</v>
      </c>
      <c r="C153" t="s">
        <v>48</v>
      </c>
      <c r="D153" s="3" t="s">
        <v>27</v>
      </c>
      <c r="E153" s="10">
        <v>12.566666666666668</v>
      </c>
      <c r="F153" s="10">
        <v>4.8120000000000003</v>
      </c>
      <c r="G153" s="7">
        <v>6</v>
      </c>
      <c r="H153" s="3" t="s">
        <v>23</v>
      </c>
      <c r="I153" s="3" t="s">
        <v>19</v>
      </c>
      <c r="J153" s="3" t="s">
        <v>7</v>
      </c>
      <c r="K153" s="3" t="s">
        <v>68</v>
      </c>
      <c r="L153" s="5">
        <v>42976</v>
      </c>
      <c r="M153" s="11">
        <f>N153*100</f>
        <v>61.885245901639351</v>
      </c>
      <c r="N153" s="3">
        <v>0.61885245901639352</v>
      </c>
      <c r="O153" s="3">
        <v>11</v>
      </c>
      <c r="P153">
        <f>O153/30</f>
        <v>0.36666666666666664</v>
      </c>
      <c r="Q153" s="3">
        <f>14/30</f>
        <v>0.46666666666666667</v>
      </c>
      <c r="R153">
        <f>O153/365</f>
        <v>3.0136986301369864E-2</v>
      </c>
    </row>
    <row r="154" spans="1:19">
      <c r="A154" t="s">
        <v>61</v>
      </c>
      <c r="B154" s="3" t="s">
        <v>59</v>
      </c>
      <c r="C154" t="s">
        <v>2</v>
      </c>
      <c r="D154" t="s">
        <v>44</v>
      </c>
      <c r="E154" s="8">
        <v>9.5950207664999994</v>
      </c>
      <c r="F154" s="8">
        <v>5.5</v>
      </c>
      <c r="G154" s="2" t="s">
        <v>6</v>
      </c>
      <c r="H154" t="s">
        <v>21</v>
      </c>
      <c r="I154" t="s">
        <v>17</v>
      </c>
      <c r="J154" t="s">
        <v>7</v>
      </c>
      <c r="K154" s="3" t="s">
        <v>68</v>
      </c>
      <c r="M154" s="8">
        <v>49.583333333333336</v>
      </c>
      <c r="N154">
        <f>M154/100</f>
        <v>0.49583333333333335</v>
      </c>
      <c r="O154">
        <v>14</v>
      </c>
      <c r="P154">
        <f>O154/30</f>
        <v>0.46666666666666667</v>
      </c>
      <c r="Q154" s="3">
        <f>14/30</f>
        <v>0.46666666666666667</v>
      </c>
      <c r="R154">
        <f>O154/365</f>
        <v>3.8356164383561646E-2</v>
      </c>
    </row>
    <row r="155" spans="1:19">
      <c r="A155" t="s">
        <v>61</v>
      </c>
      <c r="B155" s="3" t="s">
        <v>59</v>
      </c>
      <c r="C155" t="s">
        <v>2</v>
      </c>
      <c r="D155" t="s">
        <v>44</v>
      </c>
      <c r="E155" s="8">
        <v>10.894032337500001</v>
      </c>
      <c r="F155" s="8">
        <v>5.0350000000000001</v>
      </c>
      <c r="G155" s="2" t="s">
        <v>10</v>
      </c>
      <c r="H155" t="s">
        <v>21</v>
      </c>
      <c r="I155" t="s">
        <v>17</v>
      </c>
      <c r="J155" t="s">
        <v>7</v>
      </c>
      <c r="K155" s="3" t="s">
        <v>68</v>
      </c>
      <c r="M155" s="8">
        <v>46.296296296296298</v>
      </c>
      <c r="N155">
        <f>M155/100</f>
        <v>0.46296296296296297</v>
      </c>
      <c r="O155">
        <v>14</v>
      </c>
      <c r="P155">
        <f>O155/30</f>
        <v>0.46666666666666667</v>
      </c>
      <c r="Q155" s="3">
        <f>14/30</f>
        <v>0.46666666666666667</v>
      </c>
      <c r="R155">
        <f>O155/365</f>
        <v>3.8356164383561646E-2</v>
      </c>
    </row>
    <row r="156" spans="1:19">
      <c r="A156" t="s">
        <v>61</v>
      </c>
      <c r="B156" s="3" t="s">
        <v>59</v>
      </c>
      <c r="C156" t="s">
        <v>2</v>
      </c>
      <c r="D156" t="s">
        <v>44</v>
      </c>
      <c r="E156" s="8">
        <v>7.6871781255000009</v>
      </c>
      <c r="F156" s="8">
        <v>5.2149999999999999</v>
      </c>
      <c r="G156" s="2" t="s">
        <v>11</v>
      </c>
      <c r="H156" t="s">
        <v>21</v>
      </c>
      <c r="I156" t="s">
        <v>17</v>
      </c>
      <c r="J156" t="s">
        <v>7</v>
      </c>
      <c r="K156" s="3" t="s">
        <v>68</v>
      </c>
      <c r="M156" s="8">
        <v>59.599999999999994</v>
      </c>
      <c r="N156">
        <f>M156/100</f>
        <v>0.59599999999999997</v>
      </c>
      <c r="O156">
        <v>14</v>
      </c>
      <c r="P156">
        <f>O156/30</f>
        <v>0.46666666666666667</v>
      </c>
      <c r="Q156" s="3">
        <f>14/30</f>
        <v>0.46666666666666667</v>
      </c>
      <c r="R156">
        <f>O156/365</f>
        <v>3.8356164383561646E-2</v>
      </c>
    </row>
    <row r="157" spans="1:19">
      <c r="A157" t="s">
        <v>61</v>
      </c>
      <c r="B157" s="3" t="s">
        <v>59</v>
      </c>
      <c r="C157" t="s">
        <v>2</v>
      </c>
      <c r="D157" t="s">
        <v>46</v>
      </c>
      <c r="E157" s="8">
        <v>11.061292134999999</v>
      </c>
      <c r="F157" s="8">
        <v>4.3000000000000007</v>
      </c>
      <c r="G157" s="2" t="s">
        <v>6</v>
      </c>
      <c r="H157" t="s">
        <v>22</v>
      </c>
      <c r="I157" t="s">
        <v>19</v>
      </c>
      <c r="J157" s="3" t="s">
        <v>7</v>
      </c>
      <c r="K157" s="3" t="s">
        <v>68</v>
      </c>
      <c r="M157" s="8">
        <v>37.6</v>
      </c>
      <c r="N157">
        <f>M157/100</f>
        <v>0.376</v>
      </c>
      <c r="O157">
        <v>14</v>
      </c>
      <c r="P157">
        <f>O157/30</f>
        <v>0.46666666666666667</v>
      </c>
      <c r="Q157" s="3">
        <f>14/30</f>
        <v>0.46666666666666667</v>
      </c>
      <c r="R157">
        <f>O157/365</f>
        <v>3.8356164383561646E-2</v>
      </c>
    </row>
    <row r="158" spans="1:19">
      <c r="A158" t="s">
        <v>61</v>
      </c>
      <c r="B158" s="3" t="s">
        <v>59</v>
      </c>
      <c r="C158" t="s">
        <v>2</v>
      </c>
      <c r="D158" t="s">
        <v>46</v>
      </c>
      <c r="E158" s="8">
        <v>8.3673954639999994</v>
      </c>
      <c r="F158" s="8">
        <v>4.67</v>
      </c>
      <c r="G158" s="2" t="s">
        <v>10</v>
      </c>
      <c r="H158" t="s">
        <v>22</v>
      </c>
      <c r="I158" t="s">
        <v>19</v>
      </c>
      <c r="J158" t="s">
        <v>7</v>
      </c>
      <c r="K158" s="3" t="s">
        <v>68</v>
      </c>
      <c r="M158" s="8">
        <v>41.153846153846153</v>
      </c>
      <c r="N158">
        <f>M158/100</f>
        <v>0.41153846153846152</v>
      </c>
      <c r="O158">
        <v>14</v>
      </c>
      <c r="P158">
        <f>O158/30</f>
        <v>0.46666666666666667</v>
      </c>
      <c r="Q158" s="3">
        <f>14/30</f>
        <v>0.46666666666666667</v>
      </c>
      <c r="R158">
        <f>O158/365</f>
        <v>3.8356164383561646E-2</v>
      </c>
    </row>
    <row r="159" spans="1:19">
      <c r="A159" t="s">
        <v>61</v>
      </c>
      <c r="B159" s="3" t="s">
        <v>59</v>
      </c>
      <c r="C159" t="s">
        <v>2</v>
      </c>
      <c r="D159" t="s">
        <v>46</v>
      </c>
      <c r="E159" s="8">
        <v>13.57058806</v>
      </c>
      <c r="F159" s="8">
        <v>4.05</v>
      </c>
      <c r="G159" s="2" t="s">
        <v>11</v>
      </c>
      <c r="H159" t="s">
        <v>22</v>
      </c>
      <c r="I159" t="s">
        <v>19</v>
      </c>
      <c r="J159" t="s">
        <v>7</v>
      </c>
      <c r="K159" s="3" t="s">
        <v>68</v>
      </c>
      <c r="M159" s="8">
        <v>57.391304347826086</v>
      </c>
      <c r="N159">
        <f>M159/100</f>
        <v>0.57391304347826089</v>
      </c>
      <c r="O159">
        <v>14</v>
      </c>
      <c r="P159">
        <f>O159/30</f>
        <v>0.46666666666666667</v>
      </c>
      <c r="Q159" s="3">
        <f>14/30</f>
        <v>0.46666666666666667</v>
      </c>
      <c r="R159">
        <f>O159/365</f>
        <v>3.8356164383561646E-2</v>
      </c>
    </row>
    <row r="160" spans="1:19">
      <c r="A160" t="s">
        <v>61</v>
      </c>
      <c r="B160" s="3" t="s">
        <v>59</v>
      </c>
      <c r="C160" t="s">
        <v>2</v>
      </c>
      <c r="D160" t="s">
        <v>45</v>
      </c>
      <c r="E160" s="8">
        <v>7.9212943920000001</v>
      </c>
      <c r="F160" s="8">
        <v>5.5649999999999995</v>
      </c>
      <c r="G160" s="2" t="s">
        <v>6</v>
      </c>
      <c r="H160" t="s">
        <v>16</v>
      </c>
      <c r="I160" t="s">
        <v>18</v>
      </c>
      <c r="J160" t="s">
        <v>7</v>
      </c>
      <c r="K160" s="3" t="s">
        <v>68</v>
      </c>
      <c r="M160" s="8">
        <v>23.846153846153847</v>
      </c>
      <c r="N160">
        <f>M160/100</f>
        <v>0.23846153846153847</v>
      </c>
      <c r="O160">
        <v>14</v>
      </c>
      <c r="P160">
        <f>O160/30</f>
        <v>0.46666666666666667</v>
      </c>
      <c r="Q160" s="3">
        <f>14/30</f>
        <v>0.46666666666666667</v>
      </c>
      <c r="R160">
        <f>O160/365</f>
        <v>3.8356164383561646E-2</v>
      </c>
    </row>
    <row r="161" spans="1:19">
      <c r="A161" t="s">
        <v>61</v>
      </c>
      <c r="B161" s="3" t="s">
        <v>59</v>
      </c>
      <c r="C161" t="s">
        <v>2</v>
      </c>
      <c r="D161" t="s">
        <v>45</v>
      </c>
      <c r="E161" s="8">
        <v>8.7481467309999985</v>
      </c>
      <c r="F161" s="8">
        <v>4.375</v>
      </c>
      <c r="G161" s="2" t="s">
        <v>10</v>
      </c>
      <c r="H161" t="s">
        <v>16</v>
      </c>
      <c r="I161" t="s">
        <v>18</v>
      </c>
      <c r="J161" t="s">
        <v>7</v>
      </c>
      <c r="K161" s="3" t="s">
        <v>68</v>
      </c>
      <c r="M161" s="8">
        <v>39.166666666666664</v>
      </c>
      <c r="N161">
        <f>M161/100</f>
        <v>0.39166666666666666</v>
      </c>
      <c r="O161">
        <v>14</v>
      </c>
      <c r="P161">
        <f>O161/30</f>
        <v>0.46666666666666667</v>
      </c>
      <c r="Q161" s="3">
        <f>14/30</f>
        <v>0.46666666666666667</v>
      </c>
      <c r="R161">
        <f>O161/365</f>
        <v>3.8356164383561646E-2</v>
      </c>
    </row>
    <row r="162" spans="1:19">
      <c r="A162" t="s">
        <v>61</v>
      </c>
      <c r="B162" s="3" t="s">
        <v>59</v>
      </c>
      <c r="C162" t="s">
        <v>2</v>
      </c>
      <c r="D162" t="s">
        <v>45</v>
      </c>
      <c r="E162" s="8">
        <v>11.491361508499999</v>
      </c>
      <c r="F162" s="8">
        <v>4.2649999999999997</v>
      </c>
      <c r="G162" s="2" t="s">
        <v>11</v>
      </c>
      <c r="H162" t="s">
        <v>16</v>
      </c>
      <c r="I162" t="s">
        <v>18</v>
      </c>
      <c r="J162" t="s">
        <v>7</v>
      </c>
      <c r="K162" s="3" t="s">
        <v>68</v>
      </c>
      <c r="M162" s="8">
        <v>48.148148148148145</v>
      </c>
      <c r="N162">
        <f>M162/100</f>
        <v>0.48148148148148145</v>
      </c>
      <c r="O162">
        <v>14</v>
      </c>
      <c r="P162">
        <f>O162/30</f>
        <v>0.46666666666666667</v>
      </c>
      <c r="Q162" s="3">
        <f>14/30</f>
        <v>0.46666666666666667</v>
      </c>
      <c r="R162">
        <f>O162/365</f>
        <v>3.8356164383561646E-2</v>
      </c>
    </row>
    <row r="163" spans="1:19">
      <c r="A163" t="s">
        <v>61</v>
      </c>
      <c r="B163" s="3" t="s">
        <v>59</v>
      </c>
      <c r="C163" t="s">
        <v>2</v>
      </c>
      <c r="D163" t="s">
        <v>44</v>
      </c>
      <c r="E163" s="8">
        <v>14.467248625</v>
      </c>
      <c r="F163" s="8">
        <v>5.5</v>
      </c>
      <c r="G163" s="2" t="s">
        <v>6</v>
      </c>
      <c r="H163" t="s">
        <v>21</v>
      </c>
      <c r="I163" t="s">
        <v>17</v>
      </c>
      <c r="J163" t="s">
        <v>7</v>
      </c>
      <c r="K163" s="3" t="s">
        <v>68</v>
      </c>
      <c r="M163" s="8">
        <v>24.444444444444443</v>
      </c>
      <c r="N163">
        <f>M163/100</f>
        <v>0.24444444444444444</v>
      </c>
      <c r="O163">
        <v>28</v>
      </c>
      <c r="P163">
        <f>O163/30</f>
        <v>0.93333333333333335</v>
      </c>
      <c r="Q163" s="3">
        <v>1</v>
      </c>
      <c r="R163">
        <f>O163/365</f>
        <v>7.6712328767123292E-2</v>
      </c>
    </row>
    <row r="164" spans="1:19">
      <c r="A164" t="s">
        <v>61</v>
      </c>
      <c r="B164" s="3" t="s">
        <v>59</v>
      </c>
      <c r="C164" t="s">
        <v>2</v>
      </c>
      <c r="D164" t="s">
        <v>44</v>
      </c>
      <c r="E164" s="8">
        <v>13.25310614</v>
      </c>
      <c r="F164" s="8">
        <v>5.0350000000000001</v>
      </c>
      <c r="G164" s="2" t="s">
        <v>10</v>
      </c>
      <c r="H164" t="s">
        <v>21</v>
      </c>
      <c r="I164" t="s">
        <v>17</v>
      </c>
      <c r="J164" t="s">
        <v>7</v>
      </c>
      <c r="K164" s="3" t="s">
        <v>68</v>
      </c>
      <c r="M164" s="8">
        <v>28.46153846153846</v>
      </c>
      <c r="N164">
        <f>M164/100</f>
        <v>0.2846153846153846</v>
      </c>
      <c r="O164">
        <v>28</v>
      </c>
      <c r="P164">
        <f>O164/30</f>
        <v>0.93333333333333335</v>
      </c>
      <c r="Q164" s="3">
        <v>1</v>
      </c>
      <c r="R164">
        <f>O164/365</f>
        <v>7.6712328767123292E-2</v>
      </c>
    </row>
    <row r="165" spans="1:19">
      <c r="A165" t="s">
        <v>61</v>
      </c>
      <c r="B165" s="3" t="s">
        <v>59</v>
      </c>
      <c r="C165" t="s">
        <v>2</v>
      </c>
      <c r="D165" t="s">
        <v>44</v>
      </c>
      <c r="E165" s="8">
        <v>11.73112918</v>
      </c>
      <c r="F165" s="8">
        <v>5.2149999999999999</v>
      </c>
      <c r="G165" s="2" t="s">
        <v>11</v>
      </c>
      <c r="H165" t="s">
        <v>21</v>
      </c>
      <c r="I165" t="s">
        <v>17</v>
      </c>
      <c r="J165" t="s">
        <v>7</v>
      </c>
      <c r="K165" s="3" t="s">
        <v>68</v>
      </c>
      <c r="M165" s="8">
        <v>32.916666666666664</v>
      </c>
      <c r="N165">
        <f>M165/100</f>
        <v>0.32916666666666666</v>
      </c>
      <c r="O165">
        <v>28</v>
      </c>
      <c r="P165">
        <f>O165/30</f>
        <v>0.93333333333333335</v>
      </c>
      <c r="Q165" s="3">
        <v>1</v>
      </c>
      <c r="R165">
        <f>O165/365</f>
        <v>7.6712328767123292E-2</v>
      </c>
    </row>
    <row r="166" spans="1:19">
      <c r="A166" t="s">
        <v>61</v>
      </c>
      <c r="B166" s="3" t="s">
        <v>59</v>
      </c>
      <c r="C166" t="s">
        <v>2</v>
      </c>
      <c r="D166" t="s">
        <v>46</v>
      </c>
      <c r="E166" s="8">
        <v>8.4878752244999998</v>
      </c>
      <c r="F166" s="8">
        <v>4.3000000000000007</v>
      </c>
      <c r="G166" s="2" t="s">
        <v>6</v>
      </c>
      <c r="H166" t="s">
        <v>22</v>
      </c>
      <c r="I166" t="s">
        <v>19</v>
      </c>
      <c r="J166" t="s">
        <v>7</v>
      </c>
      <c r="K166" s="3" t="s">
        <v>68</v>
      </c>
      <c r="M166" s="8">
        <v>20.8</v>
      </c>
      <c r="N166">
        <f>M166/100</f>
        <v>0.20800000000000002</v>
      </c>
      <c r="O166">
        <v>28</v>
      </c>
      <c r="P166">
        <f>O166/30</f>
        <v>0.93333333333333335</v>
      </c>
      <c r="Q166" s="3">
        <v>1</v>
      </c>
      <c r="R166">
        <f>O166/365</f>
        <v>7.6712328767123292E-2</v>
      </c>
    </row>
    <row r="167" spans="1:19">
      <c r="A167" t="s">
        <v>61</v>
      </c>
      <c r="B167" s="3" t="s">
        <v>59</v>
      </c>
      <c r="C167" t="s">
        <v>2</v>
      </c>
      <c r="D167" t="s">
        <v>46</v>
      </c>
      <c r="E167" s="8">
        <v>16.043761975000002</v>
      </c>
      <c r="F167" s="8">
        <v>4.67</v>
      </c>
      <c r="G167" s="2" t="s">
        <v>10</v>
      </c>
      <c r="H167" t="s">
        <v>22</v>
      </c>
      <c r="I167" t="s">
        <v>19</v>
      </c>
      <c r="J167" t="s">
        <v>7</v>
      </c>
      <c r="K167" s="3" t="s">
        <v>68</v>
      </c>
      <c r="M167" s="8">
        <v>23.703703703703706</v>
      </c>
      <c r="N167">
        <f>M167/100</f>
        <v>0.23703703703703705</v>
      </c>
      <c r="O167">
        <v>28</v>
      </c>
      <c r="P167">
        <f>O167/30</f>
        <v>0.93333333333333335</v>
      </c>
      <c r="Q167" s="3">
        <v>1</v>
      </c>
      <c r="R167">
        <f>O167/365</f>
        <v>7.6712328767123292E-2</v>
      </c>
    </row>
    <row r="168" spans="1:19">
      <c r="A168" t="s">
        <v>61</v>
      </c>
      <c r="B168" s="3" t="s">
        <v>59</v>
      </c>
      <c r="C168" t="s">
        <v>2</v>
      </c>
      <c r="D168" t="s">
        <v>46</v>
      </c>
      <c r="E168" s="8">
        <v>13.414963875</v>
      </c>
      <c r="F168" s="8">
        <v>4.05</v>
      </c>
      <c r="G168" s="2" t="s">
        <v>11</v>
      </c>
      <c r="H168" t="s">
        <v>22</v>
      </c>
      <c r="I168" t="s">
        <v>19</v>
      </c>
      <c r="J168" t="s">
        <v>7</v>
      </c>
      <c r="K168" s="3" t="s">
        <v>68</v>
      </c>
      <c r="M168" s="8">
        <v>43.478260869565219</v>
      </c>
      <c r="N168">
        <f>M168/100</f>
        <v>0.43478260869565216</v>
      </c>
      <c r="O168">
        <v>28</v>
      </c>
      <c r="P168">
        <f>O168/30</f>
        <v>0.93333333333333335</v>
      </c>
      <c r="Q168" s="3">
        <v>1</v>
      </c>
      <c r="R168">
        <f>O168/365</f>
        <v>7.6712328767123292E-2</v>
      </c>
    </row>
    <row r="169" spans="1:19">
      <c r="A169" t="s">
        <v>61</v>
      </c>
      <c r="B169" s="3" t="s">
        <v>59</v>
      </c>
      <c r="C169" t="s">
        <v>2</v>
      </c>
      <c r="D169" t="s">
        <v>45</v>
      </c>
      <c r="E169" s="8">
        <v>12.231586440000001</v>
      </c>
      <c r="F169" s="8">
        <v>5.5649999999999995</v>
      </c>
      <c r="G169" s="2" t="s">
        <v>6</v>
      </c>
      <c r="H169" t="s">
        <v>16</v>
      </c>
      <c r="I169" t="s">
        <v>18</v>
      </c>
      <c r="J169" t="s">
        <v>7</v>
      </c>
      <c r="K169" s="3" t="s">
        <v>68</v>
      </c>
      <c r="M169" s="8">
        <v>23.333333333333332</v>
      </c>
      <c r="N169">
        <f>M169/100</f>
        <v>0.23333333333333331</v>
      </c>
      <c r="O169">
        <v>28</v>
      </c>
      <c r="P169">
        <f>O169/30</f>
        <v>0.93333333333333335</v>
      </c>
      <c r="Q169" s="3">
        <v>1</v>
      </c>
      <c r="R169">
        <f>O169/365</f>
        <v>7.6712328767123292E-2</v>
      </c>
    </row>
    <row r="170" spans="1:19">
      <c r="A170" t="s">
        <v>61</v>
      </c>
      <c r="B170" s="3" t="s">
        <v>59</v>
      </c>
      <c r="C170" t="s">
        <v>2</v>
      </c>
      <c r="D170" t="s">
        <v>45</v>
      </c>
      <c r="E170" s="8">
        <v>12.75083693</v>
      </c>
      <c r="F170" s="8">
        <v>4.375</v>
      </c>
      <c r="G170" s="2" t="s">
        <v>10</v>
      </c>
      <c r="H170" t="s">
        <v>16</v>
      </c>
      <c r="I170" t="s">
        <v>18</v>
      </c>
      <c r="J170" t="s">
        <v>7</v>
      </c>
      <c r="K170" s="3" t="s">
        <v>68</v>
      </c>
      <c r="M170" s="8">
        <v>21.538461538461537</v>
      </c>
      <c r="N170">
        <f>M170/100</f>
        <v>0.21538461538461537</v>
      </c>
      <c r="O170">
        <v>28</v>
      </c>
      <c r="P170">
        <f>O170/30</f>
        <v>0.93333333333333335</v>
      </c>
      <c r="Q170" s="3">
        <v>1</v>
      </c>
      <c r="R170">
        <f>O170/365</f>
        <v>7.6712328767123292E-2</v>
      </c>
    </row>
    <row r="171" spans="1:19">
      <c r="A171" t="s">
        <v>61</v>
      </c>
      <c r="B171" s="3" t="s">
        <v>59</v>
      </c>
      <c r="C171" t="s">
        <v>2</v>
      </c>
      <c r="D171" t="s">
        <v>45</v>
      </c>
      <c r="E171" s="8">
        <v>12.08803086</v>
      </c>
      <c r="F171" s="8">
        <v>4.2649999999999997</v>
      </c>
      <c r="G171" s="2" t="s">
        <v>11</v>
      </c>
      <c r="H171" t="s">
        <v>16</v>
      </c>
      <c r="I171" t="s">
        <v>18</v>
      </c>
      <c r="J171" t="s">
        <v>7</v>
      </c>
      <c r="K171" s="3" t="s">
        <v>68</v>
      </c>
      <c r="M171" s="8">
        <v>34.285714285714285</v>
      </c>
      <c r="N171">
        <f>M171/100</f>
        <v>0.34285714285714286</v>
      </c>
      <c r="O171">
        <v>28</v>
      </c>
      <c r="P171">
        <f>O171/30</f>
        <v>0.93333333333333335</v>
      </c>
      <c r="Q171" s="3">
        <v>1</v>
      </c>
      <c r="R171">
        <f>O171/365</f>
        <v>7.6712328767123292E-2</v>
      </c>
    </row>
    <row r="172" spans="1:19">
      <c r="A172" t="s">
        <v>61</v>
      </c>
      <c r="B172" s="3" t="s">
        <v>58</v>
      </c>
      <c r="C172" t="s">
        <v>48</v>
      </c>
      <c r="D172" s="3" t="s">
        <v>27</v>
      </c>
      <c r="E172" s="10" t="s">
        <v>12</v>
      </c>
      <c r="F172" s="10" t="s">
        <v>12</v>
      </c>
      <c r="G172" s="7">
        <v>1</v>
      </c>
      <c r="H172" s="3" t="s">
        <v>21</v>
      </c>
      <c r="I172" s="3" t="s">
        <v>17</v>
      </c>
      <c r="J172" s="3" t="s">
        <v>7</v>
      </c>
      <c r="K172" s="3" t="s">
        <v>68</v>
      </c>
      <c r="L172" s="5">
        <v>42999</v>
      </c>
      <c r="M172" s="11" t="s">
        <v>12</v>
      </c>
      <c r="N172" s="3" t="s">
        <v>12</v>
      </c>
      <c r="O172" s="3">
        <v>34</v>
      </c>
      <c r="P172">
        <f>O172/30</f>
        <v>1.1333333333333333</v>
      </c>
      <c r="Q172" s="3">
        <v>1</v>
      </c>
      <c r="R172">
        <f>O172/365</f>
        <v>9.3150684931506855E-2</v>
      </c>
      <c r="S172" t="s">
        <v>54</v>
      </c>
    </row>
    <row r="173" spans="1:19">
      <c r="A173" t="s">
        <v>61</v>
      </c>
      <c r="B173" s="3" t="s">
        <v>58</v>
      </c>
      <c r="C173" t="s">
        <v>48</v>
      </c>
      <c r="D173" t="s">
        <v>25</v>
      </c>
      <c r="E173" s="10" t="s">
        <v>12</v>
      </c>
      <c r="F173" s="10" t="s">
        <v>12</v>
      </c>
      <c r="G173" s="7">
        <v>1</v>
      </c>
      <c r="H173" s="3" t="s">
        <v>21</v>
      </c>
      <c r="I173" s="3" t="s">
        <v>17</v>
      </c>
      <c r="J173" s="3" t="s">
        <v>7</v>
      </c>
      <c r="K173" s="3" t="s">
        <v>68</v>
      </c>
      <c r="L173" s="5">
        <v>42999</v>
      </c>
      <c r="M173" s="11" t="s">
        <v>12</v>
      </c>
      <c r="N173" s="3" t="s">
        <v>12</v>
      </c>
      <c r="O173" s="3">
        <v>34</v>
      </c>
      <c r="P173">
        <f>O173/30</f>
        <v>1.1333333333333333</v>
      </c>
      <c r="Q173" s="3">
        <v>1</v>
      </c>
      <c r="R173">
        <f>O173/365</f>
        <v>9.3150684931506855E-2</v>
      </c>
      <c r="S173" t="s">
        <v>54</v>
      </c>
    </row>
    <row r="174" spans="1:19">
      <c r="A174" t="s">
        <v>61</v>
      </c>
      <c r="B174" s="3" t="s">
        <v>58</v>
      </c>
      <c r="C174" t="s">
        <v>48</v>
      </c>
      <c r="D174" s="3" t="s">
        <v>26</v>
      </c>
      <c r="E174" s="10" t="s">
        <v>12</v>
      </c>
      <c r="F174" s="10" t="s">
        <v>12</v>
      </c>
      <c r="G174" s="7">
        <v>1</v>
      </c>
      <c r="H174" s="3" t="s">
        <v>21</v>
      </c>
      <c r="I174" s="3" t="s">
        <v>17</v>
      </c>
      <c r="J174" s="3" t="s">
        <v>7</v>
      </c>
      <c r="K174" s="3" t="s">
        <v>68</v>
      </c>
      <c r="L174" s="5">
        <v>42999</v>
      </c>
      <c r="M174" s="10" t="s">
        <v>12</v>
      </c>
      <c r="N174" s="3" t="s">
        <v>12</v>
      </c>
      <c r="O174" s="3">
        <v>34</v>
      </c>
      <c r="P174">
        <f>O174/30</f>
        <v>1.1333333333333333</v>
      </c>
      <c r="Q174" s="3">
        <v>1</v>
      </c>
      <c r="R174">
        <f>O174/365</f>
        <v>9.3150684931506855E-2</v>
      </c>
      <c r="S174" t="s">
        <v>54</v>
      </c>
    </row>
    <row r="175" spans="1:19">
      <c r="A175" t="s">
        <v>61</v>
      </c>
      <c r="B175" s="3" t="s">
        <v>58</v>
      </c>
      <c r="C175" t="s">
        <v>48</v>
      </c>
      <c r="D175" s="3" t="s">
        <v>27</v>
      </c>
      <c r="E175" s="10" t="s">
        <v>12</v>
      </c>
      <c r="F175" s="10" t="s">
        <v>12</v>
      </c>
      <c r="G175" s="7">
        <v>2</v>
      </c>
      <c r="H175" s="3" t="s">
        <v>21</v>
      </c>
      <c r="I175" s="3" t="s">
        <v>17</v>
      </c>
      <c r="J175" s="3" t="s">
        <v>7</v>
      </c>
      <c r="K175" s="3" t="s">
        <v>68</v>
      </c>
      <c r="L175" s="5">
        <v>42999</v>
      </c>
      <c r="M175" s="11" t="s">
        <v>12</v>
      </c>
      <c r="N175" s="3" t="s">
        <v>12</v>
      </c>
      <c r="O175" s="3">
        <v>34</v>
      </c>
      <c r="P175">
        <f>O175/30</f>
        <v>1.1333333333333333</v>
      </c>
      <c r="Q175" s="3">
        <v>1</v>
      </c>
      <c r="R175">
        <f>O175/365</f>
        <v>9.3150684931506855E-2</v>
      </c>
      <c r="S175" t="s">
        <v>54</v>
      </c>
    </row>
    <row r="176" spans="1:19">
      <c r="A176" t="s">
        <v>61</v>
      </c>
      <c r="B176" s="3" t="s">
        <v>58</v>
      </c>
      <c r="C176" t="s">
        <v>48</v>
      </c>
      <c r="D176" t="s">
        <v>25</v>
      </c>
      <c r="E176" s="10" t="s">
        <v>12</v>
      </c>
      <c r="F176" s="10" t="s">
        <v>12</v>
      </c>
      <c r="G176" s="7">
        <v>2</v>
      </c>
      <c r="H176" s="3" t="s">
        <v>21</v>
      </c>
      <c r="I176" s="3" t="s">
        <v>17</v>
      </c>
      <c r="J176" s="3" t="s">
        <v>7</v>
      </c>
      <c r="K176" s="3" t="s">
        <v>68</v>
      </c>
      <c r="L176" s="5">
        <v>42999</v>
      </c>
      <c r="M176" s="11" t="s">
        <v>12</v>
      </c>
      <c r="N176" s="3" t="s">
        <v>12</v>
      </c>
      <c r="O176" s="3">
        <v>34</v>
      </c>
      <c r="P176">
        <f>O176/30</f>
        <v>1.1333333333333333</v>
      </c>
      <c r="Q176" s="3">
        <v>1</v>
      </c>
      <c r="R176">
        <f>O176/365</f>
        <v>9.3150684931506855E-2</v>
      </c>
      <c r="S176" t="s">
        <v>54</v>
      </c>
    </row>
    <row r="177" spans="1:19">
      <c r="A177" t="s">
        <v>61</v>
      </c>
      <c r="B177" s="3" t="s">
        <v>58</v>
      </c>
      <c r="C177" t="s">
        <v>48</v>
      </c>
      <c r="D177" s="3" t="s">
        <v>26</v>
      </c>
      <c r="E177" s="10" t="s">
        <v>12</v>
      </c>
      <c r="F177" s="10" t="s">
        <v>12</v>
      </c>
      <c r="G177" s="7">
        <v>2</v>
      </c>
      <c r="H177" s="3" t="s">
        <v>21</v>
      </c>
      <c r="I177" s="3" t="s">
        <v>17</v>
      </c>
      <c r="J177" s="3" t="s">
        <v>7</v>
      </c>
      <c r="K177" s="3" t="s">
        <v>68</v>
      </c>
      <c r="L177" s="5">
        <v>42999</v>
      </c>
      <c r="M177" s="10" t="s">
        <v>12</v>
      </c>
      <c r="N177" s="3" t="s">
        <v>12</v>
      </c>
      <c r="O177" s="3">
        <v>34</v>
      </c>
      <c r="P177">
        <f>O177/30</f>
        <v>1.1333333333333333</v>
      </c>
      <c r="Q177" s="3">
        <v>1</v>
      </c>
      <c r="R177">
        <f>O177/365</f>
        <v>9.3150684931506855E-2</v>
      </c>
      <c r="S177" t="s">
        <v>54</v>
      </c>
    </row>
    <row r="178" spans="1:19">
      <c r="A178" t="s">
        <v>61</v>
      </c>
      <c r="B178" s="3" t="s">
        <v>58</v>
      </c>
      <c r="C178" t="s">
        <v>48</v>
      </c>
      <c r="D178" s="3" t="s">
        <v>27</v>
      </c>
      <c r="E178" s="10" t="s">
        <v>12</v>
      </c>
      <c r="F178" s="10" t="s">
        <v>12</v>
      </c>
      <c r="G178" s="7">
        <v>3</v>
      </c>
      <c r="H178" s="3" t="s">
        <v>21</v>
      </c>
      <c r="I178" s="3" t="s">
        <v>17</v>
      </c>
      <c r="J178" s="3" t="s">
        <v>7</v>
      </c>
      <c r="K178" s="3" t="s">
        <v>68</v>
      </c>
      <c r="L178" s="5">
        <v>42999</v>
      </c>
      <c r="M178" s="11" t="s">
        <v>12</v>
      </c>
      <c r="N178" s="3" t="s">
        <v>12</v>
      </c>
      <c r="O178" s="3">
        <v>34</v>
      </c>
      <c r="P178">
        <f>O178/30</f>
        <v>1.1333333333333333</v>
      </c>
      <c r="Q178" s="3">
        <v>1</v>
      </c>
      <c r="R178">
        <f>O178/365</f>
        <v>9.3150684931506855E-2</v>
      </c>
      <c r="S178" t="s">
        <v>54</v>
      </c>
    </row>
    <row r="179" spans="1:19">
      <c r="A179" t="s">
        <v>61</v>
      </c>
      <c r="B179" s="3" t="s">
        <v>58</v>
      </c>
      <c r="C179" t="s">
        <v>48</v>
      </c>
      <c r="D179" t="s">
        <v>25</v>
      </c>
      <c r="E179" s="10" t="s">
        <v>12</v>
      </c>
      <c r="F179" s="10" t="s">
        <v>12</v>
      </c>
      <c r="G179" s="7">
        <v>3</v>
      </c>
      <c r="H179" s="3" t="s">
        <v>21</v>
      </c>
      <c r="I179" s="3" t="s">
        <v>17</v>
      </c>
      <c r="J179" s="3" t="s">
        <v>7</v>
      </c>
      <c r="K179" s="3" t="s">
        <v>68</v>
      </c>
      <c r="L179" s="5">
        <v>42999</v>
      </c>
      <c r="M179" s="11" t="s">
        <v>12</v>
      </c>
      <c r="N179" s="3" t="s">
        <v>12</v>
      </c>
      <c r="O179" s="3">
        <v>34</v>
      </c>
      <c r="P179">
        <f>O179/30</f>
        <v>1.1333333333333333</v>
      </c>
      <c r="Q179" s="3">
        <v>1</v>
      </c>
      <c r="R179">
        <f>O179/365</f>
        <v>9.3150684931506855E-2</v>
      </c>
      <c r="S179" t="s">
        <v>54</v>
      </c>
    </row>
    <row r="180" spans="1:19">
      <c r="A180" t="s">
        <v>61</v>
      </c>
      <c r="B180" s="3" t="s">
        <v>58</v>
      </c>
      <c r="C180" t="s">
        <v>48</v>
      </c>
      <c r="D180" s="3" t="s">
        <v>26</v>
      </c>
      <c r="E180" s="10" t="s">
        <v>12</v>
      </c>
      <c r="F180" s="10" t="s">
        <v>12</v>
      </c>
      <c r="G180" s="7">
        <v>3</v>
      </c>
      <c r="H180" s="3" t="s">
        <v>21</v>
      </c>
      <c r="I180" s="3" t="s">
        <v>17</v>
      </c>
      <c r="J180" s="3" t="s">
        <v>7</v>
      </c>
      <c r="K180" s="3" t="s">
        <v>68</v>
      </c>
      <c r="L180" s="5">
        <v>42999</v>
      </c>
      <c r="M180" s="11">
        <f>N180*100</f>
        <v>25.203252032520325</v>
      </c>
      <c r="N180" s="3">
        <v>0.25203252032520324</v>
      </c>
      <c r="O180" s="3">
        <v>34</v>
      </c>
      <c r="P180">
        <f>O180/30</f>
        <v>1.1333333333333333</v>
      </c>
      <c r="Q180" s="3">
        <v>1</v>
      </c>
      <c r="R180">
        <f>O180/365</f>
        <v>9.3150684931506855E-2</v>
      </c>
    </row>
    <row r="181" spans="1:19">
      <c r="A181" t="s">
        <v>61</v>
      </c>
      <c r="B181" s="3" t="s">
        <v>58</v>
      </c>
      <c r="C181" t="s">
        <v>48</v>
      </c>
      <c r="D181" s="3" t="s">
        <v>27</v>
      </c>
      <c r="E181" s="10" t="s">
        <v>12</v>
      </c>
      <c r="F181" s="10" t="s">
        <v>12</v>
      </c>
      <c r="G181" s="7">
        <v>4</v>
      </c>
      <c r="H181" s="3" t="s">
        <v>21</v>
      </c>
      <c r="I181" s="3" t="s">
        <v>17</v>
      </c>
      <c r="J181" s="3" t="s">
        <v>7</v>
      </c>
      <c r="K181" s="3" t="s">
        <v>68</v>
      </c>
      <c r="L181" s="5">
        <v>42999</v>
      </c>
      <c r="M181" s="11" t="s">
        <v>12</v>
      </c>
      <c r="N181" s="3" t="s">
        <v>12</v>
      </c>
      <c r="O181" s="3">
        <v>34</v>
      </c>
      <c r="P181">
        <f>O181/30</f>
        <v>1.1333333333333333</v>
      </c>
      <c r="Q181" s="3">
        <v>1</v>
      </c>
      <c r="R181">
        <f>O181/365</f>
        <v>9.3150684931506855E-2</v>
      </c>
      <c r="S181" t="s">
        <v>54</v>
      </c>
    </row>
    <row r="182" spans="1:19">
      <c r="A182" t="s">
        <v>61</v>
      </c>
      <c r="B182" s="3" t="s">
        <v>58</v>
      </c>
      <c r="C182" t="s">
        <v>48</v>
      </c>
      <c r="D182" s="3" t="s">
        <v>26</v>
      </c>
      <c r="E182" s="10" t="s">
        <v>12</v>
      </c>
      <c r="F182" s="10" t="s">
        <v>12</v>
      </c>
      <c r="G182" s="7">
        <v>4</v>
      </c>
      <c r="H182" s="3" t="s">
        <v>21</v>
      </c>
      <c r="I182" s="3" t="s">
        <v>17</v>
      </c>
      <c r="J182" s="3" t="s">
        <v>7</v>
      </c>
      <c r="K182" s="3" t="s">
        <v>68</v>
      </c>
      <c r="L182" s="5">
        <v>42999</v>
      </c>
      <c r="M182" s="10" t="s">
        <v>12</v>
      </c>
      <c r="N182" s="3" t="s">
        <v>12</v>
      </c>
      <c r="O182" s="3">
        <v>34</v>
      </c>
      <c r="P182">
        <f>O182/30</f>
        <v>1.1333333333333333</v>
      </c>
      <c r="Q182" s="3">
        <v>1</v>
      </c>
      <c r="R182">
        <f>O182/365</f>
        <v>9.3150684931506855E-2</v>
      </c>
      <c r="S182" t="s">
        <v>54</v>
      </c>
    </row>
    <row r="183" spans="1:19">
      <c r="A183" t="s">
        <v>61</v>
      </c>
      <c r="B183" s="3" t="s">
        <v>58</v>
      </c>
      <c r="C183" t="s">
        <v>48</v>
      </c>
      <c r="D183" t="s">
        <v>25</v>
      </c>
      <c r="E183" s="10" t="s">
        <v>12</v>
      </c>
      <c r="F183" s="10" t="s">
        <v>12</v>
      </c>
      <c r="G183" s="7">
        <v>4</v>
      </c>
      <c r="H183" s="3" t="s">
        <v>21</v>
      </c>
      <c r="I183" s="3" t="s">
        <v>17</v>
      </c>
      <c r="J183" s="3" t="s">
        <v>7</v>
      </c>
      <c r="K183" s="3" t="s">
        <v>68</v>
      </c>
      <c r="L183" s="5">
        <v>42999</v>
      </c>
      <c r="M183" s="11">
        <f>N183*100</f>
        <v>33.846153846153847</v>
      </c>
      <c r="N183" s="3">
        <v>0.33846153846153848</v>
      </c>
      <c r="O183" s="3">
        <v>34</v>
      </c>
      <c r="P183">
        <f>O183/30</f>
        <v>1.1333333333333333</v>
      </c>
      <c r="Q183" s="3">
        <v>1</v>
      </c>
      <c r="R183">
        <f>O183/365</f>
        <v>9.3150684931506855E-2</v>
      </c>
    </row>
    <row r="184" spans="1:19">
      <c r="A184" t="s">
        <v>61</v>
      </c>
      <c r="B184" s="3" t="s">
        <v>58</v>
      </c>
      <c r="C184" t="s">
        <v>48</v>
      </c>
      <c r="D184" s="3" t="s">
        <v>27</v>
      </c>
      <c r="E184" s="10" t="s">
        <v>12</v>
      </c>
      <c r="F184" s="10" t="s">
        <v>12</v>
      </c>
      <c r="G184" s="7">
        <v>5</v>
      </c>
      <c r="H184" s="3" t="s">
        <v>21</v>
      </c>
      <c r="I184" s="3" t="s">
        <v>17</v>
      </c>
      <c r="J184" s="3" t="s">
        <v>7</v>
      </c>
      <c r="K184" s="3" t="s">
        <v>68</v>
      </c>
      <c r="L184" s="5">
        <v>42999</v>
      </c>
      <c r="M184" s="11" t="s">
        <v>12</v>
      </c>
      <c r="N184" s="3" t="s">
        <v>12</v>
      </c>
      <c r="O184" s="3">
        <v>34</v>
      </c>
      <c r="P184">
        <f>O184/30</f>
        <v>1.1333333333333333</v>
      </c>
      <c r="Q184" s="3">
        <v>1</v>
      </c>
      <c r="R184">
        <f>O184/365</f>
        <v>9.3150684931506855E-2</v>
      </c>
      <c r="S184" t="s">
        <v>54</v>
      </c>
    </row>
    <row r="185" spans="1:19">
      <c r="A185" t="s">
        <v>61</v>
      </c>
      <c r="B185" s="3" t="s">
        <v>58</v>
      </c>
      <c r="C185" t="s">
        <v>48</v>
      </c>
      <c r="D185" s="3" t="s">
        <v>26</v>
      </c>
      <c r="E185" s="10" t="s">
        <v>12</v>
      </c>
      <c r="F185" s="10" t="s">
        <v>12</v>
      </c>
      <c r="G185" s="7">
        <v>5</v>
      </c>
      <c r="H185" s="3" t="s">
        <v>21</v>
      </c>
      <c r="I185" s="3" t="s">
        <v>17</v>
      </c>
      <c r="J185" s="3" t="s">
        <v>7</v>
      </c>
      <c r="K185" s="3" t="s">
        <v>68</v>
      </c>
      <c r="L185" s="5">
        <v>42999</v>
      </c>
      <c r="M185">
        <f>N185*100</f>
        <v>42.084942084942092</v>
      </c>
      <c r="N185" s="3">
        <v>0.4208494208494209</v>
      </c>
      <c r="O185" s="3">
        <v>34</v>
      </c>
      <c r="P185">
        <f>O185/30</f>
        <v>1.1333333333333333</v>
      </c>
      <c r="Q185" s="3">
        <v>1</v>
      </c>
      <c r="R185">
        <f>O185/365</f>
        <v>9.3150684931506855E-2</v>
      </c>
    </row>
    <row r="186" spans="1:19">
      <c r="A186" t="s">
        <v>61</v>
      </c>
      <c r="B186" s="3" t="s">
        <v>58</v>
      </c>
      <c r="C186" t="s">
        <v>48</v>
      </c>
      <c r="D186" t="s">
        <v>25</v>
      </c>
      <c r="E186" s="10" t="s">
        <v>12</v>
      </c>
      <c r="F186" s="10" t="s">
        <v>12</v>
      </c>
      <c r="G186" s="7">
        <v>5</v>
      </c>
      <c r="H186" s="3" t="s">
        <v>21</v>
      </c>
      <c r="I186" s="3" t="s">
        <v>17</v>
      </c>
      <c r="J186" s="3" t="s">
        <v>7</v>
      </c>
      <c r="K186" s="3" t="s">
        <v>68</v>
      </c>
      <c r="L186" s="5">
        <v>42999</v>
      </c>
      <c r="M186">
        <f>N186*100</f>
        <v>24.806201550387598</v>
      </c>
      <c r="N186" s="3">
        <v>0.24806201550387597</v>
      </c>
      <c r="O186" s="3">
        <v>34</v>
      </c>
      <c r="P186">
        <f>O186/30</f>
        <v>1.1333333333333333</v>
      </c>
      <c r="Q186" s="3">
        <v>1</v>
      </c>
      <c r="R186">
        <f>O186/365</f>
        <v>9.3150684931506855E-2</v>
      </c>
    </row>
    <row r="187" spans="1:19">
      <c r="A187" t="s">
        <v>61</v>
      </c>
      <c r="B187" s="3" t="s">
        <v>58</v>
      </c>
      <c r="C187" t="s">
        <v>48</v>
      </c>
      <c r="D187" s="3" t="s">
        <v>27</v>
      </c>
      <c r="E187" s="10" t="s">
        <v>12</v>
      </c>
      <c r="F187" s="10" t="s">
        <v>12</v>
      </c>
      <c r="G187" s="7">
        <v>6</v>
      </c>
      <c r="H187" s="3" t="s">
        <v>21</v>
      </c>
      <c r="I187" s="3" t="s">
        <v>17</v>
      </c>
      <c r="J187" s="3" t="s">
        <v>7</v>
      </c>
      <c r="K187" s="3" t="s">
        <v>68</v>
      </c>
      <c r="L187" s="5">
        <v>42999</v>
      </c>
      <c r="M187" s="11" t="s">
        <v>12</v>
      </c>
      <c r="N187" s="3" t="s">
        <v>12</v>
      </c>
      <c r="O187" s="3">
        <v>34</v>
      </c>
      <c r="P187">
        <f>O187/30</f>
        <v>1.1333333333333333</v>
      </c>
      <c r="Q187" s="3">
        <v>1</v>
      </c>
      <c r="R187">
        <f>O187/365</f>
        <v>9.3150684931506855E-2</v>
      </c>
      <c r="S187" t="s">
        <v>54</v>
      </c>
    </row>
    <row r="188" spans="1:19">
      <c r="A188" t="s">
        <v>61</v>
      </c>
      <c r="B188" s="3" t="s">
        <v>58</v>
      </c>
      <c r="C188" t="s">
        <v>48</v>
      </c>
      <c r="D188" s="3" t="s">
        <v>26</v>
      </c>
      <c r="E188" s="10" t="s">
        <v>12</v>
      </c>
      <c r="F188" s="10" t="s">
        <v>12</v>
      </c>
      <c r="G188" s="7">
        <v>6</v>
      </c>
      <c r="H188" s="3" t="s">
        <v>21</v>
      </c>
      <c r="I188" s="3" t="s">
        <v>17</v>
      </c>
      <c r="J188" s="3" t="s">
        <v>7</v>
      </c>
      <c r="K188" s="3" t="s">
        <v>68</v>
      </c>
      <c r="L188" s="5">
        <v>42999</v>
      </c>
      <c r="M188">
        <f>N188*100</f>
        <v>41.129032258064512</v>
      </c>
      <c r="N188" s="3">
        <v>0.41129032258064513</v>
      </c>
      <c r="O188" s="3">
        <v>34</v>
      </c>
      <c r="P188">
        <f>O188/30</f>
        <v>1.1333333333333333</v>
      </c>
      <c r="Q188" s="3">
        <v>1</v>
      </c>
      <c r="R188">
        <f>O188/365</f>
        <v>9.3150684931506855E-2</v>
      </c>
    </row>
    <row r="189" spans="1:19">
      <c r="A189" t="s">
        <v>61</v>
      </c>
      <c r="B189" s="3" t="s">
        <v>58</v>
      </c>
      <c r="C189" t="s">
        <v>48</v>
      </c>
      <c r="D189" t="s">
        <v>25</v>
      </c>
      <c r="E189" s="10" t="s">
        <v>12</v>
      </c>
      <c r="F189" s="10" t="s">
        <v>12</v>
      </c>
      <c r="G189" s="7">
        <v>6</v>
      </c>
      <c r="H189" s="3" t="s">
        <v>21</v>
      </c>
      <c r="I189" s="3" t="s">
        <v>17</v>
      </c>
      <c r="J189" s="3" t="s">
        <v>7</v>
      </c>
      <c r="K189" s="3" t="s">
        <v>68</v>
      </c>
      <c r="L189" s="5">
        <v>42999</v>
      </c>
      <c r="M189">
        <f>N189*100</f>
        <v>34.765625</v>
      </c>
      <c r="N189" s="3">
        <v>0.34765625</v>
      </c>
      <c r="O189" s="3">
        <v>34</v>
      </c>
      <c r="P189">
        <f>O189/30</f>
        <v>1.1333333333333333</v>
      </c>
      <c r="Q189" s="3">
        <v>1</v>
      </c>
      <c r="R189">
        <f>O189/365</f>
        <v>9.3150684931506855E-2</v>
      </c>
    </row>
    <row r="190" spans="1:19">
      <c r="A190" t="s">
        <v>61</v>
      </c>
      <c r="B190" s="3" t="s">
        <v>58</v>
      </c>
      <c r="C190" t="s">
        <v>48</v>
      </c>
      <c r="D190" s="3" t="s">
        <v>27</v>
      </c>
      <c r="E190" s="10" t="s">
        <v>12</v>
      </c>
      <c r="F190" s="10" t="s">
        <v>12</v>
      </c>
      <c r="G190" s="7">
        <v>1</v>
      </c>
      <c r="H190" s="3" t="s">
        <v>23</v>
      </c>
      <c r="I190" s="3" t="s">
        <v>19</v>
      </c>
      <c r="J190" s="3" t="s">
        <v>7</v>
      </c>
      <c r="K190" s="3" t="s">
        <v>68</v>
      </c>
      <c r="L190" s="5">
        <v>42999</v>
      </c>
      <c r="M190" s="11" t="s">
        <v>12</v>
      </c>
      <c r="N190" s="3" t="s">
        <v>12</v>
      </c>
      <c r="O190" s="3">
        <v>34</v>
      </c>
      <c r="P190">
        <f>O190/30</f>
        <v>1.1333333333333333</v>
      </c>
      <c r="Q190" s="3">
        <v>1</v>
      </c>
      <c r="R190">
        <f>O190/365</f>
        <v>9.3150684931506855E-2</v>
      </c>
      <c r="S190" t="s">
        <v>54</v>
      </c>
    </row>
    <row r="191" spans="1:19">
      <c r="A191" t="s">
        <v>61</v>
      </c>
      <c r="B191" s="3" t="s">
        <v>58</v>
      </c>
      <c r="C191" t="s">
        <v>48</v>
      </c>
      <c r="D191" t="s">
        <v>25</v>
      </c>
      <c r="E191" s="10" t="s">
        <v>12</v>
      </c>
      <c r="F191" s="10" t="s">
        <v>12</v>
      </c>
      <c r="G191" s="7">
        <v>1</v>
      </c>
      <c r="H191" s="3" t="s">
        <v>23</v>
      </c>
      <c r="I191" s="3" t="s">
        <v>19</v>
      </c>
      <c r="J191" s="3" t="s">
        <v>7</v>
      </c>
      <c r="K191" s="3" t="s">
        <v>68</v>
      </c>
      <c r="L191" s="5">
        <v>42999</v>
      </c>
      <c r="M191" s="11" t="s">
        <v>12</v>
      </c>
      <c r="N191" s="3" t="s">
        <v>12</v>
      </c>
      <c r="O191" s="3">
        <v>34</v>
      </c>
      <c r="P191">
        <f>O191/30</f>
        <v>1.1333333333333333</v>
      </c>
      <c r="Q191" s="3">
        <v>1</v>
      </c>
      <c r="R191">
        <f>O191/365</f>
        <v>9.3150684931506855E-2</v>
      </c>
      <c r="S191" t="s">
        <v>54</v>
      </c>
    </row>
    <row r="192" spans="1:19">
      <c r="A192" t="s">
        <v>61</v>
      </c>
      <c r="B192" s="3" t="s">
        <v>58</v>
      </c>
      <c r="C192" t="s">
        <v>48</v>
      </c>
      <c r="D192" s="3" t="s">
        <v>26</v>
      </c>
      <c r="E192" s="10" t="s">
        <v>12</v>
      </c>
      <c r="F192" s="10" t="s">
        <v>12</v>
      </c>
      <c r="G192" s="7">
        <v>1</v>
      </c>
      <c r="H192" s="3" t="s">
        <v>23</v>
      </c>
      <c r="I192" s="3" t="s">
        <v>19</v>
      </c>
      <c r="J192" s="3" t="s">
        <v>7</v>
      </c>
      <c r="K192" s="3" t="s">
        <v>68</v>
      </c>
      <c r="L192" s="5">
        <v>42999</v>
      </c>
      <c r="M192" s="10" t="s">
        <v>12</v>
      </c>
      <c r="N192" s="3" t="s">
        <v>12</v>
      </c>
      <c r="O192" s="3">
        <v>34</v>
      </c>
      <c r="P192">
        <f>O192/30</f>
        <v>1.1333333333333333</v>
      </c>
      <c r="Q192" s="3">
        <v>1</v>
      </c>
      <c r="R192">
        <f>O192/365</f>
        <v>9.3150684931506855E-2</v>
      </c>
      <c r="S192" t="s">
        <v>54</v>
      </c>
    </row>
    <row r="193" spans="1:19">
      <c r="A193" t="s">
        <v>61</v>
      </c>
      <c r="B193" s="3" t="s">
        <v>58</v>
      </c>
      <c r="C193" t="s">
        <v>48</v>
      </c>
      <c r="D193" s="3" t="s">
        <v>27</v>
      </c>
      <c r="E193" s="10" t="s">
        <v>12</v>
      </c>
      <c r="F193" s="10" t="s">
        <v>12</v>
      </c>
      <c r="G193" s="7">
        <v>2</v>
      </c>
      <c r="H193" s="3" t="s">
        <v>23</v>
      </c>
      <c r="I193" s="3" t="s">
        <v>19</v>
      </c>
      <c r="J193" s="3" t="s">
        <v>7</v>
      </c>
      <c r="K193" s="3" t="s">
        <v>68</v>
      </c>
      <c r="L193" s="5">
        <v>42999</v>
      </c>
      <c r="M193" s="11" t="s">
        <v>12</v>
      </c>
      <c r="N193" s="3" t="s">
        <v>12</v>
      </c>
      <c r="O193" s="3">
        <v>34</v>
      </c>
      <c r="P193">
        <f>O193/30</f>
        <v>1.1333333333333333</v>
      </c>
      <c r="Q193" s="3">
        <v>1</v>
      </c>
      <c r="R193">
        <f>O193/365</f>
        <v>9.3150684931506855E-2</v>
      </c>
      <c r="S193" t="s">
        <v>54</v>
      </c>
    </row>
    <row r="194" spans="1:19">
      <c r="A194" t="s">
        <v>61</v>
      </c>
      <c r="B194" s="3" t="s">
        <v>58</v>
      </c>
      <c r="C194" t="s">
        <v>48</v>
      </c>
      <c r="D194" t="s">
        <v>25</v>
      </c>
      <c r="E194" s="10" t="s">
        <v>12</v>
      </c>
      <c r="F194" s="10" t="s">
        <v>12</v>
      </c>
      <c r="G194" s="7">
        <v>2</v>
      </c>
      <c r="H194" s="3" t="s">
        <v>23</v>
      </c>
      <c r="I194" s="3" t="s">
        <v>19</v>
      </c>
      <c r="J194" s="3" t="s">
        <v>7</v>
      </c>
      <c r="K194" s="3" t="s">
        <v>68</v>
      </c>
      <c r="L194" s="5">
        <v>42999</v>
      </c>
      <c r="M194" t="s">
        <v>12</v>
      </c>
      <c r="N194" s="3" t="s">
        <v>12</v>
      </c>
      <c r="O194" s="3">
        <v>34</v>
      </c>
      <c r="P194">
        <f>O194/30</f>
        <v>1.1333333333333333</v>
      </c>
      <c r="Q194" s="3">
        <v>1</v>
      </c>
      <c r="R194">
        <f>O194/365</f>
        <v>9.3150684931506855E-2</v>
      </c>
      <c r="S194" t="s">
        <v>54</v>
      </c>
    </row>
    <row r="195" spans="1:19">
      <c r="A195" t="s">
        <v>61</v>
      </c>
      <c r="B195" s="3" t="s">
        <v>58</v>
      </c>
      <c r="C195" t="s">
        <v>48</v>
      </c>
      <c r="D195" s="3" t="s">
        <v>26</v>
      </c>
      <c r="E195" s="10" t="s">
        <v>12</v>
      </c>
      <c r="F195" s="10" t="s">
        <v>12</v>
      </c>
      <c r="G195" s="7">
        <v>2</v>
      </c>
      <c r="H195" s="3" t="s">
        <v>23</v>
      </c>
      <c r="I195" s="3" t="s">
        <v>19</v>
      </c>
      <c r="J195" s="3" t="s">
        <v>7</v>
      </c>
      <c r="K195" s="3" t="s">
        <v>68</v>
      </c>
      <c r="L195" s="5">
        <v>42999</v>
      </c>
      <c r="M195" s="3" t="s">
        <v>12</v>
      </c>
      <c r="N195" s="3" t="s">
        <v>12</v>
      </c>
      <c r="O195" s="3">
        <v>34</v>
      </c>
      <c r="P195">
        <f>O195/30</f>
        <v>1.1333333333333333</v>
      </c>
      <c r="Q195" s="3">
        <v>1</v>
      </c>
      <c r="R195">
        <f>O195/365</f>
        <v>9.3150684931506855E-2</v>
      </c>
      <c r="S195" t="s">
        <v>54</v>
      </c>
    </row>
    <row r="196" spans="1:19">
      <c r="A196" t="s">
        <v>61</v>
      </c>
      <c r="B196" s="3" t="s">
        <v>58</v>
      </c>
      <c r="C196" t="s">
        <v>48</v>
      </c>
      <c r="D196" s="3" t="s">
        <v>27</v>
      </c>
      <c r="E196" s="10" t="s">
        <v>12</v>
      </c>
      <c r="F196" s="10" t="s">
        <v>12</v>
      </c>
      <c r="G196" s="7">
        <v>3</v>
      </c>
      <c r="H196" s="3" t="s">
        <v>23</v>
      </c>
      <c r="I196" s="3" t="s">
        <v>19</v>
      </c>
      <c r="J196" s="3" t="s">
        <v>7</v>
      </c>
      <c r="K196" s="3" t="s">
        <v>68</v>
      </c>
      <c r="L196" s="5">
        <v>42999</v>
      </c>
      <c r="M196" s="11" t="s">
        <v>12</v>
      </c>
      <c r="N196" s="3" t="s">
        <v>12</v>
      </c>
      <c r="O196" s="3">
        <v>34</v>
      </c>
      <c r="P196">
        <f>O196/30</f>
        <v>1.1333333333333333</v>
      </c>
      <c r="Q196" s="3">
        <v>1</v>
      </c>
      <c r="R196">
        <f>O196/365</f>
        <v>9.3150684931506855E-2</v>
      </c>
      <c r="S196" t="s">
        <v>54</v>
      </c>
    </row>
    <row r="197" spans="1:19">
      <c r="A197" t="s">
        <v>61</v>
      </c>
      <c r="B197" s="3" t="s">
        <v>58</v>
      </c>
      <c r="C197" t="s">
        <v>48</v>
      </c>
      <c r="D197" t="s">
        <v>25</v>
      </c>
      <c r="E197" s="10" t="s">
        <v>12</v>
      </c>
      <c r="F197" s="10" t="s">
        <v>12</v>
      </c>
      <c r="G197" s="7">
        <v>3</v>
      </c>
      <c r="H197" s="3" t="s">
        <v>23</v>
      </c>
      <c r="I197" s="3" t="s">
        <v>19</v>
      </c>
      <c r="J197" s="3" t="s">
        <v>7</v>
      </c>
      <c r="K197" s="3" t="s">
        <v>68</v>
      </c>
      <c r="L197" s="5">
        <v>42999</v>
      </c>
      <c r="M197" s="11" t="s">
        <v>12</v>
      </c>
      <c r="N197" s="3" t="s">
        <v>12</v>
      </c>
      <c r="O197" s="3">
        <v>34</v>
      </c>
      <c r="P197">
        <f>O197/30</f>
        <v>1.1333333333333333</v>
      </c>
      <c r="Q197" s="3">
        <v>1</v>
      </c>
      <c r="R197">
        <f>O197/365</f>
        <v>9.3150684931506855E-2</v>
      </c>
      <c r="S197" t="s">
        <v>54</v>
      </c>
    </row>
    <row r="198" spans="1:19">
      <c r="A198" t="s">
        <v>61</v>
      </c>
      <c r="B198" s="3" t="s">
        <v>58</v>
      </c>
      <c r="C198" t="s">
        <v>48</v>
      </c>
      <c r="D198" s="3" t="s">
        <v>26</v>
      </c>
      <c r="E198" s="10" t="s">
        <v>12</v>
      </c>
      <c r="F198" s="10" t="s">
        <v>12</v>
      </c>
      <c r="G198" s="7">
        <v>3</v>
      </c>
      <c r="H198" s="3" t="s">
        <v>23</v>
      </c>
      <c r="I198" s="3" t="s">
        <v>19</v>
      </c>
      <c r="J198" s="3" t="s">
        <v>7</v>
      </c>
      <c r="K198" s="3" t="s">
        <v>68</v>
      </c>
      <c r="L198" s="5">
        <v>42999</v>
      </c>
      <c r="M198">
        <f>N198*100</f>
        <v>30.76923076923077</v>
      </c>
      <c r="N198" s="3">
        <v>0.30769230769230771</v>
      </c>
      <c r="O198" s="3">
        <v>34</v>
      </c>
      <c r="P198">
        <f>O198/30</f>
        <v>1.1333333333333333</v>
      </c>
      <c r="Q198" s="3">
        <v>1</v>
      </c>
      <c r="R198">
        <f>O198/365</f>
        <v>9.3150684931506855E-2</v>
      </c>
    </row>
    <row r="199" spans="1:19">
      <c r="A199" t="s">
        <v>61</v>
      </c>
      <c r="B199" s="3" t="s">
        <v>58</v>
      </c>
      <c r="C199" t="s">
        <v>48</v>
      </c>
      <c r="D199" s="3" t="s">
        <v>27</v>
      </c>
      <c r="E199" s="10" t="s">
        <v>12</v>
      </c>
      <c r="F199" s="10" t="s">
        <v>12</v>
      </c>
      <c r="G199" s="7">
        <v>4</v>
      </c>
      <c r="H199" s="3" t="s">
        <v>23</v>
      </c>
      <c r="I199" s="3" t="s">
        <v>19</v>
      </c>
      <c r="J199" s="3" t="s">
        <v>7</v>
      </c>
      <c r="K199" s="3" t="s">
        <v>68</v>
      </c>
      <c r="L199" s="5">
        <v>42999</v>
      </c>
      <c r="M199" s="11" t="s">
        <v>12</v>
      </c>
      <c r="N199" s="3" t="s">
        <v>12</v>
      </c>
      <c r="O199" s="3">
        <v>34</v>
      </c>
      <c r="P199">
        <f>O199/30</f>
        <v>1.1333333333333333</v>
      </c>
      <c r="Q199" s="3">
        <v>1</v>
      </c>
      <c r="R199">
        <f>O199/365</f>
        <v>9.3150684931506855E-2</v>
      </c>
      <c r="S199" t="s">
        <v>54</v>
      </c>
    </row>
    <row r="200" spans="1:19">
      <c r="A200" t="s">
        <v>61</v>
      </c>
      <c r="B200" s="3" t="s">
        <v>58</v>
      </c>
      <c r="C200" t="s">
        <v>48</v>
      </c>
      <c r="D200" s="3" t="s">
        <v>26</v>
      </c>
      <c r="E200" s="10" t="s">
        <v>12</v>
      </c>
      <c r="F200" s="10" t="s">
        <v>12</v>
      </c>
      <c r="G200" s="7">
        <v>4</v>
      </c>
      <c r="H200" s="3" t="s">
        <v>23</v>
      </c>
      <c r="I200" s="3" t="s">
        <v>19</v>
      </c>
      <c r="J200" s="3" t="s">
        <v>7</v>
      </c>
      <c r="K200" s="3" t="s">
        <v>68</v>
      </c>
      <c r="L200" s="5">
        <v>42999</v>
      </c>
      <c r="M200" s="10" t="s">
        <v>12</v>
      </c>
      <c r="N200" s="3" t="s">
        <v>12</v>
      </c>
      <c r="O200" s="3">
        <v>34</v>
      </c>
      <c r="P200">
        <f>O200/30</f>
        <v>1.1333333333333333</v>
      </c>
      <c r="Q200" s="3">
        <v>1</v>
      </c>
      <c r="R200">
        <f>O200/365</f>
        <v>9.3150684931506855E-2</v>
      </c>
      <c r="S200" t="s">
        <v>54</v>
      </c>
    </row>
    <row r="201" spans="1:19">
      <c r="A201" t="s">
        <v>61</v>
      </c>
      <c r="B201" s="3" t="s">
        <v>58</v>
      </c>
      <c r="C201" t="s">
        <v>48</v>
      </c>
      <c r="D201" t="s">
        <v>25</v>
      </c>
      <c r="E201" s="10" t="s">
        <v>12</v>
      </c>
      <c r="F201" s="10" t="s">
        <v>12</v>
      </c>
      <c r="G201" s="7">
        <v>4</v>
      </c>
      <c r="H201" s="3" t="s">
        <v>23</v>
      </c>
      <c r="I201" s="3" t="s">
        <v>19</v>
      </c>
      <c r="J201" s="3" t="s">
        <v>7</v>
      </c>
      <c r="K201" s="3" t="s">
        <v>68</v>
      </c>
      <c r="L201" s="5">
        <v>42999</v>
      </c>
      <c r="M201">
        <f>N201*100</f>
        <v>44.921875</v>
      </c>
      <c r="N201" s="3">
        <v>0.44921875</v>
      </c>
      <c r="O201" s="3">
        <v>34</v>
      </c>
      <c r="P201">
        <f>O201/30</f>
        <v>1.1333333333333333</v>
      </c>
      <c r="Q201" s="3">
        <v>1</v>
      </c>
      <c r="R201">
        <f>O201/365</f>
        <v>9.3150684931506855E-2</v>
      </c>
    </row>
    <row r="202" spans="1:19">
      <c r="A202" t="s">
        <v>61</v>
      </c>
      <c r="B202" s="3" t="s">
        <v>58</v>
      </c>
      <c r="C202" t="s">
        <v>48</v>
      </c>
      <c r="D202" s="3" t="s">
        <v>27</v>
      </c>
      <c r="E202" s="10" t="s">
        <v>12</v>
      </c>
      <c r="F202" s="10" t="s">
        <v>12</v>
      </c>
      <c r="G202" s="7">
        <v>5</v>
      </c>
      <c r="H202" s="3" t="s">
        <v>23</v>
      </c>
      <c r="I202" s="3" t="s">
        <v>19</v>
      </c>
      <c r="J202" s="3" t="s">
        <v>7</v>
      </c>
      <c r="K202" s="3" t="s">
        <v>68</v>
      </c>
      <c r="L202" s="5">
        <v>42999</v>
      </c>
      <c r="M202" s="11" t="s">
        <v>12</v>
      </c>
      <c r="N202" s="3" t="s">
        <v>12</v>
      </c>
      <c r="O202" s="3">
        <v>34</v>
      </c>
      <c r="P202">
        <f>O202/30</f>
        <v>1.1333333333333333</v>
      </c>
      <c r="Q202" s="3">
        <v>1</v>
      </c>
      <c r="R202">
        <f>O202/365</f>
        <v>9.3150684931506855E-2</v>
      </c>
      <c r="S202" t="s">
        <v>54</v>
      </c>
    </row>
    <row r="203" spans="1:19">
      <c r="A203" t="s">
        <v>61</v>
      </c>
      <c r="B203" s="3" t="s">
        <v>58</v>
      </c>
      <c r="C203" t="s">
        <v>48</v>
      </c>
      <c r="D203" t="s">
        <v>25</v>
      </c>
      <c r="E203" s="10" t="s">
        <v>12</v>
      </c>
      <c r="F203" s="10" t="s">
        <v>12</v>
      </c>
      <c r="G203" s="7">
        <v>5</v>
      </c>
      <c r="H203" s="3" t="s">
        <v>23</v>
      </c>
      <c r="I203" s="3" t="s">
        <v>19</v>
      </c>
      <c r="J203" s="3" t="s">
        <v>7</v>
      </c>
      <c r="K203" s="3" t="s">
        <v>68</v>
      </c>
      <c r="L203" s="5">
        <v>42999</v>
      </c>
      <c r="M203">
        <f>N203*100</f>
        <v>30.501930501930509</v>
      </c>
      <c r="N203" s="3">
        <v>0.30501930501930508</v>
      </c>
      <c r="O203" s="3">
        <v>34</v>
      </c>
      <c r="P203">
        <f>O203/30</f>
        <v>1.1333333333333333</v>
      </c>
      <c r="Q203" s="3">
        <v>1</v>
      </c>
      <c r="R203">
        <f>O203/365</f>
        <v>9.3150684931506855E-2</v>
      </c>
    </row>
    <row r="204" spans="1:19">
      <c r="A204" t="s">
        <v>61</v>
      </c>
      <c r="B204" s="3" t="s">
        <v>58</v>
      </c>
      <c r="C204" t="s">
        <v>48</v>
      </c>
      <c r="D204" s="3" t="s">
        <v>26</v>
      </c>
      <c r="E204" s="10" t="s">
        <v>12</v>
      </c>
      <c r="F204" s="10" t="s">
        <v>12</v>
      </c>
      <c r="G204" s="7">
        <v>5</v>
      </c>
      <c r="H204" s="3" t="s">
        <v>23</v>
      </c>
      <c r="I204" s="3" t="s">
        <v>19</v>
      </c>
      <c r="J204" s="3" t="s">
        <v>7</v>
      </c>
      <c r="K204" s="3" t="s">
        <v>68</v>
      </c>
      <c r="L204" s="5">
        <v>42999</v>
      </c>
      <c r="M204">
        <f>N204*100</f>
        <v>25.572519083969468</v>
      </c>
      <c r="N204" s="3">
        <v>0.25572519083969469</v>
      </c>
      <c r="O204" s="3">
        <v>34</v>
      </c>
      <c r="P204">
        <f>O204/30</f>
        <v>1.1333333333333333</v>
      </c>
      <c r="Q204" s="3">
        <v>1</v>
      </c>
      <c r="R204">
        <f>O204/365</f>
        <v>9.3150684931506855E-2</v>
      </c>
    </row>
    <row r="205" spans="1:19">
      <c r="A205" t="s">
        <v>61</v>
      </c>
      <c r="B205" s="3" t="s">
        <v>58</v>
      </c>
      <c r="C205" t="s">
        <v>48</v>
      </c>
      <c r="D205" s="3" t="s">
        <v>27</v>
      </c>
      <c r="E205" s="10" t="s">
        <v>12</v>
      </c>
      <c r="F205" s="10" t="s">
        <v>12</v>
      </c>
      <c r="G205" s="7">
        <v>6</v>
      </c>
      <c r="H205" s="3" t="s">
        <v>23</v>
      </c>
      <c r="I205" s="3" t="s">
        <v>19</v>
      </c>
      <c r="J205" s="3" t="s">
        <v>7</v>
      </c>
      <c r="K205" s="3" t="s">
        <v>68</v>
      </c>
      <c r="L205" s="5">
        <v>42999</v>
      </c>
      <c r="M205" s="11" t="s">
        <v>12</v>
      </c>
      <c r="N205" s="3" t="s">
        <v>12</v>
      </c>
      <c r="O205" s="3">
        <v>34</v>
      </c>
      <c r="P205">
        <f>O205/30</f>
        <v>1.1333333333333333</v>
      </c>
      <c r="Q205" s="3">
        <v>1</v>
      </c>
      <c r="R205">
        <f>O205/365</f>
        <v>9.3150684931506855E-2</v>
      </c>
      <c r="S205" t="s">
        <v>54</v>
      </c>
    </row>
    <row r="206" spans="1:19">
      <c r="A206" t="s">
        <v>61</v>
      </c>
      <c r="B206" s="3" t="s">
        <v>58</v>
      </c>
      <c r="C206" t="s">
        <v>48</v>
      </c>
      <c r="D206" s="3" t="s">
        <v>26</v>
      </c>
      <c r="E206" s="10" t="s">
        <v>12</v>
      </c>
      <c r="F206" s="10" t="s">
        <v>12</v>
      </c>
      <c r="G206" s="7">
        <v>6</v>
      </c>
      <c r="H206" s="3" t="s">
        <v>23</v>
      </c>
      <c r="I206" s="3" t="s">
        <v>19</v>
      </c>
      <c r="J206" s="3" t="s">
        <v>7</v>
      </c>
      <c r="K206" s="3" t="s">
        <v>68</v>
      </c>
      <c r="L206" s="5">
        <v>42999</v>
      </c>
      <c r="M206" s="3" t="s">
        <v>12</v>
      </c>
      <c r="N206" s="3" t="s">
        <v>12</v>
      </c>
      <c r="O206" s="3">
        <v>34</v>
      </c>
      <c r="P206">
        <f>O206/30</f>
        <v>1.1333333333333333</v>
      </c>
      <c r="Q206" s="3">
        <v>1</v>
      </c>
      <c r="R206">
        <f>O206/365</f>
        <v>9.3150684931506855E-2</v>
      </c>
      <c r="S206" t="s">
        <v>54</v>
      </c>
    </row>
    <row r="207" spans="1:19">
      <c r="A207" t="s">
        <v>61</v>
      </c>
      <c r="B207" s="3" t="s">
        <v>58</v>
      </c>
      <c r="C207" t="s">
        <v>48</v>
      </c>
      <c r="D207" t="s">
        <v>25</v>
      </c>
      <c r="E207" s="10" t="s">
        <v>12</v>
      </c>
      <c r="F207" s="10" t="s">
        <v>12</v>
      </c>
      <c r="G207" s="7">
        <v>6</v>
      </c>
      <c r="H207" s="3" t="s">
        <v>23</v>
      </c>
      <c r="I207" s="3" t="s">
        <v>19</v>
      </c>
      <c r="J207" s="3" t="s">
        <v>7</v>
      </c>
      <c r="K207" s="3" t="s">
        <v>68</v>
      </c>
      <c r="L207" s="5">
        <v>42999</v>
      </c>
      <c r="M207">
        <f>N207*100</f>
        <v>43.511450381679388</v>
      </c>
      <c r="N207" s="3">
        <v>0.4351145038167939</v>
      </c>
      <c r="O207" s="3">
        <v>34</v>
      </c>
      <c r="P207">
        <f>O207/30</f>
        <v>1.1333333333333333</v>
      </c>
      <c r="Q207" s="3">
        <v>1</v>
      </c>
      <c r="R207">
        <f>O207/365</f>
        <v>9.3150684931506855E-2</v>
      </c>
    </row>
    <row r="208" spans="1:19">
      <c r="A208" t="s">
        <v>61</v>
      </c>
      <c r="B208" s="3" t="s">
        <v>59</v>
      </c>
      <c r="C208" t="s">
        <v>2</v>
      </c>
      <c r="D208" t="s">
        <v>44</v>
      </c>
      <c r="E208" s="8">
        <v>12.203441755</v>
      </c>
      <c r="F208" s="8">
        <v>5.5</v>
      </c>
      <c r="G208" s="2" t="s">
        <v>6</v>
      </c>
      <c r="H208" t="s">
        <v>21</v>
      </c>
      <c r="I208" t="s">
        <v>17</v>
      </c>
      <c r="J208" t="s">
        <v>7</v>
      </c>
      <c r="K208" s="3" t="s">
        <v>68</v>
      </c>
      <c r="M208" s="8">
        <v>14.782608695652174</v>
      </c>
      <c r="N208">
        <f>M208/100</f>
        <v>0.14782608695652175</v>
      </c>
      <c r="O208">
        <v>42</v>
      </c>
      <c r="P208">
        <f>O208/30</f>
        <v>1.4</v>
      </c>
      <c r="Q208" s="3">
        <v>1.5</v>
      </c>
      <c r="R208">
        <f>O208/365</f>
        <v>0.11506849315068493</v>
      </c>
    </row>
    <row r="209" spans="1:18">
      <c r="A209" t="s">
        <v>61</v>
      </c>
      <c r="B209" s="3" t="s">
        <v>59</v>
      </c>
      <c r="C209" t="s">
        <v>2</v>
      </c>
      <c r="D209" t="s">
        <v>44</v>
      </c>
      <c r="E209" s="8">
        <v>11.923702174999999</v>
      </c>
      <c r="F209" s="8">
        <v>5.0350000000000001</v>
      </c>
      <c r="G209" s="2" t="s">
        <v>10</v>
      </c>
      <c r="H209" t="s">
        <v>21</v>
      </c>
      <c r="I209" t="s">
        <v>17</v>
      </c>
      <c r="J209" t="s">
        <v>7</v>
      </c>
      <c r="K209" s="3" t="s">
        <v>68</v>
      </c>
      <c r="M209" s="8">
        <v>19.62962962962963</v>
      </c>
      <c r="N209">
        <f>M209/100</f>
        <v>0.1962962962962963</v>
      </c>
      <c r="O209">
        <v>42</v>
      </c>
      <c r="P209">
        <f>O209/30</f>
        <v>1.4</v>
      </c>
      <c r="Q209" s="3">
        <v>1.5</v>
      </c>
      <c r="R209">
        <f>O209/365</f>
        <v>0.11506849315068493</v>
      </c>
    </row>
    <row r="210" spans="1:18">
      <c r="A210" t="s">
        <v>61</v>
      </c>
      <c r="B210" s="3" t="s">
        <v>59</v>
      </c>
      <c r="C210" t="s">
        <v>2</v>
      </c>
      <c r="D210" t="s">
        <v>44</v>
      </c>
      <c r="E210" s="8">
        <v>8.5972769135</v>
      </c>
      <c r="F210" s="8">
        <v>5.2149999999999999</v>
      </c>
      <c r="G210" s="2" t="s">
        <v>11</v>
      </c>
      <c r="H210" t="s">
        <v>21</v>
      </c>
      <c r="I210" t="s">
        <v>17</v>
      </c>
      <c r="J210" t="s">
        <v>7</v>
      </c>
      <c r="K210" s="3" t="s">
        <v>68</v>
      </c>
      <c r="M210" s="8">
        <v>30.416666666666664</v>
      </c>
      <c r="N210">
        <f>M210/100</f>
        <v>0.30416666666666664</v>
      </c>
      <c r="O210">
        <v>42</v>
      </c>
      <c r="P210">
        <f>O210/30</f>
        <v>1.4</v>
      </c>
      <c r="Q210" s="3">
        <v>1.5</v>
      </c>
      <c r="R210">
        <f>O210/365</f>
        <v>0.11506849315068493</v>
      </c>
    </row>
    <row r="211" spans="1:18">
      <c r="A211" t="s">
        <v>61</v>
      </c>
      <c r="B211" s="3" t="s">
        <v>59</v>
      </c>
      <c r="C211" t="s">
        <v>2</v>
      </c>
      <c r="D211" t="s">
        <v>46</v>
      </c>
      <c r="E211" s="8">
        <v>12.153177249999999</v>
      </c>
      <c r="F211" s="8">
        <v>4.3000000000000007</v>
      </c>
      <c r="G211" s="2" t="s">
        <v>6</v>
      </c>
      <c r="H211" t="s">
        <v>22</v>
      </c>
      <c r="I211" t="s">
        <v>19</v>
      </c>
      <c r="J211" t="s">
        <v>7</v>
      </c>
      <c r="K211" s="3" t="s">
        <v>68</v>
      </c>
      <c r="M211" s="8">
        <v>21.923076923076923</v>
      </c>
      <c r="N211">
        <f>M211/100</f>
        <v>0.21923076923076923</v>
      </c>
      <c r="O211">
        <v>42</v>
      </c>
      <c r="P211">
        <f>O211/30</f>
        <v>1.4</v>
      </c>
      <c r="Q211" s="3">
        <v>1.5</v>
      </c>
      <c r="R211">
        <f>O211/365</f>
        <v>0.11506849315068493</v>
      </c>
    </row>
    <row r="212" spans="1:18">
      <c r="A212" t="s">
        <v>61</v>
      </c>
      <c r="B212" s="3" t="s">
        <v>59</v>
      </c>
      <c r="C212" t="s">
        <v>2</v>
      </c>
      <c r="D212" t="s">
        <v>46</v>
      </c>
      <c r="E212" s="8">
        <v>10.212973647</v>
      </c>
      <c r="F212" s="8">
        <v>4.67</v>
      </c>
      <c r="G212" s="2" t="s">
        <v>10</v>
      </c>
      <c r="H212" t="s">
        <v>22</v>
      </c>
      <c r="I212" t="s">
        <v>19</v>
      </c>
      <c r="J212" t="s">
        <v>7</v>
      </c>
      <c r="K212" s="3" t="s">
        <v>68</v>
      </c>
      <c r="M212" s="8">
        <v>19.615384615384617</v>
      </c>
      <c r="N212">
        <f>M212/100</f>
        <v>0.19615384615384618</v>
      </c>
      <c r="O212">
        <v>42</v>
      </c>
      <c r="P212">
        <f>O212/30</f>
        <v>1.4</v>
      </c>
      <c r="Q212" s="3">
        <v>1.5</v>
      </c>
      <c r="R212">
        <f>O212/365</f>
        <v>0.11506849315068493</v>
      </c>
    </row>
    <row r="213" spans="1:18">
      <c r="A213" t="s">
        <v>61</v>
      </c>
      <c r="B213" s="3" t="s">
        <v>59</v>
      </c>
      <c r="C213" t="s">
        <v>2</v>
      </c>
      <c r="D213" t="s">
        <v>46</v>
      </c>
      <c r="E213" s="8">
        <v>12.75749373</v>
      </c>
      <c r="F213" s="8">
        <v>4.05</v>
      </c>
      <c r="G213" s="2" t="s">
        <v>11</v>
      </c>
      <c r="H213" t="s">
        <v>22</v>
      </c>
      <c r="I213" t="s">
        <v>19</v>
      </c>
      <c r="J213" t="s">
        <v>7</v>
      </c>
      <c r="K213" s="3" t="s">
        <v>68</v>
      </c>
      <c r="M213" s="8">
        <v>35.833333333333336</v>
      </c>
      <c r="N213">
        <f>M213/100</f>
        <v>0.35833333333333334</v>
      </c>
      <c r="O213">
        <v>42</v>
      </c>
      <c r="P213">
        <f>O213/30</f>
        <v>1.4</v>
      </c>
      <c r="Q213" s="3">
        <v>1.5</v>
      </c>
      <c r="R213">
        <f>O213/365</f>
        <v>0.11506849315068493</v>
      </c>
    </row>
    <row r="214" spans="1:18">
      <c r="A214" t="s">
        <v>61</v>
      </c>
      <c r="B214" s="3" t="s">
        <v>59</v>
      </c>
      <c r="C214" t="s">
        <v>2</v>
      </c>
      <c r="D214" t="s">
        <v>45</v>
      </c>
      <c r="E214" s="8">
        <v>10.452058314999999</v>
      </c>
      <c r="F214" s="8">
        <v>5.5649999999999995</v>
      </c>
      <c r="G214" s="2" t="s">
        <v>6</v>
      </c>
      <c r="H214" t="s">
        <v>16</v>
      </c>
      <c r="I214" t="s">
        <v>18</v>
      </c>
      <c r="J214" t="s">
        <v>7</v>
      </c>
      <c r="K214" s="3" t="s">
        <v>68</v>
      </c>
      <c r="M214" s="8">
        <v>25</v>
      </c>
      <c r="N214">
        <f>M214/100</f>
        <v>0.25</v>
      </c>
      <c r="O214">
        <v>42</v>
      </c>
      <c r="P214">
        <f>O214/30</f>
        <v>1.4</v>
      </c>
      <c r="Q214" s="3">
        <v>1.5</v>
      </c>
      <c r="R214">
        <f>O214/365</f>
        <v>0.11506849315068493</v>
      </c>
    </row>
    <row r="215" spans="1:18">
      <c r="A215" t="s">
        <v>61</v>
      </c>
      <c r="B215" s="3" t="s">
        <v>59</v>
      </c>
      <c r="C215" t="s">
        <v>2</v>
      </c>
      <c r="D215" t="s">
        <v>45</v>
      </c>
      <c r="E215" s="8">
        <v>11.096451890000001</v>
      </c>
      <c r="F215" s="8">
        <v>4.375</v>
      </c>
      <c r="G215" s="2" t="s">
        <v>10</v>
      </c>
      <c r="H215" t="s">
        <v>16</v>
      </c>
      <c r="I215" t="s">
        <v>18</v>
      </c>
      <c r="J215" t="s">
        <v>7</v>
      </c>
      <c r="K215" s="3" t="s">
        <v>68</v>
      </c>
      <c r="M215" s="8">
        <v>21.153846153846153</v>
      </c>
      <c r="N215">
        <f>M215/100</f>
        <v>0.21153846153846154</v>
      </c>
      <c r="O215">
        <v>42</v>
      </c>
      <c r="P215">
        <f>O215/30</f>
        <v>1.4</v>
      </c>
      <c r="Q215" s="3">
        <v>1.5</v>
      </c>
      <c r="R215">
        <f>O215/365</f>
        <v>0.11506849315068493</v>
      </c>
    </row>
    <row r="216" spans="1:18">
      <c r="A216" t="s">
        <v>61</v>
      </c>
      <c r="B216" s="3" t="s">
        <v>59</v>
      </c>
      <c r="C216" t="s">
        <v>2</v>
      </c>
      <c r="D216" t="s">
        <v>45</v>
      </c>
      <c r="E216" s="8">
        <v>10.233817819999999</v>
      </c>
      <c r="F216" s="8">
        <v>4.2649999999999997</v>
      </c>
      <c r="G216" s="2" t="s">
        <v>11</v>
      </c>
      <c r="H216" t="s">
        <v>16</v>
      </c>
      <c r="I216" t="s">
        <v>18</v>
      </c>
      <c r="J216" t="s">
        <v>7</v>
      </c>
      <c r="K216" s="3" t="s">
        <v>68</v>
      </c>
      <c r="M216" s="8">
        <v>32</v>
      </c>
      <c r="N216">
        <f>M216/100</f>
        <v>0.32</v>
      </c>
      <c r="O216">
        <v>42</v>
      </c>
      <c r="P216">
        <f>O216/30</f>
        <v>1.4</v>
      </c>
      <c r="Q216" s="3">
        <v>1.5</v>
      </c>
      <c r="R216">
        <f>O216/365</f>
        <v>0.11506849315068493</v>
      </c>
    </row>
    <row r="217" spans="1:18">
      <c r="A217" t="s">
        <v>61</v>
      </c>
      <c r="B217" s="3" t="s">
        <v>59</v>
      </c>
      <c r="C217" t="s">
        <v>2</v>
      </c>
      <c r="D217" t="s">
        <v>44</v>
      </c>
      <c r="E217" s="8">
        <v>7.5334203229999996</v>
      </c>
      <c r="F217" s="8">
        <v>5.5</v>
      </c>
      <c r="G217" s="2" t="s">
        <v>6</v>
      </c>
      <c r="H217" t="s">
        <v>21</v>
      </c>
      <c r="I217" t="s">
        <v>17</v>
      </c>
      <c r="J217" t="s">
        <v>7</v>
      </c>
      <c r="K217" s="3" t="s">
        <v>68</v>
      </c>
      <c r="M217" s="8">
        <v>13.076923076923078</v>
      </c>
      <c r="N217">
        <f>M217/100</f>
        <v>0.13076923076923078</v>
      </c>
      <c r="O217">
        <v>56</v>
      </c>
      <c r="P217">
        <f>O217/30</f>
        <v>1.8666666666666667</v>
      </c>
      <c r="Q217" s="3">
        <v>2</v>
      </c>
      <c r="R217">
        <f>O217/365</f>
        <v>0.15342465753424658</v>
      </c>
    </row>
    <row r="218" spans="1:18">
      <c r="A218" t="s">
        <v>61</v>
      </c>
      <c r="B218" s="3" t="s">
        <v>59</v>
      </c>
      <c r="C218" t="s">
        <v>2</v>
      </c>
      <c r="D218" t="s">
        <v>44</v>
      </c>
      <c r="E218" s="8">
        <v>8.8021570100000002</v>
      </c>
      <c r="F218" s="8">
        <v>5.0350000000000001</v>
      </c>
      <c r="G218" s="2" t="s">
        <v>10</v>
      </c>
      <c r="H218" t="s">
        <v>21</v>
      </c>
      <c r="I218" t="s">
        <v>17</v>
      </c>
      <c r="J218" t="s">
        <v>7</v>
      </c>
      <c r="K218" s="3" t="s">
        <v>68</v>
      </c>
      <c r="M218" s="8">
        <v>27.857142857142858</v>
      </c>
      <c r="N218">
        <f>M218/100</f>
        <v>0.27857142857142858</v>
      </c>
      <c r="O218">
        <v>56</v>
      </c>
      <c r="P218">
        <f>O218/30</f>
        <v>1.8666666666666667</v>
      </c>
      <c r="Q218" s="3">
        <v>2</v>
      </c>
      <c r="R218">
        <f>O218/365</f>
        <v>0.15342465753424658</v>
      </c>
    </row>
    <row r="219" spans="1:18">
      <c r="A219" t="s">
        <v>61</v>
      </c>
      <c r="B219" s="3" t="s">
        <v>59</v>
      </c>
      <c r="C219" t="s">
        <v>2</v>
      </c>
      <c r="D219" t="s">
        <v>44</v>
      </c>
      <c r="E219" s="8">
        <v>4.5378625170000007</v>
      </c>
      <c r="F219" s="8">
        <v>5.2149999999999999</v>
      </c>
      <c r="G219" s="2" t="s">
        <v>11</v>
      </c>
      <c r="H219" t="s">
        <v>21</v>
      </c>
      <c r="I219" t="s">
        <v>17</v>
      </c>
      <c r="J219" t="s">
        <v>7</v>
      </c>
      <c r="K219" s="3" t="s">
        <v>68</v>
      </c>
      <c r="M219" s="8">
        <v>23.46153846153846</v>
      </c>
      <c r="N219">
        <f>M219/100</f>
        <v>0.23461538461538459</v>
      </c>
      <c r="O219">
        <v>56</v>
      </c>
      <c r="P219">
        <f>O219/30</f>
        <v>1.8666666666666667</v>
      </c>
      <c r="Q219" s="3">
        <v>2</v>
      </c>
      <c r="R219">
        <f>O219/365</f>
        <v>0.15342465753424658</v>
      </c>
    </row>
    <row r="220" spans="1:18">
      <c r="A220" t="s">
        <v>61</v>
      </c>
      <c r="B220" s="3" t="s">
        <v>59</v>
      </c>
      <c r="C220" t="s">
        <v>2</v>
      </c>
      <c r="D220" t="s">
        <v>46</v>
      </c>
      <c r="E220" s="8">
        <v>10.644741385</v>
      </c>
      <c r="F220" s="8">
        <v>4.3000000000000007</v>
      </c>
      <c r="G220" s="2" t="s">
        <v>6</v>
      </c>
      <c r="H220" t="s">
        <v>22</v>
      </c>
      <c r="I220" t="s">
        <v>19</v>
      </c>
      <c r="J220" t="s">
        <v>7</v>
      </c>
      <c r="K220" s="3" t="s">
        <v>68</v>
      </c>
      <c r="M220" s="8">
        <v>13.928571428571429</v>
      </c>
      <c r="N220">
        <f>M220/100</f>
        <v>0.13928571428571429</v>
      </c>
      <c r="O220">
        <v>56</v>
      </c>
      <c r="P220">
        <f>O220/30</f>
        <v>1.8666666666666667</v>
      </c>
      <c r="Q220" s="3">
        <v>2</v>
      </c>
      <c r="R220">
        <f>O220/365</f>
        <v>0.15342465753424658</v>
      </c>
    </row>
    <row r="221" spans="1:18">
      <c r="A221" t="s">
        <v>61</v>
      </c>
      <c r="B221" s="3" t="s">
        <v>59</v>
      </c>
      <c r="C221" t="s">
        <v>2</v>
      </c>
      <c r="D221" t="s">
        <v>46</v>
      </c>
      <c r="E221" s="8">
        <v>8.8655590775000004</v>
      </c>
      <c r="F221" s="8">
        <v>4.67</v>
      </c>
      <c r="G221" s="2" t="s">
        <v>10</v>
      </c>
      <c r="H221" t="s">
        <v>22</v>
      </c>
      <c r="I221" t="s">
        <v>19</v>
      </c>
      <c r="J221" t="s">
        <v>7</v>
      </c>
      <c r="K221" s="3" t="s">
        <v>68</v>
      </c>
      <c r="M221" s="8">
        <v>17.69230769230769</v>
      </c>
      <c r="N221">
        <f>M221/100</f>
        <v>0.17692307692307691</v>
      </c>
      <c r="O221">
        <v>56</v>
      </c>
      <c r="P221">
        <f>O221/30</f>
        <v>1.8666666666666667</v>
      </c>
      <c r="Q221" s="3">
        <v>2</v>
      </c>
      <c r="R221">
        <f>O221/365</f>
        <v>0.15342465753424658</v>
      </c>
    </row>
    <row r="222" spans="1:18">
      <c r="A222" t="s">
        <v>61</v>
      </c>
      <c r="B222" s="3" t="s">
        <v>59</v>
      </c>
      <c r="C222" t="s">
        <v>2</v>
      </c>
      <c r="D222" t="s">
        <v>46</v>
      </c>
      <c r="E222" s="8">
        <v>8.0335995909999998</v>
      </c>
      <c r="F222" s="8">
        <v>4.05</v>
      </c>
      <c r="G222" s="2" t="s">
        <v>11</v>
      </c>
      <c r="H222" t="s">
        <v>22</v>
      </c>
      <c r="I222" t="s">
        <v>19</v>
      </c>
      <c r="J222" t="s">
        <v>7</v>
      </c>
      <c r="K222" s="3" t="s">
        <v>68</v>
      </c>
      <c r="M222" s="8">
        <v>34.166666666666664</v>
      </c>
      <c r="N222">
        <f>M222/100</f>
        <v>0.34166666666666662</v>
      </c>
      <c r="O222">
        <v>56</v>
      </c>
      <c r="P222">
        <f>O222/30</f>
        <v>1.8666666666666667</v>
      </c>
      <c r="Q222" s="3">
        <v>2</v>
      </c>
      <c r="R222">
        <f>O222/365</f>
        <v>0.15342465753424658</v>
      </c>
    </row>
    <row r="223" spans="1:18">
      <c r="A223" t="s">
        <v>61</v>
      </c>
      <c r="B223" s="3" t="s">
        <v>59</v>
      </c>
      <c r="C223" t="s">
        <v>2</v>
      </c>
      <c r="D223" t="s">
        <v>45</v>
      </c>
      <c r="E223" s="8">
        <v>8.1348456195000001</v>
      </c>
      <c r="F223" s="8">
        <v>5.5649999999999995</v>
      </c>
      <c r="G223" s="2" t="s">
        <v>6</v>
      </c>
      <c r="H223" t="s">
        <v>16</v>
      </c>
      <c r="I223" t="s">
        <v>18</v>
      </c>
      <c r="J223" t="s">
        <v>7</v>
      </c>
      <c r="K223" s="3" t="s">
        <v>68</v>
      </c>
      <c r="M223" s="8">
        <v>9.1666666666666679</v>
      </c>
      <c r="N223">
        <f>M223/100</f>
        <v>9.1666666666666674E-2</v>
      </c>
      <c r="O223">
        <v>56</v>
      </c>
      <c r="P223">
        <f>O223/30</f>
        <v>1.8666666666666667</v>
      </c>
      <c r="Q223" s="3">
        <v>2</v>
      </c>
      <c r="R223">
        <f>O223/365</f>
        <v>0.15342465753424658</v>
      </c>
    </row>
    <row r="224" spans="1:18">
      <c r="A224" t="s">
        <v>61</v>
      </c>
      <c r="B224" s="3" t="s">
        <v>59</v>
      </c>
      <c r="C224" t="s">
        <v>2</v>
      </c>
      <c r="D224" t="s">
        <v>45</v>
      </c>
      <c r="E224" s="8">
        <v>6.3354479250000004</v>
      </c>
      <c r="F224" s="8">
        <v>4.375</v>
      </c>
      <c r="G224" s="2" t="s">
        <v>10</v>
      </c>
      <c r="H224" t="s">
        <v>16</v>
      </c>
      <c r="I224" t="s">
        <v>18</v>
      </c>
      <c r="J224" t="s">
        <v>7</v>
      </c>
      <c r="K224" s="3" t="s">
        <v>68</v>
      </c>
      <c r="M224" s="8">
        <v>17.600000000000001</v>
      </c>
      <c r="N224">
        <f>M224/100</f>
        <v>0.17600000000000002</v>
      </c>
      <c r="O224">
        <v>56</v>
      </c>
      <c r="P224">
        <f>O224/30</f>
        <v>1.8666666666666667</v>
      </c>
      <c r="Q224" s="3">
        <v>2</v>
      </c>
      <c r="R224">
        <f>O224/365</f>
        <v>0.15342465753424658</v>
      </c>
    </row>
    <row r="225" spans="1:19">
      <c r="A225" t="s">
        <v>61</v>
      </c>
      <c r="B225" s="3" t="s">
        <v>59</v>
      </c>
      <c r="C225" t="s">
        <v>2</v>
      </c>
      <c r="D225" t="s">
        <v>45</v>
      </c>
      <c r="E225" s="8">
        <v>7.7141575499999995</v>
      </c>
      <c r="F225" s="8">
        <v>4.2649999999999997</v>
      </c>
      <c r="G225" s="2" t="s">
        <v>11</v>
      </c>
      <c r="H225" t="s">
        <v>16</v>
      </c>
      <c r="I225" t="s">
        <v>18</v>
      </c>
      <c r="J225" t="s">
        <v>7</v>
      </c>
      <c r="K225" s="3" t="s">
        <v>68</v>
      </c>
      <c r="M225" s="8">
        <v>26.8</v>
      </c>
      <c r="N225">
        <f>M225/100</f>
        <v>0.26800000000000002</v>
      </c>
      <c r="O225">
        <v>56</v>
      </c>
      <c r="P225">
        <f>O225/30</f>
        <v>1.8666666666666667</v>
      </c>
      <c r="Q225" s="3">
        <v>2</v>
      </c>
      <c r="R225">
        <f>O225/365</f>
        <v>0.15342465753424658</v>
      </c>
    </row>
    <row r="226" spans="1:19">
      <c r="A226" t="s">
        <v>62</v>
      </c>
      <c r="B226" s="3" t="s">
        <v>63</v>
      </c>
      <c r="C226" t="s">
        <v>49</v>
      </c>
      <c r="D226" t="s">
        <v>24</v>
      </c>
      <c r="E226" s="11" t="s">
        <v>12</v>
      </c>
      <c r="F226" s="11" t="s">
        <v>12</v>
      </c>
      <c r="G226" t="s">
        <v>24</v>
      </c>
      <c r="H226" s="3" t="s">
        <v>23</v>
      </c>
      <c r="I226" s="3" t="s">
        <v>19</v>
      </c>
      <c r="J226" t="s">
        <v>7</v>
      </c>
      <c r="K226" s="3" t="s">
        <v>68</v>
      </c>
      <c r="L226" s="5">
        <v>42930</v>
      </c>
      <c r="M226" s="11">
        <v>100</v>
      </c>
      <c r="N226">
        <v>1</v>
      </c>
      <c r="O226">
        <v>0</v>
      </c>
      <c r="P226">
        <f>O226/30</f>
        <v>0</v>
      </c>
      <c r="Q226">
        <v>0</v>
      </c>
      <c r="R226">
        <f>O226/265</f>
        <v>0</v>
      </c>
    </row>
    <row r="227" spans="1:19">
      <c r="A227" t="s">
        <v>62</v>
      </c>
      <c r="B227" s="3" t="s">
        <v>63</v>
      </c>
      <c r="C227" t="s">
        <v>49</v>
      </c>
      <c r="D227" t="s">
        <v>24</v>
      </c>
      <c r="E227" s="11" t="s">
        <v>12</v>
      </c>
      <c r="F227" s="11" t="s">
        <v>12</v>
      </c>
      <c r="G227" t="s">
        <v>24</v>
      </c>
      <c r="H227" t="s">
        <v>22</v>
      </c>
      <c r="I227" t="s">
        <v>19</v>
      </c>
      <c r="J227" t="s">
        <v>7</v>
      </c>
      <c r="K227" s="3" t="s">
        <v>68</v>
      </c>
      <c r="L227" s="5">
        <v>42930</v>
      </c>
      <c r="M227" s="11">
        <v>100</v>
      </c>
      <c r="N227">
        <v>1</v>
      </c>
      <c r="O227">
        <v>0</v>
      </c>
      <c r="P227">
        <f>O227/30</f>
        <v>0</v>
      </c>
      <c r="Q227">
        <v>0</v>
      </c>
      <c r="R227">
        <f>O227/265</f>
        <v>0</v>
      </c>
    </row>
    <row r="228" spans="1:19">
      <c r="A228" t="s">
        <v>62</v>
      </c>
      <c r="B228" s="3" t="s">
        <v>63</v>
      </c>
      <c r="C228" t="s">
        <v>49</v>
      </c>
      <c r="D228" t="s">
        <v>24</v>
      </c>
      <c r="E228" s="11" t="s">
        <v>12</v>
      </c>
      <c r="F228" s="11" t="s">
        <v>12</v>
      </c>
      <c r="G228" t="s">
        <v>24</v>
      </c>
      <c r="H228" t="s">
        <v>20</v>
      </c>
      <c r="I228" t="s">
        <v>17</v>
      </c>
      <c r="J228" t="s">
        <v>7</v>
      </c>
      <c r="K228" s="3" t="s">
        <v>68</v>
      </c>
      <c r="L228" s="5">
        <v>42930</v>
      </c>
      <c r="M228" s="11">
        <v>100</v>
      </c>
      <c r="N228">
        <v>1</v>
      </c>
      <c r="O228">
        <v>0</v>
      </c>
      <c r="P228">
        <f>O228/30</f>
        <v>0</v>
      </c>
      <c r="Q228">
        <v>0</v>
      </c>
      <c r="R228">
        <f>O228/265</f>
        <v>0</v>
      </c>
    </row>
    <row r="229" spans="1:19">
      <c r="A229" t="s">
        <v>62</v>
      </c>
      <c r="B229" s="3" t="s">
        <v>63</v>
      </c>
      <c r="C229" t="s">
        <v>49</v>
      </c>
      <c r="D229" t="s">
        <v>33</v>
      </c>
      <c r="E229">
        <v>2.5478714707407706</v>
      </c>
      <c r="F229" s="11" t="s">
        <v>12</v>
      </c>
      <c r="G229" s="2">
        <v>2</v>
      </c>
      <c r="H229" t="s">
        <v>20</v>
      </c>
      <c r="I229" t="s">
        <v>17</v>
      </c>
      <c r="J229" t="s">
        <v>7</v>
      </c>
      <c r="K229" s="3" t="s">
        <v>68</v>
      </c>
      <c r="L229" s="5">
        <v>42943</v>
      </c>
      <c r="M229" s="11">
        <v>45.989944936557336</v>
      </c>
      <c r="N229">
        <v>0.45989944900000002</v>
      </c>
      <c r="O229">
        <v>14</v>
      </c>
      <c r="P229">
        <f>O229/30</f>
        <v>0.46666666666666667</v>
      </c>
      <c r="Q229">
        <f>14/30</f>
        <v>0.46666666666666667</v>
      </c>
      <c r="R229">
        <f>O229/265</f>
        <v>5.2830188679245285E-2</v>
      </c>
    </row>
    <row r="230" spans="1:19">
      <c r="A230" t="s">
        <v>62</v>
      </c>
      <c r="B230" s="3" t="s">
        <v>63</v>
      </c>
      <c r="C230" t="s">
        <v>49</v>
      </c>
      <c r="D230" t="s">
        <v>34</v>
      </c>
      <c r="E230">
        <v>8.0456634603799735</v>
      </c>
      <c r="F230" s="11" t="s">
        <v>12</v>
      </c>
      <c r="G230" s="2">
        <v>3</v>
      </c>
      <c r="H230" t="s">
        <v>20</v>
      </c>
      <c r="I230" t="s">
        <v>17</v>
      </c>
      <c r="J230" t="s">
        <v>7</v>
      </c>
      <c r="K230" s="3" t="s">
        <v>68</v>
      </c>
      <c r="L230" s="5">
        <v>42943</v>
      </c>
      <c r="M230" s="11">
        <v>41.784781059466312</v>
      </c>
      <c r="N230">
        <v>0.41784781100000001</v>
      </c>
      <c r="O230">
        <v>14</v>
      </c>
      <c r="P230">
        <f>O230/30</f>
        <v>0.46666666666666667</v>
      </c>
      <c r="Q230">
        <f>14/30</f>
        <v>0.46666666666666667</v>
      </c>
      <c r="R230">
        <f>O230/265</f>
        <v>5.2830188679245285E-2</v>
      </c>
    </row>
    <row r="231" spans="1:19">
      <c r="A231" t="s">
        <v>62</v>
      </c>
      <c r="B231" s="3" t="s">
        <v>63</v>
      </c>
      <c r="C231" t="s">
        <v>49</v>
      </c>
      <c r="D231" t="s">
        <v>35</v>
      </c>
      <c r="E231" t="s">
        <v>12</v>
      </c>
      <c r="F231" t="s">
        <v>12</v>
      </c>
      <c r="G231" s="2">
        <v>4</v>
      </c>
      <c r="H231" t="s">
        <v>20</v>
      </c>
      <c r="I231" t="s">
        <v>17</v>
      </c>
      <c r="J231" t="s">
        <v>7</v>
      </c>
      <c r="K231" s="3" t="s">
        <v>68</v>
      </c>
      <c r="L231" s="5">
        <v>42943</v>
      </c>
      <c r="M231" t="s">
        <v>12</v>
      </c>
      <c r="N231" t="s">
        <v>12</v>
      </c>
      <c r="O231">
        <v>14</v>
      </c>
      <c r="P231">
        <f>O231/30</f>
        <v>0.46666666666666667</v>
      </c>
      <c r="Q231">
        <f>14/30</f>
        <v>0.46666666666666667</v>
      </c>
      <c r="R231">
        <f>O231/265</f>
        <v>5.2830188679245285E-2</v>
      </c>
      <c r="S231" t="s">
        <v>53</v>
      </c>
    </row>
    <row r="232" spans="1:19">
      <c r="A232" t="s">
        <v>62</v>
      </c>
      <c r="B232" s="3" t="s">
        <v>63</v>
      </c>
      <c r="C232" t="s">
        <v>49</v>
      </c>
      <c r="D232" t="s">
        <v>36</v>
      </c>
      <c r="E232">
        <v>9.6956101437528908</v>
      </c>
      <c r="F232" s="11" t="s">
        <v>12</v>
      </c>
      <c r="G232" s="2">
        <v>5</v>
      </c>
      <c r="H232" t="s">
        <v>20</v>
      </c>
      <c r="I232" t="s">
        <v>17</v>
      </c>
      <c r="J232" t="s">
        <v>7</v>
      </c>
      <c r="K232" s="3" t="s">
        <v>68</v>
      </c>
      <c r="L232" s="5">
        <v>42943</v>
      </c>
      <c r="M232" s="11">
        <v>57.728989061465995</v>
      </c>
      <c r="N232">
        <v>0.57728989100000005</v>
      </c>
      <c r="O232">
        <v>14</v>
      </c>
      <c r="P232">
        <f>O232/30</f>
        <v>0.46666666666666667</v>
      </c>
      <c r="Q232">
        <f>14/30</f>
        <v>0.46666666666666667</v>
      </c>
      <c r="R232">
        <f>O232/265</f>
        <v>5.2830188679245285E-2</v>
      </c>
    </row>
    <row r="233" spans="1:19">
      <c r="A233" t="s">
        <v>62</v>
      </c>
      <c r="B233" s="3" t="s">
        <v>63</v>
      </c>
      <c r="C233" t="s">
        <v>49</v>
      </c>
      <c r="D233" t="s">
        <v>37</v>
      </c>
      <c r="E233">
        <v>8.4510107136455517</v>
      </c>
      <c r="F233" s="11" t="s">
        <v>12</v>
      </c>
      <c r="G233" s="2">
        <v>6</v>
      </c>
      <c r="H233" t="s">
        <v>20</v>
      </c>
      <c r="I233" t="s">
        <v>17</v>
      </c>
      <c r="J233" t="s">
        <v>7</v>
      </c>
      <c r="K233" s="3" t="s">
        <v>68</v>
      </c>
      <c r="L233" s="5">
        <v>42943</v>
      </c>
      <c r="M233" s="11">
        <v>39.562172976300396</v>
      </c>
      <c r="N233">
        <v>0.39562173</v>
      </c>
      <c r="O233">
        <v>14</v>
      </c>
      <c r="P233">
        <f>O233/30</f>
        <v>0.46666666666666667</v>
      </c>
      <c r="Q233">
        <f>14/30</f>
        <v>0.46666666666666667</v>
      </c>
      <c r="R233">
        <f>O233/265</f>
        <v>5.2830188679245285E-2</v>
      </c>
    </row>
    <row r="234" spans="1:19">
      <c r="A234" t="s">
        <v>62</v>
      </c>
      <c r="B234" s="3" t="s">
        <v>63</v>
      </c>
      <c r="C234" t="s">
        <v>49</v>
      </c>
      <c r="D234" t="s">
        <v>38</v>
      </c>
      <c r="E234">
        <v>9.6414346687554584</v>
      </c>
      <c r="F234" s="11" t="s">
        <v>12</v>
      </c>
      <c r="G234" s="2">
        <v>7</v>
      </c>
      <c r="H234" t="s">
        <v>20</v>
      </c>
      <c r="I234" t="s">
        <v>17</v>
      </c>
      <c r="J234" t="s">
        <v>7</v>
      </c>
      <c r="K234" s="3" t="s">
        <v>68</v>
      </c>
      <c r="L234" s="5">
        <v>42943</v>
      </c>
      <c r="M234" s="11">
        <v>53.435441755329514</v>
      </c>
      <c r="N234">
        <v>0.53435441800000005</v>
      </c>
      <c r="O234">
        <v>14</v>
      </c>
      <c r="P234">
        <f>O234/30</f>
        <v>0.46666666666666667</v>
      </c>
      <c r="Q234">
        <f>14/30</f>
        <v>0.46666666666666667</v>
      </c>
      <c r="R234">
        <f>O234/265</f>
        <v>5.2830188679245285E-2</v>
      </c>
    </row>
    <row r="235" spans="1:19">
      <c r="A235" t="s">
        <v>62</v>
      </c>
      <c r="B235" s="3" t="s">
        <v>63</v>
      </c>
      <c r="C235" t="s">
        <v>49</v>
      </c>
      <c r="D235" t="s">
        <v>39</v>
      </c>
      <c r="E235">
        <v>8.9724307546090376</v>
      </c>
      <c r="F235" s="11" t="s">
        <v>12</v>
      </c>
      <c r="G235" s="2">
        <v>8</v>
      </c>
      <c r="H235" t="s">
        <v>20</v>
      </c>
      <c r="I235" t="s">
        <v>17</v>
      </c>
      <c r="J235" t="s">
        <v>7</v>
      </c>
      <c r="K235" s="3" t="s">
        <v>68</v>
      </c>
      <c r="L235" s="5">
        <v>42943</v>
      </c>
      <c r="M235" s="11">
        <v>50.086105675146776</v>
      </c>
      <c r="N235">
        <v>0.50086105700000005</v>
      </c>
      <c r="O235">
        <v>14</v>
      </c>
      <c r="P235">
        <f>O235/30</f>
        <v>0.46666666666666667</v>
      </c>
      <c r="Q235">
        <f>14/30</f>
        <v>0.46666666666666667</v>
      </c>
      <c r="R235">
        <f>O235/265</f>
        <v>5.2830188679245285E-2</v>
      </c>
    </row>
    <row r="236" spans="1:19">
      <c r="A236" t="s">
        <v>62</v>
      </c>
      <c r="B236" s="3" t="s">
        <v>63</v>
      </c>
      <c r="C236" t="s">
        <v>49</v>
      </c>
      <c r="D236" t="s">
        <v>28</v>
      </c>
      <c r="E236">
        <v>5.8833270501200499</v>
      </c>
      <c r="F236" s="11" t="s">
        <v>12</v>
      </c>
      <c r="G236" s="2">
        <v>1</v>
      </c>
      <c r="H236" t="s">
        <v>22</v>
      </c>
      <c r="I236" t="s">
        <v>19</v>
      </c>
      <c r="J236" t="s">
        <v>7</v>
      </c>
      <c r="K236" s="3" t="s">
        <v>68</v>
      </c>
      <c r="L236" s="5">
        <v>42943</v>
      </c>
      <c r="M236" s="11">
        <v>55.708570549315283</v>
      </c>
      <c r="N236">
        <v>0.55708570499999999</v>
      </c>
      <c r="O236">
        <v>14</v>
      </c>
      <c r="P236">
        <f>O236/30</f>
        <v>0.46666666666666667</v>
      </c>
      <c r="Q236">
        <f>14/30</f>
        <v>0.46666666666666667</v>
      </c>
      <c r="R236">
        <f>O236/265</f>
        <v>5.2830188679245285E-2</v>
      </c>
    </row>
    <row r="237" spans="1:19">
      <c r="A237" t="s">
        <v>62</v>
      </c>
      <c r="B237" s="3" t="s">
        <v>63</v>
      </c>
      <c r="C237" t="s">
        <v>49</v>
      </c>
      <c r="D237" t="s">
        <v>29</v>
      </c>
      <c r="E237">
        <v>6.0062278264664481</v>
      </c>
      <c r="F237" s="11" t="s">
        <v>12</v>
      </c>
      <c r="G237" s="2">
        <v>2</v>
      </c>
      <c r="H237" t="s">
        <v>22</v>
      </c>
      <c r="I237" t="s">
        <v>19</v>
      </c>
      <c r="J237" t="s">
        <v>7</v>
      </c>
      <c r="K237" s="3" t="s">
        <v>68</v>
      </c>
      <c r="L237" s="5">
        <v>42943</v>
      </c>
      <c r="M237" s="11">
        <v>48.505530713108968</v>
      </c>
      <c r="N237">
        <v>0.48505530699999999</v>
      </c>
      <c r="O237">
        <v>14</v>
      </c>
      <c r="P237">
        <f>O237/30</f>
        <v>0.46666666666666667</v>
      </c>
      <c r="Q237">
        <f>14/30</f>
        <v>0.46666666666666667</v>
      </c>
      <c r="R237">
        <f>O237/265</f>
        <v>5.2830188679245285E-2</v>
      </c>
    </row>
    <row r="238" spans="1:19">
      <c r="A238" t="s">
        <v>62</v>
      </c>
      <c r="B238" s="3" t="s">
        <v>63</v>
      </c>
      <c r="C238" t="s">
        <v>49</v>
      </c>
      <c r="D238" t="s">
        <v>30</v>
      </c>
      <c r="E238">
        <v>7.9941605774741955</v>
      </c>
      <c r="F238" s="11" t="s">
        <v>12</v>
      </c>
      <c r="G238" s="2">
        <v>4</v>
      </c>
      <c r="H238" t="s">
        <v>22</v>
      </c>
      <c r="I238" t="s">
        <v>19</v>
      </c>
      <c r="J238" t="s">
        <v>7</v>
      </c>
      <c r="K238" s="3" t="s">
        <v>68</v>
      </c>
      <c r="L238" s="5">
        <v>42943</v>
      </c>
      <c r="M238" s="11">
        <v>58.503108747507135</v>
      </c>
      <c r="N238">
        <v>0.58503108699999995</v>
      </c>
      <c r="O238">
        <v>14</v>
      </c>
      <c r="P238">
        <f>O238/30</f>
        <v>0.46666666666666667</v>
      </c>
      <c r="Q238">
        <f>14/30</f>
        <v>0.46666666666666667</v>
      </c>
      <c r="R238">
        <f>O238/265</f>
        <v>5.2830188679245285E-2</v>
      </c>
    </row>
    <row r="239" spans="1:19">
      <c r="A239" t="s">
        <v>62</v>
      </c>
      <c r="B239" s="3" t="s">
        <v>63</v>
      </c>
      <c r="C239" t="s">
        <v>49</v>
      </c>
      <c r="D239" t="s">
        <v>31</v>
      </c>
      <c r="E239">
        <v>5.6749336994933941</v>
      </c>
      <c r="F239" s="11" t="s">
        <v>12</v>
      </c>
      <c r="G239" s="2">
        <v>5</v>
      </c>
      <c r="H239" t="s">
        <v>22</v>
      </c>
      <c r="I239" s="3" t="s">
        <v>19</v>
      </c>
      <c r="J239" t="s">
        <v>7</v>
      </c>
      <c r="K239" s="3" t="s">
        <v>68</v>
      </c>
      <c r="L239" s="5">
        <v>42943</v>
      </c>
      <c r="M239" s="11">
        <v>58.520066566043582</v>
      </c>
      <c r="N239">
        <v>0.58520066599999998</v>
      </c>
      <c r="O239">
        <v>14</v>
      </c>
      <c r="P239">
        <f>O239/30</f>
        <v>0.46666666666666667</v>
      </c>
      <c r="Q239">
        <f>14/30</f>
        <v>0.46666666666666667</v>
      </c>
      <c r="R239">
        <f>O239/265</f>
        <v>5.2830188679245285E-2</v>
      </c>
    </row>
    <row r="240" spans="1:19">
      <c r="A240" t="s">
        <v>62</v>
      </c>
      <c r="B240" s="3" t="s">
        <v>63</v>
      </c>
      <c r="C240" t="s">
        <v>49</v>
      </c>
      <c r="D240" t="s">
        <v>32</v>
      </c>
      <c r="E240">
        <v>8.8115723856063752</v>
      </c>
      <c r="F240" s="11" t="s">
        <v>12</v>
      </c>
      <c r="G240" s="2">
        <v>6</v>
      </c>
      <c r="H240" t="s">
        <v>22</v>
      </c>
      <c r="I240" t="s">
        <v>19</v>
      </c>
      <c r="J240" t="s">
        <v>7</v>
      </c>
      <c r="K240" s="3" t="s">
        <v>68</v>
      </c>
      <c r="L240" s="5">
        <v>42943</v>
      </c>
      <c r="M240" s="11">
        <v>53.5186998237713</v>
      </c>
      <c r="N240">
        <v>0.53518699800000002</v>
      </c>
      <c r="O240">
        <v>14</v>
      </c>
      <c r="P240">
        <f>O240/30</f>
        <v>0.46666666666666667</v>
      </c>
      <c r="Q240">
        <f>14/30</f>
        <v>0.46666666666666667</v>
      </c>
      <c r="R240">
        <f>O240/265</f>
        <v>5.2830188679245285E-2</v>
      </c>
    </row>
    <row r="241" spans="1:18">
      <c r="A241" t="s">
        <v>62</v>
      </c>
      <c r="B241" s="3" t="s">
        <v>63</v>
      </c>
      <c r="C241" t="s">
        <v>49</v>
      </c>
      <c r="D241" t="s">
        <v>42</v>
      </c>
      <c r="E241">
        <v>5.8085946416325864</v>
      </c>
      <c r="F241" s="11" t="s">
        <v>12</v>
      </c>
      <c r="G241" s="2">
        <v>7</v>
      </c>
      <c r="H241" t="s">
        <v>22</v>
      </c>
      <c r="I241" t="s">
        <v>19</v>
      </c>
      <c r="J241" t="s">
        <v>7</v>
      </c>
      <c r="K241" s="3" t="s">
        <v>68</v>
      </c>
      <c r="L241" s="5">
        <v>42943</v>
      </c>
      <c r="M241" s="11">
        <v>50.22328548644338</v>
      </c>
      <c r="N241">
        <v>0.50223285500000003</v>
      </c>
      <c r="O241">
        <v>14</v>
      </c>
      <c r="P241">
        <f>O241/30</f>
        <v>0.46666666666666667</v>
      </c>
      <c r="Q241">
        <f>14/30</f>
        <v>0.46666666666666667</v>
      </c>
      <c r="R241">
        <f>O241/265</f>
        <v>5.2830188679245285E-2</v>
      </c>
    </row>
    <row r="242" spans="1:18">
      <c r="A242" t="s">
        <v>62</v>
      </c>
      <c r="B242" s="3" t="s">
        <v>63</v>
      </c>
      <c r="C242" t="s">
        <v>49</v>
      </c>
      <c r="D242" t="s">
        <v>43</v>
      </c>
      <c r="E242">
        <v>9.2370232905979268</v>
      </c>
      <c r="F242" s="11" t="s">
        <v>12</v>
      </c>
      <c r="G242" s="2">
        <v>8</v>
      </c>
      <c r="H242" t="s">
        <v>22</v>
      </c>
      <c r="I242" t="s">
        <v>19</v>
      </c>
      <c r="J242" t="s">
        <v>7</v>
      </c>
      <c r="K242" s="3" t="s">
        <v>68</v>
      </c>
      <c r="L242" s="5">
        <v>42943</v>
      </c>
      <c r="M242" s="11">
        <v>52.106394839531731</v>
      </c>
      <c r="N242">
        <v>0.521063948</v>
      </c>
      <c r="O242">
        <v>14</v>
      </c>
      <c r="P242">
        <f>O242/30</f>
        <v>0.46666666666666667</v>
      </c>
      <c r="Q242">
        <f>14/30</f>
        <v>0.46666666666666667</v>
      </c>
      <c r="R242">
        <f>O242/265</f>
        <v>5.2830188679245285E-2</v>
      </c>
    </row>
    <row r="243" spans="1:18">
      <c r="A243" t="s">
        <v>62</v>
      </c>
      <c r="B243" s="3" t="s">
        <v>63</v>
      </c>
      <c r="C243" t="s">
        <v>49</v>
      </c>
      <c r="D243" t="s">
        <v>33</v>
      </c>
      <c r="E243">
        <v>5.0000000000000009</v>
      </c>
      <c r="F243">
        <v>5.94</v>
      </c>
      <c r="G243" s="2">
        <v>2</v>
      </c>
      <c r="H243" t="s">
        <v>20</v>
      </c>
      <c r="I243" t="s">
        <v>17</v>
      </c>
      <c r="J243" t="s">
        <v>7</v>
      </c>
      <c r="K243" s="3" t="s">
        <v>68</v>
      </c>
      <c r="L243" s="5">
        <v>42961</v>
      </c>
      <c r="M243" s="11">
        <v>32.52026060702368</v>
      </c>
      <c r="N243">
        <v>0.32520260600000001</v>
      </c>
      <c r="O243" s="3">
        <v>31</v>
      </c>
      <c r="P243">
        <f>O243/30</f>
        <v>1.0333333333333334</v>
      </c>
      <c r="Q243" s="3">
        <v>1</v>
      </c>
      <c r="R243">
        <f>O243/265</f>
        <v>0.1169811320754717</v>
      </c>
    </row>
    <row r="244" spans="1:18">
      <c r="A244" t="s">
        <v>62</v>
      </c>
      <c r="B244" s="3" t="s">
        <v>63</v>
      </c>
      <c r="C244" t="s">
        <v>49</v>
      </c>
      <c r="D244" t="s">
        <v>34</v>
      </c>
      <c r="E244">
        <v>4.4666666666666659</v>
      </c>
      <c r="F244">
        <v>5.45</v>
      </c>
      <c r="G244" s="2">
        <v>3</v>
      </c>
      <c r="H244" t="s">
        <v>20</v>
      </c>
      <c r="I244" t="s">
        <v>17</v>
      </c>
      <c r="J244" t="s">
        <v>7</v>
      </c>
      <c r="K244" s="3" t="s">
        <v>68</v>
      </c>
      <c r="L244" s="5">
        <v>42961</v>
      </c>
      <c r="M244" s="11">
        <v>32.479681030516787</v>
      </c>
      <c r="N244">
        <v>0.32479680999999999</v>
      </c>
      <c r="O244" s="3">
        <v>31</v>
      </c>
      <c r="P244">
        <f>O244/30</f>
        <v>1.0333333333333334</v>
      </c>
      <c r="Q244" s="3">
        <v>1</v>
      </c>
      <c r="R244">
        <f>O244/265</f>
        <v>0.1169811320754717</v>
      </c>
    </row>
    <row r="245" spans="1:18">
      <c r="A245" t="s">
        <v>62</v>
      </c>
      <c r="B245" s="3" t="s">
        <v>63</v>
      </c>
      <c r="C245" t="s">
        <v>49</v>
      </c>
      <c r="D245" t="s">
        <v>35</v>
      </c>
      <c r="E245">
        <v>12.200000000000001</v>
      </c>
      <c r="F245">
        <v>4.59</v>
      </c>
      <c r="G245" s="2">
        <v>4</v>
      </c>
      <c r="H245" t="s">
        <v>20</v>
      </c>
      <c r="I245" t="s">
        <v>17</v>
      </c>
      <c r="J245" t="s">
        <v>7</v>
      </c>
      <c r="K245" s="3" t="s">
        <v>68</v>
      </c>
      <c r="L245" s="5">
        <v>42961</v>
      </c>
      <c r="M245" s="11">
        <v>30.382803068655324</v>
      </c>
      <c r="N245">
        <v>0.303828031</v>
      </c>
      <c r="O245" s="3">
        <v>31</v>
      </c>
      <c r="P245">
        <f>O245/30</f>
        <v>1.0333333333333334</v>
      </c>
      <c r="Q245" s="3">
        <v>1</v>
      </c>
      <c r="R245">
        <f>O245/265</f>
        <v>0.1169811320754717</v>
      </c>
    </row>
    <row r="246" spans="1:18">
      <c r="A246" t="s">
        <v>62</v>
      </c>
      <c r="B246" s="3" t="s">
        <v>63</v>
      </c>
      <c r="C246" t="s">
        <v>49</v>
      </c>
      <c r="D246" t="s">
        <v>36</v>
      </c>
      <c r="E246" s="11">
        <v>8.2000000000000011</v>
      </c>
      <c r="F246" s="11">
        <v>4.2699999999999996</v>
      </c>
      <c r="G246" s="2">
        <v>5</v>
      </c>
      <c r="H246" t="s">
        <v>20</v>
      </c>
      <c r="I246" t="s">
        <v>17</v>
      </c>
      <c r="J246" t="s">
        <v>7</v>
      </c>
      <c r="K246" s="3" t="s">
        <v>68</v>
      </c>
      <c r="L246" s="5">
        <v>42961</v>
      </c>
      <c r="M246" s="11">
        <v>39.862650226314969</v>
      </c>
      <c r="N246">
        <v>0.39862650199999999</v>
      </c>
      <c r="O246" s="3">
        <v>31</v>
      </c>
      <c r="P246">
        <f>O246/30</f>
        <v>1.0333333333333334</v>
      </c>
      <c r="Q246" s="3">
        <v>1</v>
      </c>
      <c r="R246">
        <f>O246/265</f>
        <v>0.1169811320754717</v>
      </c>
    </row>
    <row r="247" spans="1:18">
      <c r="A247" t="s">
        <v>62</v>
      </c>
      <c r="B247" s="3" t="s">
        <v>63</v>
      </c>
      <c r="C247" t="s">
        <v>49</v>
      </c>
      <c r="D247" t="s">
        <v>37</v>
      </c>
      <c r="E247" s="11">
        <v>7.0999999999999988</v>
      </c>
      <c r="F247" s="11">
        <v>5.39</v>
      </c>
      <c r="G247" s="2">
        <v>6</v>
      </c>
      <c r="H247" t="s">
        <v>20</v>
      </c>
      <c r="I247" t="s">
        <v>17</v>
      </c>
      <c r="J247" t="s">
        <v>7</v>
      </c>
      <c r="K247" s="3" t="s">
        <v>68</v>
      </c>
      <c r="L247" s="5">
        <v>42961</v>
      </c>
      <c r="M247">
        <v>22.161070636680392</v>
      </c>
      <c r="N247">
        <v>0.22161070599999999</v>
      </c>
      <c r="O247" s="3">
        <v>31</v>
      </c>
      <c r="P247">
        <f>O247/30</f>
        <v>1.0333333333333334</v>
      </c>
      <c r="Q247" s="3">
        <v>1</v>
      </c>
      <c r="R247">
        <f>O247/265</f>
        <v>0.1169811320754717</v>
      </c>
    </row>
    <row r="248" spans="1:18">
      <c r="A248" t="s">
        <v>62</v>
      </c>
      <c r="B248" s="3" t="s">
        <v>63</v>
      </c>
      <c r="C248" t="s">
        <v>49</v>
      </c>
      <c r="D248" t="s">
        <v>38</v>
      </c>
      <c r="E248" s="11">
        <v>8.1666666666666661</v>
      </c>
      <c r="F248" s="11">
        <v>4.4000000000000004</v>
      </c>
      <c r="G248" s="2">
        <v>7</v>
      </c>
      <c r="H248" t="s">
        <v>20</v>
      </c>
      <c r="I248" t="s">
        <v>17</v>
      </c>
      <c r="J248" t="s">
        <v>7</v>
      </c>
      <c r="K248" s="3" t="s">
        <v>68</v>
      </c>
      <c r="L248" s="5">
        <v>42961</v>
      </c>
      <c r="M248" s="11">
        <v>44.025829965929795</v>
      </c>
      <c r="N248">
        <v>0.44025829999999999</v>
      </c>
      <c r="O248" s="3">
        <v>31</v>
      </c>
      <c r="P248">
        <f>O248/30</f>
        <v>1.0333333333333334</v>
      </c>
      <c r="Q248" s="3">
        <v>1</v>
      </c>
      <c r="R248">
        <f>O248/265</f>
        <v>0.1169811320754717</v>
      </c>
    </row>
    <row r="249" spans="1:18">
      <c r="A249" t="s">
        <v>62</v>
      </c>
      <c r="B249" s="3" t="s">
        <v>63</v>
      </c>
      <c r="C249" t="s">
        <v>49</v>
      </c>
      <c r="D249" t="s">
        <v>39</v>
      </c>
      <c r="E249" s="11">
        <v>9.9666666666666668</v>
      </c>
      <c r="F249" s="11">
        <v>3.94</v>
      </c>
      <c r="G249" s="2">
        <v>8</v>
      </c>
      <c r="H249" t="s">
        <v>20</v>
      </c>
      <c r="I249" t="s">
        <v>17</v>
      </c>
      <c r="J249" t="s">
        <v>7</v>
      </c>
      <c r="K249" s="3" t="s">
        <v>68</v>
      </c>
      <c r="L249" s="5">
        <v>42961</v>
      </c>
      <c r="M249" s="11">
        <v>26.801556420233464</v>
      </c>
      <c r="N249">
        <v>0.26801556399999998</v>
      </c>
      <c r="O249" s="3">
        <v>31</v>
      </c>
      <c r="P249">
        <f>O249/30</f>
        <v>1.0333333333333334</v>
      </c>
      <c r="Q249" s="3">
        <v>1</v>
      </c>
      <c r="R249">
        <f>O249/265</f>
        <v>0.1169811320754717</v>
      </c>
    </row>
    <row r="250" spans="1:18">
      <c r="A250" t="s">
        <v>62</v>
      </c>
      <c r="B250" s="3" t="s">
        <v>63</v>
      </c>
      <c r="C250" t="s">
        <v>49</v>
      </c>
      <c r="D250" t="s">
        <v>28</v>
      </c>
      <c r="E250" s="11">
        <v>2.8333333333333335</v>
      </c>
      <c r="F250" s="11">
        <v>3.45</v>
      </c>
      <c r="G250" s="2">
        <v>1</v>
      </c>
      <c r="H250" t="s">
        <v>22</v>
      </c>
      <c r="I250" t="s">
        <v>19</v>
      </c>
      <c r="J250" t="s">
        <v>7</v>
      </c>
      <c r="K250" s="3" t="s">
        <v>68</v>
      </c>
      <c r="L250" s="5">
        <v>42961</v>
      </c>
      <c r="M250">
        <v>29.836141958530714</v>
      </c>
      <c r="N250">
        <v>0.29836141999999999</v>
      </c>
      <c r="O250" s="3">
        <v>31</v>
      </c>
      <c r="P250">
        <f>O250/30</f>
        <v>1.0333333333333334</v>
      </c>
      <c r="Q250" s="3">
        <v>1</v>
      </c>
      <c r="R250">
        <f>O250/265</f>
        <v>0.1169811320754717</v>
      </c>
    </row>
    <row r="251" spans="1:18">
      <c r="A251" t="s">
        <v>62</v>
      </c>
      <c r="B251" s="3" t="s">
        <v>63</v>
      </c>
      <c r="C251" t="s">
        <v>49</v>
      </c>
      <c r="D251" t="s">
        <v>29</v>
      </c>
      <c r="E251" s="11">
        <v>1.8333333333333333</v>
      </c>
      <c r="F251" s="11">
        <v>3.4</v>
      </c>
      <c r="G251" s="2">
        <v>2</v>
      </c>
      <c r="H251" t="s">
        <v>22</v>
      </c>
      <c r="I251" t="s">
        <v>19</v>
      </c>
      <c r="J251" t="s">
        <v>7</v>
      </c>
      <c r="K251" s="3" t="s">
        <v>68</v>
      </c>
      <c r="L251" s="5">
        <v>42961</v>
      </c>
      <c r="M251">
        <v>32.387818618760591</v>
      </c>
      <c r="N251">
        <v>0.32387818600000001</v>
      </c>
      <c r="O251" s="3">
        <v>31</v>
      </c>
      <c r="P251">
        <f>O251/30</f>
        <v>1.0333333333333334</v>
      </c>
      <c r="Q251" s="3">
        <v>1</v>
      </c>
      <c r="R251">
        <f>O251/265</f>
        <v>0.1169811320754717</v>
      </c>
    </row>
    <row r="252" spans="1:18">
      <c r="A252" t="s">
        <v>62</v>
      </c>
      <c r="B252" s="3" t="s">
        <v>63</v>
      </c>
      <c r="C252" t="s">
        <v>49</v>
      </c>
      <c r="D252" t="s">
        <v>30</v>
      </c>
      <c r="E252" s="11">
        <v>2.8333333333333335</v>
      </c>
      <c r="F252" s="11">
        <v>3.48</v>
      </c>
      <c r="G252" s="2">
        <v>4</v>
      </c>
      <c r="H252" t="s">
        <v>22</v>
      </c>
      <c r="I252" t="s">
        <v>19</v>
      </c>
      <c r="J252" t="s">
        <v>7</v>
      </c>
      <c r="K252" s="3" t="s">
        <v>68</v>
      </c>
      <c r="L252" s="5">
        <v>42961</v>
      </c>
      <c r="M252">
        <v>35.633435761795482</v>
      </c>
      <c r="N252">
        <v>0.35633435800000002</v>
      </c>
      <c r="O252" s="3">
        <v>31</v>
      </c>
      <c r="P252">
        <f>O252/30</f>
        <v>1.0333333333333334</v>
      </c>
      <c r="Q252" s="3">
        <v>1</v>
      </c>
      <c r="R252">
        <f>O252/265</f>
        <v>0.1169811320754717</v>
      </c>
    </row>
    <row r="253" spans="1:18">
      <c r="A253" t="s">
        <v>62</v>
      </c>
      <c r="B253" s="3" t="s">
        <v>63</v>
      </c>
      <c r="C253" t="s">
        <v>49</v>
      </c>
      <c r="D253" t="s">
        <v>31</v>
      </c>
      <c r="E253" s="11">
        <v>3</v>
      </c>
      <c r="F253" s="11">
        <v>3.55</v>
      </c>
      <c r="G253" s="2">
        <v>5</v>
      </c>
      <c r="H253" t="s">
        <v>22</v>
      </c>
      <c r="I253" s="3" t="s">
        <v>19</v>
      </c>
      <c r="J253" t="s">
        <v>7</v>
      </c>
      <c r="K253" s="3" t="s">
        <v>68</v>
      </c>
      <c r="L253" s="5">
        <v>42961</v>
      </c>
      <c r="M253">
        <v>40.209682392846133</v>
      </c>
      <c r="N253">
        <v>0.40209682400000002</v>
      </c>
      <c r="O253" s="3">
        <v>31</v>
      </c>
      <c r="P253">
        <f>O253/30</f>
        <v>1.0333333333333334</v>
      </c>
      <c r="Q253" s="3">
        <v>1</v>
      </c>
      <c r="R253">
        <f>O253/265</f>
        <v>0.1169811320754717</v>
      </c>
    </row>
    <row r="254" spans="1:18">
      <c r="A254" t="s">
        <v>62</v>
      </c>
      <c r="B254" s="3" t="s">
        <v>63</v>
      </c>
      <c r="C254" t="s">
        <v>49</v>
      </c>
      <c r="D254" t="s">
        <v>32</v>
      </c>
      <c r="E254" s="11">
        <v>6</v>
      </c>
      <c r="F254" s="11">
        <v>3.38</v>
      </c>
      <c r="G254" s="2">
        <v>6</v>
      </c>
      <c r="H254" t="s">
        <v>22</v>
      </c>
      <c r="I254" t="s">
        <v>19</v>
      </c>
      <c r="J254" t="s">
        <v>7</v>
      </c>
      <c r="K254" s="3" t="s">
        <v>68</v>
      </c>
      <c r="L254" s="5">
        <v>42961</v>
      </c>
      <c r="M254">
        <v>29.272255967810572</v>
      </c>
      <c r="N254">
        <v>0.29272256000000002</v>
      </c>
      <c r="O254" s="3">
        <v>31</v>
      </c>
      <c r="P254">
        <f>O254/30</f>
        <v>1.0333333333333334</v>
      </c>
      <c r="Q254" s="3">
        <v>1</v>
      </c>
      <c r="R254">
        <f>O254/265</f>
        <v>0.1169811320754717</v>
      </c>
    </row>
    <row r="255" spans="1:18">
      <c r="A255" t="s">
        <v>62</v>
      </c>
      <c r="B255" s="3" t="s">
        <v>63</v>
      </c>
      <c r="C255" t="s">
        <v>49</v>
      </c>
      <c r="D255" t="s">
        <v>42</v>
      </c>
      <c r="E255" s="11">
        <v>2.2333333333333334</v>
      </c>
      <c r="F255" s="11">
        <v>3.52</v>
      </c>
      <c r="G255" s="2">
        <v>7</v>
      </c>
      <c r="H255" t="s">
        <v>22</v>
      </c>
      <c r="I255" t="s">
        <v>19</v>
      </c>
      <c r="J255" t="s">
        <v>7</v>
      </c>
      <c r="K255" s="3" t="s">
        <v>68</v>
      </c>
      <c r="L255" s="5">
        <v>42961</v>
      </c>
      <c r="M255">
        <v>40.284540474741327</v>
      </c>
      <c r="N255">
        <v>0.40284540499999999</v>
      </c>
      <c r="O255" s="3">
        <v>31</v>
      </c>
      <c r="P255">
        <f>O255/30</f>
        <v>1.0333333333333334</v>
      </c>
      <c r="Q255" s="3">
        <v>1</v>
      </c>
      <c r="R255">
        <f>O255/265</f>
        <v>0.1169811320754717</v>
      </c>
    </row>
    <row r="256" spans="1:18">
      <c r="A256" t="s">
        <v>62</v>
      </c>
      <c r="B256" s="3" t="s">
        <v>63</v>
      </c>
      <c r="C256" t="s">
        <v>49</v>
      </c>
      <c r="D256" t="s">
        <v>43</v>
      </c>
      <c r="E256" s="11">
        <v>4.5333333333333332</v>
      </c>
      <c r="F256" s="11">
        <v>3.13</v>
      </c>
      <c r="G256" s="2">
        <v>8</v>
      </c>
      <c r="H256" t="s">
        <v>22</v>
      </c>
      <c r="I256" t="s">
        <v>19</v>
      </c>
      <c r="J256" t="s">
        <v>7</v>
      </c>
      <c r="K256" s="3" t="s">
        <v>68</v>
      </c>
      <c r="L256" s="5">
        <v>42961</v>
      </c>
      <c r="M256">
        <v>31.879941659629996</v>
      </c>
      <c r="N256">
        <v>0.31879941699999997</v>
      </c>
      <c r="O256" s="3">
        <v>31</v>
      </c>
      <c r="P256">
        <f>O256/30</f>
        <v>1.0333333333333334</v>
      </c>
      <c r="Q256" s="3">
        <v>1</v>
      </c>
      <c r="R256">
        <f>O256/265</f>
        <v>0.1169811320754717</v>
      </c>
    </row>
    <row r="257" spans="1:19">
      <c r="A257" t="s">
        <v>62</v>
      </c>
      <c r="B257" s="3" t="s">
        <v>63</v>
      </c>
      <c r="C257" t="s">
        <v>49</v>
      </c>
      <c r="D257" t="s">
        <v>33</v>
      </c>
      <c r="E257" s="11">
        <f>AVERAGE(2.4,10.5,7.1)</f>
        <v>6.666666666666667</v>
      </c>
      <c r="F257" s="11">
        <v>5.67</v>
      </c>
      <c r="G257" s="2">
        <v>2</v>
      </c>
      <c r="H257" t="s">
        <v>20</v>
      </c>
      <c r="I257" t="s">
        <v>17</v>
      </c>
      <c r="J257" t="s">
        <v>7</v>
      </c>
      <c r="K257" s="3" t="s">
        <v>68</v>
      </c>
      <c r="L257" s="5">
        <v>43021</v>
      </c>
      <c r="M257" s="11">
        <v>22.189102181948254</v>
      </c>
      <c r="N257">
        <v>0.22189102199999999</v>
      </c>
      <c r="O257">
        <v>92</v>
      </c>
      <c r="P257">
        <f>O257/30</f>
        <v>3.0666666666666669</v>
      </c>
      <c r="Q257" s="3">
        <v>3</v>
      </c>
      <c r="R257">
        <f>O257/265</f>
        <v>0.3471698113207547</v>
      </c>
    </row>
    <row r="258" spans="1:19">
      <c r="A258" t="s">
        <v>62</v>
      </c>
      <c r="B258" t="s">
        <v>63</v>
      </c>
      <c r="C258" t="s">
        <v>49</v>
      </c>
      <c r="D258" t="s">
        <v>34</v>
      </c>
      <c r="E258">
        <f>AVERAGE(11.9,9.3,6.1)</f>
        <v>9.1000000000000014</v>
      </c>
      <c r="F258">
        <v>5.27</v>
      </c>
      <c r="G258" s="2">
        <v>3</v>
      </c>
      <c r="H258" t="s">
        <v>20</v>
      </c>
      <c r="I258" t="s">
        <v>17</v>
      </c>
      <c r="J258" t="s">
        <v>7</v>
      </c>
      <c r="K258" s="3" t="s">
        <v>68</v>
      </c>
      <c r="L258" s="5">
        <v>43021</v>
      </c>
      <c r="M258" s="11">
        <v>12.525644373158269</v>
      </c>
      <c r="N258">
        <v>0.12525644399999999</v>
      </c>
      <c r="O258">
        <v>92</v>
      </c>
      <c r="P258">
        <f>O258/30</f>
        <v>3.0666666666666669</v>
      </c>
      <c r="Q258" s="3">
        <v>3</v>
      </c>
      <c r="R258">
        <f>O258/265</f>
        <v>0.3471698113207547</v>
      </c>
    </row>
    <row r="259" spans="1:19">
      <c r="A259" t="s">
        <v>62</v>
      </c>
      <c r="B259" t="s">
        <v>63</v>
      </c>
      <c r="C259" t="s">
        <v>49</v>
      </c>
      <c r="D259" t="s">
        <v>35</v>
      </c>
      <c r="E259">
        <f>AVERAGE(18.1,14.5,14.1)</f>
        <v>15.566666666666668</v>
      </c>
      <c r="F259">
        <v>4.04</v>
      </c>
      <c r="G259" s="2">
        <v>4</v>
      </c>
      <c r="H259" t="s">
        <v>20</v>
      </c>
      <c r="I259" t="s">
        <v>17</v>
      </c>
      <c r="J259" t="s">
        <v>7</v>
      </c>
      <c r="K259" s="3" t="s">
        <v>68</v>
      </c>
      <c r="L259" s="5">
        <v>43021</v>
      </c>
      <c r="M259" s="11">
        <v>7.7962031965183458</v>
      </c>
      <c r="N259">
        <v>7.7962032000000001E-2</v>
      </c>
      <c r="O259">
        <v>92</v>
      </c>
      <c r="P259">
        <f>O259/30</f>
        <v>3.0666666666666669</v>
      </c>
      <c r="Q259" s="3">
        <v>3</v>
      </c>
      <c r="R259">
        <f>O259/265</f>
        <v>0.3471698113207547</v>
      </c>
    </row>
    <row r="260" spans="1:19">
      <c r="A260" t="s">
        <v>62</v>
      </c>
      <c r="B260" s="3" t="s">
        <v>63</v>
      </c>
      <c r="C260" t="s">
        <v>49</v>
      </c>
      <c r="D260" t="s">
        <v>36</v>
      </c>
      <c r="E260">
        <f>AVERAGE(10.8,13.1,11.8)</f>
        <v>11.9</v>
      </c>
      <c r="F260">
        <v>3.88</v>
      </c>
      <c r="G260" s="2">
        <v>5</v>
      </c>
      <c r="H260" t="s">
        <v>20</v>
      </c>
      <c r="I260" t="s">
        <v>17</v>
      </c>
      <c r="J260" t="s">
        <v>7</v>
      </c>
      <c r="K260" s="3" t="s">
        <v>68</v>
      </c>
      <c r="L260" s="5">
        <v>43021</v>
      </c>
      <c r="M260" s="11">
        <v>15.007633587786259</v>
      </c>
      <c r="N260">
        <v>0.150076336</v>
      </c>
      <c r="O260">
        <v>92</v>
      </c>
      <c r="P260">
        <f>O260/30</f>
        <v>3.0666666666666669</v>
      </c>
      <c r="Q260" s="3">
        <v>3</v>
      </c>
      <c r="R260">
        <f>O260/265</f>
        <v>0.3471698113207547</v>
      </c>
    </row>
    <row r="261" spans="1:19">
      <c r="A261" t="s">
        <v>62</v>
      </c>
      <c r="B261" t="s">
        <v>63</v>
      </c>
      <c r="C261" t="s">
        <v>49</v>
      </c>
      <c r="D261" t="s">
        <v>37</v>
      </c>
      <c r="E261">
        <f>AVERAGE(5.9,7,9)</f>
        <v>7.3</v>
      </c>
      <c r="F261">
        <v>4.78</v>
      </c>
      <c r="G261" s="2">
        <v>6</v>
      </c>
      <c r="H261" t="s">
        <v>20</v>
      </c>
      <c r="I261" t="s">
        <v>17</v>
      </c>
      <c r="J261" t="s">
        <v>7</v>
      </c>
      <c r="K261" s="3" t="s">
        <v>68</v>
      </c>
      <c r="L261" s="5">
        <v>43021</v>
      </c>
      <c r="M261" s="11">
        <v>9.4198303875723219</v>
      </c>
      <c r="N261">
        <v>9.4198303999999997E-2</v>
      </c>
      <c r="O261">
        <v>92</v>
      </c>
      <c r="P261">
        <f>O261/30</f>
        <v>3.0666666666666669</v>
      </c>
      <c r="Q261" s="3">
        <v>3</v>
      </c>
      <c r="R261">
        <f>O261/265</f>
        <v>0.3471698113207547</v>
      </c>
    </row>
    <row r="262" spans="1:19">
      <c r="A262" t="s">
        <v>62</v>
      </c>
      <c r="B262" s="3" t="s">
        <v>63</v>
      </c>
      <c r="C262" t="s">
        <v>49</v>
      </c>
      <c r="D262" t="s">
        <v>38</v>
      </c>
      <c r="E262" s="11">
        <f>AVERAGE(9.8,8.8,7.2)</f>
        <v>8.6</v>
      </c>
      <c r="F262" s="11">
        <v>3.89</v>
      </c>
      <c r="G262" s="2">
        <v>7</v>
      </c>
      <c r="H262" t="s">
        <v>20</v>
      </c>
      <c r="I262" t="s">
        <v>17</v>
      </c>
      <c r="J262" t="s">
        <v>7</v>
      </c>
      <c r="K262" s="3" t="s">
        <v>68</v>
      </c>
      <c r="L262" s="5">
        <v>43021</v>
      </c>
      <c r="M262" s="11">
        <v>24.484000000000002</v>
      </c>
      <c r="N262">
        <v>0.24484</v>
      </c>
      <c r="O262">
        <v>92</v>
      </c>
      <c r="P262">
        <f>O262/30</f>
        <v>3.0666666666666669</v>
      </c>
      <c r="Q262" s="3">
        <v>3</v>
      </c>
      <c r="R262">
        <f>O262/265</f>
        <v>0.3471698113207547</v>
      </c>
    </row>
    <row r="263" spans="1:19">
      <c r="A263" t="s">
        <v>62</v>
      </c>
      <c r="B263" s="3" t="s">
        <v>63</v>
      </c>
      <c r="C263" t="s">
        <v>49</v>
      </c>
      <c r="D263" t="s">
        <v>39</v>
      </c>
      <c r="E263" s="11">
        <f>AVERAGE(6.7,7.9,7.3)</f>
        <v>7.3000000000000007</v>
      </c>
      <c r="F263" s="11">
        <v>3.76</v>
      </c>
      <c r="G263" s="2">
        <v>8</v>
      </c>
      <c r="H263" t="s">
        <v>20</v>
      </c>
      <c r="I263" t="s">
        <v>17</v>
      </c>
      <c r="J263" t="s">
        <v>7</v>
      </c>
      <c r="K263" s="3" t="s">
        <v>68</v>
      </c>
      <c r="L263" s="5">
        <v>43021</v>
      </c>
      <c r="M263" s="11">
        <v>26.084698361965643</v>
      </c>
      <c r="N263">
        <v>0.260846984</v>
      </c>
      <c r="O263">
        <v>92</v>
      </c>
      <c r="P263">
        <f>O263/30</f>
        <v>3.0666666666666669</v>
      </c>
      <c r="Q263" s="3">
        <v>3</v>
      </c>
      <c r="R263">
        <f>O263/265</f>
        <v>0.3471698113207547</v>
      </c>
    </row>
    <row r="264" spans="1:19">
      <c r="A264" t="s">
        <v>62</v>
      </c>
      <c r="B264" s="3" t="s">
        <v>63</v>
      </c>
      <c r="C264" t="s">
        <v>49</v>
      </c>
      <c r="D264" t="s">
        <v>28</v>
      </c>
      <c r="E264" s="11">
        <f>AVERAGE(3.4,3.2,4.6)</f>
        <v>3.7333333333333329</v>
      </c>
      <c r="F264" s="11">
        <v>3.51</v>
      </c>
      <c r="G264" s="2">
        <v>1</v>
      </c>
      <c r="H264" t="s">
        <v>22</v>
      </c>
      <c r="I264" t="s">
        <v>19</v>
      </c>
      <c r="J264" t="s">
        <v>7</v>
      </c>
      <c r="K264" s="3" t="s">
        <v>68</v>
      </c>
      <c r="L264" s="5">
        <v>43021</v>
      </c>
      <c r="M264" s="11">
        <v>28.130990415335461</v>
      </c>
      <c r="N264">
        <v>0.281309904</v>
      </c>
      <c r="O264">
        <v>92</v>
      </c>
      <c r="P264">
        <f>O264/30</f>
        <v>3.0666666666666669</v>
      </c>
      <c r="Q264" s="3">
        <v>3</v>
      </c>
      <c r="R264">
        <f>O264/265</f>
        <v>0.3471698113207547</v>
      </c>
    </row>
    <row r="265" spans="1:19">
      <c r="A265" t="s">
        <v>62</v>
      </c>
      <c r="B265" s="3" t="s">
        <v>63</v>
      </c>
      <c r="C265" t="s">
        <v>49</v>
      </c>
      <c r="D265" t="s">
        <v>29</v>
      </c>
      <c r="E265" s="11">
        <f>AVERAGE(4.6,4.6,6.2)</f>
        <v>5.1333333333333329</v>
      </c>
      <c r="F265" s="11">
        <v>3.5</v>
      </c>
      <c r="G265" s="2">
        <v>2</v>
      </c>
      <c r="H265" t="s">
        <v>22</v>
      </c>
      <c r="I265" t="s">
        <v>19</v>
      </c>
      <c r="J265" t="s">
        <v>7</v>
      </c>
      <c r="K265" s="3" t="s">
        <v>68</v>
      </c>
      <c r="L265" s="5">
        <v>43021</v>
      </c>
      <c r="M265" s="11">
        <v>20.813957814069418</v>
      </c>
      <c r="N265">
        <v>0.20813957799999999</v>
      </c>
      <c r="O265">
        <v>92</v>
      </c>
      <c r="P265">
        <f>O265/30</f>
        <v>3.0666666666666669</v>
      </c>
      <c r="Q265" s="3">
        <v>3</v>
      </c>
      <c r="R265">
        <f>O265/265</f>
        <v>0.3471698113207547</v>
      </c>
    </row>
    <row r="266" spans="1:19">
      <c r="A266" t="s">
        <v>62</v>
      </c>
      <c r="B266" s="3" t="s">
        <v>63</v>
      </c>
      <c r="C266" t="s">
        <v>49</v>
      </c>
      <c r="D266" t="s">
        <v>30</v>
      </c>
      <c r="E266">
        <f>AVERAGE(8,7,5.4)</f>
        <v>6.8</v>
      </c>
      <c r="F266">
        <v>3.31</v>
      </c>
      <c r="G266" s="2">
        <v>4</v>
      </c>
      <c r="H266" t="s">
        <v>22</v>
      </c>
      <c r="I266" t="s">
        <v>19</v>
      </c>
      <c r="J266" t="s">
        <v>7</v>
      </c>
      <c r="K266" s="3" t="s">
        <v>68</v>
      </c>
      <c r="L266" s="5">
        <v>43021</v>
      </c>
      <c r="M266" s="11">
        <v>29.609329446064137</v>
      </c>
      <c r="N266">
        <v>0.29609329400000001</v>
      </c>
      <c r="O266">
        <v>92</v>
      </c>
      <c r="P266">
        <f>O266/30</f>
        <v>3.0666666666666669</v>
      </c>
      <c r="Q266" s="3">
        <v>3</v>
      </c>
      <c r="R266">
        <f>O266/265</f>
        <v>0.3471698113207547</v>
      </c>
    </row>
    <row r="267" spans="1:19">
      <c r="A267" t="s">
        <v>62</v>
      </c>
      <c r="B267" s="3" t="s">
        <v>63</v>
      </c>
      <c r="C267" t="s">
        <v>49</v>
      </c>
      <c r="D267" t="s">
        <v>31</v>
      </c>
      <c r="E267">
        <f>AVERAGE(6.5,11.9,11.9)</f>
        <v>10.1</v>
      </c>
      <c r="F267">
        <v>3.59</v>
      </c>
      <c r="G267" s="2">
        <v>5</v>
      </c>
      <c r="H267" t="s">
        <v>22</v>
      </c>
      <c r="I267" s="3" t="s">
        <v>19</v>
      </c>
      <c r="J267" t="s">
        <v>7</v>
      </c>
      <c r="K267" s="3" t="s">
        <v>68</v>
      </c>
      <c r="L267" s="5">
        <v>43021</v>
      </c>
      <c r="M267" s="11">
        <v>18.055394599605982</v>
      </c>
      <c r="N267">
        <v>0.18055394599999999</v>
      </c>
      <c r="O267">
        <v>92</v>
      </c>
      <c r="P267">
        <f>O267/30</f>
        <v>3.0666666666666669</v>
      </c>
      <c r="Q267" s="3">
        <v>3</v>
      </c>
      <c r="R267">
        <f>O267/265</f>
        <v>0.3471698113207547</v>
      </c>
    </row>
    <row r="268" spans="1:19">
      <c r="A268" t="s">
        <v>62</v>
      </c>
      <c r="B268" s="3" t="s">
        <v>63</v>
      </c>
      <c r="C268" t="s">
        <v>49</v>
      </c>
      <c r="D268" t="s">
        <v>32</v>
      </c>
      <c r="E268">
        <f>AVERAGE(4.5,4.3,3.7)</f>
        <v>4.166666666666667</v>
      </c>
      <c r="F268">
        <v>3.57</v>
      </c>
      <c r="G268" s="2">
        <v>6</v>
      </c>
      <c r="H268" t="s">
        <v>22</v>
      </c>
      <c r="I268" t="s">
        <v>19</v>
      </c>
      <c r="J268" t="s">
        <v>7</v>
      </c>
      <c r="K268" s="3" t="s">
        <v>68</v>
      </c>
      <c r="L268" s="5">
        <v>43021</v>
      </c>
      <c r="M268" s="11">
        <v>18.559203980099504</v>
      </c>
      <c r="N268">
        <v>0.18559204000000001</v>
      </c>
      <c r="O268">
        <v>92</v>
      </c>
      <c r="P268">
        <f>O268/30</f>
        <v>3.0666666666666669</v>
      </c>
      <c r="Q268" s="3">
        <v>3</v>
      </c>
      <c r="R268">
        <f>O268/265</f>
        <v>0.3471698113207547</v>
      </c>
    </row>
    <row r="269" spans="1:19">
      <c r="A269" t="s">
        <v>62</v>
      </c>
      <c r="B269" s="3" t="s">
        <v>63</v>
      </c>
      <c r="C269" t="s">
        <v>49</v>
      </c>
      <c r="D269" t="s">
        <v>42</v>
      </c>
      <c r="E269" s="11">
        <f>AVERAGE(2.2,1.9,2.3)</f>
        <v>2.1333333333333333</v>
      </c>
      <c r="F269" s="11">
        <v>3.49</v>
      </c>
      <c r="G269" s="2">
        <v>7</v>
      </c>
      <c r="H269" t="s">
        <v>22</v>
      </c>
      <c r="I269" t="s">
        <v>19</v>
      </c>
      <c r="J269" t="s">
        <v>7</v>
      </c>
      <c r="K269" s="3" t="s">
        <v>68</v>
      </c>
      <c r="L269" s="5">
        <v>43021</v>
      </c>
      <c r="M269">
        <v>20.857154122146433</v>
      </c>
      <c r="N269">
        <v>0.208571541</v>
      </c>
      <c r="O269">
        <v>92</v>
      </c>
      <c r="P269">
        <f>O269/30</f>
        <v>3.0666666666666669</v>
      </c>
      <c r="Q269" s="3">
        <v>3</v>
      </c>
      <c r="R269">
        <f>O269/265</f>
        <v>0.3471698113207547</v>
      </c>
    </row>
    <row r="270" spans="1:19">
      <c r="A270" t="s">
        <v>62</v>
      </c>
      <c r="B270" s="3" t="s">
        <v>63</v>
      </c>
      <c r="C270" t="s">
        <v>49</v>
      </c>
      <c r="D270" t="s">
        <v>43</v>
      </c>
      <c r="E270" s="11">
        <f>AVERAGE(3.2,3.1,4.8)</f>
        <v>3.7000000000000006</v>
      </c>
      <c r="F270" s="11">
        <v>3.04</v>
      </c>
      <c r="G270" s="2">
        <v>8</v>
      </c>
      <c r="H270" t="s">
        <v>22</v>
      </c>
      <c r="I270" t="s">
        <v>19</v>
      </c>
      <c r="J270" t="s">
        <v>7</v>
      </c>
      <c r="K270" s="3" t="s">
        <v>68</v>
      </c>
      <c r="L270" s="5">
        <v>43021</v>
      </c>
      <c r="M270" s="11" t="s">
        <v>12</v>
      </c>
      <c r="N270" t="s">
        <v>12</v>
      </c>
      <c r="O270">
        <v>92</v>
      </c>
      <c r="P270">
        <f>O270/30</f>
        <v>3.0666666666666669</v>
      </c>
      <c r="Q270" s="3">
        <v>3</v>
      </c>
      <c r="R270">
        <f>O270/265</f>
        <v>0.3471698113207547</v>
      </c>
      <c r="S270" t="s">
        <v>53</v>
      </c>
    </row>
    <row r="271" spans="1:19">
      <c r="A271" t="s">
        <v>61</v>
      </c>
      <c r="B271" s="3" t="s">
        <v>59</v>
      </c>
      <c r="C271" t="s">
        <v>2</v>
      </c>
      <c r="D271" s="3" t="s">
        <v>24</v>
      </c>
      <c r="E271" s="10" t="s">
        <v>12</v>
      </c>
      <c r="F271" s="10" t="s">
        <v>12</v>
      </c>
      <c r="G271" t="s">
        <v>24</v>
      </c>
      <c r="H271" t="s">
        <v>21</v>
      </c>
      <c r="I271" s="3" t="s">
        <v>17</v>
      </c>
      <c r="J271" t="s">
        <v>8</v>
      </c>
      <c r="K271" s="3" t="s">
        <v>69</v>
      </c>
      <c r="M271" s="12">
        <v>100</v>
      </c>
      <c r="N271">
        <f>M271/100</f>
        <v>1</v>
      </c>
      <c r="O271">
        <v>0</v>
      </c>
      <c r="P271">
        <f>O271/30</f>
        <v>0</v>
      </c>
      <c r="Q271">
        <v>0</v>
      </c>
      <c r="R271">
        <f>O271/365</f>
        <v>0</v>
      </c>
    </row>
    <row r="272" spans="1:19">
      <c r="A272" t="s">
        <v>61</v>
      </c>
      <c r="B272" s="3" t="s">
        <v>59</v>
      </c>
      <c r="C272" t="s">
        <v>2</v>
      </c>
      <c r="D272" s="3" t="s">
        <v>24</v>
      </c>
      <c r="E272" s="10" t="s">
        <v>12</v>
      </c>
      <c r="F272" s="10" t="s">
        <v>12</v>
      </c>
      <c r="G272" t="s">
        <v>24</v>
      </c>
      <c r="H272" t="s">
        <v>22</v>
      </c>
      <c r="I272" s="3" t="s">
        <v>19</v>
      </c>
      <c r="J272" t="s">
        <v>8</v>
      </c>
      <c r="K272" s="3" t="s">
        <v>69</v>
      </c>
      <c r="M272" s="12">
        <v>100</v>
      </c>
      <c r="N272">
        <f>M272/100</f>
        <v>1</v>
      </c>
      <c r="O272">
        <v>0</v>
      </c>
      <c r="P272">
        <f>O272/30</f>
        <v>0</v>
      </c>
      <c r="Q272">
        <v>0</v>
      </c>
      <c r="R272">
        <f>O272/365</f>
        <v>0</v>
      </c>
    </row>
    <row r="273" spans="1:18">
      <c r="A273" t="s">
        <v>61</v>
      </c>
      <c r="B273" s="3" t="s">
        <v>59</v>
      </c>
      <c r="C273" t="s">
        <v>2</v>
      </c>
      <c r="D273" s="3" t="s">
        <v>24</v>
      </c>
      <c r="E273" s="10" t="s">
        <v>12</v>
      </c>
      <c r="F273" s="10" t="s">
        <v>12</v>
      </c>
      <c r="G273" t="s">
        <v>24</v>
      </c>
      <c r="H273" t="s">
        <v>16</v>
      </c>
      <c r="I273" s="3" t="s">
        <v>18</v>
      </c>
      <c r="J273" t="s">
        <v>8</v>
      </c>
      <c r="K273" s="3" t="s">
        <v>69</v>
      </c>
      <c r="M273" s="12">
        <v>100</v>
      </c>
      <c r="N273">
        <f>M273/100</f>
        <v>1</v>
      </c>
      <c r="O273">
        <v>0</v>
      </c>
      <c r="P273">
        <f>O273/30</f>
        <v>0</v>
      </c>
      <c r="Q273">
        <v>0</v>
      </c>
      <c r="R273">
        <f>O273/365</f>
        <v>0</v>
      </c>
    </row>
    <row r="274" spans="1:18">
      <c r="A274" t="s">
        <v>61</v>
      </c>
      <c r="B274" s="3" t="s">
        <v>59</v>
      </c>
      <c r="C274" t="s">
        <v>2</v>
      </c>
      <c r="D274" t="s">
        <v>44</v>
      </c>
      <c r="E274" s="8">
        <v>9.5950207664999994</v>
      </c>
      <c r="F274" s="8">
        <v>5.5</v>
      </c>
      <c r="G274" s="2" t="s">
        <v>6</v>
      </c>
      <c r="H274" t="s">
        <v>21</v>
      </c>
      <c r="I274" t="s">
        <v>17</v>
      </c>
      <c r="J274" t="s">
        <v>8</v>
      </c>
      <c r="K274" s="3" t="s">
        <v>69</v>
      </c>
      <c r="M274" s="8">
        <v>31.111111111111111</v>
      </c>
      <c r="N274">
        <f>M274/100</f>
        <v>0.31111111111111112</v>
      </c>
      <c r="O274">
        <v>14</v>
      </c>
      <c r="P274">
        <f>O274/30</f>
        <v>0.46666666666666667</v>
      </c>
      <c r="Q274" s="3">
        <f>14/30</f>
        <v>0.46666666666666667</v>
      </c>
      <c r="R274">
        <f>O274/365</f>
        <v>3.8356164383561646E-2</v>
      </c>
    </row>
    <row r="275" spans="1:18">
      <c r="A275" t="s">
        <v>61</v>
      </c>
      <c r="B275" s="3" t="s">
        <v>59</v>
      </c>
      <c r="C275" t="s">
        <v>2</v>
      </c>
      <c r="D275" t="s">
        <v>44</v>
      </c>
      <c r="E275" s="8">
        <v>10.894032337500001</v>
      </c>
      <c r="F275" s="8">
        <v>5.0350000000000001</v>
      </c>
      <c r="G275" s="2" t="s">
        <v>10</v>
      </c>
      <c r="H275" t="s">
        <v>21</v>
      </c>
      <c r="I275" t="s">
        <v>17</v>
      </c>
      <c r="J275" t="s">
        <v>8</v>
      </c>
      <c r="K275" s="3" t="s">
        <v>69</v>
      </c>
      <c r="M275" s="8">
        <v>23.46153846153846</v>
      </c>
      <c r="N275">
        <f>M275/100</f>
        <v>0.23461538461538459</v>
      </c>
      <c r="O275">
        <v>14</v>
      </c>
      <c r="P275">
        <f>O275/30</f>
        <v>0.46666666666666667</v>
      </c>
      <c r="Q275" s="3">
        <f>14/30</f>
        <v>0.46666666666666667</v>
      </c>
      <c r="R275">
        <f>O275/365</f>
        <v>3.8356164383561646E-2</v>
      </c>
    </row>
    <row r="276" spans="1:18">
      <c r="A276" t="s">
        <v>61</v>
      </c>
      <c r="B276" s="3" t="s">
        <v>59</v>
      </c>
      <c r="C276" t="s">
        <v>2</v>
      </c>
      <c r="D276" t="s">
        <v>44</v>
      </c>
      <c r="E276" s="8">
        <v>7.6871781255000009</v>
      </c>
      <c r="F276" s="8">
        <v>5.2149999999999999</v>
      </c>
      <c r="G276" s="2" t="s">
        <v>11</v>
      </c>
      <c r="H276" t="s">
        <v>21</v>
      </c>
      <c r="I276" t="s">
        <v>17</v>
      </c>
      <c r="J276" t="s">
        <v>8</v>
      </c>
      <c r="K276" s="3" t="s">
        <v>69</v>
      </c>
      <c r="M276" s="8">
        <v>30.37037037037037</v>
      </c>
      <c r="N276">
        <f>M276/100</f>
        <v>0.3037037037037037</v>
      </c>
      <c r="O276">
        <v>14</v>
      </c>
      <c r="P276">
        <f>O276/30</f>
        <v>0.46666666666666667</v>
      </c>
      <c r="Q276" s="3">
        <f>14/30</f>
        <v>0.46666666666666667</v>
      </c>
      <c r="R276">
        <f>O276/365</f>
        <v>3.8356164383561646E-2</v>
      </c>
    </row>
    <row r="277" spans="1:18">
      <c r="A277" t="s">
        <v>61</v>
      </c>
      <c r="B277" s="3" t="s">
        <v>59</v>
      </c>
      <c r="C277" t="s">
        <v>2</v>
      </c>
      <c r="D277" t="s">
        <v>46</v>
      </c>
      <c r="E277" s="8">
        <v>11.061292134999999</v>
      </c>
      <c r="F277" s="8">
        <v>4.3000000000000007</v>
      </c>
      <c r="G277" s="2" t="s">
        <v>6</v>
      </c>
      <c r="H277" t="s">
        <v>22</v>
      </c>
      <c r="I277" t="s">
        <v>19</v>
      </c>
      <c r="J277" t="s">
        <v>8</v>
      </c>
      <c r="K277" s="3" t="s">
        <v>69</v>
      </c>
      <c r="M277" s="8">
        <v>30.416666666666664</v>
      </c>
      <c r="N277">
        <f>M277/100</f>
        <v>0.30416666666666664</v>
      </c>
      <c r="O277">
        <v>14</v>
      </c>
      <c r="P277">
        <f>O277/30</f>
        <v>0.46666666666666667</v>
      </c>
      <c r="Q277" s="3">
        <f>14/30</f>
        <v>0.46666666666666667</v>
      </c>
      <c r="R277">
        <f>O277/365</f>
        <v>3.8356164383561646E-2</v>
      </c>
    </row>
    <row r="278" spans="1:18">
      <c r="A278" t="s">
        <v>61</v>
      </c>
      <c r="B278" s="3" t="s">
        <v>59</v>
      </c>
      <c r="C278" t="s">
        <v>2</v>
      </c>
      <c r="D278" t="s">
        <v>46</v>
      </c>
      <c r="E278" s="8">
        <v>8.3673954639999994</v>
      </c>
      <c r="F278" s="8">
        <v>4.67</v>
      </c>
      <c r="G278" s="2" t="s">
        <v>10</v>
      </c>
      <c r="H278" t="s">
        <v>22</v>
      </c>
      <c r="I278" t="s">
        <v>19</v>
      </c>
      <c r="J278" t="s">
        <v>8</v>
      </c>
      <c r="K278" s="3" t="s">
        <v>69</v>
      </c>
      <c r="M278" s="8">
        <v>29.230769230769226</v>
      </c>
      <c r="N278">
        <f>M278/100</f>
        <v>0.29230769230769227</v>
      </c>
      <c r="O278">
        <v>14</v>
      </c>
      <c r="P278">
        <f>O278/30</f>
        <v>0.46666666666666667</v>
      </c>
      <c r="Q278" s="3">
        <f>14/30</f>
        <v>0.46666666666666667</v>
      </c>
      <c r="R278">
        <f>O278/365</f>
        <v>3.8356164383561646E-2</v>
      </c>
    </row>
    <row r="279" spans="1:18">
      <c r="A279" t="s">
        <v>61</v>
      </c>
      <c r="B279" s="3" t="s">
        <v>59</v>
      </c>
      <c r="C279" t="s">
        <v>2</v>
      </c>
      <c r="D279" t="s">
        <v>46</v>
      </c>
      <c r="E279" s="17">
        <v>13.57058806</v>
      </c>
      <c r="F279" s="17">
        <v>4.05</v>
      </c>
      <c r="G279" s="2" t="s">
        <v>11</v>
      </c>
      <c r="H279" t="s">
        <v>22</v>
      </c>
      <c r="I279" t="s">
        <v>19</v>
      </c>
      <c r="J279" t="s">
        <v>8</v>
      </c>
      <c r="K279" s="3" t="s">
        <v>69</v>
      </c>
      <c r="M279" s="8">
        <v>31.851851851851848</v>
      </c>
      <c r="N279">
        <f>M279/100</f>
        <v>0.31851851851851848</v>
      </c>
      <c r="O279">
        <v>14</v>
      </c>
      <c r="P279">
        <f>O279/30</f>
        <v>0.46666666666666667</v>
      </c>
      <c r="Q279" s="3">
        <f>14/30</f>
        <v>0.46666666666666667</v>
      </c>
      <c r="R279">
        <f>O279/365</f>
        <v>3.8356164383561646E-2</v>
      </c>
    </row>
    <row r="280" spans="1:18">
      <c r="A280" t="s">
        <v>61</v>
      </c>
      <c r="B280" s="3" t="s">
        <v>59</v>
      </c>
      <c r="C280" t="s">
        <v>2</v>
      </c>
      <c r="D280" t="s">
        <v>45</v>
      </c>
      <c r="E280" s="17">
        <v>7.9212943920000001</v>
      </c>
      <c r="F280" s="17">
        <v>5.5649999999999995</v>
      </c>
      <c r="G280" s="2" t="s">
        <v>6</v>
      </c>
      <c r="H280" t="s">
        <v>16</v>
      </c>
      <c r="I280" t="s">
        <v>18</v>
      </c>
      <c r="J280" t="s">
        <v>8</v>
      </c>
      <c r="K280" s="3" t="s">
        <v>69</v>
      </c>
      <c r="M280" s="8">
        <v>25.833333333333336</v>
      </c>
      <c r="N280">
        <f>M280/100</f>
        <v>0.25833333333333336</v>
      </c>
      <c r="O280">
        <v>14</v>
      </c>
      <c r="P280">
        <f>O280/30</f>
        <v>0.46666666666666667</v>
      </c>
      <c r="Q280" s="3">
        <f>14/30</f>
        <v>0.46666666666666667</v>
      </c>
      <c r="R280">
        <f>O280/365</f>
        <v>3.8356164383561646E-2</v>
      </c>
    </row>
    <row r="281" spans="1:18">
      <c r="A281" t="s">
        <v>61</v>
      </c>
      <c r="B281" s="3" t="s">
        <v>59</v>
      </c>
      <c r="C281" t="s">
        <v>2</v>
      </c>
      <c r="D281" t="s">
        <v>45</v>
      </c>
      <c r="E281" s="17">
        <v>8.7481467309999985</v>
      </c>
      <c r="F281" s="17">
        <v>4.375</v>
      </c>
      <c r="G281" s="2" t="s">
        <v>10</v>
      </c>
      <c r="H281" t="s">
        <v>16</v>
      </c>
      <c r="I281" t="s">
        <v>18</v>
      </c>
      <c r="J281" t="s">
        <v>8</v>
      </c>
      <c r="K281" s="3" t="s">
        <v>69</v>
      </c>
      <c r="M281" s="8">
        <v>32.4</v>
      </c>
      <c r="N281">
        <f>M281/100</f>
        <v>0.32400000000000001</v>
      </c>
      <c r="O281">
        <v>14</v>
      </c>
      <c r="P281">
        <f>O281/30</f>
        <v>0.46666666666666667</v>
      </c>
      <c r="Q281" s="3">
        <f>14/30</f>
        <v>0.46666666666666667</v>
      </c>
      <c r="R281">
        <f>O281/365</f>
        <v>3.8356164383561646E-2</v>
      </c>
    </row>
    <row r="282" spans="1:18">
      <c r="A282" t="s">
        <v>61</v>
      </c>
      <c r="B282" s="3" t="s">
        <v>59</v>
      </c>
      <c r="C282" t="s">
        <v>2</v>
      </c>
      <c r="D282" t="s">
        <v>45</v>
      </c>
      <c r="E282" s="17">
        <v>11.491361508499999</v>
      </c>
      <c r="F282" s="17">
        <v>4.2649999999999997</v>
      </c>
      <c r="G282" s="2" t="s">
        <v>11</v>
      </c>
      <c r="H282" t="s">
        <v>16</v>
      </c>
      <c r="I282" t="s">
        <v>18</v>
      </c>
      <c r="J282" t="s">
        <v>8</v>
      </c>
      <c r="K282" s="3" t="s">
        <v>69</v>
      </c>
      <c r="M282" s="8">
        <v>32.799999999999997</v>
      </c>
      <c r="N282">
        <f>M282/100</f>
        <v>0.32799999999999996</v>
      </c>
      <c r="O282">
        <v>14</v>
      </c>
      <c r="P282">
        <f>O282/30</f>
        <v>0.46666666666666667</v>
      </c>
      <c r="Q282" s="3">
        <f>14/30</f>
        <v>0.46666666666666667</v>
      </c>
      <c r="R282">
        <f>O282/365</f>
        <v>3.8356164383561646E-2</v>
      </c>
    </row>
    <row r="283" spans="1:18">
      <c r="A283" t="s">
        <v>61</v>
      </c>
      <c r="B283" s="3" t="s">
        <v>59</v>
      </c>
      <c r="C283" t="s">
        <v>2</v>
      </c>
      <c r="D283" t="s">
        <v>44</v>
      </c>
      <c r="E283" s="17">
        <v>14.467248625</v>
      </c>
      <c r="F283" s="17">
        <v>5.5</v>
      </c>
      <c r="G283" s="2" t="s">
        <v>6</v>
      </c>
      <c r="H283" t="s">
        <v>21</v>
      </c>
      <c r="I283" t="s">
        <v>17</v>
      </c>
      <c r="J283" t="s">
        <v>8</v>
      </c>
      <c r="K283" s="3" t="s">
        <v>69</v>
      </c>
      <c r="M283" s="8">
        <v>20.8</v>
      </c>
      <c r="N283">
        <f>M283/100</f>
        <v>0.20800000000000002</v>
      </c>
      <c r="O283">
        <v>28</v>
      </c>
      <c r="P283">
        <f>O283/30</f>
        <v>0.93333333333333335</v>
      </c>
      <c r="Q283" s="3">
        <v>1</v>
      </c>
      <c r="R283">
        <f>O283/365</f>
        <v>7.6712328767123292E-2</v>
      </c>
    </row>
    <row r="284" spans="1:18">
      <c r="A284" t="s">
        <v>61</v>
      </c>
      <c r="B284" s="3" t="s">
        <v>59</v>
      </c>
      <c r="C284" t="s">
        <v>2</v>
      </c>
      <c r="D284" t="s">
        <v>44</v>
      </c>
      <c r="E284" s="17">
        <v>13.25310614</v>
      </c>
      <c r="F284" s="17">
        <v>5.0350000000000001</v>
      </c>
      <c r="G284" s="2" t="s">
        <v>10</v>
      </c>
      <c r="H284" t="s">
        <v>21</v>
      </c>
      <c r="I284" t="s">
        <v>17</v>
      </c>
      <c r="J284" t="s">
        <v>8</v>
      </c>
      <c r="K284" s="3" t="s">
        <v>69</v>
      </c>
      <c r="M284" s="8">
        <v>12</v>
      </c>
      <c r="N284">
        <f>M284/100</f>
        <v>0.12</v>
      </c>
      <c r="O284">
        <v>28</v>
      </c>
      <c r="P284">
        <f>O284/30</f>
        <v>0.93333333333333335</v>
      </c>
      <c r="Q284" s="3">
        <v>1</v>
      </c>
      <c r="R284">
        <f>O284/365</f>
        <v>7.6712328767123292E-2</v>
      </c>
    </row>
    <row r="285" spans="1:18">
      <c r="A285" t="s">
        <v>61</v>
      </c>
      <c r="B285" s="3" t="s">
        <v>59</v>
      </c>
      <c r="C285" t="s">
        <v>2</v>
      </c>
      <c r="D285" t="s">
        <v>44</v>
      </c>
      <c r="E285" s="17">
        <v>11.73112918</v>
      </c>
      <c r="F285" s="17">
        <v>5.2149999999999999</v>
      </c>
      <c r="G285" s="2" t="s">
        <v>11</v>
      </c>
      <c r="H285" t="s">
        <v>21</v>
      </c>
      <c r="I285" t="s">
        <v>17</v>
      </c>
      <c r="J285" t="s">
        <v>8</v>
      </c>
      <c r="K285" s="3" t="s">
        <v>69</v>
      </c>
      <c r="M285" s="8">
        <v>24.583333333333336</v>
      </c>
      <c r="N285">
        <f>M285/100</f>
        <v>0.24583333333333335</v>
      </c>
      <c r="O285">
        <v>28</v>
      </c>
      <c r="P285">
        <f>O285/30</f>
        <v>0.93333333333333335</v>
      </c>
      <c r="Q285" s="3">
        <v>1</v>
      </c>
      <c r="R285">
        <f>O285/365</f>
        <v>7.6712328767123292E-2</v>
      </c>
    </row>
    <row r="286" spans="1:18">
      <c r="A286" t="s">
        <v>61</v>
      </c>
      <c r="B286" s="3" t="s">
        <v>59</v>
      </c>
      <c r="C286" t="s">
        <v>2</v>
      </c>
      <c r="D286" t="s">
        <v>46</v>
      </c>
      <c r="E286" s="17">
        <v>8.4878752244999998</v>
      </c>
      <c r="F286" s="17">
        <v>4.3000000000000007</v>
      </c>
      <c r="G286" s="2" t="s">
        <v>6</v>
      </c>
      <c r="H286" t="s">
        <v>22</v>
      </c>
      <c r="I286" t="s">
        <v>19</v>
      </c>
      <c r="J286" t="s">
        <v>8</v>
      </c>
      <c r="K286" s="3" t="s">
        <v>69</v>
      </c>
      <c r="M286" s="8">
        <v>16.666666666666664</v>
      </c>
      <c r="N286">
        <f>M286/100</f>
        <v>0.16666666666666663</v>
      </c>
      <c r="O286">
        <v>28</v>
      </c>
      <c r="P286">
        <f>O286/30</f>
        <v>0.93333333333333335</v>
      </c>
      <c r="Q286" s="3">
        <v>1</v>
      </c>
      <c r="R286">
        <f>O286/365</f>
        <v>7.6712328767123292E-2</v>
      </c>
    </row>
    <row r="287" spans="1:18">
      <c r="A287" t="s">
        <v>61</v>
      </c>
      <c r="B287" s="3" t="s">
        <v>59</v>
      </c>
      <c r="C287" t="s">
        <v>2</v>
      </c>
      <c r="D287" t="s">
        <v>46</v>
      </c>
      <c r="E287" s="17">
        <v>16.043761975000002</v>
      </c>
      <c r="F287" s="17">
        <v>4.67</v>
      </c>
      <c r="G287" s="2" t="s">
        <v>10</v>
      </c>
      <c r="H287" t="s">
        <v>22</v>
      </c>
      <c r="I287" t="s">
        <v>19</v>
      </c>
      <c r="J287" t="s">
        <v>8</v>
      </c>
      <c r="K287" s="3" t="s">
        <v>69</v>
      </c>
      <c r="M287" s="8">
        <v>23.6</v>
      </c>
      <c r="N287">
        <f>M287/100</f>
        <v>0.23600000000000002</v>
      </c>
      <c r="O287">
        <v>28</v>
      </c>
      <c r="P287">
        <f>O287/30</f>
        <v>0.93333333333333335</v>
      </c>
      <c r="Q287" s="3">
        <v>1</v>
      </c>
      <c r="R287">
        <f>O287/365</f>
        <v>7.6712328767123292E-2</v>
      </c>
    </row>
    <row r="288" spans="1:18">
      <c r="A288" t="s">
        <v>61</v>
      </c>
      <c r="B288" s="3" t="s">
        <v>59</v>
      </c>
      <c r="C288" t="s">
        <v>2</v>
      </c>
      <c r="D288" t="s">
        <v>46</v>
      </c>
      <c r="E288" s="17">
        <v>13.414963875</v>
      </c>
      <c r="F288" s="17">
        <v>4.05</v>
      </c>
      <c r="G288" s="2" t="s">
        <v>11</v>
      </c>
      <c r="H288" t="s">
        <v>22</v>
      </c>
      <c r="I288" t="s">
        <v>19</v>
      </c>
      <c r="J288" t="s">
        <v>8</v>
      </c>
      <c r="K288" s="3" t="s">
        <v>69</v>
      </c>
      <c r="M288" s="8">
        <v>29.230769230769226</v>
      </c>
      <c r="N288">
        <f>M288/100</f>
        <v>0.29230769230769227</v>
      </c>
      <c r="O288">
        <v>28</v>
      </c>
      <c r="P288">
        <f>O288/30</f>
        <v>0.93333333333333335</v>
      </c>
      <c r="Q288" s="3">
        <v>1</v>
      </c>
      <c r="R288">
        <f>O288/365</f>
        <v>7.6712328767123292E-2</v>
      </c>
    </row>
    <row r="289" spans="1:18">
      <c r="A289" t="s">
        <v>61</v>
      </c>
      <c r="B289" s="3" t="s">
        <v>59</v>
      </c>
      <c r="C289" t="s">
        <v>2</v>
      </c>
      <c r="D289" t="s">
        <v>45</v>
      </c>
      <c r="E289" s="17">
        <v>12.231586440000001</v>
      </c>
      <c r="F289" s="17">
        <v>5.5649999999999995</v>
      </c>
      <c r="G289" s="2" t="s">
        <v>6</v>
      </c>
      <c r="H289" t="s">
        <v>16</v>
      </c>
      <c r="I289" t="s">
        <v>18</v>
      </c>
      <c r="J289" t="s">
        <v>8</v>
      </c>
      <c r="K289" s="3" t="s">
        <v>69</v>
      </c>
      <c r="M289" s="8">
        <v>19.600000000000001</v>
      </c>
      <c r="N289">
        <f>M289/100</f>
        <v>0.19600000000000001</v>
      </c>
      <c r="O289">
        <v>28</v>
      </c>
      <c r="P289">
        <f>O289/30</f>
        <v>0.93333333333333335</v>
      </c>
      <c r="Q289" s="3">
        <v>1</v>
      </c>
      <c r="R289">
        <f>O289/365</f>
        <v>7.6712328767123292E-2</v>
      </c>
    </row>
    <row r="290" spans="1:18">
      <c r="A290" t="s">
        <v>61</v>
      </c>
      <c r="B290" s="3" t="s">
        <v>59</v>
      </c>
      <c r="C290" t="s">
        <v>2</v>
      </c>
      <c r="D290" t="s">
        <v>45</v>
      </c>
      <c r="E290" s="17">
        <v>12.75083693</v>
      </c>
      <c r="F290" s="17">
        <v>4.375</v>
      </c>
      <c r="G290" s="2" t="s">
        <v>10</v>
      </c>
      <c r="H290" t="s">
        <v>16</v>
      </c>
      <c r="I290" t="s">
        <v>18</v>
      </c>
      <c r="J290" t="s">
        <v>8</v>
      </c>
      <c r="K290" s="3" t="s">
        <v>69</v>
      </c>
      <c r="M290" s="8">
        <v>20.37037037037037</v>
      </c>
      <c r="N290">
        <f>M290/100</f>
        <v>0.20370370370370369</v>
      </c>
      <c r="O290">
        <v>28</v>
      </c>
      <c r="P290">
        <f>O290/30</f>
        <v>0.93333333333333335</v>
      </c>
      <c r="Q290" s="3">
        <v>1</v>
      </c>
      <c r="R290">
        <f>O290/365</f>
        <v>7.6712328767123292E-2</v>
      </c>
    </row>
    <row r="291" spans="1:18">
      <c r="A291" t="s">
        <v>61</v>
      </c>
      <c r="B291" s="3" t="s">
        <v>59</v>
      </c>
      <c r="C291" t="s">
        <v>2</v>
      </c>
      <c r="D291" t="s">
        <v>45</v>
      </c>
      <c r="E291" s="17">
        <v>12.08803086</v>
      </c>
      <c r="F291" s="17">
        <v>4.2649999999999997</v>
      </c>
      <c r="G291" s="2" t="s">
        <v>11</v>
      </c>
      <c r="H291" t="s">
        <v>16</v>
      </c>
      <c r="I291" t="s">
        <v>18</v>
      </c>
      <c r="J291" t="s">
        <v>8</v>
      </c>
      <c r="K291" s="3" t="s">
        <v>69</v>
      </c>
      <c r="M291" s="8">
        <v>30</v>
      </c>
      <c r="N291">
        <f>M291/100</f>
        <v>0.3</v>
      </c>
      <c r="O291">
        <v>28</v>
      </c>
      <c r="P291">
        <f>O291/30</f>
        <v>0.93333333333333335</v>
      </c>
      <c r="Q291" s="3">
        <v>1</v>
      </c>
      <c r="R291">
        <f>O291/365</f>
        <v>7.6712328767123292E-2</v>
      </c>
    </row>
    <row r="292" spans="1:18">
      <c r="A292" t="s">
        <v>61</v>
      </c>
      <c r="B292" s="3" t="s">
        <v>59</v>
      </c>
      <c r="C292" t="s">
        <v>2</v>
      </c>
      <c r="D292" t="s">
        <v>44</v>
      </c>
      <c r="E292" s="17">
        <v>12.203441755</v>
      </c>
      <c r="F292" s="17">
        <v>5.5</v>
      </c>
      <c r="G292" s="2" t="s">
        <v>6</v>
      </c>
      <c r="H292" t="s">
        <v>21</v>
      </c>
      <c r="I292" t="s">
        <v>17</v>
      </c>
      <c r="J292" t="s">
        <v>8</v>
      </c>
      <c r="K292" s="3" t="s">
        <v>69</v>
      </c>
      <c r="M292" s="8">
        <v>33.076923076923073</v>
      </c>
      <c r="N292">
        <f>M292/100</f>
        <v>0.3307692307692307</v>
      </c>
      <c r="O292">
        <v>42</v>
      </c>
      <c r="P292">
        <f>O292/30</f>
        <v>1.4</v>
      </c>
      <c r="Q292" s="3">
        <v>1.5</v>
      </c>
      <c r="R292">
        <f>O292/365</f>
        <v>0.11506849315068493</v>
      </c>
    </row>
    <row r="293" spans="1:18">
      <c r="A293" t="s">
        <v>61</v>
      </c>
      <c r="B293" s="3" t="s">
        <v>59</v>
      </c>
      <c r="C293" t="s">
        <v>2</v>
      </c>
      <c r="D293" t="s">
        <v>44</v>
      </c>
      <c r="E293" s="17">
        <v>11.923702174999999</v>
      </c>
      <c r="F293" s="17">
        <v>5.0350000000000001</v>
      </c>
      <c r="G293" s="2" t="s">
        <v>10</v>
      </c>
      <c r="H293" t="s">
        <v>21</v>
      </c>
      <c r="I293" t="s">
        <v>17</v>
      </c>
      <c r="J293" t="s">
        <v>8</v>
      </c>
      <c r="K293" s="3" t="s">
        <v>69</v>
      </c>
      <c r="M293" s="8">
        <v>1.2</v>
      </c>
      <c r="N293">
        <f>M293/100</f>
        <v>1.2E-2</v>
      </c>
      <c r="O293">
        <v>42</v>
      </c>
      <c r="P293">
        <f>O293/30</f>
        <v>1.4</v>
      </c>
      <c r="Q293" s="3">
        <v>1.5</v>
      </c>
      <c r="R293">
        <f>O293/365</f>
        <v>0.11506849315068493</v>
      </c>
    </row>
    <row r="294" spans="1:18">
      <c r="A294" t="s">
        <v>61</v>
      </c>
      <c r="B294" s="3" t="s">
        <v>59</v>
      </c>
      <c r="C294" t="s">
        <v>2</v>
      </c>
      <c r="D294" t="s">
        <v>44</v>
      </c>
      <c r="E294" s="17">
        <v>8.5972769135</v>
      </c>
      <c r="F294" s="17">
        <v>5.2149999999999999</v>
      </c>
      <c r="G294" s="2" t="s">
        <v>11</v>
      </c>
      <c r="H294" t="s">
        <v>21</v>
      </c>
      <c r="I294" t="s">
        <v>17</v>
      </c>
      <c r="J294" t="s">
        <v>8</v>
      </c>
      <c r="K294" s="3" t="s">
        <v>69</v>
      </c>
      <c r="M294" s="8">
        <v>11.25</v>
      </c>
      <c r="N294">
        <f>M294/100</f>
        <v>0.1125</v>
      </c>
      <c r="O294">
        <v>42</v>
      </c>
      <c r="P294">
        <f>O294/30</f>
        <v>1.4</v>
      </c>
      <c r="Q294" s="3">
        <v>1.5</v>
      </c>
      <c r="R294">
        <f>O294/365</f>
        <v>0.11506849315068493</v>
      </c>
    </row>
    <row r="295" spans="1:18">
      <c r="A295" t="s">
        <v>61</v>
      </c>
      <c r="B295" s="3" t="s">
        <v>59</v>
      </c>
      <c r="C295" t="s">
        <v>2</v>
      </c>
      <c r="D295" t="s">
        <v>46</v>
      </c>
      <c r="E295" s="17">
        <v>12.153177249999999</v>
      </c>
      <c r="F295" s="17">
        <v>4.3000000000000007</v>
      </c>
      <c r="G295" s="2" t="s">
        <v>6</v>
      </c>
      <c r="H295" t="s">
        <v>22</v>
      </c>
      <c r="I295" t="s">
        <v>19</v>
      </c>
      <c r="J295" t="s">
        <v>8</v>
      </c>
      <c r="K295" s="3" t="s">
        <v>69</v>
      </c>
      <c r="M295" s="8">
        <v>16.8</v>
      </c>
      <c r="N295">
        <f>M295/100</f>
        <v>0.16800000000000001</v>
      </c>
      <c r="O295">
        <v>42</v>
      </c>
      <c r="P295">
        <f>O295/30</f>
        <v>1.4</v>
      </c>
      <c r="Q295" s="3">
        <v>1.5</v>
      </c>
      <c r="R295">
        <f>O295/365</f>
        <v>0.11506849315068493</v>
      </c>
    </row>
    <row r="296" spans="1:18">
      <c r="A296" t="s">
        <v>61</v>
      </c>
      <c r="B296" s="3" t="s">
        <v>59</v>
      </c>
      <c r="C296" t="s">
        <v>2</v>
      </c>
      <c r="D296" t="s">
        <v>46</v>
      </c>
      <c r="E296" s="17">
        <v>10.212973647</v>
      </c>
      <c r="F296" s="17">
        <v>4.67</v>
      </c>
      <c r="G296" s="2" t="s">
        <v>10</v>
      </c>
      <c r="H296" t="s">
        <v>22</v>
      </c>
      <c r="I296" t="s">
        <v>19</v>
      </c>
      <c r="J296" t="s">
        <v>8</v>
      </c>
      <c r="K296" s="3" t="s">
        <v>69</v>
      </c>
      <c r="M296" s="8">
        <v>20.37037037037037</v>
      </c>
      <c r="N296">
        <f>M296/100</f>
        <v>0.20370370370370369</v>
      </c>
      <c r="O296">
        <v>42</v>
      </c>
      <c r="P296">
        <f>O296/30</f>
        <v>1.4</v>
      </c>
      <c r="Q296" s="3">
        <v>1.5</v>
      </c>
      <c r="R296">
        <f>O296/365</f>
        <v>0.11506849315068493</v>
      </c>
    </row>
    <row r="297" spans="1:18">
      <c r="A297" t="s">
        <v>61</v>
      </c>
      <c r="B297" s="3" t="s">
        <v>59</v>
      </c>
      <c r="C297" t="s">
        <v>2</v>
      </c>
      <c r="D297" t="s">
        <v>46</v>
      </c>
      <c r="E297" s="17">
        <v>12.75749373</v>
      </c>
      <c r="F297" s="17">
        <v>4.05</v>
      </c>
      <c r="G297" s="2" t="s">
        <v>11</v>
      </c>
      <c r="H297" t="s">
        <v>22</v>
      </c>
      <c r="I297" t="s">
        <v>19</v>
      </c>
      <c r="J297" t="s">
        <v>8</v>
      </c>
      <c r="K297" s="3" t="s">
        <v>69</v>
      </c>
      <c r="M297" s="8">
        <v>23.75</v>
      </c>
      <c r="N297">
        <f>M297/100</f>
        <v>0.23749999999999999</v>
      </c>
      <c r="O297">
        <v>42</v>
      </c>
      <c r="P297">
        <f>O297/30</f>
        <v>1.4</v>
      </c>
      <c r="Q297" s="3">
        <v>1.5</v>
      </c>
      <c r="R297">
        <f>O297/365</f>
        <v>0.11506849315068493</v>
      </c>
    </row>
    <row r="298" spans="1:18">
      <c r="A298" t="s">
        <v>61</v>
      </c>
      <c r="B298" s="3" t="s">
        <v>59</v>
      </c>
      <c r="C298" t="s">
        <v>2</v>
      </c>
      <c r="D298" t="s">
        <v>45</v>
      </c>
      <c r="E298" s="17">
        <v>10.452058314999999</v>
      </c>
      <c r="F298" s="17">
        <v>5.5649999999999995</v>
      </c>
      <c r="G298" s="2" t="s">
        <v>6</v>
      </c>
      <c r="H298" t="s">
        <v>16</v>
      </c>
      <c r="I298" t="s">
        <v>18</v>
      </c>
      <c r="J298" t="s">
        <v>8</v>
      </c>
      <c r="K298" s="3" t="s">
        <v>69</v>
      </c>
      <c r="M298" s="8">
        <v>15.384615384615385</v>
      </c>
      <c r="N298">
        <f>M298/100</f>
        <v>0.15384615384615385</v>
      </c>
      <c r="O298">
        <v>42</v>
      </c>
      <c r="P298">
        <f>O298/30</f>
        <v>1.4</v>
      </c>
      <c r="Q298" s="3">
        <v>1.5</v>
      </c>
      <c r="R298">
        <f>O298/365</f>
        <v>0.11506849315068493</v>
      </c>
    </row>
    <row r="299" spans="1:18">
      <c r="A299" t="s">
        <v>61</v>
      </c>
      <c r="B299" s="3" t="s">
        <v>59</v>
      </c>
      <c r="C299" t="s">
        <v>2</v>
      </c>
      <c r="D299" t="s">
        <v>45</v>
      </c>
      <c r="E299" s="17">
        <v>11.096451890000001</v>
      </c>
      <c r="F299" s="17">
        <v>4.375</v>
      </c>
      <c r="G299" s="2" t="s">
        <v>10</v>
      </c>
      <c r="H299" t="s">
        <v>16</v>
      </c>
      <c r="I299" t="s">
        <v>18</v>
      </c>
      <c r="J299" t="s">
        <v>8</v>
      </c>
      <c r="K299" s="3" t="s">
        <v>69</v>
      </c>
      <c r="M299" s="8">
        <v>21.666666666666668</v>
      </c>
      <c r="N299">
        <f>M299/100</f>
        <v>0.21666666666666667</v>
      </c>
      <c r="O299">
        <v>42</v>
      </c>
      <c r="P299">
        <f>O299/30</f>
        <v>1.4</v>
      </c>
      <c r="Q299" s="3">
        <v>1.5</v>
      </c>
      <c r="R299">
        <f>O299/365</f>
        <v>0.11506849315068493</v>
      </c>
    </row>
    <row r="300" spans="1:18">
      <c r="A300" t="s">
        <v>61</v>
      </c>
      <c r="B300" s="3" t="s">
        <v>59</v>
      </c>
      <c r="C300" t="s">
        <v>2</v>
      </c>
      <c r="D300" t="s">
        <v>45</v>
      </c>
      <c r="E300" s="17">
        <v>10.233817819999999</v>
      </c>
      <c r="F300" s="17">
        <v>4.2649999999999997</v>
      </c>
      <c r="G300" s="2" t="s">
        <v>11</v>
      </c>
      <c r="H300" t="s">
        <v>16</v>
      </c>
      <c r="I300" t="s">
        <v>18</v>
      </c>
      <c r="J300" t="s">
        <v>8</v>
      </c>
      <c r="K300" s="3" t="s">
        <v>69</v>
      </c>
      <c r="M300" s="8">
        <v>19.166666666666664</v>
      </c>
      <c r="N300">
        <f>M300/100</f>
        <v>0.19166666666666665</v>
      </c>
      <c r="O300">
        <v>42</v>
      </c>
      <c r="P300">
        <f>O300/30</f>
        <v>1.4</v>
      </c>
      <c r="Q300" s="3">
        <v>1.5</v>
      </c>
      <c r="R300">
        <f>O300/365</f>
        <v>0.11506849315068493</v>
      </c>
    </row>
    <row r="301" spans="1:18">
      <c r="A301" t="s">
        <v>61</v>
      </c>
      <c r="B301" s="3" t="s">
        <v>59</v>
      </c>
      <c r="C301" t="s">
        <v>2</v>
      </c>
      <c r="D301" t="s">
        <v>44</v>
      </c>
      <c r="E301" s="17">
        <v>7.5334203229999996</v>
      </c>
      <c r="F301" s="17">
        <v>5.5</v>
      </c>
      <c r="G301" s="2" t="s">
        <v>6</v>
      </c>
      <c r="H301" t="s">
        <v>21</v>
      </c>
      <c r="I301" t="s">
        <v>17</v>
      </c>
      <c r="J301" t="s">
        <v>8</v>
      </c>
      <c r="K301" s="3" t="s">
        <v>69</v>
      </c>
      <c r="M301" s="8">
        <v>10</v>
      </c>
      <c r="N301">
        <f>M301/100</f>
        <v>0.1</v>
      </c>
      <c r="O301">
        <v>56</v>
      </c>
      <c r="P301">
        <f>O301/30</f>
        <v>1.8666666666666667</v>
      </c>
      <c r="Q301" s="3">
        <v>2</v>
      </c>
      <c r="R301">
        <f>O301/365</f>
        <v>0.15342465753424658</v>
      </c>
    </row>
    <row r="302" spans="1:18">
      <c r="A302" t="s">
        <v>61</v>
      </c>
      <c r="B302" s="3" t="s">
        <v>59</v>
      </c>
      <c r="C302" t="s">
        <v>2</v>
      </c>
      <c r="D302" t="s">
        <v>44</v>
      </c>
      <c r="E302" s="17">
        <v>8.8021570100000002</v>
      </c>
      <c r="F302" s="17">
        <v>5.0350000000000001</v>
      </c>
      <c r="G302" s="2" t="s">
        <v>10</v>
      </c>
      <c r="H302" t="s">
        <v>21</v>
      </c>
      <c r="I302" t="s">
        <v>17</v>
      </c>
      <c r="J302" t="s">
        <v>8</v>
      </c>
      <c r="K302" s="3" t="s">
        <v>69</v>
      </c>
      <c r="M302" s="8">
        <v>19.2</v>
      </c>
      <c r="N302">
        <f>M302/100</f>
        <v>0.192</v>
      </c>
      <c r="O302">
        <v>56</v>
      </c>
      <c r="P302">
        <f>O302/30</f>
        <v>1.8666666666666667</v>
      </c>
      <c r="Q302" s="3">
        <v>2</v>
      </c>
      <c r="R302">
        <f>O302/365</f>
        <v>0.15342465753424658</v>
      </c>
    </row>
    <row r="303" spans="1:18">
      <c r="A303" t="s">
        <v>61</v>
      </c>
      <c r="B303" s="3" t="s">
        <v>59</v>
      </c>
      <c r="C303" t="s">
        <v>2</v>
      </c>
      <c r="D303" t="s">
        <v>44</v>
      </c>
      <c r="E303" s="17">
        <v>4.5378625170000007</v>
      </c>
      <c r="F303" s="17">
        <v>5.2149999999999999</v>
      </c>
      <c r="G303" s="2" t="s">
        <v>11</v>
      </c>
      <c r="H303" t="s">
        <v>21</v>
      </c>
      <c r="I303" t="s">
        <v>17</v>
      </c>
      <c r="J303" t="s">
        <v>8</v>
      </c>
      <c r="K303" s="3" t="s">
        <v>69</v>
      </c>
      <c r="M303" s="8">
        <v>12.8</v>
      </c>
      <c r="N303">
        <f>M303/100</f>
        <v>0.128</v>
      </c>
      <c r="O303">
        <v>56</v>
      </c>
      <c r="P303">
        <f>O303/30</f>
        <v>1.8666666666666667</v>
      </c>
      <c r="Q303" s="3">
        <v>2</v>
      </c>
      <c r="R303">
        <f>O303/365</f>
        <v>0.15342465753424658</v>
      </c>
    </row>
    <row r="304" spans="1:18">
      <c r="A304" t="s">
        <v>61</v>
      </c>
      <c r="B304" s="3" t="s">
        <v>59</v>
      </c>
      <c r="C304" t="s">
        <v>2</v>
      </c>
      <c r="D304" t="s">
        <v>46</v>
      </c>
      <c r="E304" s="17">
        <v>10.644741385</v>
      </c>
      <c r="F304" s="17">
        <v>4.3000000000000007</v>
      </c>
      <c r="G304" s="2" t="s">
        <v>6</v>
      </c>
      <c r="H304" t="s">
        <v>22</v>
      </c>
      <c r="I304" t="s">
        <v>19</v>
      </c>
      <c r="J304" t="s">
        <v>8</v>
      </c>
      <c r="K304" s="3" t="s">
        <v>69</v>
      </c>
      <c r="M304" s="8">
        <v>15.384615384615385</v>
      </c>
      <c r="N304">
        <f>M304/100</f>
        <v>0.15384615384615385</v>
      </c>
      <c r="O304">
        <v>56</v>
      </c>
      <c r="P304">
        <f>O304/30</f>
        <v>1.8666666666666667</v>
      </c>
      <c r="Q304" s="3">
        <v>2</v>
      </c>
      <c r="R304">
        <f>O304/365</f>
        <v>0.15342465753424658</v>
      </c>
    </row>
    <row r="305" spans="1:18">
      <c r="A305" t="s">
        <v>61</v>
      </c>
      <c r="B305" s="3" t="s">
        <v>59</v>
      </c>
      <c r="C305" t="s">
        <v>2</v>
      </c>
      <c r="D305" t="s">
        <v>46</v>
      </c>
      <c r="E305" s="17">
        <v>8.8655590775000004</v>
      </c>
      <c r="F305" s="17">
        <v>4.67</v>
      </c>
      <c r="G305" s="2" t="s">
        <v>10</v>
      </c>
      <c r="H305" t="s">
        <v>22</v>
      </c>
      <c r="I305" t="s">
        <v>19</v>
      </c>
      <c r="J305" t="s">
        <v>8</v>
      </c>
      <c r="K305" s="3" t="s">
        <v>69</v>
      </c>
      <c r="M305" s="8">
        <v>7.0370370370370363</v>
      </c>
      <c r="N305">
        <f>M305/100</f>
        <v>7.0370370370370361E-2</v>
      </c>
      <c r="O305">
        <v>56</v>
      </c>
      <c r="P305">
        <f>O305/30</f>
        <v>1.8666666666666667</v>
      </c>
      <c r="Q305" s="3">
        <v>2</v>
      </c>
      <c r="R305">
        <f>O305/365</f>
        <v>0.15342465753424658</v>
      </c>
    </row>
    <row r="306" spans="1:18">
      <c r="A306" t="s">
        <v>61</v>
      </c>
      <c r="B306" s="3" t="s">
        <v>59</v>
      </c>
      <c r="C306" t="s">
        <v>2</v>
      </c>
      <c r="D306" t="s">
        <v>46</v>
      </c>
      <c r="E306" s="17">
        <v>8.0335995909999998</v>
      </c>
      <c r="F306" s="17">
        <v>4.05</v>
      </c>
      <c r="G306" s="2" t="s">
        <v>11</v>
      </c>
      <c r="H306" t="s">
        <v>22</v>
      </c>
      <c r="I306" t="s">
        <v>19</v>
      </c>
      <c r="J306" t="s">
        <v>8</v>
      </c>
      <c r="K306" s="3" t="s">
        <v>69</v>
      </c>
      <c r="M306" s="8">
        <v>21.923076923076923</v>
      </c>
      <c r="N306">
        <f>M306/100</f>
        <v>0.21923076923076923</v>
      </c>
      <c r="O306">
        <v>56</v>
      </c>
      <c r="P306">
        <f>O306/30</f>
        <v>1.8666666666666667</v>
      </c>
      <c r="Q306" s="3">
        <v>2</v>
      </c>
      <c r="R306">
        <f>O306/365</f>
        <v>0.15342465753424658</v>
      </c>
    </row>
    <row r="307" spans="1:18">
      <c r="A307" t="s">
        <v>61</v>
      </c>
      <c r="B307" s="3" t="s">
        <v>59</v>
      </c>
      <c r="C307" t="s">
        <v>2</v>
      </c>
      <c r="D307" t="s">
        <v>45</v>
      </c>
      <c r="E307" s="17">
        <v>8.1348456195000001</v>
      </c>
      <c r="F307" s="17">
        <v>5.5649999999999995</v>
      </c>
      <c r="G307" s="2" t="s">
        <v>6</v>
      </c>
      <c r="H307" t="s">
        <v>16</v>
      </c>
      <c r="I307" t="s">
        <v>18</v>
      </c>
      <c r="J307" t="s">
        <v>8</v>
      </c>
      <c r="K307" s="3" t="s">
        <v>69</v>
      </c>
      <c r="M307" s="8">
        <v>10</v>
      </c>
      <c r="N307">
        <f>M307/100</f>
        <v>0.1</v>
      </c>
      <c r="O307">
        <v>56</v>
      </c>
      <c r="P307">
        <f>O307/30</f>
        <v>1.8666666666666667</v>
      </c>
      <c r="Q307" s="3">
        <v>2</v>
      </c>
      <c r="R307">
        <f>O307/365</f>
        <v>0.15342465753424658</v>
      </c>
    </row>
    <row r="308" spans="1:18">
      <c r="A308" t="s">
        <v>61</v>
      </c>
      <c r="B308" s="3" t="s">
        <v>59</v>
      </c>
      <c r="C308" t="s">
        <v>2</v>
      </c>
      <c r="D308" t="s">
        <v>45</v>
      </c>
      <c r="E308" s="17">
        <v>6.3354479250000004</v>
      </c>
      <c r="F308" s="17">
        <v>4.375</v>
      </c>
      <c r="G308" s="2" t="s">
        <v>10</v>
      </c>
      <c r="H308" t="s">
        <v>16</v>
      </c>
      <c r="I308" t="s">
        <v>18</v>
      </c>
      <c r="J308" t="s">
        <v>8</v>
      </c>
      <c r="K308" s="3" t="s">
        <v>69</v>
      </c>
      <c r="M308" s="8">
        <v>12.307692307692308</v>
      </c>
      <c r="N308">
        <f>M308/100</f>
        <v>0.12307692307692308</v>
      </c>
      <c r="O308">
        <v>56</v>
      </c>
      <c r="P308">
        <f>O308/30</f>
        <v>1.8666666666666667</v>
      </c>
      <c r="Q308" s="3">
        <v>2</v>
      </c>
      <c r="R308">
        <f>O308/365</f>
        <v>0.15342465753424658</v>
      </c>
    </row>
    <row r="309" spans="1:18">
      <c r="A309" t="s">
        <v>61</v>
      </c>
      <c r="B309" s="3" t="s">
        <v>59</v>
      </c>
      <c r="C309" t="s">
        <v>2</v>
      </c>
      <c r="D309" t="s">
        <v>45</v>
      </c>
      <c r="E309" s="17">
        <v>7.7141575499999995</v>
      </c>
      <c r="F309" s="17">
        <v>4.2649999999999997</v>
      </c>
      <c r="G309" s="2" t="s">
        <v>11</v>
      </c>
      <c r="H309" t="s">
        <v>16</v>
      </c>
      <c r="I309" t="s">
        <v>18</v>
      </c>
      <c r="J309" t="s">
        <v>8</v>
      </c>
      <c r="K309" s="3" t="s">
        <v>69</v>
      </c>
      <c r="M309" s="8">
        <v>18.888888888888889</v>
      </c>
      <c r="N309">
        <f>M309/100</f>
        <v>0.18888888888888888</v>
      </c>
      <c r="O309">
        <v>56</v>
      </c>
      <c r="P309">
        <f>O309/30</f>
        <v>1.8666666666666667</v>
      </c>
      <c r="Q309" s="3">
        <v>2</v>
      </c>
      <c r="R309">
        <f>O309/365</f>
        <v>0.15342465753424658</v>
      </c>
    </row>
    <row r="310" spans="1:18">
      <c r="A310" t="s">
        <v>61</v>
      </c>
      <c r="B310" s="3" t="s">
        <v>58</v>
      </c>
      <c r="C310" t="s">
        <v>47</v>
      </c>
      <c r="D310" s="3" t="s">
        <v>24</v>
      </c>
      <c r="E310" s="13" t="s">
        <v>12</v>
      </c>
      <c r="F310" s="13" t="s">
        <v>12</v>
      </c>
      <c r="G310" t="s">
        <v>24</v>
      </c>
      <c r="H310" s="3" t="s">
        <v>21</v>
      </c>
      <c r="I310" t="s">
        <v>17</v>
      </c>
      <c r="J310" s="3" t="s">
        <v>9</v>
      </c>
      <c r="K310" s="3" t="s">
        <v>69</v>
      </c>
      <c r="L310" s="4">
        <v>42941</v>
      </c>
      <c r="M310" s="14">
        <v>100</v>
      </c>
      <c r="N310">
        <f>M310/100</f>
        <v>1</v>
      </c>
      <c r="O310">
        <v>0</v>
      </c>
      <c r="P310">
        <f>O310/30</f>
        <v>0</v>
      </c>
      <c r="Q310">
        <v>0</v>
      </c>
      <c r="R310">
        <f>O310/365</f>
        <v>0</v>
      </c>
    </row>
    <row r="311" spans="1:18">
      <c r="A311" t="s">
        <v>61</v>
      </c>
      <c r="B311" s="3" t="s">
        <v>59</v>
      </c>
      <c r="C311" t="s">
        <v>2</v>
      </c>
      <c r="D311" s="3" t="s">
        <v>24</v>
      </c>
      <c r="E311" s="13" t="s">
        <v>12</v>
      </c>
      <c r="F311" s="13" t="s">
        <v>12</v>
      </c>
      <c r="G311" t="s">
        <v>24</v>
      </c>
      <c r="H311" t="s">
        <v>21</v>
      </c>
      <c r="I311" s="3" t="s">
        <v>17</v>
      </c>
      <c r="J311" t="s">
        <v>9</v>
      </c>
      <c r="K311" s="3" t="s">
        <v>69</v>
      </c>
      <c r="M311" s="12">
        <v>100</v>
      </c>
      <c r="N311">
        <f>M311/100</f>
        <v>1</v>
      </c>
      <c r="O311">
        <v>0</v>
      </c>
      <c r="P311">
        <f>O311/30</f>
        <v>0</v>
      </c>
      <c r="Q311">
        <v>0</v>
      </c>
      <c r="R311">
        <f>O311/365</f>
        <v>0</v>
      </c>
    </row>
    <row r="312" spans="1:18">
      <c r="A312" t="s">
        <v>61</v>
      </c>
      <c r="B312" s="3" t="s">
        <v>58</v>
      </c>
      <c r="C312" t="s">
        <v>47</v>
      </c>
      <c r="D312" s="3" t="s">
        <v>24</v>
      </c>
      <c r="E312" s="13" t="s">
        <v>12</v>
      </c>
      <c r="F312" s="13" t="s">
        <v>12</v>
      </c>
      <c r="G312" t="s">
        <v>24</v>
      </c>
      <c r="H312" s="3" t="s">
        <v>23</v>
      </c>
      <c r="I312" t="s">
        <v>19</v>
      </c>
      <c r="J312" s="3" t="s">
        <v>9</v>
      </c>
      <c r="K312" s="3" t="s">
        <v>69</v>
      </c>
      <c r="L312" s="4">
        <v>42941</v>
      </c>
      <c r="M312" s="14">
        <v>100</v>
      </c>
      <c r="N312">
        <f>M312/100</f>
        <v>1</v>
      </c>
      <c r="O312">
        <v>0</v>
      </c>
      <c r="P312">
        <f>O312/30</f>
        <v>0</v>
      </c>
      <c r="Q312">
        <v>0</v>
      </c>
      <c r="R312">
        <f>O312/365</f>
        <v>0</v>
      </c>
    </row>
    <row r="313" spans="1:18">
      <c r="A313" t="s">
        <v>61</v>
      </c>
      <c r="B313" s="3" t="s">
        <v>59</v>
      </c>
      <c r="C313" t="s">
        <v>2</v>
      </c>
      <c r="D313" s="3" t="s">
        <v>24</v>
      </c>
      <c r="E313" s="13" t="s">
        <v>12</v>
      </c>
      <c r="F313" s="13" t="s">
        <v>12</v>
      </c>
      <c r="G313" t="s">
        <v>24</v>
      </c>
      <c r="H313" t="s">
        <v>22</v>
      </c>
      <c r="I313" s="3" t="s">
        <v>19</v>
      </c>
      <c r="J313" s="3" t="s">
        <v>9</v>
      </c>
      <c r="K313" s="3" t="s">
        <v>69</v>
      </c>
      <c r="M313" s="12">
        <v>100</v>
      </c>
      <c r="N313">
        <f>M313/100</f>
        <v>1</v>
      </c>
      <c r="O313">
        <v>0</v>
      </c>
      <c r="P313">
        <f>O313/30</f>
        <v>0</v>
      </c>
      <c r="Q313">
        <v>0</v>
      </c>
      <c r="R313">
        <f>O313/365</f>
        <v>0</v>
      </c>
    </row>
    <row r="314" spans="1:18">
      <c r="A314" t="s">
        <v>61</v>
      </c>
      <c r="B314" s="3" t="s">
        <v>59</v>
      </c>
      <c r="C314" t="s">
        <v>2</v>
      </c>
      <c r="D314" s="3" t="s">
        <v>24</v>
      </c>
      <c r="E314" s="13" t="s">
        <v>12</v>
      </c>
      <c r="F314" s="13" t="s">
        <v>12</v>
      </c>
      <c r="G314" t="s">
        <v>24</v>
      </c>
      <c r="H314" t="s">
        <v>16</v>
      </c>
      <c r="I314" s="3" t="s">
        <v>18</v>
      </c>
      <c r="J314" s="3" t="s">
        <v>9</v>
      </c>
      <c r="K314" s="3" t="s">
        <v>69</v>
      </c>
      <c r="M314" s="12">
        <v>100</v>
      </c>
      <c r="N314">
        <f>M314/100</f>
        <v>1</v>
      </c>
      <c r="O314">
        <v>0</v>
      </c>
      <c r="P314">
        <f>O314/30</f>
        <v>0</v>
      </c>
      <c r="Q314">
        <v>0</v>
      </c>
      <c r="R314">
        <f>O314/365</f>
        <v>0</v>
      </c>
    </row>
    <row r="315" spans="1:18">
      <c r="A315" t="s">
        <v>61</v>
      </c>
      <c r="B315" s="3" t="s">
        <v>58</v>
      </c>
      <c r="C315" t="s">
        <v>47</v>
      </c>
      <c r="D315" s="3" t="s">
        <v>25</v>
      </c>
      <c r="E315" s="13" t="s">
        <v>12</v>
      </c>
      <c r="F315" s="13" t="s">
        <v>12</v>
      </c>
      <c r="G315" s="7">
        <v>1</v>
      </c>
      <c r="H315" s="3" t="s">
        <v>21</v>
      </c>
      <c r="I315" t="s">
        <v>17</v>
      </c>
      <c r="J315" s="3" t="s">
        <v>9</v>
      </c>
      <c r="K315" s="3" t="s">
        <v>69</v>
      </c>
      <c r="L315" s="4">
        <v>42941</v>
      </c>
      <c r="M315" s="11">
        <v>28.800000000000004</v>
      </c>
      <c r="N315">
        <f>M315/100</f>
        <v>0.28800000000000003</v>
      </c>
      <c r="O315" s="3">
        <v>7</v>
      </c>
      <c r="P315">
        <f>O315/30</f>
        <v>0.23333333333333334</v>
      </c>
      <c r="Q315" s="3">
        <f>7/30</f>
        <v>0.23333333333333334</v>
      </c>
      <c r="R315">
        <f>O315/365</f>
        <v>1.9178082191780823E-2</v>
      </c>
    </row>
    <row r="316" spans="1:18">
      <c r="A316" t="s">
        <v>61</v>
      </c>
      <c r="B316" s="3" t="s">
        <v>58</v>
      </c>
      <c r="C316" t="s">
        <v>47</v>
      </c>
      <c r="D316" s="3" t="s">
        <v>25</v>
      </c>
      <c r="E316" s="13" t="s">
        <v>12</v>
      </c>
      <c r="F316" s="13" t="s">
        <v>12</v>
      </c>
      <c r="G316" s="7">
        <v>2</v>
      </c>
      <c r="H316" s="3" t="s">
        <v>21</v>
      </c>
      <c r="I316" t="s">
        <v>17</v>
      </c>
      <c r="J316" s="3" t="s">
        <v>9</v>
      </c>
      <c r="K316" s="3" t="s">
        <v>69</v>
      </c>
      <c r="L316" s="4">
        <v>42941</v>
      </c>
      <c r="M316" s="11">
        <v>74.166666666666671</v>
      </c>
      <c r="N316">
        <f>M316/100</f>
        <v>0.7416666666666667</v>
      </c>
      <c r="O316" s="3">
        <v>7</v>
      </c>
      <c r="P316">
        <f>O316/30</f>
        <v>0.23333333333333334</v>
      </c>
      <c r="Q316" s="3">
        <f>7/30</f>
        <v>0.23333333333333334</v>
      </c>
      <c r="R316">
        <f>O316/365</f>
        <v>1.9178082191780823E-2</v>
      </c>
    </row>
    <row r="317" spans="1:18">
      <c r="A317" t="s">
        <v>61</v>
      </c>
      <c r="B317" s="3" t="s">
        <v>58</v>
      </c>
      <c r="C317" t="s">
        <v>47</v>
      </c>
      <c r="D317" s="3" t="s">
        <v>25</v>
      </c>
      <c r="E317" s="13" t="s">
        <v>12</v>
      </c>
      <c r="F317" s="13" t="s">
        <v>12</v>
      </c>
      <c r="G317" s="7">
        <v>3</v>
      </c>
      <c r="H317" s="3" t="s">
        <v>21</v>
      </c>
      <c r="I317" t="s">
        <v>17</v>
      </c>
      <c r="J317" s="3" t="s">
        <v>9</v>
      </c>
      <c r="K317" s="3" t="s">
        <v>69</v>
      </c>
      <c r="L317" s="4">
        <v>42941</v>
      </c>
      <c r="M317" s="11">
        <v>34</v>
      </c>
      <c r="N317">
        <f>M317/100</f>
        <v>0.34</v>
      </c>
      <c r="O317" s="3">
        <v>7</v>
      </c>
      <c r="P317">
        <f>O317/30</f>
        <v>0.23333333333333334</v>
      </c>
      <c r="Q317" s="3">
        <f>7/30</f>
        <v>0.23333333333333334</v>
      </c>
      <c r="R317">
        <f>O317/365</f>
        <v>1.9178082191780823E-2</v>
      </c>
    </row>
    <row r="318" spans="1:18">
      <c r="A318" t="s">
        <v>61</v>
      </c>
      <c r="B318" s="3" t="s">
        <v>58</v>
      </c>
      <c r="C318" t="s">
        <v>47</v>
      </c>
      <c r="D318" s="3" t="s">
        <v>25</v>
      </c>
      <c r="E318" s="13" t="s">
        <v>12</v>
      </c>
      <c r="F318" s="13" t="s">
        <v>12</v>
      </c>
      <c r="G318" s="7">
        <v>4</v>
      </c>
      <c r="H318" s="3" t="s">
        <v>21</v>
      </c>
      <c r="I318" t="s">
        <v>17</v>
      </c>
      <c r="J318" s="3" t="s">
        <v>9</v>
      </c>
      <c r="K318" s="3" t="s">
        <v>69</v>
      </c>
      <c r="L318" s="4">
        <v>42941</v>
      </c>
      <c r="M318" s="11">
        <v>78.400000000000006</v>
      </c>
      <c r="N318">
        <f>M318/100</f>
        <v>0.78400000000000003</v>
      </c>
      <c r="O318" s="3">
        <v>7</v>
      </c>
      <c r="P318">
        <f>O318/30</f>
        <v>0.23333333333333334</v>
      </c>
      <c r="Q318" s="3">
        <f>7/30</f>
        <v>0.23333333333333334</v>
      </c>
      <c r="R318">
        <f>O318/365</f>
        <v>1.9178082191780823E-2</v>
      </c>
    </row>
    <row r="319" spans="1:18">
      <c r="A319" t="s">
        <v>61</v>
      </c>
      <c r="B319" s="3" t="s">
        <v>58</v>
      </c>
      <c r="C319" t="s">
        <v>47</v>
      </c>
      <c r="D319" s="3" t="s">
        <v>25</v>
      </c>
      <c r="E319" s="13" t="s">
        <v>12</v>
      </c>
      <c r="F319" s="13" t="s">
        <v>12</v>
      </c>
      <c r="G319" s="7">
        <v>1</v>
      </c>
      <c r="H319" s="3" t="s">
        <v>23</v>
      </c>
      <c r="I319" s="3" t="s">
        <v>19</v>
      </c>
      <c r="J319" s="3" t="s">
        <v>9</v>
      </c>
      <c r="K319" s="3" t="s">
        <v>69</v>
      </c>
      <c r="L319" s="4">
        <v>42941</v>
      </c>
      <c r="M319" s="11">
        <v>28.333333333333332</v>
      </c>
      <c r="N319">
        <f>M319/100</f>
        <v>0.28333333333333333</v>
      </c>
      <c r="O319" s="3">
        <v>7</v>
      </c>
      <c r="P319">
        <f>O319/30</f>
        <v>0.23333333333333334</v>
      </c>
      <c r="Q319" s="3">
        <f>7/30</f>
        <v>0.23333333333333334</v>
      </c>
      <c r="R319">
        <f>O319/365</f>
        <v>1.9178082191780823E-2</v>
      </c>
    </row>
    <row r="320" spans="1:18">
      <c r="A320" t="s">
        <v>61</v>
      </c>
      <c r="B320" s="3" t="s">
        <v>58</v>
      </c>
      <c r="C320" t="s">
        <v>47</v>
      </c>
      <c r="D320" s="3" t="s">
        <v>25</v>
      </c>
      <c r="E320" s="13" t="s">
        <v>12</v>
      </c>
      <c r="F320" s="13" t="s">
        <v>12</v>
      </c>
      <c r="G320" s="7">
        <v>2</v>
      </c>
      <c r="H320" s="3" t="s">
        <v>23</v>
      </c>
      <c r="I320" s="3" t="s">
        <v>19</v>
      </c>
      <c r="J320" s="3" t="s">
        <v>9</v>
      </c>
      <c r="K320" s="3" t="s">
        <v>69</v>
      </c>
      <c r="L320" s="4">
        <v>42941</v>
      </c>
      <c r="M320" s="11">
        <v>43.2</v>
      </c>
      <c r="N320">
        <f>M320/100</f>
        <v>0.43200000000000005</v>
      </c>
      <c r="O320" s="3">
        <v>7</v>
      </c>
      <c r="P320">
        <f>O320/30</f>
        <v>0.23333333333333334</v>
      </c>
      <c r="Q320" s="3">
        <f>7/30</f>
        <v>0.23333333333333334</v>
      </c>
      <c r="R320">
        <f>O320/365</f>
        <v>1.9178082191780823E-2</v>
      </c>
    </row>
    <row r="321" spans="1:18">
      <c r="A321" t="s">
        <v>61</v>
      </c>
      <c r="B321" s="3" t="s">
        <v>58</v>
      </c>
      <c r="C321" t="s">
        <v>47</v>
      </c>
      <c r="D321" s="3" t="s">
        <v>25</v>
      </c>
      <c r="E321" s="13" t="s">
        <v>12</v>
      </c>
      <c r="F321" s="13" t="s">
        <v>12</v>
      </c>
      <c r="G321" s="7">
        <v>3</v>
      </c>
      <c r="H321" s="3" t="s">
        <v>23</v>
      </c>
      <c r="I321" s="3" t="s">
        <v>19</v>
      </c>
      <c r="J321" s="3" t="s">
        <v>9</v>
      </c>
      <c r="K321" s="3" t="s">
        <v>69</v>
      </c>
      <c r="L321" s="4">
        <v>42941</v>
      </c>
      <c r="M321" s="11">
        <v>27.916666666666668</v>
      </c>
      <c r="N321">
        <f>M321/100</f>
        <v>0.27916666666666667</v>
      </c>
      <c r="O321" s="3">
        <v>7</v>
      </c>
      <c r="P321">
        <f>O321/30</f>
        <v>0.23333333333333334</v>
      </c>
      <c r="Q321" s="3">
        <f>7/30</f>
        <v>0.23333333333333334</v>
      </c>
      <c r="R321">
        <f>O321/365</f>
        <v>1.9178082191780823E-2</v>
      </c>
    </row>
    <row r="322" spans="1:18">
      <c r="A322" t="s">
        <v>61</v>
      </c>
      <c r="B322" s="3" t="s">
        <v>58</v>
      </c>
      <c r="C322" t="s">
        <v>47</v>
      </c>
      <c r="D322" s="3" t="s">
        <v>25</v>
      </c>
      <c r="E322" s="13" t="s">
        <v>12</v>
      </c>
      <c r="F322" s="13" t="s">
        <v>12</v>
      </c>
      <c r="G322" s="7">
        <v>4</v>
      </c>
      <c r="H322" s="3" t="s">
        <v>23</v>
      </c>
      <c r="I322" s="3" t="s">
        <v>19</v>
      </c>
      <c r="J322" s="3" t="s">
        <v>9</v>
      </c>
      <c r="K322" s="3" t="s">
        <v>69</v>
      </c>
      <c r="L322" s="4">
        <v>42941</v>
      </c>
      <c r="M322" s="11">
        <v>47.2</v>
      </c>
      <c r="N322">
        <f>M322/100</f>
        <v>0.47200000000000003</v>
      </c>
      <c r="O322" s="3">
        <v>7</v>
      </c>
      <c r="P322">
        <f>O322/30</f>
        <v>0.23333333333333334</v>
      </c>
      <c r="Q322" s="3">
        <f>7/30</f>
        <v>0.23333333333333334</v>
      </c>
      <c r="R322">
        <f>O322/365</f>
        <v>1.9178082191780823E-2</v>
      </c>
    </row>
    <row r="323" spans="1:18">
      <c r="A323" t="s">
        <v>61</v>
      </c>
      <c r="B323" s="3" t="s">
        <v>58</v>
      </c>
      <c r="C323" t="s">
        <v>47</v>
      </c>
      <c r="D323" s="3" t="s">
        <v>25</v>
      </c>
      <c r="E323" s="13" t="s">
        <v>12</v>
      </c>
      <c r="F323" s="13" t="s">
        <v>12</v>
      </c>
      <c r="G323" s="7">
        <v>1</v>
      </c>
      <c r="H323" s="3" t="s">
        <v>21</v>
      </c>
      <c r="I323" t="s">
        <v>17</v>
      </c>
      <c r="J323" s="3" t="s">
        <v>9</v>
      </c>
      <c r="K323" s="3" t="s">
        <v>69</v>
      </c>
      <c r="L323" s="4">
        <v>42948</v>
      </c>
      <c r="M323" s="11">
        <v>28.800000000000004</v>
      </c>
      <c r="N323">
        <f>M323/100</f>
        <v>0.28800000000000003</v>
      </c>
      <c r="O323" s="3">
        <v>14</v>
      </c>
      <c r="P323">
        <f>O323/30</f>
        <v>0.46666666666666667</v>
      </c>
      <c r="Q323" s="3">
        <f>14/30</f>
        <v>0.46666666666666667</v>
      </c>
      <c r="R323">
        <f>O323/365</f>
        <v>3.8356164383561646E-2</v>
      </c>
    </row>
    <row r="324" spans="1:18">
      <c r="A324" t="s">
        <v>61</v>
      </c>
      <c r="B324" s="3" t="s">
        <v>58</v>
      </c>
      <c r="C324" t="s">
        <v>47</v>
      </c>
      <c r="D324" s="3" t="s">
        <v>25</v>
      </c>
      <c r="E324" s="13" t="s">
        <v>12</v>
      </c>
      <c r="F324" s="13" t="s">
        <v>12</v>
      </c>
      <c r="G324" s="7">
        <v>2</v>
      </c>
      <c r="H324" s="3" t="s">
        <v>21</v>
      </c>
      <c r="I324" t="s">
        <v>17</v>
      </c>
      <c r="J324" s="3" t="s">
        <v>9</v>
      </c>
      <c r="K324" s="3" t="s">
        <v>69</v>
      </c>
      <c r="L324" s="4">
        <v>42948</v>
      </c>
      <c r="M324" s="11">
        <v>26</v>
      </c>
      <c r="N324">
        <f>M324/100</f>
        <v>0.26</v>
      </c>
      <c r="O324" s="3">
        <v>14</v>
      </c>
      <c r="P324">
        <f>O324/30</f>
        <v>0.46666666666666667</v>
      </c>
      <c r="Q324" s="3">
        <f>14/30</f>
        <v>0.46666666666666667</v>
      </c>
      <c r="R324">
        <f>O324/365</f>
        <v>3.8356164383561646E-2</v>
      </c>
    </row>
    <row r="325" spans="1:18">
      <c r="A325" t="s">
        <v>61</v>
      </c>
      <c r="B325" s="3" t="s">
        <v>58</v>
      </c>
      <c r="C325" t="s">
        <v>47</v>
      </c>
      <c r="D325" s="3" t="s">
        <v>25</v>
      </c>
      <c r="E325" s="13" t="s">
        <v>12</v>
      </c>
      <c r="F325" s="13" t="s">
        <v>12</v>
      </c>
      <c r="G325" s="7">
        <v>3</v>
      </c>
      <c r="H325" s="3" t="s">
        <v>21</v>
      </c>
      <c r="I325" t="s">
        <v>17</v>
      </c>
      <c r="J325" s="3" t="s">
        <v>9</v>
      </c>
      <c r="K325" s="3" t="s">
        <v>69</v>
      </c>
      <c r="L325" s="4">
        <v>42948</v>
      </c>
      <c r="M325" s="11">
        <v>26.8</v>
      </c>
      <c r="N325">
        <f>M325/100</f>
        <v>0.26800000000000002</v>
      </c>
      <c r="O325" s="3">
        <v>14</v>
      </c>
      <c r="P325">
        <f>O325/30</f>
        <v>0.46666666666666667</v>
      </c>
      <c r="Q325" s="3">
        <f>14/30</f>
        <v>0.46666666666666667</v>
      </c>
      <c r="R325">
        <f>O325/365</f>
        <v>3.8356164383561646E-2</v>
      </c>
    </row>
    <row r="326" spans="1:18">
      <c r="A326" t="s">
        <v>61</v>
      </c>
      <c r="B326" s="3" t="s">
        <v>58</v>
      </c>
      <c r="C326" t="s">
        <v>47</v>
      </c>
      <c r="D326" s="3" t="s">
        <v>25</v>
      </c>
      <c r="E326" s="13" t="s">
        <v>12</v>
      </c>
      <c r="F326" s="13" t="s">
        <v>12</v>
      </c>
      <c r="G326" s="7">
        <v>4</v>
      </c>
      <c r="H326" s="3" t="s">
        <v>21</v>
      </c>
      <c r="I326" t="s">
        <v>17</v>
      </c>
      <c r="J326" s="3" t="s">
        <v>9</v>
      </c>
      <c r="K326" s="3" t="s">
        <v>69</v>
      </c>
      <c r="L326" s="4">
        <v>42948</v>
      </c>
      <c r="M326" s="11">
        <v>29.2</v>
      </c>
      <c r="N326">
        <f>M326/100</f>
        <v>0.29199999999999998</v>
      </c>
      <c r="O326" s="3">
        <v>14</v>
      </c>
      <c r="P326">
        <f>O326/30</f>
        <v>0.46666666666666667</v>
      </c>
      <c r="Q326" s="3">
        <f>14/30</f>
        <v>0.46666666666666667</v>
      </c>
      <c r="R326">
        <f>O326/365</f>
        <v>3.8356164383561646E-2</v>
      </c>
    </row>
    <row r="327" spans="1:18">
      <c r="A327" t="s">
        <v>61</v>
      </c>
      <c r="B327" s="3" t="s">
        <v>59</v>
      </c>
      <c r="C327" t="s">
        <v>2</v>
      </c>
      <c r="D327" t="s">
        <v>44</v>
      </c>
      <c r="E327" s="17">
        <v>9.5950207664999994</v>
      </c>
      <c r="F327" s="17">
        <v>5.5</v>
      </c>
      <c r="G327" s="2" t="s">
        <v>6</v>
      </c>
      <c r="H327" t="s">
        <v>21</v>
      </c>
      <c r="I327" t="s">
        <v>17</v>
      </c>
      <c r="J327" t="s">
        <v>9</v>
      </c>
      <c r="K327" s="3" t="s">
        <v>69</v>
      </c>
      <c r="M327" s="8">
        <v>23.333333333333332</v>
      </c>
      <c r="N327">
        <f>M327/100</f>
        <v>0.23333333333333331</v>
      </c>
      <c r="O327">
        <v>14</v>
      </c>
      <c r="P327">
        <f>O327/30</f>
        <v>0.46666666666666667</v>
      </c>
      <c r="Q327" s="3">
        <f>14/30</f>
        <v>0.46666666666666667</v>
      </c>
      <c r="R327">
        <f>O327/365</f>
        <v>3.8356164383561646E-2</v>
      </c>
    </row>
    <row r="328" spans="1:18">
      <c r="A328" t="s">
        <v>61</v>
      </c>
      <c r="B328" s="3" t="s">
        <v>59</v>
      </c>
      <c r="C328" t="s">
        <v>2</v>
      </c>
      <c r="D328" t="s">
        <v>44</v>
      </c>
      <c r="E328" s="17">
        <v>10.894032337500001</v>
      </c>
      <c r="F328" s="17">
        <v>5.0350000000000001</v>
      </c>
      <c r="G328" s="2" t="s">
        <v>10</v>
      </c>
      <c r="H328" t="s">
        <v>21</v>
      </c>
      <c r="I328" t="s">
        <v>17</v>
      </c>
      <c r="J328" t="s">
        <v>9</v>
      </c>
      <c r="K328" s="3" t="s">
        <v>69</v>
      </c>
      <c r="M328" s="8">
        <v>23.2</v>
      </c>
      <c r="N328">
        <f>M328/100</f>
        <v>0.23199999999999998</v>
      </c>
      <c r="O328">
        <v>14</v>
      </c>
      <c r="P328">
        <f>O328/30</f>
        <v>0.46666666666666667</v>
      </c>
      <c r="Q328" s="3">
        <f>14/30</f>
        <v>0.46666666666666667</v>
      </c>
      <c r="R328">
        <f>O328/365</f>
        <v>3.8356164383561646E-2</v>
      </c>
    </row>
    <row r="329" spans="1:18">
      <c r="A329" t="s">
        <v>61</v>
      </c>
      <c r="B329" s="3" t="s">
        <v>59</v>
      </c>
      <c r="C329" t="s">
        <v>2</v>
      </c>
      <c r="D329" t="s">
        <v>44</v>
      </c>
      <c r="E329" s="17">
        <v>7.6871781255000009</v>
      </c>
      <c r="F329" s="17">
        <v>5.2149999999999999</v>
      </c>
      <c r="G329" s="2" t="s">
        <v>11</v>
      </c>
      <c r="H329" t="s">
        <v>21</v>
      </c>
      <c r="I329" t="s">
        <v>17</v>
      </c>
      <c r="J329" t="s">
        <v>9</v>
      </c>
      <c r="K329" s="3" t="s">
        <v>69</v>
      </c>
      <c r="M329" s="8">
        <v>28.076923076923077</v>
      </c>
      <c r="N329">
        <f>M329/100</f>
        <v>0.28076923076923077</v>
      </c>
      <c r="O329">
        <v>14</v>
      </c>
      <c r="P329">
        <f>O329/30</f>
        <v>0.46666666666666667</v>
      </c>
      <c r="Q329" s="3">
        <f>14/30</f>
        <v>0.46666666666666667</v>
      </c>
      <c r="R329">
        <f>O329/365</f>
        <v>3.8356164383561646E-2</v>
      </c>
    </row>
    <row r="330" spans="1:18">
      <c r="A330" t="s">
        <v>61</v>
      </c>
      <c r="B330" s="3" t="s">
        <v>58</v>
      </c>
      <c r="C330" t="s">
        <v>47</v>
      </c>
      <c r="D330" s="3" t="s">
        <v>25</v>
      </c>
      <c r="E330" s="13" t="s">
        <v>12</v>
      </c>
      <c r="F330" s="13" t="s">
        <v>12</v>
      </c>
      <c r="G330" s="7">
        <v>1</v>
      </c>
      <c r="H330" s="3" t="s">
        <v>23</v>
      </c>
      <c r="I330" s="3" t="s">
        <v>19</v>
      </c>
      <c r="J330" s="3" t="s">
        <v>9</v>
      </c>
      <c r="K330" s="3" t="s">
        <v>69</v>
      </c>
      <c r="L330" s="4">
        <v>42948</v>
      </c>
      <c r="M330" s="11">
        <v>41.53846153846154</v>
      </c>
      <c r="N330">
        <f>M330/100</f>
        <v>0.41538461538461541</v>
      </c>
      <c r="O330" s="3">
        <v>14</v>
      </c>
      <c r="P330">
        <f>O330/30</f>
        <v>0.46666666666666667</v>
      </c>
      <c r="Q330" s="3">
        <f>14/30</f>
        <v>0.46666666666666667</v>
      </c>
      <c r="R330">
        <f>O330/365</f>
        <v>3.8356164383561646E-2</v>
      </c>
    </row>
    <row r="331" spans="1:18">
      <c r="A331" t="s">
        <v>61</v>
      </c>
      <c r="B331" s="3" t="s">
        <v>58</v>
      </c>
      <c r="C331" t="s">
        <v>47</v>
      </c>
      <c r="D331" s="3" t="s">
        <v>25</v>
      </c>
      <c r="E331" s="13" t="s">
        <v>12</v>
      </c>
      <c r="F331" s="13" t="s">
        <v>12</v>
      </c>
      <c r="G331" s="7">
        <v>2</v>
      </c>
      <c r="H331" s="3" t="s">
        <v>23</v>
      </c>
      <c r="I331" s="3" t="s">
        <v>19</v>
      </c>
      <c r="J331" s="3" t="s">
        <v>9</v>
      </c>
      <c r="K331" s="3" t="s">
        <v>69</v>
      </c>
      <c r="L331" s="4">
        <v>42948</v>
      </c>
      <c r="M331" s="11">
        <v>17.5</v>
      </c>
      <c r="N331">
        <f>M331/100</f>
        <v>0.17499999999999999</v>
      </c>
      <c r="O331" s="3">
        <v>14</v>
      </c>
      <c r="P331">
        <f>O331/30</f>
        <v>0.46666666666666667</v>
      </c>
      <c r="Q331" s="3">
        <f>14/30</f>
        <v>0.46666666666666667</v>
      </c>
      <c r="R331">
        <f>O331/365</f>
        <v>3.8356164383561646E-2</v>
      </c>
    </row>
    <row r="332" spans="1:18">
      <c r="A332" t="s">
        <v>61</v>
      </c>
      <c r="B332" s="3" t="s">
        <v>58</v>
      </c>
      <c r="C332" t="s">
        <v>47</v>
      </c>
      <c r="D332" s="3" t="s">
        <v>25</v>
      </c>
      <c r="E332" s="13" t="s">
        <v>12</v>
      </c>
      <c r="F332" s="13" t="s">
        <v>12</v>
      </c>
      <c r="G332" s="7">
        <v>3</v>
      </c>
      <c r="H332" s="3" t="s">
        <v>23</v>
      </c>
      <c r="I332" s="3" t="s">
        <v>19</v>
      </c>
      <c r="J332" s="3" t="s">
        <v>9</v>
      </c>
      <c r="K332" s="3" t="s">
        <v>69</v>
      </c>
      <c r="L332" s="4">
        <v>42948</v>
      </c>
      <c r="M332" s="11">
        <v>29.230769230769226</v>
      </c>
      <c r="N332">
        <f>M332/100</f>
        <v>0.29230769230769227</v>
      </c>
      <c r="O332" s="3">
        <v>14</v>
      </c>
      <c r="P332">
        <f>O332/30</f>
        <v>0.46666666666666667</v>
      </c>
      <c r="Q332" s="3">
        <f>14/30</f>
        <v>0.46666666666666667</v>
      </c>
      <c r="R332">
        <f>O332/365</f>
        <v>3.8356164383561646E-2</v>
      </c>
    </row>
    <row r="333" spans="1:18">
      <c r="A333" t="s">
        <v>61</v>
      </c>
      <c r="B333" s="3" t="s">
        <v>58</v>
      </c>
      <c r="C333" t="s">
        <v>47</v>
      </c>
      <c r="D333" s="3" t="s">
        <v>25</v>
      </c>
      <c r="E333" s="13" t="s">
        <v>12</v>
      </c>
      <c r="F333" s="13" t="s">
        <v>12</v>
      </c>
      <c r="G333" s="7">
        <v>4</v>
      </c>
      <c r="H333" s="3" t="s">
        <v>23</v>
      </c>
      <c r="I333" s="3" t="s">
        <v>19</v>
      </c>
      <c r="J333" s="3" t="s">
        <v>9</v>
      </c>
      <c r="K333" s="3" t="s">
        <v>69</v>
      </c>
      <c r="L333" s="4">
        <v>42948</v>
      </c>
      <c r="M333" s="11">
        <v>18.333333333333336</v>
      </c>
      <c r="N333">
        <f>M333/100</f>
        <v>0.18333333333333335</v>
      </c>
      <c r="O333" s="3">
        <v>14</v>
      </c>
      <c r="P333">
        <f>O333/30</f>
        <v>0.46666666666666667</v>
      </c>
      <c r="Q333" s="3">
        <f>14/30</f>
        <v>0.46666666666666667</v>
      </c>
      <c r="R333">
        <f>O333/365</f>
        <v>3.8356164383561646E-2</v>
      </c>
    </row>
    <row r="334" spans="1:18">
      <c r="A334" t="s">
        <v>61</v>
      </c>
      <c r="B334" s="3" t="s">
        <v>59</v>
      </c>
      <c r="C334" t="s">
        <v>2</v>
      </c>
      <c r="D334" t="s">
        <v>46</v>
      </c>
      <c r="E334" s="17">
        <v>11.061292134999999</v>
      </c>
      <c r="F334" s="17">
        <v>4.3000000000000007</v>
      </c>
      <c r="G334" s="2" t="s">
        <v>6</v>
      </c>
      <c r="H334" t="s">
        <v>22</v>
      </c>
      <c r="I334" t="s">
        <v>19</v>
      </c>
      <c r="J334" t="s">
        <v>9</v>
      </c>
      <c r="K334" s="3" t="s">
        <v>69</v>
      </c>
      <c r="M334" s="11">
        <v>25.833333</v>
      </c>
      <c r="N334">
        <f>M334/100</f>
        <v>0.25833332999999997</v>
      </c>
      <c r="O334">
        <v>14</v>
      </c>
      <c r="P334">
        <f>O334/30</f>
        <v>0.46666666666666667</v>
      </c>
      <c r="Q334" s="3">
        <f>14/30</f>
        <v>0.46666666666666667</v>
      </c>
      <c r="R334">
        <f>O334/365</f>
        <v>3.8356164383561646E-2</v>
      </c>
    </row>
    <row r="335" spans="1:18">
      <c r="A335" t="s">
        <v>61</v>
      </c>
      <c r="B335" s="3" t="s">
        <v>59</v>
      </c>
      <c r="C335" t="s">
        <v>2</v>
      </c>
      <c r="D335" t="s">
        <v>46</v>
      </c>
      <c r="E335" s="17">
        <v>8.3673954639999994</v>
      </c>
      <c r="F335" s="17">
        <v>4.67</v>
      </c>
      <c r="G335" s="2" t="s">
        <v>10</v>
      </c>
      <c r="H335" t="s">
        <v>22</v>
      </c>
      <c r="I335" t="s">
        <v>19</v>
      </c>
      <c r="J335" t="s">
        <v>9</v>
      </c>
      <c r="K335" s="3" t="s">
        <v>69</v>
      </c>
      <c r="M335" s="8">
        <v>28.800000000000004</v>
      </c>
      <c r="N335">
        <f>M335/100</f>
        <v>0.28800000000000003</v>
      </c>
      <c r="O335">
        <v>14</v>
      </c>
      <c r="P335">
        <f>O335/30</f>
        <v>0.46666666666666667</v>
      </c>
      <c r="Q335" s="3">
        <f>14/30</f>
        <v>0.46666666666666667</v>
      </c>
      <c r="R335">
        <f>O335/365</f>
        <v>3.8356164383561646E-2</v>
      </c>
    </row>
    <row r="336" spans="1:18">
      <c r="A336" t="s">
        <v>61</v>
      </c>
      <c r="B336" s="3" t="s">
        <v>59</v>
      </c>
      <c r="C336" t="s">
        <v>2</v>
      </c>
      <c r="D336" t="s">
        <v>46</v>
      </c>
      <c r="E336" s="17">
        <v>13.57058806</v>
      </c>
      <c r="F336" s="17">
        <v>4.05</v>
      </c>
      <c r="G336" s="2" t="s">
        <v>11</v>
      </c>
      <c r="H336" t="s">
        <v>22</v>
      </c>
      <c r="I336" t="s">
        <v>19</v>
      </c>
      <c r="J336" t="s">
        <v>9</v>
      </c>
      <c r="K336" s="3" t="s">
        <v>69</v>
      </c>
      <c r="M336" s="8">
        <v>31.6</v>
      </c>
      <c r="N336">
        <f>M336/100</f>
        <v>0.316</v>
      </c>
      <c r="O336">
        <v>14</v>
      </c>
      <c r="P336">
        <f>O336/30</f>
        <v>0.46666666666666667</v>
      </c>
      <c r="Q336" s="3">
        <f>14/30</f>
        <v>0.46666666666666667</v>
      </c>
      <c r="R336">
        <f>O336/365</f>
        <v>3.8356164383561646E-2</v>
      </c>
    </row>
    <row r="337" spans="1:18">
      <c r="A337" t="s">
        <v>61</v>
      </c>
      <c r="B337" s="3" t="s">
        <v>59</v>
      </c>
      <c r="C337" t="s">
        <v>2</v>
      </c>
      <c r="D337" t="s">
        <v>45</v>
      </c>
      <c r="E337" s="17">
        <v>7.9212943920000001</v>
      </c>
      <c r="F337" s="17">
        <v>5.5649999999999995</v>
      </c>
      <c r="G337" s="2" t="s">
        <v>6</v>
      </c>
      <c r="H337" t="s">
        <v>16</v>
      </c>
      <c r="I337" t="s">
        <v>18</v>
      </c>
      <c r="J337" t="s">
        <v>9</v>
      </c>
      <c r="K337" s="3" t="s">
        <v>69</v>
      </c>
      <c r="M337" s="16">
        <v>21.2</v>
      </c>
      <c r="N337">
        <f>M337/100</f>
        <v>0.21199999999999999</v>
      </c>
      <c r="O337">
        <v>14</v>
      </c>
      <c r="P337">
        <f>O337/30</f>
        <v>0.46666666666666667</v>
      </c>
      <c r="Q337" s="3">
        <f>14/30</f>
        <v>0.46666666666666667</v>
      </c>
      <c r="R337">
        <f>O337/365</f>
        <v>3.8356164383561646E-2</v>
      </c>
    </row>
    <row r="338" spans="1:18">
      <c r="A338" t="s">
        <v>61</v>
      </c>
      <c r="B338" s="3" t="s">
        <v>59</v>
      </c>
      <c r="C338" t="s">
        <v>2</v>
      </c>
      <c r="D338" t="s">
        <v>45</v>
      </c>
      <c r="E338" s="17">
        <v>8.7481467309999985</v>
      </c>
      <c r="F338" s="17">
        <v>4.375</v>
      </c>
      <c r="G338" s="2" t="s">
        <v>10</v>
      </c>
      <c r="H338" t="s">
        <v>16</v>
      </c>
      <c r="I338" t="s">
        <v>18</v>
      </c>
      <c r="J338" t="s">
        <v>9</v>
      </c>
      <c r="K338" s="3" t="s">
        <v>69</v>
      </c>
      <c r="M338" s="8">
        <v>26</v>
      </c>
      <c r="N338">
        <f>M338/100</f>
        <v>0.26</v>
      </c>
      <c r="O338">
        <v>14</v>
      </c>
      <c r="P338">
        <f>O338/30</f>
        <v>0.46666666666666667</v>
      </c>
      <c r="Q338" s="3">
        <f>14/30</f>
        <v>0.46666666666666667</v>
      </c>
      <c r="R338">
        <f>O338/365</f>
        <v>3.8356164383561646E-2</v>
      </c>
    </row>
    <row r="339" spans="1:18">
      <c r="A339" t="s">
        <v>61</v>
      </c>
      <c r="B339" s="3" t="s">
        <v>59</v>
      </c>
      <c r="C339" t="s">
        <v>2</v>
      </c>
      <c r="D339" t="s">
        <v>45</v>
      </c>
      <c r="E339" s="17">
        <v>11.491361508499999</v>
      </c>
      <c r="F339" s="17">
        <v>4.2649999999999997</v>
      </c>
      <c r="G339" s="2" t="s">
        <v>11</v>
      </c>
      <c r="H339" t="s">
        <v>16</v>
      </c>
      <c r="I339" t="s">
        <v>18</v>
      </c>
      <c r="J339" t="s">
        <v>9</v>
      </c>
      <c r="K339" s="3" t="s">
        <v>69</v>
      </c>
      <c r="M339" s="8">
        <v>18.076923076923077</v>
      </c>
      <c r="N339">
        <f>M339/100</f>
        <v>0.18076923076923077</v>
      </c>
      <c r="O339">
        <v>14</v>
      </c>
      <c r="P339">
        <f>O339/30</f>
        <v>0.46666666666666667</v>
      </c>
      <c r="Q339" s="3">
        <f>14/30</f>
        <v>0.46666666666666667</v>
      </c>
      <c r="R339">
        <f>O339/365</f>
        <v>3.8356164383561646E-2</v>
      </c>
    </row>
    <row r="340" spans="1:18">
      <c r="A340" t="s">
        <v>61</v>
      </c>
      <c r="B340" s="3" t="s">
        <v>58</v>
      </c>
      <c r="C340" t="s">
        <v>47</v>
      </c>
      <c r="D340" s="3" t="s">
        <v>25</v>
      </c>
      <c r="E340" s="13" t="s">
        <v>12</v>
      </c>
      <c r="F340" s="13" t="s">
        <v>12</v>
      </c>
      <c r="G340" s="7">
        <v>1</v>
      </c>
      <c r="H340" s="3" t="s">
        <v>21</v>
      </c>
      <c r="I340" t="s">
        <v>17</v>
      </c>
      <c r="J340" s="3" t="s">
        <v>9</v>
      </c>
      <c r="K340" s="3" t="s">
        <v>69</v>
      </c>
      <c r="L340" s="4">
        <v>42955</v>
      </c>
      <c r="M340" s="11">
        <v>27.692307692307693</v>
      </c>
      <c r="N340">
        <f>M340/100</f>
        <v>0.27692307692307694</v>
      </c>
      <c r="O340" s="3">
        <v>21</v>
      </c>
      <c r="P340">
        <f>O340/30</f>
        <v>0.7</v>
      </c>
      <c r="Q340" s="3">
        <f>21/30</f>
        <v>0.7</v>
      </c>
      <c r="R340">
        <f>O340/365</f>
        <v>5.7534246575342465E-2</v>
      </c>
    </row>
    <row r="341" spans="1:18">
      <c r="A341" t="s">
        <v>61</v>
      </c>
      <c r="B341" s="3" t="s">
        <v>58</v>
      </c>
      <c r="C341" t="s">
        <v>47</v>
      </c>
      <c r="D341" s="3" t="s">
        <v>25</v>
      </c>
      <c r="E341" s="13" t="s">
        <v>12</v>
      </c>
      <c r="F341" s="13" t="s">
        <v>12</v>
      </c>
      <c r="G341" s="7">
        <v>2</v>
      </c>
      <c r="H341" s="3" t="s">
        <v>21</v>
      </c>
      <c r="I341" t="s">
        <v>17</v>
      </c>
      <c r="J341" s="3" t="s">
        <v>9</v>
      </c>
      <c r="K341" s="3" t="s">
        <v>69</v>
      </c>
      <c r="L341" s="4">
        <v>42955</v>
      </c>
      <c r="M341" s="11">
        <v>27.6</v>
      </c>
      <c r="N341">
        <f>M341/100</f>
        <v>0.27600000000000002</v>
      </c>
      <c r="O341" s="3">
        <v>21</v>
      </c>
      <c r="P341">
        <f>O341/30</f>
        <v>0.7</v>
      </c>
      <c r="Q341" s="3">
        <f>21/30</f>
        <v>0.7</v>
      </c>
      <c r="R341">
        <f>O341/365</f>
        <v>5.7534246575342465E-2</v>
      </c>
    </row>
    <row r="342" spans="1:18">
      <c r="A342" t="s">
        <v>61</v>
      </c>
      <c r="B342" s="3" t="s">
        <v>58</v>
      </c>
      <c r="C342" t="s">
        <v>47</v>
      </c>
      <c r="D342" s="3" t="s">
        <v>25</v>
      </c>
      <c r="E342" s="13" t="s">
        <v>12</v>
      </c>
      <c r="F342" s="13" t="s">
        <v>12</v>
      </c>
      <c r="G342" s="7">
        <v>3</v>
      </c>
      <c r="H342" s="3" t="s">
        <v>21</v>
      </c>
      <c r="I342" t="s">
        <v>17</v>
      </c>
      <c r="J342" s="3" t="s">
        <v>9</v>
      </c>
      <c r="K342" s="3" t="s">
        <v>69</v>
      </c>
      <c r="L342" s="4">
        <v>42955</v>
      </c>
      <c r="M342" s="11">
        <v>27.499999999999996</v>
      </c>
      <c r="N342">
        <f>M342/100</f>
        <v>0.27499999999999997</v>
      </c>
      <c r="O342" s="3">
        <v>21</v>
      </c>
      <c r="P342">
        <f>O342/30</f>
        <v>0.7</v>
      </c>
      <c r="Q342" s="3">
        <f>21/30</f>
        <v>0.7</v>
      </c>
      <c r="R342">
        <f>O342/365</f>
        <v>5.7534246575342465E-2</v>
      </c>
    </row>
    <row r="343" spans="1:18">
      <c r="A343" t="s">
        <v>61</v>
      </c>
      <c r="B343" s="3" t="s">
        <v>58</v>
      </c>
      <c r="C343" t="s">
        <v>47</v>
      </c>
      <c r="D343" s="3" t="s">
        <v>25</v>
      </c>
      <c r="E343" s="13" t="s">
        <v>12</v>
      </c>
      <c r="F343" s="13" t="s">
        <v>12</v>
      </c>
      <c r="G343" s="7">
        <v>4</v>
      </c>
      <c r="H343" s="3" t="s">
        <v>21</v>
      </c>
      <c r="I343" t="s">
        <v>17</v>
      </c>
      <c r="J343" s="3" t="s">
        <v>9</v>
      </c>
      <c r="K343" s="3" t="s">
        <v>69</v>
      </c>
      <c r="L343" s="4">
        <v>42955</v>
      </c>
      <c r="M343" s="11">
        <v>24.615384615384617</v>
      </c>
      <c r="N343">
        <f>M343/100</f>
        <v>0.24615384615384617</v>
      </c>
      <c r="O343" s="3">
        <v>21</v>
      </c>
      <c r="P343">
        <f>O343/30</f>
        <v>0.7</v>
      </c>
      <c r="Q343" s="3">
        <f>21/30</f>
        <v>0.7</v>
      </c>
      <c r="R343">
        <f>O343/365</f>
        <v>5.7534246575342465E-2</v>
      </c>
    </row>
    <row r="344" spans="1:18">
      <c r="A344" t="s">
        <v>61</v>
      </c>
      <c r="B344" s="3" t="s">
        <v>58</v>
      </c>
      <c r="C344" t="s">
        <v>47</v>
      </c>
      <c r="D344" s="3" t="s">
        <v>25</v>
      </c>
      <c r="E344" s="13" t="s">
        <v>12</v>
      </c>
      <c r="F344" s="13" t="s">
        <v>12</v>
      </c>
      <c r="G344" s="7">
        <v>1</v>
      </c>
      <c r="H344" s="3" t="s">
        <v>23</v>
      </c>
      <c r="I344" s="3" t="s">
        <v>19</v>
      </c>
      <c r="J344" s="3" t="s">
        <v>9</v>
      </c>
      <c r="K344" s="3" t="s">
        <v>69</v>
      </c>
      <c r="L344" s="4">
        <v>42955</v>
      </c>
      <c r="M344" s="11">
        <v>17.69230769230769</v>
      </c>
      <c r="N344">
        <f>M344/100</f>
        <v>0.17692307692307691</v>
      </c>
      <c r="O344" s="3">
        <v>21</v>
      </c>
      <c r="P344">
        <f>O344/30</f>
        <v>0.7</v>
      </c>
      <c r="Q344" s="3">
        <f>21/30</f>
        <v>0.7</v>
      </c>
      <c r="R344">
        <f>O344/365</f>
        <v>5.7534246575342465E-2</v>
      </c>
    </row>
    <row r="345" spans="1:18">
      <c r="A345" t="s">
        <v>61</v>
      </c>
      <c r="B345" s="3" t="s">
        <v>58</v>
      </c>
      <c r="C345" t="s">
        <v>47</v>
      </c>
      <c r="D345" s="3" t="s">
        <v>25</v>
      </c>
      <c r="E345" s="13" t="s">
        <v>12</v>
      </c>
      <c r="F345" s="13" t="s">
        <v>12</v>
      </c>
      <c r="G345" s="7">
        <v>2</v>
      </c>
      <c r="H345" s="3" t="s">
        <v>23</v>
      </c>
      <c r="I345" s="3" t="s">
        <v>19</v>
      </c>
      <c r="J345" s="3" t="s">
        <v>9</v>
      </c>
      <c r="K345" s="3" t="s">
        <v>69</v>
      </c>
      <c r="L345" s="4">
        <v>42955</v>
      </c>
      <c r="M345" s="11">
        <v>21.6</v>
      </c>
      <c r="N345">
        <f>M345/100</f>
        <v>0.21600000000000003</v>
      </c>
      <c r="O345" s="3">
        <v>21</v>
      </c>
      <c r="P345">
        <f>O345/30</f>
        <v>0.7</v>
      </c>
      <c r="Q345" s="3">
        <f>21/30</f>
        <v>0.7</v>
      </c>
      <c r="R345">
        <f>O345/365</f>
        <v>5.7534246575342465E-2</v>
      </c>
    </row>
    <row r="346" spans="1:18">
      <c r="A346" t="s">
        <v>61</v>
      </c>
      <c r="B346" s="3" t="s">
        <v>58</v>
      </c>
      <c r="C346" t="s">
        <v>47</v>
      </c>
      <c r="D346" s="3" t="s">
        <v>25</v>
      </c>
      <c r="E346" s="13" t="s">
        <v>12</v>
      </c>
      <c r="F346" s="13" t="s">
        <v>12</v>
      </c>
      <c r="G346" s="7">
        <v>3</v>
      </c>
      <c r="H346" s="3" t="s">
        <v>23</v>
      </c>
      <c r="I346" s="3" t="s">
        <v>19</v>
      </c>
      <c r="J346" s="3" t="s">
        <v>9</v>
      </c>
      <c r="K346" s="3" t="s">
        <v>69</v>
      </c>
      <c r="L346" s="4">
        <v>42955</v>
      </c>
      <c r="M346" s="11">
        <v>48.4</v>
      </c>
      <c r="N346">
        <f>M346/100</f>
        <v>0.48399999999999999</v>
      </c>
      <c r="O346" s="3">
        <v>21</v>
      </c>
      <c r="P346">
        <f>O346/30</f>
        <v>0.7</v>
      </c>
      <c r="Q346" s="3">
        <f>21/30</f>
        <v>0.7</v>
      </c>
      <c r="R346">
        <f>O346/365</f>
        <v>5.7534246575342465E-2</v>
      </c>
    </row>
    <row r="347" spans="1:18">
      <c r="A347" t="s">
        <v>61</v>
      </c>
      <c r="B347" s="3" t="s">
        <v>58</v>
      </c>
      <c r="C347" t="s">
        <v>47</v>
      </c>
      <c r="D347" s="3" t="s">
        <v>25</v>
      </c>
      <c r="E347" s="13" t="s">
        <v>12</v>
      </c>
      <c r="F347" s="13" t="s">
        <v>12</v>
      </c>
      <c r="G347" s="7">
        <v>4</v>
      </c>
      <c r="H347" s="3" t="s">
        <v>23</v>
      </c>
      <c r="I347" s="3" t="s">
        <v>19</v>
      </c>
      <c r="J347" s="3" t="s">
        <v>9</v>
      </c>
      <c r="K347" s="3" t="s">
        <v>69</v>
      </c>
      <c r="L347" s="4">
        <v>42955</v>
      </c>
      <c r="M347" s="11">
        <v>21.6</v>
      </c>
      <c r="N347">
        <f>M347/100</f>
        <v>0.21600000000000003</v>
      </c>
      <c r="O347" s="3">
        <v>21</v>
      </c>
      <c r="P347">
        <f>O347/30</f>
        <v>0.7</v>
      </c>
      <c r="Q347" s="3">
        <f>21/30</f>
        <v>0.7</v>
      </c>
      <c r="R347">
        <f>O347/365</f>
        <v>5.7534246575342465E-2</v>
      </c>
    </row>
    <row r="348" spans="1:18">
      <c r="A348" t="s">
        <v>61</v>
      </c>
      <c r="B348" s="3" t="s">
        <v>59</v>
      </c>
      <c r="C348" t="s">
        <v>2</v>
      </c>
      <c r="D348" t="s">
        <v>44</v>
      </c>
      <c r="E348" s="17">
        <v>14.467248625</v>
      </c>
      <c r="F348" s="17">
        <v>5.5</v>
      </c>
      <c r="G348" s="2" t="s">
        <v>6</v>
      </c>
      <c r="H348" t="s">
        <v>21</v>
      </c>
      <c r="I348" t="s">
        <v>17</v>
      </c>
      <c r="J348" t="s">
        <v>9</v>
      </c>
      <c r="K348" s="3" t="s">
        <v>69</v>
      </c>
      <c r="M348" s="8">
        <v>24.4</v>
      </c>
      <c r="N348">
        <f>M348/100</f>
        <v>0.24399999999999999</v>
      </c>
      <c r="O348">
        <v>28</v>
      </c>
      <c r="P348">
        <f>O348/30</f>
        <v>0.93333333333333335</v>
      </c>
      <c r="Q348" s="3">
        <v>1</v>
      </c>
      <c r="R348">
        <f>O348/365</f>
        <v>7.6712328767123292E-2</v>
      </c>
    </row>
    <row r="349" spans="1:18">
      <c r="A349" t="s">
        <v>61</v>
      </c>
      <c r="B349" s="3" t="s">
        <v>59</v>
      </c>
      <c r="C349" t="s">
        <v>2</v>
      </c>
      <c r="D349" t="s">
        <v>44</v>
      </c>
      <c r="E349" s="17">
        <v>13.25310614</v>
      </c>
      <c r="F349" s="17">
        <v>5.0350000000000001</v>
      </c>
      <c r="G349" s="2" t="s">
        <v>10</v>
      </c>
      <c r="H349" t="s">
        <v>21</v>
      </c>
      <c r="I349" t="s">
        <v>17</v>
      </c>
      <c r="J349" t="s">
        <v>9</v>
      </c>
      <c r="K349" s="3" t="s">
        <v>69</v>
      </c>
      <c r="M349" s="8">
        <v>18</v>
      </c>
      <c r="N349">
        <f>M349/100</f>
        <v>0.18</v>
      </c>
      <c r="O349">
        <v>28</v>
      </c>
      <c r="P349">
        <f>O349/30</f>
        <v>0.93333333333333335</v>
      </c>
      <c r="Q349" s="3">
        <v>1</v>
      </c>
      <c r="R349">
        <f>O349/365</f>
        <v>7.6712328767123292E-2</v>
      </c>
    </row>
    <row r="350" spans="1:18">
      <c r="A350" t="s">
        <v>61</v>
      </c>
      <c r="B350" s="3" t="s">
        <v>59</v>
      </c>
      <c r="C350" t="s">
        <v>2</v>
      </c>
      <c r="D350" t="s">
        <v>44</v>
      </c>
      <c r="E350" s="17">
        <v>11.73112918</v>
      </c>
      <c r="F350" s="17">
        <v>5.2149999999999999</v>
      </c>
      <c r="G350" s="2" t="s">
        <v>11</v>
      </c>
      <c r="H350" t="s">
        <v>21</v>
      </c>
      <c r="I350" t="s">
        <v>17</v>
      </c>
      <c r="J350" t="s">
        <v>9</v>
      </c>
      <c r="K350" s="3" t="s">
        <v>69</v>
      </c>
      <c r="M350" s="8">
        <v>23.75</v>
      </c>
      <c r="N350">
        <f>M350/100</f>
        <v>0.23749999999999999</v>
      </c>
      <c r="O350">
        <v>28</v>
      </c>
      <c r="P350">
        <f>O350/30</f>
        <v>0.93333333333333335</v>
      </c>
      <c r="Q350" s="3">
        <v>1</v>
      </c>
      <c r="R350">
        <f>O350/365</f>
        <v>7.6712328767123292E-2</v>
      </c>
    </row>
    <row r="351" spans="1:18">
      <c r="A351" t="s">
        <v>61</v>
      </c>
      <c r="B351" s="3" t="s">
        <v>59</v>
      </c>
      <c r="C351" t="s">
        <v>2</v>
      </c>
      <c r="D351" t="s">
        <v>46</v>
      </c>
      <c r="E351" s="17">
        <v>8.4878752244999998</v>
      </c>
      <c r="F351" s="17">
        <v>4.3000000000000007</v>
      </c>
      <c r="G351" s="2" t="s">
        <v>6</v>
      </c>
      <c r="H351" t="s">
        <v>22</v>
      </c>
      <c r="I351" t="s">
        <v>19</v>
      </c>
      <c r="J351" t="s">
        <v>9</v>
      </c>
      <c r="K351" s="3" t="s">
        <v>69</v>
      </c>
      <c r="M351" s="8">
        <v>18.8</v>
      </c>
      <c r="N351">
        <f>M351/100</f>
        <v>0.188</v>
      </c>
      <c r="O351">
        <v>28</v>
      </c>
      <c r="P351">
        <f>O351/30</f>
        <v>0.93333333333333335</v>
      </c>
      <c r="Q351" s="3">
        <v>1</v>
      </c>
      <c r="R351">
        <f>O351/365</f>
        <v>7.6712328767123292E-2</v>
      </c>
    </row>
    <row r="352" spans="1:18">
      <c r="A352" t="s">
        <v>61</v>
      </c>
      <c r="B352" s="3" t="s">
        <v>59</v>
      </c>
      <c r="C352" t="s">
        <v>2</v>
      </c>
      <c r="D352" t="s">
        <v>46</v>
      </c>
      <c r="E352" s="17">
        <v>16.043761975000002</v>
      </c>
      <c r="F352" s="17">
        <v>4.67</v>
      </c>
      <c r="G352" s="2" t="s">
        <v>10</v>
      </c>
      <c r="H352" t="s">
        <v>22</v>
      </c>
      <c r="I352" t="s">
        <v>19</v>
      </c>
      <c r="J352" t="s">
        <v>9</v>
      </c>
      <c r="K352" s="3" t="s">
        <v>69</v>
      </c>
      <c r="M352" s="8">
        <v>20.74074074074074</v>
      </c>
      <c r="N352">
        <f>M352/100</f>
        <v>0.2074074074074074</v>
      </c>
      <c r="O352">
        <v>28</v>
      </c>
      <c r="P352">
        <f>O352/30</f>
        <v>0.93333333333333335</v>
      </c>
      <c r="Q352" s="3">
        <v>1</v>
      </c>
      <c r="R352">
        <f>O352/365</f>
        <v>7.6712328767123292E-2</v>
      </c>
    </row>
    <row r="353" spans="1:18">
      <c r="A353" t="s">
        <v>61</v>
      </c>
      <c r="B353" s="3" t="s">
        <v>59</v>
      </c>
      <c r="C353" t="s">
        <v>2</v>
      </c>
      <c r="D353" t="s">
        <v>46</v>
      </c>
      <c r="E353" s="17">
        <v>13.414963875</v>
      </c>
      <c r="F353" s="17">
        <v>4.05</v>
      </c>
      <c r="G353" s="2" t="s">
        <v>11</v>
      </c>
      <c r="H353" t="s">
        <v>22</v>
      </c>
      <c r="I353" t="s">
        <v>19</v>
      </c>
      <c r="J353" t="s">
        <v>9</v>
      </c>
      <c r="K353" s="3" t="s">
        <v>69</v>
      </c>
      <c r="M353" s="8">
        <v>15.769230769230768</v>
      </c>
      <c r="N353">
        <f>M353/100</f>
        <v>0.15769230769230769</v>
      </c>
      <c r="O353">
        <v>28</v>
      </c>
      <c r="P353">
        <f>O353/30</f>
        <v>0.93333333333333335</v>
      </c>
      <c r="Q353" s="3">
        <v>1</v>
      </c>
      <c r="R353">
        <f>O353/365</f>
        <v>7.6712328767123292E-2</v>
      </c>
    </row>
    <row r="354" spans="1:18">
      <c r="A354" t="s">
        <v>61</v>
      </c>
      <c r="B354" s="3" t="s">
        <v>59</v>
      </c>
      <c r="C354" t="s">
        <v>2</v>
      </c>
      <c r="D354" t="s">
        <v>45</v>
      </c>
      <c r="E354" s="17">
        <v>12.231586440000001</v>
      </c>
      <c r="F354" s="17">
        <v>5.5649999999999995</v>
      </c>
      <c r="G354" s="2" t="s">
        <v>6</v>
      </c>
      <c r="H354" t="s">
        <v>16</v>
      </c>
      <c r="I354" t="s">
        <v>18</v>
      </c>
      <c r="J354" t="s">
        <v>9</v>
      </c>
      <c r="K354" s="3" t="s">
        <v>69</v>
      </c>
      <c r="M354" s="8">
        <v>20</v>
      </c>
      <c r="N354">
        <f>M354/100</f>
        <v>0.2</v>
      </c>
      <c r="O354">
        <v>28</v>
      </c>
      <c r="P354">
        <f>O354/30</f>
        <v>0.93333333333333335</v>
      </c>
      <c r="Q354" s="3">
        <v>1</v>
      </c>
      <c r="R354">
        <f>O354/365</f>
        <v>7.6712328767123292E-2</v>
      </c>
    </row>
    <row r="355" spans="1:18">
      <c r="A355" t="s">
        <v>61</v>
      </c>
      <c r="B355" s="3" t="s">
        <v>59</v>
      </c>
      <c r="C355" t="s">
        <v>2</v>
      </c>
      <c r="D355" t="s">
        <v>45</v>
      </c>
      <c r="E355" s="17">
        <v>12.75083693</v>
      </c>
      <c r="F355" s="17">
        <v>4.375</v>
      </c>
      <c r="G355" s="2" t="s">
        <v>10</v>
      </c>
      <c r="H355" t="s">
        <v>16</v>
      </c>
      <c r="I355" t="s">
        <v>18</v>
      </c>
      <c r="J355" t="s">
        <v>9</v>
      </c>
      <c r="K355" s="3" t="s">
        <v>69</v>
      </c>
      <c r="M355" s="8">
        <v>22.592592592592592</v>
      </c>
      <c r="N355">
        <f>M355/100</f>
        <v>0.22592592592592592</v>
      </c>
      <c r="O355">
        <v>28</v>
      </c>
      <c r="P355">
        <f>O355/30</f>
        <v>0.93333333333333335</v>
      </c>
      <c r="Q355" s="3">
        <v>1</v>
      </c>
      <c r="R355">
        <f>O355/365</f>
        <v>7.6712328767123292E-2</v>
      </c>
    </row>
    <row r="356" spans="1:18">
      <c r="A356" t="s">
        <v>61</v>
      </c>
      <c r="B356" s="3" t="s">
        <v>59</v>
      </c>
      <c r="C356" t="s">
        <v>2</v>
      </c>
      <c r="D356" t="s">
        <v>45</v>
      </c>
      <c r="E356" s="17">
        <v>12.08803086</v>
      </c>
      <c r="F356" s="17">
        <v>4.2649999999999997</v>
      </c>
      <c r="G356" s="2" t="s">
        <v>11</v>
      </c>
      <c r="H356" t="s">
        <v>16</v>
      </c>
      <c r="I356" t="s">
        <v>18</v>
      </c>
      <c r="J356" t="s">
        <v>9</v>
      </c>
      <c r="K356" s="3" t="s">
        <v>69</v>
      </c>
      <c r="M356" s="8">
        <v>21.153846153846153</v>
      </c>
      <c r="N356">
        <f>M356/100</f>
        <v>0.21153846153846154</v>
      </c>
      <c r="O356">
        <v>28</v>
      </c>
      <c r="P356">
        <f>O356/30</f>
        <v>0.93333333333333335</v>
      </c>
      <c r="Q356" s="3">
        <v>1</v>
      </c>
      <c r="R356">
        <f>O356/365</f>
        <v>7.6712328767123292E-2</v>
      </c>
    </row>
    <row r="357" spans="1:18">
      <c r="A357" t="s">
        <v>61</v>
      </c>
      <c r="B357" s="3" t="s">
        <v>58</v>
      </c>
      <c r="C357" t="s">
        <v>47</v>
      </c>
      <c r="D357" s="3" t="s">
        <v>25</v>
      </c>
      <c r="E357" s="13" t="s">
        <v>12</v>
      </c>
      <c r="F357" s="13" t="s">
        <v>12</v>
      </c>
      <c r="G357" s="7">
        <v>2</v>
      </c>
      <c r="H357" s="3" t="s">
        <v>21</v>
      </c>
      <c r="I357" t="s">
        <v>17</v>
      </c>
      <c r="J357" s="3" t="s">
        <v>9</v>
      </c>
      <c r="K357" s="3" t="s">
        <v>69</v>
      </c>
      <c r="L357" s="4">
        <v>42964</v>
      </c>
      <c r="M357" s="11">
        <v>26.153846153846157</v>
      </c>
      <c r="N357">
        <f>M357/100</f>
        <v>0.26153846153846155</v>
      </c>
      <c r="O357" s="3">
        <v>30</v>
      </c>
      <c r="P357">
        <f>O357/30</f>
        <v>1</v>
      </c>
      <c r="Q357" s="3">
        <v>1</v>
      </c>
      <c r="R357">
        <f>O357/365</f>
        <v>8.2191780821917804E-2</v>
      </c>
    </row>
    <row r="358" spans="1:18">
      <c r="A358" t="s">
        <v>61</v>
      </c>
      <c r="B358" s="3" t="s">
        <v>58</v>
      </c>
      <c r="C358" t="s">
        <v>47</v>
      </c>
      <c r="D358" s="3" t="s">
        <v>25</v>
      </c>
      <c r="E358" s="13" t="s">
        <v>12</v>
      </c>
      <c r="F358" s="13" t="s">
        <v>12</v>
      </c>
      <c r="G358" s="7">
        <v>2</v>
      </c>
      <c r="H358" s="3" t="s">
        <v>23</v>
      </c>
      <c r="I358" s="3" t="s">
        <v>19</v>
      </c>
      <c r="J358" s="3" t="s">
        <v>9</v>
      </c>
      <c r="K358" s="3" t="s">
        <v>69</v>
      </c>
      <c r="L358" s="4">
        <v>42964</v>
      </c>
      <c r="M358" s="11">
        <v>18</v>
      </c>
      <c r="N358">
        <f>M358/100</f>
        <v>0.18</v>
      </c>
      <c r="O358" s="3">
        <v>30</v>
      </c>
      <c r="P358">
        <f>O358/30</f>
        <v>1</v>
      </c>
      <c r="Q358" s="3">
        <v>1</v>
      </c>
      <c r="R358">
        <f>O358/365</f>
        <v>8.2191780821917804E-2</v>
      </c>
    </row>
    <row r="359" spans="1:18">
      <c r="A359" t="s">
        <v>61</v>
      </c>
      <c r="B359" s="3" t="s">
        <v>59</v>
      </c>
      <c r="C359" t="s">
        <v>2</v>
      </c>
      <c r="D359" t="s">
        <v>44</v>
      </c>
      <c r="E359" s="17">
        <v>12.203441755</v>
      </c>
      <c r="F359" s="17">
        <v>5.5</v>
      </c>
      <c r="G359" s="2" t="s">
        <v>6</v>
      </c>
      <c r="H359" t="s">
        <v>21</v>
      </c>
      <c r="I359" t="s">
        <v>17</v>
      </c>
      <c r="J359" t="s">
        <v>9</v>
      </c>
      <c r="K359" s="3" t="s">
        <v>69</v>
      </c>
      <c r="M359" s="8">
        <v>13.600000000000001</v>
      </c>
      <c r="N359">
        <f>M359/100</f>
        <v>0.13600000000000001</v>
      </c>
      <c r="O359">
        <v>42</v>
      </c>
      <c r="P359">
        <f>O359/30</f>
        <v>1.4</v>
      </c>
      <c r="Q359" s="3">
        <v>1.5</v>
      </c>
      <c r="R359">
        <f>O359/365</f>
        <v>0.11506849315068493</v>
      </c>
    </row>
    <row r="360" spans="1:18">
      <c r="A360" t="s">
        <v>61</v>
      </c>
      <c r="B360" s="3" t="s">
        <v>59</v>
      </c>
      <c r="C360" t="s">
        <v>2</v>
      </c>
      <c r="D360" t="s">
        <v>44</v>
      </c>
      <c r="E360" s="17">
        <v>11.923702174999999</v>
      </c>
      <c r="F360" s="17">
        <v>5.0350000000000001</v>
      </c>
      <c r="G360" s="2" t="s">
        <v>10</v>
      </c>
      <c r="H360" t="s">
        <v>21</v>
      </c>
      <c r="I360" t="s">
        <v>17</v>
      </c>
      <c r="J360" t="s">
        <v>9</v>
      </c>
      <c r="K360" s="3" t="s">
        <v>69</v>
      </c>
      <c r="M360" s="8">
        <v>20.384615384615383</v>
      </c>
      <c r="N360">
        <f>M360/100</f>
        <v>0.20384615384615384</v>
      </c>
      <c r="O360">
        <v>42</v>
      </c>
      <c r="P360">
        <f>O360/30</f>
        <v>1.4</v>
      </c>
      <c r="Q360" s="3">
        <v>1.5</v>
      </c>
      <c r="R360">
        <f>O360/365</f>
        <v>0.11506849315068493</v>
      </c>
    </row>
    <row r="361" spans="1:18">
      <c r="A361" t="s">
        <v>61</v>
      </c>
      <c r="B361" s="3" t="s">
        <v>59</v>
      </c>
      <c r="C361" t="s">
        <v>2</v>
      </c>
      <c r="D361" t="s">
        <v>44</v>
      </c>
      <c r="E361" s="17">
        <v>8.5972769135</v>
      </c>
      <c r="F361" s="17">
        <v>5.2149999999999999</v>
      </c>
      <c r="G361" s="2" t="s">
        <v>11</v>
      </c>
      <c r="H361" t="s">
        <v>21</v>
      </c>
      <c r="I361" t="s">
        <v>17</v>
      </c>
      <c r="J361" t="s">
        <v>9</v>
      </c>
      <c r="K361" s="3" t="s">
        <v>69</v>
      </c>
      <c r="M361" s="8">
        <v>18.076923076923077</v>
      </c>
      <c r="N361">
        <f>M361/100</f>
        <v>0.18076923076923077</v>
      </c>
      <c r="O361">
        <v>42</v>
      </c>
      <c r="P361">
        <f>O361/30</f>
        <v>1.4</v>
      </c>
      <c r="Q361" s="3">
        <v>1.5</v>
      </c>
      <c r="R361">
        <f>O361/365</f>
        <v>0.11506849315068493</v>
      </c>
    </row>
    <row r="362" spans="1:18">
      <c r="A362" t="s">
        <v>61</v>
      </c>
      <c r="B362" s="3" t="s">
        <v>59</v>
      </c>
      <c r="C362" t="s">
        <v>2</v>
      </c>
      <c r="D362" t="s">
        <v>46</v>
      </c>
      <c r="E362" s="17">
        <v>12.153177249999999</v>
      </c>
      <c r="F362" s="17">
        <v>4.3000000000000007</v>
      </c>
      <c r="G362" s="2" t="s">
        <v>6</v>
      </c>
      <c r="H362" t="s">
        <v>22</v>
      </c>
      <c r="I362" t="s">
        <v>19</v>
      </c>
      <c r="J362" t="s">
        <v>9</v>
      </c>
      <c r="K362" s="3" t="s">
        <v>69</v>
      </c>
      <c r="M362" s="8">
        <v>17.777777777777779</v>
      </c>
      <c r="N362">
        <f>M362/100</f>
        <v>0.17777777777777778</v>
      </c>
      <c r="O362">
        <v>42</v>
      </c>
      <c r="P362">
        <f>O362/30</f>
        <v>1.4</v>
      </c>
      <c r="Q362" s="3">
        <v>1.5</v>
      </c>
      <c r="R362">
        <f>O362/365</f>
        <v>0.11506849315068493</v>
      </c>
    </row>
    <row r="363" spans="1:18">
      <c r="A363" t="s">
        <v>61</v>
      </c>
      <c r="B363" s="3" t="s">
        <v>59</v>
      </c>
      <c r="C363" t="s">
        <v>2</v>
      </c>
      <c r="D363" t="s">
        <v>46</v>
      </c>
      <c r="E363" s="17">
        <v>10.212973647</v>
      </c>
      <c r="F363" s="17">
        <v>4.67</v>
      </c>
      <c r="G363" s="2" t="s">
        <v>10</v>
      </c>
      <c r="H363" t="s">
        <v>22</v>
      </c>
      <c r="I363" t="s">
        <v>19</v>
      </c>
      <c r="J363" t="s">
        <v>9</v>
      </c>
      <c r="K363" s="3" t="s">
        <v>69</v>
      </c>
      <c r="M363" s="8">
        <v>13.200000000000001</v>
      </c>
      <c r="N363">
        <f>M363/100</f>
        <v>0.13200000000000001</v>
      </c>
      <c r="O363">
        <v>42</v>
      </c>
      <c r="P363">
        <f>O363/30</f>
        <v>1.4</v>
      </c>
      <c r="Q363" s="3">
        <v>1.5</v>
      </c>
      <c r="R363">
        <f>O363/365</f>
        <v>0.11506849315068493</v>
      </c>
    </row>
    <row r="364" spans="1:18">
      <c r="A364" t="s">
        <v>61</v>
      </c>
      <c r="B364" s="3" t="s">
        <v>59</v>
      </c>
      <c r="C364" t="s">
        <v>2</v>
      </c>
      <c r="D364" t="s">
        <v>46</v>
      </c>
      <c r="E364" s="17">
        <v>12.75749373</v>
      </c>
      <c r="F364" s="17">
        <v>4.05</v>
      </c>
      <c r="G364" s="2" t="s">
        <v>11</v>
      </c>
      <c r="H364" t="s">
        <v>22</v>
      </c>
      <c r="I364" t="s">
        <v>19</v>
      </c>
      <c r="J364" t="s">
        <v>9</v>
      </c>
      <c r="K364" s="3" t="s">
        <v>69</v>
      </c>
      <c r="M364" s="8">
        <v>17.916666666666668</v>
      </c>
      <c r="N364">
        <f>M364/100</f>
        <v>0.17916666666666667</v>
      </c>
      <c r="O364">
        <v>42</v>
      </c>
      <c r="P364">
        <f>O364/30</f>
        <v>1.4</v>
      </c>
      <c r="Q364" s="3">
        <v>1.5</v>
      </c>
      <c r="R364">
        <f>O364/365</f>
        <v>0.11506849315068493</v>
      </c>
    </row>
    <row r="365" spans="1:18">
      <c r="A365" t="s">
        <v>61</v>
      </c>
      <c r="B365" s="3" t="s">
        <v>59</v>
      </c>
      <c r="C365" t="s">
        <v>2</v>
      </c>
      <c r="D365" t="s">
        <v>45</v>
      </c>
      <c r="E365" s="17">
        <v>10.452058314999999</v>
      </c>
      <c r="F365" s="17">
        <v>5.5649999999999995</v>
      </c>
      <c r="G365" s="2" t="s">
        <v>6</v>
      </c>
      <c r="H365" t="s">
        <v>16</v>
      </c>
      <c r="I365" t="s">
        <v>18</v>
      </c>
      <c r="J365" t="s">
        <v>9</v>
      </c>
      <c r="K365" s="3" t="s">
        <v>69</v>
      </c>
      <c r="M365" s="8">
        <v>12.5</v>
      </c>
      <c r="N365">
        <f>M365/100</f>
        <v>0.125</v>
      </c>
      <c r="O365">
        <v>42</v>
      </c>
      <c r="P365">
        <f>O365/30</f>
        <v>1.4</v>
      </c>
      <c r="Q365" s="3">
        <v>1.5</v>
      </c>
      <c r="R365">
        <f>O365/365</f>
        <v>0.11506849315068493</v>
      </c>
    </row>
    <row r="366" spans="1:18">
      <c r="A366" t="s">
        <v>61</v>
      </c>
      <c r="B366" s="3" t="s">
        <v>59</v>
      </c>
      <c r="C366" t="s">
        <v>2</v>
      </c>
      <c r="D366" t="s">
        <v>45</v>
      </c>
      <c r="E366" s="17">
        <v>11.096451890000001</v>
      </c>
      <c r="F366" s="17">
        <v>4.375</v>
      </c>
      <c r="G366" s="2" t="s">
        <v>10</v>
      </c>
      <c r="H366" t="s">
        <v>16</v>
      </c>
      <c r="I366" t="s">
        <v>18</v>
      </c>
      <c r="J366" t="s">
        <v>9</v>
      </c>
      <c r="K366" s="3" t="s">
        <v>69</v>
      </c>
      <c r="M366" s="8">
        <v>30</v>
      </c>
      <c r="N366">
        <f>M366/100</f>
        <v>0.3</v>
      </c>
      <c r="O366">
        <v>42</v>
      </c>
      <c r="P366">
        <f>O366/30</f>
        <v>1.4</v>
      </c>
      <c r="Q366" s="3">
        <v>1.5</v>
      </c>
      <c r="R366">
        <f>O366/365</f>
        <v>0.11506849315068493</v>
      </c>
    </row>
    <row r="367" spans="1:18">
      <c r="A367" t="s">
        <v>61</v>
      </c>
      <c r="B367" s="3" t="s">
        <v>59</v>
      </c>
      <c r="C367" t="s">
        <v>2</v>
      </c>
      <c r="D367" t="s">
        <v>45</v>
      </c>
      <c r="E367" s="17">
        <v>10.233817819999999</v>
      </c>
      <c r="F367" s="17">
        <v>4.2649999999999997</v>
      </c>
      <c r="G367" s="2" t="s">
        <v>11</v>
      </c>
      <c r="H367" t="s">
        <v>16</v>
      </c>
      <c r="I367" t="s">
        <v>18</v>
      </c>
      <c r="J367" t="s">
        <v>9</v>
      </c>
      <c r="K367" s="3" t="s">
        <v>69</v>
      </c>
      <c r="M367" s="8">
        <v>19.62962962962963</v>
      </c>
      <c r="N367">
        <f>M367/100</f>
        <v>0.1962962962962963</v>
      </c>
      <c r="O367">
        <v>42</v>
      </c>
      <c r="P367">
        <f>O367/30</f>
        <v>1.4</v>
      </c>
      <c r="Q367" s="3">
        <v>1.5</v>
      </c>
      <c r="R367">
        <f>O367/365</f>
        <v>0.11506849315068493</v>
      </c>
    </row>
    <row r="368" spans="1:18">
      <c r="A368" t="s">
        <v>61</v>
      </c>
      <c r="B368" s="3" t="s">
        <v>59</v>
      </c>
      <c r="C368" t="s">
        <v>2</v>
      </c>
      <c r="D368" t="s">
        <v>44</v>
      </c>
      <c r="E368" s="17">
        <v>7.5334203229999996</v>
      </c>
      <c r="F368" s="17">
        <v>5.5</v>
      </c>
      <c r="G368" s="2" t="s">
        <v>6</v>
      </c>
      <c r="H368" t="s">
        <v>21</v>
      </c>
      <c r="I368" t="s">
        <v>17</v>
      </c>
      <c r="J368" t="s">
        <v>9</v>
      </c>
      <c r="K368" s="3" t="s">
        <v>69</v>
      </c>
      <c r="M368" s="8">
        <v>12.5</v>
      </c>
      <c r="N368">
        <f>M368/100</f>
        <v>0.125</v>
      </c>
      <c r="O368">
        <v>56</v>
      </c>
      <c r="P368">
        <f>O368/30</f>
        <v>1.8666666666666667</v>
      </c>
      <c r="Q368" s="3">
        <v>2</v>
      </c>
      <c r="R368">
        <f>O368/365</f>
        <v>0.15342465753424658</v>
      </c>
    </row>
    <row r="369" spans="1:18">
      <c r="A369" t="s">
        <v>61</v>
      </c>
      <c r="B369" s="3" t="s">
        <v>59</v>
      </c>
      <c r="C369" t="s">
        <v>2</v>
      </c>
      <c r="D369" t="s">
        <v>44</v>
      </c>
      <c r="E369" s="17">
        <v>8.8021570100000002</v>
      </c>
      <c r="F369" s="17">
        <v>5.0350000000000001</v>
      </c>
      <c r="G369" s="2" t="s">
        <v>10</v>
      </c>
      <c r="H369" t="s">
        <v>21</v>
      </c>
      <c r="I369" t="s">
        <v>17</v>
      </c>
      <c r="J369" t="s">
        <v>9</v>
      </c>
      <c r="K369" s="3" t="s">
        <v>69</v>
      </c>
      <c r="M369" s="8">
        <v>16</v>
      </c>
      <c r="N369">
        <f>M369/100</f>
        <v>0.16</v>
      </c>
      <c r="O369">
        <v>56</v>
      </c>
      <c r="P369">
        <f>O369/30</f>
        <v>1.8666666666666667</v>
      </c>
      <c r="Q369" s="3">
        <v>2</v>
      </c>
      <c r="R369">
        <f>O369/365</f>
        <v>0.15342465753424658</v>
      </c>
    </row>
    <row r="370" spans="1:18">
      <c r="A370" t="s">
        <v>61</v>
      </c>
      <c r="B370" s="3" t="s">
        <v>59</v>
      </c>
      <c r="C370" t="s">
        <v>2</v>
      </c>
      <c r="D370" t="s">
        <v>44</v>
      </c>
      <c r="E370" s="17">
        <v>4.5378625170000007</v>
      </c>
      <c r="F370" s="17">
        <v>5.2149999999999999</v>
      </c>
      <c r="G370" s="2" t="s">
        <v>11</v>
      </c>
      <c r="H370" t="s">
        <v>21</v>
      </c>
      <c r="I370" t="s">
        <v>17</v>
      </c>
      <c r="J370" t="s">
        <v>9</v>
      </c>
      <c r="K370" s="3" t="s">
        <v>69</v>
      </c>
      <c r="M370" s="8">
        <v>12.5</v>
      </c>
      <c r="N370">
        <f>M370/100</f>
        <v>0.125</v>
      </c>
      <c r="O370">
        <v>56</v>
      </c>
      <c r="P370">
        <f>O370/30</f>
        <v>1.8666666666666667</v>
      </c>
      <c r="Q370" s="3">
        <v>2</v>
      </c>
      <c r="R370">
        <f>O370/365</f>
        <v>0.15342465753424658</v>
      </c>
    </row>
    <row r="371" spans="1:18">
      <c r="A371" t="s">
        <v>61</v>
      </c>
      <c r="B371" s="3" t="s">
        <v>59</v>
      </c>
      <c r="C371" t="s">
        <v>2</v>
      </c>
      <c r="D371" t="s">
        <v>46</v>
      </c>
      <c r="E371" s="17">
        <v>10.644741385</v>
      </c>
      <c r="F371" s="17">
        <v>4.3000000000000007</v>
      </c>
      <c r="G371" s="2" t="s">
        <v>6</v>
      </c>
      <c r="H371" t="s">
        <v>22</v>
      </c>
      <c r="I371" t="s">
        <v>19</v>
      </c>
      <c r="J371" t="s">
        <v>9</v>
      </c>
      <c r="K371" s="3" t="s">
        <v>69</v>
      </c>
      <c r="M371" s="8">
        <v>13.461538461538462</v>
      </c>
      <c r="N371">
        <f>M371/100</f>
        <v>0.13461538461538461</v>
      </c>
      <c r="O371">
        <v>56</v>
      </c>
      <c r="P371">
        <f>O371/30</f>
        <v>1.8666666666666667</v>
      </c>
      <c r="Q371" s="3">
        <v>2</v>
      </c>
      <c r="R371">
        <f>O371/365</f>
        <v>0.15342465753424658</v>
      </c>
    </row>
    <row r="372" spans="1:18">
      <c r="A372" t="s">
        <v>61</v>
      </c>
      <c r="B372" s="3" t="s">
        <v>59</v>
      </c>
      <c r="C372" t="s">
        <v>2</v>
      </c>
      <c r="D372" t="s">
        <v>46</v>
      </c>
      <c r="E372" s="17">
        <v>8.8655590775000004</v>
      </c>
      <c r="F372" s="17">
        <v>4.67</v>
      </c>
      <c r="G372" s="2" t="s">
        <v>10</v>
      </c>
      <c r="H372" t="s">
        <v>22</v>
      </c>
      <c r="I372" t="s">
        <v>19</v>
      </c>
      <c r="J372" t="s">
        <v>9</v>
      </c>
      <c r="K372" s="3" t="s">
        <v>69</v>
      </c>
      <c r="M372" s="8">
        <v>12.962962962962962</v>
      </c>
      <c r="N372">
        <f>M372/100</f>
        <v>0.12962962962962962</v>
      </c>
      <c r="O372">
        <v>56</v>
      </c>
      <c r="P372">
        <f>O372/30</f>
        <v>1.8666666666666667</v>
      </c>
      <c r="Q372" s="3">
        <v>2</v>
      </c>
      <c r="R372">
        <f>O372/365</f>
        <v>0.15342465753424658</v>
      </c>
    </row>
    <row r="373" spans="1:18">
      <c r="A373" t="s">
        <v>61</v>
      </c>
      <c r="B373" s="3" t="s">
        <v>59</v>
      </c>
      <c r="C373" t="s">
        <v>2</v>
      </c>
      <c r="D373" t="s">
        <v>46</v>
      </c>
      <c r="E373" s="17">
        <v>8.0335995909999998</v>
      </c>
      <c r="F373" s="17">
        <v>4.05</v>
      </c>
      <c r="G373" s="2" t="s">
        <v>11</v>
      </c>
      <c r="H373" t="s">
        <v>22</v>
      </c>
      <c r="I373" t="s">
        <v>19</v>
      </c>
      <c r="J373" t="s">
        <v>9</v>
      </c>
      <c r="K373" s="3" t="s">
        <v>69</v>
      </c>
      <c r="M373" s="8">
        <v>17.307692307692307</v>
      </c>
      <c r="N373">
        <f>M373/100</f>
        <v>0.17307692307692307</v>
      </c>
      <c r="O373">
        <v>56</v>
      </c>
      <c r="P373">
        <f>O373/30</f>
        <v>1.8666666666666667</v>
      </c>
      <c r="Q373" s="3">
        <v>2</v>
      </c>
      <c r="R373">
        <f>O373/365</f>
        <v>0.15342465753424658</v>
      </c>
    </row>
    <row r="374" spans="1:18">
      <c r="A374" t="s">
        <v>61</v>
      </c>
      <c r="B374" s="3" t="s">
        <v>59</v>
      </c>
      <c r="C374" t="s">
        <v>2</v>
      </c>
      <c r="D374" t="s">
        <v>45</v>
      </c>
      <c r="E374" s="17">
        <v>8.1348456195000001</v>
      </c>
      <c r="F374" s="17">
        <v>5.5649999999999995</v>
      </c>
      <c r="G374" s="2" t="s">
        <v>6</v>
      </c>
      <c r="H374" t="s">
        <v>16</v>
      </c>
      <c r="I374" t="s">
        <v>18</v>
      </c>
      <c r="J374" t="s">
        <v>9</v>
      </c>
      <c r="K374" s="3" t="s">
        <v>69</v>
      </c>
      <c r="M374" s="8">
        <v>10</v>
      </c>
      <c r="N374">
        <f>M374/100</f>
        <v>0.1</v>
      </c>
      <c r="O374">
        <v>56</v>
      </c>
      <c r="P374">
        <f>O374/30</f>
        <v>1.8666666666666667</v>
      </c>
      <c r="Q374" s="3">
        <v>2</v>
      </c>
      <c r="R374">
        <f>O374/365</f>
        <v>0.15342465753424658</v>
      </c>
    </row>
    <row r="375" spans="1:18">
      <c r="A375" t="s">
        <v>61</v>
      </c>
      <c r="B375" s="3" t="s">
        <v>59</v>
      </c>
      <c r="C375" t="s">
        <v>2</v>
      </c>
      <c r="D375" t="s">
        <v>45</v>
      </c>
      <c r="E375" s="17">
        <v>6.3354479250000004</v>
      </c>
      <c r="F375" s="17">
        <v>4.375</v>
      </c>
      <c r="G375" s="2" t="s">
        <v>10</v>
      </c>
      <c r="H375" t="s">
        <v>16</v>
      </c>
      <c r="I375" t="s">
        <v>18</v>
      </c>
      <c r="J375" t="s">
        <v>9</v>
      </c>
      <c r="K375" s="3" t="s">
        <v>69</v>
      </c>
      <c r="M375" s="8">
        <v>15.6</v>
      </c>
      <c r="N375">
        <f>M375/100</f>
        <v>0.156</v>
      </c>
      <c r="O375">
        <v>56</v>
      </c>
      <c r="P375">
        <f>O375/30</f>
        <v>1.8666666666666667</v>
      </c>
      <c r="Q375" s="3">
        <v>2</v>
      </c>
      <c r="R375">
        <f>O375/365</f>
        <v>0.15342465753424658</v>
      </c>
    </row>
    <row r="376" spans="1:18">
      <c r="A376" t="s">
        <v>61</v>
      </c>
      <c r="B376" s="3" t="s">
        <v>59</v>
      </c>
      <c r="C376" t="s">
        <v>2</v>
      </c>
      <c r="D376" t="s">
        <v>45</v>
      </c>
      <c r="E376" s="17">
        <v>7.7141575499999995</v>
      </c>
      <c r="F376" s="17">
        <v>4.2649999999999997</v>
      </c>
      <c r="G376" s="2" t="s">
        <v>11</v>
      </c>
      <c r="H376" t="s">
        <v>16</v>
      </c>
      <c r="I376" t="s">
        <v>18</v>
      </c>
      <c r="J376" t="s">
        <v>9</v>
      </c>
      <c r="K376" s="3" t="s">
        <v>69</v>
      </c>
      <c r="M376" s="8">
        <v>17.083333333333332</v>
      </c>
      <c r="N376">
        <f>M376/100</f>
        <v>0.17083333333333331</v>
      </c>
      <c r="O376">
        <v>56</v>
      </c>
      <c r="P376">
        <f>O376/30</f>
        <v>1.8666666666666667</v>
      </c>
      <c r="Q376" s="3">
        <v>2</v>
      </c>
      <c r="R376">
        <f>O376/365</f>
        <v>0.15342465753424658</v>
      </c>
    </row>
    <row r="377" spans="1:18">
      <c r="A377" t="s">
        <v>62</v>
      </c>
      <c r="B377" s="3" t="s">
        <v>63</v>
      </c>
      <c r="C377" t="s">
        <v>49</v>
      </c>
      <c r="D377" t="s">
        <v>24</v>
      </c>
      <c r="E377" s="9" t="s">
        <v>12</v>
      </c>
      <c r="F377" s="9" t="s">
        <v>12</v>
      </c>
      <c r="G377" t="s">
        <v>24</v>
      </c>
      <c r="H377" s="3" t="s">
        <v>23</v>
      </c>
      <c r="I377" s="3" t="s">
        <v>19</v>
      </c>
      <c r="J377" t="s">
        <v>9</v>
      </c>
      <c r="K377" s="3" t="s">
        <v>69</v>
      </c>
      <c r="L377" s="5">
        <v>42930</v>
      </c>
      <c r="M377" s="11">
        <v>100</v>
      </c>
      <c r="N377">
        <v>1</v>
      </c>
      <c r="O377">
        <v>0</v>
      </c>
      <c r="P377">
        <f>O377/30</f>
        <v>0</v>
      </c>
      <c r="Q377">
        <v>0</v>
      </c>
      <c r="R377">
        <f>O377/265</f>
        <v>0</v>
      </c>
    </row>
    <row r="378" spans="1:18">
      <c r="A378" t="s">
        <v>62</v>
      </c>
      <c r="B378" s="3" t="s">
        <v>63</v>
      </c>
      <c r="C378" t="s">
        <v>49</v>
      </c>
      <c r="D378" t="s">
        <v>24</v>
      </c>
      <c r="E378" s="9" t="s">
        <v>12</v>
      </c>
      <c r="F378" s="9" t="s">
        <v>12</v>
      </c>
      <c r="G378" t="s">
        <v>24</v>
      </c>
      <c r="H378" t="s">
        <v>22</v>
      </c>
      <c r="I378" t="s">
        <v>19</v>
      </c>
      <c r="J378" t="s">
        <v>9</v>
      </c>
      <c r="K378" s="3" t="s">
        <v>69</v>
      </c>
      <c r="L378" s="5">
        <v>42930</v>
      </c>
      <c r="M378" s="11">
        <v>100</v>
      </c>
      <c r="N378">
        <v>1</v>
      </c>
      <c r="O378">
        <v>0</v>
      </c>
      <c r="P378">
        <f>O378/30</f>
        <v>0</v>
      </c>
      <c r="Q378">
        <v>0</v>
      </c>
      <c r="R378">
        <f>O378/265</f>
        <v>0</v>
      </c>
    </row>
    <row r="379" spans="1:18">
      <c r="A379" t="s">
        <v>62</v>
      </c>
      <c r="B379" s="3" t="s">
        <v>63</v>
      </c>
      <c r="C379" t="s">
        <v>49</v>
      </c>
      <c r="D379" t="s">
        <v>24</v>
      </c>
      <c r="E379" s="9" t="s">
        <v>12</v>
      </c>
      <c r="F379" s="9" t="s">
        <v>12</v>
      </c>
      <c r="G379" t="s">
        <v>24</v>
      </c>
      <c r="H379" t="s">
        <v>20</v>
      </c>
      <c r="I379" t="s">
        <v>17</v>
      </c>
      <c r="J379" t="s">
        <v>9</v>
      </c>
      <c r="K379" s="3" t="s">
        <v>69</v>
      </c>
      <c r="L379" s="5">
        <v>42930</v>
      </c>
      <c r="M379" s="11">
        <v>100</v>
      </c>
      <c r="N379">
        <v>1</v>
      </c>
      <c r="O379">
        <v>0</v>
      </c>
      <c r="P379">
        <f>O379/30</f>
        <v>0</v>
      </c>
      <c r="Q379">
        <v>0</v>
      </c>
      <c r="R379">
        <f>O379/265</f>
        <v>0</v>
      </c>
    </row>
    <row r="380" spans="1:18">
      <c r="A380" t="s">
        <v>62</v>
      </c>
      <c r="B380" s="3" t="s">
        <v>63</v>
      </c>
      <c r="C380" t="s">
        <v>49</v>
      </c>
      <c r="D380" t="s">
        <v>33</v>
      </c>
      <c r="E380" s="9">
        <v>2.5478714707407706</v>
      </c>
      <c r="F380" s="9" t="s">
        <v>12</v>
      </c>
      <c r="G380" s="2">
        <v>2</v>
      </c>
      <c r="H380" t="s">
        <v>20</v>
      </c>
      <c r="I380" t="s">
        <v>17</v>
      </c>
      <c r="J380" t="s">
        <v>9</v>
      </c>
      <c r="K380" s="3" t="s">
        <v>69</v>
      </c>
      <c r="L380" s="5">
        <v>42943</v>
      </c>
      <c r="M380" s="11">
        <v>20.089932169804133</v>
      </c>
      <c r="N380">
        <v>0.20089932199999999</v>
      </c>
      <c r="O380">
        <v>14</v>
      </c>
      <c r="P380">
        <f>O380/30</f>
        <v>0.46666666666666667</v>
      </c>
      <c r="Q380">
        <f>14/30</f>
        <v>0.46666666666666667</v>
      </c>
      <c r="R380">
        <f>O380/265</f>
        <v>5.2830188679245285E-2</v>
      </c>
    </row>
    <row r="381" spans="1:18">
      <c r="A381" t="s">
        <v>62</v>
      </c>
      <c r="B381" s="3" t="s">
        <v>63</v>
      </c>
      <c r="C381" t="s">
        <v>49</v>
      </c>
      <c r="D381" t="s">
        <v>34</v>
      </c>
      <c r="E381" s="9">
        <v>8.0456634603799735</v>
      </c>
      <c r="F381" s="9" t="s">
        <v>12</v>
      </c>
      <c r="G381" s="2">
        <v>3</v>
      </c>
      <c r="H381" t="s">
        <v>20</v>
      </c>
      <c r="I381" t="s">
        <v>17</v>
      </c>
      <c r="J381" t="s">
        <v>9</v>
      </c>
      <c r="K381" s="3" t="s">
        <v>69</v>
      </c>
      <c r="L381" s="5">
        <v>42943</v>
      </c>
      <c r="M381" s="11">
        <v>25.730494249300591</v>
      </c>
      <c r="N381">
        <v>0.25730494199999998</v>
      </c>
      <c r="O381">
        <v>14</v>
      </c>
      <c r="P381">
        <f>O381/30</f>
        <v>0.46666666666666667</v>
      </c>
      <c r="Q381">
        <f>14/30</f>
        <v>0.46666666666666667</v>
      </c>
      <c r="R381">
        <f>O381/265</f>
        <v>5.2830188679245285E-2</v>
      </c>
    </row>
    <row r="382" spans="1:18">
      <c r="A382" t="s">
        <v>62</v>
      </c>
      <c r="B382" s="3" t="s">
        <v>63</v>
      </c>
      <c r="C382" t="s">
        <v>49</v>
      </c>
      <c r="D382" t="s">
        <v>35</v>
      </c>
      <c r="E382" s="9" t="s">
        <v>12</v>
      </c>
      <c r="F382" s="9" t="s">
        <v>12</v>
      </c>
      <c r="G382" s="2">
        <v>4</v>
      </c>
      <c r="H382" t="s">
        <v>20</v>
      </c>
      <c r="I382" t="s">
        <v>17</v>
      </c>
      <c r="J382" t="s">
        <v>9</v>
      </c>
      <c r="K382" s="3" t="s">
        <v>69</v>
      </c>
      <c r="L382" s="5">
        <v>42943</v>
      </c>
      <c r="M382" s="11">
        <v>26.163602281338488</v>
      </c>
      <c r="N382">
        <v>0.261636023</v>
      </c>
      <c r="O382">
        <v>14</v>
      </c>
      <c r="P382">
        <f>O382/30</f>
        <v>0.46666666666666667</v>
      </c>
      <c r="Q382">
        <f>14/30</f>
        <v>0.46666666666666667</v>
      </c>
      <c r="R382">
        <f>O382/265</f>
        <v>5.2830188679245285E-2</v>
      </c>
    </row>
    <row r="383" spans="1:18">
      <c r="A383" t="s">
        <v>62</v>
      </c>
      <c r="B383" s="3" t="s">
        <v>63</v>
      </c>
      <c r="C383" t="s">
        <v>49</v>
      </c>
      <c r="D383" t="s">
        <v>36</v>
      </c>
      <c r="E383" s="9">
        <v>9.6956101437528908</v>
      </c>
      <c r="F383" s="9" t="s">
        <v>12</v>
      </c>
      <c r="G383" s="2">
        <v>5</v>
      </c>
      <c r="H383" t="s">
        <v>20</v>
      </c>
      <c r="I383" t="s">
        <v>17</v>
      </c>
      <c r="J383" t="s">
        <v>9</v>
      </c>
      <c r="K383" s="3" t="s">
        <v>69</v>
      </c>
      <c r="L383" s="5">
        <v>42943</v>
      </c>
      <c r="M383" s="11">
        <v>26.975240498344107</v>
      </c>
      <c r="N383">
        <v>0.26975240499999997</v>
      </c>
      <c r="O383">
        <v>14</v>
      </c>
      <c r="P383">
        <f>O383/30</f>
        <v>0.46666666666666667</v>
      </c>
      <c r="Q383">
        <f>14/30</f>
        <v>0.46666666666666667</v>
      </c>
      <c r="R383">
        <f>O383/265</f>
        <v>5.2830188679245285E-2</v>
      </c>
    </row>
    <row r="384" spans="1:18">
      <c r="A384" t="s">
        <v>62</v>
      </c>
      <c r="B384" s="3" t="s">
        <v>63</v>
      </c>
      <c r="C384" t="s">
        <v>49</v>
      </c>
      <c r="D384" t="s">
        <v>37</v>
      </c>
      <c r="E384" s="9">
        <v>8.4510107136455517</v>
      </c>
      <c r="F384" s="9" t="s">
        <v>12</v>
      </c>
      <c r="G384" s="2">
        <v>6</v>
      </c>
      <c r="H384" t="s">
        <v>20</v>
      </c>
      <c r="I384" t="s">
        <v>17</v>
      </c>
      <c r="J384" t="s">
        <v>9</v>
      </c>
      <c r="K384" s="3" t="s">
        <v>69</v>
      </c>
      <c r="L384" s="5">
        <v>42943</v>
      </c>
      <c r="M384" s="11">
        <v>14.225807739925713</v>
      </c>
      <c r="N384">
        <v>0.14225807700000001</v>
      </c>
      <c r="O384">
        <v>14</v>
      </c>
      <c r="P384">
        <f>O384/30</f>
        <v>0.46666666666666667</v>
      </c>
      <c r="Q384">
        <f>14/30</f>
        <v>0.46666666666666667</v>
      </c>
      <c r="R384">
        <f>O384/265</f>
        <v>5.2830188679245285E-2</v>
      </c>
    </row>
    <row r="385" spans="1:18">
      <c r="A385" t="s">
        <v>62</v>
      </c>
      <c r="B385" s="3" t="s">
        <v>63</v>
      </c>
      <c r="C385" t="s">
        <v>49</v>
      </c>
      <c r="D385" t="s">
        <v>38</v>
      </c>
      <c r="E385" s="9">
        <v>9.6414346687554584</v>
      </c>
      <c r="F385" s="9" t="s">
        <v>12</v>
      </c>
      <c r="G385" s="2">
        <v>7</v>
      </c>
      <c r="H385" t="s">
        <v>20</v>
      </c>
      <c r="I385" t="s">
        <v>17</v>
      </c>
      <c r="J385" t="s">
        <v>9</v>
      </c>
      <c r="K385" s="3" t="s">
        <v>69</v>
      </c>
      <c r="L385" s="5">
        <v>42943</v>
      </c>
      <c r="M385" s="11">
        <v>19.04780595023157</v>
      </c>
      <c r="N385">
        <v>0.19047806</v>
      </c>
      <c r="O385">
        <v>14</v>
      </c>
      <c r="P385">
        <f>O385/30</f>
        <v>0.46666666666666667</v>
      </c>
      <c r="Q385">
        <f>14/30</f>
        <v>0.46666666666666667</v>
      </c>
      <c r="R385">
        <f>O385/265</f>
        <v>5.2830188679245285E-2</v>
      </c>
    </row>
    <row r="386" spans="1:18">
      <c r="A386" t="s">
        <v>62</v>
      </c>
      <c r="B386" s="3" t="s">
        <v>63</v>
      </c>
      <c r="C386" t="s">
        <v>49</v>
      </c>
      <c r="D386" t="s">
        <v>39</v>
      </c>
      <c r="E386" s="9">
        <v>8.9724307546090376</v>
      </c>
      <c r="F386" s="9" t="s">
        <v>12</v>
      </c>
      <c r="G386" s="2">
        <v>8</v>
      </c>
      <c r="H386" t="s">
        <v>20</v>
      </c>
      <c r="I386" t="s">
        <v>17</v>
      </c>
      <c r="J386" t="s">
        <v>9</v>
      </c>
      <c r="K386" s="3" t="s">
        <v>69</v>
      </c>
      <c r="L386" s="5">
        <v>42943</v>
      </c>
      <c r="M386" s="11">
        <v>14.401187082666251</v>
      </c>
      <c r="N386">
        <v>0.14401187100000001</v>
      </c>
      <c r="O386">
        <v>14</v>
      </c>
      <c r="P386">
        <f>O386/30</f>
        <v>0.46666666666666667</v>
      </c>
      <c r="Q386">
        <f>14/30</f>
        <v>0.46666666666666667</v>
      </c>
      <c r="R386">
        <f>O386/265</f>
        <v>5.2830188679245285E-2</v>
      </c>
    </row>
    <row r="387" spans="1:18">
      <c r="A387" t="s">
        <v>62</v>
      </c>
      <c r="B387" s="3" t="s">
        <v>63</v>
      </c>
      <c r="C387" t="s">
        <v>49</v>
      </c>
      <c r="D387" t="s">
        <v>28</v>
      </c>
      <c r="E387">
        <v>5.8833270501200499</v>
      </c>
      <c r="F387" t="s">
        <v>12</v>
      </c>
      <c r="G387" s="2">
        <v>1</v>
      </c>
      <c r="H387" t="s">
        <v>22</v>
      </c>
      <c r="I387" t="s">
        <v>19</v>
      </c>
      <c r="J387" t="s">
        <v>9</v>
      </c>
      <c r="K387" s="3" t="s">
        <v>69</v>
      </c>
      <c r="L387" s="5">
        <v>42943</v>
      </c>
      <c r="M387" s="11">
        <v>32.48963647959183</v>
      </c>
      <c r="N387">
        <v>0.32489636500000002</v>
      </c>
      <c r="O387">
        <v>14</v>
      </c>
      <c r="P387">
        <f>O387/30</f>
        <v>0.46666666666666667</v>
      </c>
      <c r="Q387">
        <f>14/30</f>
        <v>0.46666666666666667</v>
      </c>
      <c r="R387">
        <f>O387/265</f>
        <v>5.2830188679245285E-2</v>
      </c>
    </row>
    <row r="388" spans="1:18">
      <c r="A388" t="s">
        <v>62</v>
      </c>
      <c r="B388" s="3" t="s">
        <v>63</v>
      </c>
      <c r="C388" t="s">
        <v>49</v>
      </c>
      <c r="D388" t="s">
        <v>29</v>
      </c>
      <c r="E388">
        <v>6.0062278264664481</v>
      </c>
      <c r="F388" s="11" t="s">
        <v>12</v>
      </c>
      <c r="G388" s="2">
        <v>2</v>
      </c>
      <c r="H388" t="s">
        <v>22</v>
      </c>
      <c r="I388" t="s">
        <v>19</v>
      </c>
      <c r="J388" t="s">
        <v>9</v>
      </c>
      <c r="K388" s="3" t="s">
        <v>69</v>
      </c>
      <c r="L388" s="5">
        <v>42943</v>
      </c>
      <c r="M388" s="11">
        <v>28.171277694868557</v>
      </c>
      <c r="N388">
        <v>0.28171277700000003</v>
      </c>
      <c r="O388">
        <v>14</v>
      </c>
      <c r="P388">
        <f>O388/30</f>
        <v>0.46666666666666667</v>
      </c>
      <c r="Q388">
        <f>14/30</f>
        <v>0.46666666666666667</v>
      </c>
      <c r="R388">
        <f>O388/265</f>
        <v>5.2830188679245285E-2</v>
      </c>
    </row>
    <row r="389" spans="1:18">
      <c r="A389" t="s">
        <v>62</v>
      </c>
      <c r="B389" s="3" t="s">
        <v>63</v>
      </c>
      <c r="C389" t="s">
        <v>49</v>
      </c>
      <c r="D389" t="s">
        <v>30</v>
      </c>
      <c r="E389">
        <v>7.9941605774741955</v>
      </c>
      <c r="F389" s="11" t="s">
        <v>12</v>
      </c>
      <c r="G389" s="2">
        <v>4</v>
      </c>
      <c r="H389" t="s">
        <v>22</v>
      </c>
      <c r="I389" t="s">
        <v>19</v>
      </c>
      <c r="J389" t="s">
        <v>9</v>
      </c>
      <c r="K389" s="3" t="s">
        <v>69</v>
      </c>
      <c r="L389" s="5">
        <v>42943</v>
      </c>
      <c r="M389" s="11">
        <v>25.182917130586922</v>
      </c>
      <c r="N389">
        <v>0.25182917100000002</v>
      </c>
      <c r="O389">
        <v>14</v>
      </c>
      <c r="P389">
        <f>O389/30</f>
        <v>0.46666666666666667</v>
      </c>
      <c r="Q389">
        <f>14/30</f>
        <v>0.46666666666666667</v>
      </c>
      <c r="R389">
        <f>O389/265</f>
        <v>5.2830188679245285E-2</v>
      </c>
    </row>
    <row r="390" spans="1:18">
      <c r="A390" t="s">
        <v>62</v>
      </c>
      <c r="B390" s="3" t="s">
        <v>63</v>
      </c>
      <c r="C390" t="s">
        <v>49</v>
      </c>
      <c r="D390" t="s">
        <v>31</v>
      </c>
      <c r="E390">
        <v>5.6749336994933941</v>
      </c>
      <c r="F390" s="11" t="s">
        <v>12</v>
      </c>
      <c r="G390" s="2">
        <v>5</v>
      </c>
      <c r="H390" t="s">
        <v>22</v>
      </c>
      <c r="I390" s="3" t="s">
        <v>19</v>
      </c>
      <c r="J390" t="s">
        <v>9</v>
      </c>
      <c r="K390" s="3" t="s">
        <v>69</v>
      </c>
      <c r="L390" s="5">
        <v>42943</v>
      </c>
      <c r="M390" s="11">
        <v>24.220979786526957</v>
      </c>
      <c r="N390">
        <v>0.242209798</v>
      </c>
      <c r="O390">
        <v>14</v>
      </c>
      <c r="P390">
        <f>O390/30</f>
        <v>0.46666666666666667</v>
      </c>
      <c r="Q390">
        <f>14/30</f>
        <v>0.46666666666666667</v>
      </c>
      <c r="R390">
        <f>O390/265</f>
        <v>5.2830188679245285E-2</v>
      </c>
    </row>
    <row r="391" spans="1:18">
      <c r="A391" t="s">
        <v>62</v>
      </c>
      <c r="B391" s="3" t="s">
        <v>63</v>
      </c>
      <c r="C391" t="s">
        <v>49</v>
      </c>
      <c r="D391" t="s">
        <v>32</v>
      </c>
      <c r="E391">
        <v>8.8115723856063752</v>
      </c>
      <c r="F391" s="11" t="s">
        <v>12</v>
      </c>
      <c r="G391" s="2">
        <v>6</v>
      </c>
      <c r="H391" t="s">
        <v>22</v>
      </c>
      <c r="I391" t="s">
        <v>19</v>
      </c>
      <c r="J391" t="s">
        <v>9</v>
      </c>
      <c r="K391" s="3" t="s">
        <v>69</v>
      </c>
      <c r="L391" s="5">
        <v>42943</v>
      </c>
      <c r="M391" s="11">
        <v>25.944485769095248</v>
      </c>
      <c r="N391">
        <v>0.259444858</v>
      </c>
      <c r="O391">
        <v>14</v>
      </c>
      <c r="P391">
        <f>O391/30</f>
        <v>0.46666666666666667</v>
      </c>
      <c r="Q391">
        <f>14/30</f>
        <v>0.46666666666666667</v>
      </c>
      <c r="R391">
        <f>O391/265</f>
        <v>5.2830188679245285E-2</v>
      </c>
    </row>
    <row r="392" spans="1:18">
      <c r="A392" t="s">
        <v>62</v>
      </c>
      <c r="B392" s="3" t="s">
        <v>63</v>
      </c>
      <c r="C392" t="s">
        <v>49</v>
      </c>
      <c r="D392" t="s">
        <v>42</v>
      </c>
      <c r="E392">
        <v>5.8085946416325864</v>
      </c>
      <c r="F392" t="s">
        <v>12</v>
      </c>
      <c r="G392" s="2">
        <v>7</v>
      </c>
      <c r="H392" t="s">
        <v>22</v>
      </c>
      <c r="I392" t="s">
        <v>19</v>
      </c>
      <c r="J392" t="s">
        <v>9</v>
      </c>
      <c r="K392" s="3" t="s">
        <v>69</v>
      </c>
      <c r="L392" s="5">
        <v>42943</v>
      </c>
      <c r="M392" s="11">
        <v>9.0205172549327877</v>
      </c>
      <c r="N392">
        <v>9.0205173E-2</v>
      </c>
      <c r="O392">
        <v>14</v>
      </c>
      <c r="P392">
        <f>O392/30</f>
        <v>0.46666666666666667</v>
      </c>
      <c r="Q392">
        <f>14/30</f>
        <v>0.46666666666666667</v>
      </c>
      <c r="R392">
        <f>O392/265</f>
        <v>5.2830188679245285E-2</v>
      </c>
    </row>
    <row r="393" spans="1:18">
      <c r="A393" t="s">
        <v>62</v>
      </c>
      <c r="B393" s="3" t="s">
        <v>63</v>
      </c>
      <c r="C393" t="s">
        <v>49</v>
      </c>
      <c r="D393" t="s">
        <v>43</v>
      </c>
      <c r="E393">
        <v>9.2370232905979268</v>
      </c>
      <c r="F393" t="s">
        <v>12</v>
      </c>
      <c r="G393" s="2">
        <v>8</v>
      </c>
      <c r="H393" t="s">
        <v>22</v>
      </c>
      <c r="I393" t="s">
        <v>19</v>
      </c>
      <c r="J393" t="s">
        <v>9</v>
      </c>
      <c r="K393" s="3" t="s">
        <v>69</v>
      </c>
      <c r="L393" s="5">
        <v>42943</v>
      </c>
      <c r="M393" s="11">
        <v>19.729869715924934</v>
      </c>
      <c r="N393">
        <v>0.197298697</v>
      </c>
      <c r="O393">
        <v>14</v>
      </c>
      <c r="P393">
        <f>O393/30</f>
        <v>0.46666666666666667</v>
      </c>
      <c r="Q393">
        <f>14/30</f>
        <v>0.46666666666666667</v>
      </c>
      <c r="R393">
        <f>O393/265</f>
        <v>5.2830188679245285E-2</v>
      </c>
    </row>
    <row r="394" spans="1:18">
      <c r="A394" t="s">
        <v>62</v>
      </c>
      <c r="B394" s="3" t="s">
        <v>63</v>
      </c>
      <c r="C394" t="s">
        <v>49</v>
      </c>
      <c r="D394" t="s">
        <v>33</v>
      </c>
      <c r="E394" s="11">
        <v>5.0000000000000009</v>
      </c>
      <c r="F394" s="11">
        <v>5.94</v>
      </c>
      <c r="G394" s="2">
        <v>2</v>
      </c>
      <c r="H394" t="s">
        <v>20</v>
      </c>
      <c r="I394" t="s">
        <v>17</v>
      </c>
      <c r="J394" t="s">
        <v>9</v>
      </c>
      <c r="K394" s="3" t="s">
        <v>69</v>
      </c>
      <c r="L394" s="5">
        <v>42961</v>
      </c>
      <c r="M394" s="11">
        <v>18.166463725990809</v>
      </c>
      <c r="N394">
        <v>0.18166463699999999</v>
      </c>
      <c r="O394" s="3">
        <v>31</v>
      </c>
      <c r="P394">
        <f>O394/30</f>
        <v>1.0333333333333334</v>
      </c>
      <c r="Q394" s="3">
        <v>1</v>
      </c>
      <c r="R394">
        <f>O394/265</f>
        <v>0.1169811320754717</v>
      </c>
    </row>
    <row r="395" spans="1:18">
      <c r="A395" t="s">
        <v>62</v>
      </c>
      <c r="B395" s="3" t="s">
        <v>63</v>
      </c>
      <c r="C395" t="s">
        <v>49</v>
      </c>
      <c r="D395" t="s">
        <v>34</v>
      </c>
      <c r="E395" s="11">
        <v>4.4666666666666659</v>
      </c>
      <c r="F395" s="11">
        <v>5.45</v>
      </c>
      <c r="G395" s="2">
        <v>3</v>
      </c>
      <c r="H395" t="s">
        <v>20</v>
      </c>
      <c r="I395" t="s">
        <v>17</v>
      </c>
      <c r="J395" t="s">
        <v>9</v>
      </c>
      <c r="K395" s="3" t="s">
        <v>69</v>
      </c>
      <c r="L395" s="5">
        <v>42961</v>
      </c>
      <c r="M395" s="11">
        <v>13.09216192937123</v>
      </c>
      <c r="N395">
        <v>0.13092161899999999</v>
      </c>
      <c r="O395" s="3">
        <v>31</v>
      </c>
      <c r="P395">
        <f>O395/30</f>
        <v>1.0333333333333334</v>
      </c>
      <c r="Q395" s="3">
        <v>1</v>
      </c>
      <c r="R395">
        <f>O395/265</f>
        <v>0.1169811320754717</v>
      </c>
    </row>
    <row r="396" spans="1:18">
      <c r="A396" t="s">
        <v>62</v>
      </c>
      <c r="B396" s="3" t="s">
        <v>63</v>
      </c>
      <c r="C396" t="s">
        <v>49</v>
      </c>
      <c r="D396" t="s">
        <v>35</v>
      </c>
      <c r="E396" s="11">
        <v>12.200000000000001</v>
      </c>
      <c r="F396" s="11">
        <v>4.59</v>
      </c>
      <c r="G396" s="2">
        <v>4</v>
      </c>
      <c r="H396" t="s">
        <v>20</v>
      </c>
      <c r="I396" t="s">
        <v>17</v>
      </c>
      <c r="J396" t="s">
        <v>9</v>
      </c>
      <c r="K396" s="3" t="s">
        <v>69</v>
      </c>
      <c r="L396" s="5">
        <v>42961</v>
      </c>
      <c r="M396" s="11">
        <v>18.100759696121553</v>
      </c>
      <c r="N396">
        <v>0.18100759699999999</v>
      </c>
      <c r="O396" s="3">
        <v>31</v>
      </c>
      <c r="P396">
        <f>O396/30</f>
        <v>1.0333333333333334</v>
      </c>
      <c r="Q396" s="3">
        <v>1</v>
      </c>
      <c r="R396">
        <f>O396/265</f>
        <v>0.1169811320754717</v>
      </c>
    </row>
    <row r="397" spans="1:18">
      <c r="A397" t="s">
        <v>62</v>
      </c>
      <c r="B397" s="3" t="s">
        <v>63</v>
      </c>
      <c r="C397" t="s">
        <v>49</v>
      </c>
      <c r="D397" t="s">
        <v>36</v>
      </c>
      <c r="E397" s="11">
        <v>8.1999999999999993</v>
      </c>
      <c r="F397" s="11">
        <v>4.2699999999999996</v>
      </c>
      <c r="G397" s="2">
        <v>5</v>
      </c>
      <c r="H397" t="s">
        <v>20</v>
      </c>
      <c r="I397" t="s">
        <v>17</v>
      </c>
      <c r="J397" t="s">
        <v>9</v>
      </c>
      <c r="K397" s="3" t="s">
        <v>69</v>
      </c>
      <c r="L397" s="5">
        <v>42961</v>
      </c>
      <c r="M397" s="11">
        <v>21.618662942131291</v>
      </c>
      <c r="N397">
        <v>0.21618662899999999</v>
      </c>
      <c r="O397" s="3">
        <v>31</v>
      </c>
      <c r="P397">
        <f>O397/30</f>
        <v>1.0333333333333334</v>
      </c>
      <c r="Q397" s="3">
        <v>1</v>
      </c>
      <c r="R397">
        <f>O397/265</f>
        <v>0.1169811320754717</v>
      </c>
    </row>
    <row r="398" spans="1:18">
      <c r="A398" t="s">
        <v>62</v>
      </c>
      <c r="B398" t="s">
        <v>63</v>
      </c>
      <c r="C398" t="s">
        <v>49</v>
      </c>
      <c r="D398" t="s">
        <v>37</v>
      </c>
      <c r="E398" s="11">
        <v>7.0999999999999988</v>
      </c>
      <c r="F398" s="11">
        <v>5.39</v>
      </c>
      <c r="G398" s="2">
        <v>6</v>
      </c>
      <c r="H398" t="s">
        <v>20</v>
      </c>
      <c r="I398" t="s">
        <v>17</v>
      </c>
      <c r="J398" t="s">
        <v>9</v>
      </c>
      <c r="K398" s="3" t="s">
        <v>69</v>
      </c>
      <c r="L398" s="5">
        <v>42961</v>
      </c>
      <c r="M398" s="11">
        <v>6.2909161340306028</v>
      </c>
      <c r="N398">
        <v>6.2909161000000005E-2</v>
      </c>
      <c r="O398" s="3">
        <v>31</v>
      </c>
      <c r="P398">
        <f>O398/30</f>
        <v>1.0333333333333334</v>
      </c>
      <c r="Q398" s="3">
        <v>1</v>
      </c>
      <c r="R398">
        <f>O398/265</f>
        <v>0.1169811320754717</v>
      </c>
    </row>
    <row r="399" spans="1:18">
      <c r="A399" t="s">
        <v>62</v>
      </c>
      <c r="B399" s="3" t="s">
        <v>63</v>
      </c>
      <c r="C399" t="s">
        <v>49</v>
      </c>
      <c r="D399" t="s">
        <v>38</v>
      </c>
      <c r="E399" s="11">
        <v>8.1666666666666661</v>
      </c>
      <c r="F399" s="11">
        <v>4.4000000000000004</v>
      </c>
      <c r="G399" s="2">
        <v>7</v>
      </c>
      <c r="H399" t="s">
        <v>20</v>
      </c>
      <c r="I399" t="s">
        <v>17</v>
      </c>
      <c r="J399" t="s">
        <v>9</v>
      </c>
      <c r="K399" s="3" t="s">
        <v>69</v>
      </c>
      <c r="L399" s="5">
        <v>42961</v>
      </c>
      <c r="M399" s="11">
        <v>13.159364775357114</v>
      </c>
      <c r="N399">
        <v>0.13159364800000001</v>
      </c>
      <c r="O399" s="3">
        <v>31</v>
      </c>
      <c r="P399">
        <f>O399/30</f>
        <v>1.0333333333333334</v>
      </c>
      <c r="Q399" s="3">
        <v>1</v>
      </c>
      <c r="R399">
        <f>O399/265</f>
        <v>0.1169811320754717</v>
      </c>
    </row>
    <row r="400" spans="1:18">
      <c r="A400" t="s">
        <v>62</v>
      </c>
      <c r="B400" s="3" t="s">
        <v>63</v>
      </c>
      <c r="C400" t="s">
        <v>49</v>
      </c>
      <c r="D400" t="s">
        <v>39</v>
      </c>
      <c r="E400" s="11">
        <f>AVERAGE(6.2,12.3,11.4)</f>
        <v>9.9666666666666668</v>
      </c>
      <c r="F400" s="11">
        <v>3.94</v>
      </c>
      <c r="G400" s="2">
        <v>8</v>
      </c>
      <c r="H400" t="s">
        <v>20</v>
      </c>
      <c r="I400" t="s">
        <v>17</v>
      </c>
      <c r="J400" t="s">
        <v>9</v>
      </c>
      <c r="K400" s="3" t="s">
        <v>69</v>
      </c>
      <c r="L400" s="5">
        <v>42961</v>
      </c>
      <c r="M400" s="11">
        <v>13.779104477611941</v>
      </c>
      <c r="N400">
        <v>0.137791045</v>
      </c>
      <c r="O400" s="3">
        <v>31</v>
      </c>
      <c r="P400">
        <f>O400/30</f>
        <v>1.0333333333333334</v>
      </c>
      <c r="Q400" s="3">
        <v>1</v>
      </c>
      <c r="R400">
        <f>O400/265</f>
        <v>0.1169811320754717</v>
      </c>
    </row>
    <row r="401" spans="1:18">
      <c r="A401" t="s">
        <v>62</v>
      </c>
      <c r="B401" s="3" t="s">
        <v>63</v>
      </c>
      <c r="C401" t="s">
        <v>49</v>
      </c>
      <c r="D401" t="s">
        <v>28</v>
      </c>
      <c r="E401" s="11">
        <v>2.8333333333333335</v>
      </c>
      <c r="F401" s="11">
        <v>3.45</v>
      </c>
      <c r="G401" s="2">
        <v>1</v>
      </c>
      <c r="H401" t="s">
        <v>22</v>
      </c>
      <c r="I401" t="s">
        <v>19</v>
      </c>
      <c r="J401" t="s">
        <v>9</v>
      </c>
      <c r="K401" s="3" t="s">
        <v>69</v>
      </c>
      <c r="L401" s="5">
        <v>42961</v>
      </c>
      <c r="M401" s="11">
        <v>17.853875830250963</v>
      </c>
      <c r="N401">
        <v>0.17853875799999999</v>
      </c>
      <c r="O401" s="3">
        <v>31</v>
      </c>
      <c r="P401">
        <f>O401/30</f>
        <v>1.0333333333333334</v>
      </c>
      <c r="Q401" s="3">
        <v>1</v>
      </c>
      <c r="R401">
        <f>O401/265</f>
        <v>0.1169811320754717</v>
      </c>
    </row>
    <row r="402" spans="1:18">
      <c r="A402" t="s">
        <v>62</v>
      </c>
      <c r="B402" s="3" t="s">
        <v>63</v>
      </c>
      <c r="C402" t="s">
        <v>49</v>
      </c>
      <c r="D402" t="s">
        <v>29</v>
      </c>
      <c r="E402" s="11">
        <v>1.8333333333333333</v>
      </c>
      <c r="F402" s="11">
        <v>3.4</v>
      </c>
      <c r="G402" s="2">
        <v>2</v>
      </c>
      <c r="H402" t="s">
        <v>22</v>
      </c>
      <c r="I402" t="s">
        <v>19</v>
      </c>
      <c r="J402" t="s">
        <v>9</v>
      </c>
      <c r="K402" s="3" t="s">
        <v>69</v>
      </c>
      <c r="L402" s="5">
        <v>42961</v>
      </c>
      <c r="M402" s="11">
        <v>18.138166047087982</v>
      </c>
      <c r="N402">
        <v>0.18138166</v>
      </c>
      <c r="O402" s="3">
        <v>31</v>
      </c>
      <c r="P402">
        <f>O402/30</f>
        <v>1.0333333333333334</v>
      </c>
      <c r="Q402" s="3">
        <v>1</v>
      </c>
      <c r="R402">
        <f>O402/265</f>
        <v>0.1169811320754717</v>
      </c>
    </row>
    <row r="403" spans="1:18">
      <c r="A403" t="s">
        <v>62</v>
      </c>
      <c r="B403" s="3" t="s">
        <v>63</v>
      </c>
      <c r="C403" t="s">
        <v>49</v>
      </c>
      <c r="D403" t="s">
        <v>30</v>
      </c>
      <c r="E403" s="11">
        <v>2.8333333333333335</v>
      </c>
      <c r="F403" s="11">
        <v>3.48</v>
      </c>
      <c r="G403" s="2">
        <v>4</v>
      </c>
      <c r="H403" t="s">
        <v>22</v>
      </c>
      <c r="I403" t="s">
        <v>19</v>
      </c>
      <c r="J403" t="s">
        <v>9</v>
      </c>
      <c r="K403" s="3" t="s">
        <v>69</v>
      </c>
      <c r="L403" s="5">
        <v>42961</v>
      </c>
      <c r="M403">
        <v>24.857677455312711</v>
      </c>
      <c r="N403">
        <v>0.248576775</v>
      </c>
      <c r="O403" s="3">
        <v>31</v>
      </c>
      <c r="P403">
        <f>O403/30</f>
        <v>1.0333333333333334</v>
      </c>
      <c r="Q403" s="3">
        <v>1</v>
      </c>
      <c r="R403">
        <f>O403/265</f>
        <v>0.1169811320754717</v>
      </c>
    </row>
    <row r="404" spans="1:18">
      <c r="A404" t="s">
        <v>62</v>
      </c>
      <c r="B404" s="3" t="s">
        <v>63</v>
      </c>
      <c r="C404" t="s">
        <v>49</v>
      </c>
      <c r="D404" t="s">
        <v>31</v>
      </c>
      <c r="E404" s="11">
        <v>3</v>
      </c>
      <c r="F404" s="11">
        <v>3.55</v>
      </c>
      <c r="G404" s="2">
        <v>5</v>
      </c>
      <c r="H404" t="s">
        <v>22</v>
      </c>
      <c r="I404" s="3" t="s">
        <v>19</v>
      </c>
      <c r="J404" t="s">
        <v>9</v>
      </c>
      <c r="K404" s="3" t="s">
        <v>69</v>
      </c>
      <c r="L404" s="5">
        <v>42961</v>
      </c>
      <c r="M404" s="11">
        <v>17.319892577744909</v>
      </c>
      <c r="N404">
        <v>0.173198926</v>
      </c>
      <c r="O404" s="3">
        <v>31</v>
      </c>
      <c r="P404">
        <f>O404/30</f>
        <v>1.0333333333333334</v>
      </c>
      <c r="Q404" s="3">
        <v>1</v>
      </c>
      <c r="R404">
        <f>O404/265</f>
        <v>0.1169811320754717</v>
      </c>
    </row>
    <row r="405" spans="1:18">
      <c r="A405" t="s">
        <v>62</v>
      </c>
      <c r="B405" s="3" t="s">
        <v>63</v>
      </c>
      <c r="C405" t="s">
        <v>49</v>
      </c>
      <c r="D405" t="s">
        <v>32</v>
      </c>
      <c r="E405" s="11">
        <v>6</v>
      </c>
      <c r="F405" s="11">
        <v>3.38</v>
      </c>
      <c r="G405" s="2">
        <v>6</v>
      </c>
      <c r="H405" t="s">
        <v>22</v>
      </c>
      <c r="I405" t="s">
        <v>19</v>
      </c>
      <c r="J405" t="s">
        <v>9</v>
      </c>
      <c r="K405" s="3" t="s">
        <v>69</v>
      </c>
      <c r="L405" s="5">
        <v>42961</v>
      </c>
      <c r="M405" s="11">
        <v>12.179234109751285</v>
      </c>
      <c r="N405">
        <v>0.121792341</v>
      </c>
      <c r="O405" s="3">
        <v>31</v>
      </c>
      <c r="P405">
        <f>O405/30</f>
        <v>1.0333333333333334</v>
      </c>
      <c r="Q405" s="3">
        <v>1</v>
      </c>
      <c r="R405">
        <f>O405/265</f>
        <v>0.1169811320754717</v>
      </c>
    </row>
    <row r="406" spans="1:18">
      <c r="A406" t="s">
        <v>62</v>
      </c>
      <c r="B406" s="3" t="s">
        <v>63</v>
      </c>
      <c r="C406" t="s">
        <v>49</v>
      </c>
      <c r="D406" t="s">
        <v>42</v>
      </c>
      <c r="E406" s="11">
        <v>2.2333333333333334</v>
      </c>
      <c r="F406" s="11">
        <v>3.52</v>
      </c>
      <c r="G406" s="2">
        <v>7</v>
      </c>
      <c r="H406" t="s">
        <v>22</v>
      </c>
      <c r="I406" t="s">
        <v>19</v>
      </c>
      <c r="J406" t="s">
        <v>9</v>
      </c>
      <c r="K406" s="3" t="s">
        <v>69</v>
      </c>
      <c r="L406" s="5">
        <v>42961</v>
      </c>
      <c r="M406" s="11">
        <v>17.868494619538165</v>
      </c>
      <c r="N406">
        <v>0.17868494600000001</v>
      </c>
      <c r="O406" s="3">
        <v>31</v>
      </c>
      <c r="P406">
        <f>O406/30</f>
        <v>1.0333333333333334</v>
      </c>
      <c r="Q406" s="3">
        <v>1</v>
      </c>
      <c r="R406">
        <f>O406/265</f>
        <v>0.1169811320754717</v>
      </c>
    </row>
    <row r="407" spans="1:18">
      <c r="A407" t="s">
        <v>62</v>
      </c>
      <c r="B407" s="3" t="s">
        <v>63</v>
      </c>
      <c r="C407" t="s">
        <v>49</v>
      </c>
      <c r="D407" t="s">
        <v>43</v>
      </c>
      <c r="E407" s="11">
        <f>AVERAGE(3.1,5.9,4.6)</f>
        <v>4.5333333333333332</v>
      </c>
      <c r="F407" s="11">
        <v>3.13</v>
      </c>
      <c r="G407" s="2">
        <v>8</v>
      </c>
      <c r="H407" t="s">
        <v>22</v>
      </c>
      <c r="I407" t="s">
        <v>19</v>
      </c>
      <c r="J407" t="s">
        <v>9</v>
      </c>
      <c r="K407" s="3" t="s">
        <v>69</v>
      </c>
      <c r="L407" s="5">
        <v>42961</v>
      </c>
      <c r="M407" s="11">
        <v>13.056273613044342</v>
      </c>
      <c r="N407">
        <v>0.13056273600000001</v>
      </c>
      <c r="O407" s="3">
        <v>31</v>
      </c>
      <c r="P407">
        <f>O407/30</f>
        <v>1.0333333333333334</v>
      </c>
      <c r="Q407" s="3">
        <v>1</v>
      </c>
      <c r="R407">
        <f>O407/265</f>
        <v>0.1169811320754717</v>
      </c>
    </row>
    <row r="408" spans="1:18">
      <c r="A408" t="s">
        <v>62</v>
      </c>
      <c r="B408" s="3" t="s">
        <v>63</v>
      </c>
      <c r="C408" t="s">
        <v>49</v>
      </c>
      <c r="D408" t="s">
        <v>33</v>
      </c>
      <c r="E408">
        <f>AVERAGE(2.4,10.5,7.1)</f>
        <v>6.666666666666667</v>
      </c>
      <c r="F408">
        <v>5.67</v>
      </c>
      <c r="G408" s="2">
        <v>2</v>
      </c>
      <c r="H408" t="s">
        <v>20</v>
      </c>
      <c r="I408" t="s">
        <v>17</v>
      </c>
      <c r="J408" t="s">
        <v>9</v>
      </c>
      <c r="K408" s="3" t="s">
        <v>69</v>
      </c>
      <c r="L408" s="5">
        <v>43021</v>
      </c>
      <c r="M408" s="11">
        <v>19.296325254104772</v>
      </c>
      <c r="N408">
        <v>0.192963253</v>
      </c>
      <c r="O408">
        <v>92</v>
      </c>
      <c r="P408">
        <f>O408/30</f>
        <v>3.0666666666666669</v>
      </c>
      <c r="Q408" s="3">
        <v>3</v>
      </c>
      <c r="R408">
        <f>O408/265</f>
        <v>0.3471698113207547</v>
      </c>
    </row>
    <row r="409" spans="1:18">
      <c r="A409" t="s">
        <v>62</v>
      </c>
      <c r="B409" t="s">
        <v>63</v>
      </c>
      <c r="C409" t="s">
        <v>49</v>
      </c>
      <c r="D409" t="s">
        <v>34</v>
      </c>
      <c r="E409">
        <f>AVERAGE(11.9,9.3,6.1)</f>
        <v>9.1000000000000014</v>
      </c>
      <c r="F409">
        <v>5.27</v>
      </c>
      <c r="G409" s="2">
        <v>3</v>
      </c>
      <c r="H409" t="s">
        <v>20</v>
      </c>
      <c r="I409" t="s">
        <v>17</v>
      </c>
      <c r="J409" t="s">
        <v>9</v>
      </c>
      <c r="K409" s="3" t="s">
        <v>69</v>
      </c>
      <c r="L409" s="5">
        <v>43021</v>
      </c>
      <c r="M409" s="11">
        <v>12.476577139287945</v>
      </c>
      <c r="N409">
        <v>0.124765771</v>
      </c>
      <c r="O409">
        <v>92</v>
      </c>
      <c r="P409">
        <f>O409/30</f>
        <v>3.0666666666666669</v>
      </c>
      <c r="Q409" s="3">
        <v>3</v>
      </c>
      <c r="R409">
        <f>O409/265</f>
        <v>0.3471698113207547</v>
      </c>
    </row>
    <row r="410" spans="1:18">
      <c r="A410" t="s">
        <v>62</v>
      </c>
      <c r="B410" t="s">
        <v>63</v>
      </c>
      <c r="C410" t="s">
        <v>49</v>
      </c>
      <c r="D410" t="s">
        <v>35</v>
      </c>
      <c r="E410">
        <f>AVERAGE(18.1,14.5,14.1)</f>
        <v>15.566666666666668</v>
      </c>
      <c r="F410">
        <v>4.04</v>
      </c>
      <c r="G410" s="2">
        <v>4</v>
      </c>
      <c r="H410" t="s">
        <v>20</v>
      </c>
      <c r="I410" t="s">
        <v>17</v>
      </c>
      <c r="J410" t="s">
        <v>9</v>
      </c>
      <c r="K410" s="3" t="s">
        <v>69</v>
      </c>
      <c r="L410" s="5">
        <v>43021</v>
      </c>
      <c r="M410" s="11">
        <v>11.252964426877469</v>
      </c>
      <c r="N410">
        <v>0.112529644</v>
      </c>
      <c r="O410">
        <v>92</v>
      </c>
      <c r="P410">
        <f>O410/30</f>
        <v>3.0666666666666669</v>
      </c>
      <c r="Q410" s="3">
        <v>3</v>
      </c>
      <c r="R410">
        <f>O410/265</f>
        <v>0.3471698113207547</v>
      </c>
    </row>
    <row r="411" spans="1:18">
      <c r="A411" t="s">
        <v>62</v>
      </c>
      <c r="B411" s="3" t="s">
        <v>63</v>
      </c>
      <c r="C411" t="s">
        <v>49</v>
      </c>
      <c r="D411" t="s">
        <v>36</v>
      </c>
      <c r="E411">
        <f>AVERAGE(10.8,13.1,11.8)</f>
        <v>11.9</v>
      </c>
      <c r="F411">
        <v>3.88</v>
      </c>
      <c r="G411" s="2">
        <v>5</v>
      </c>
      <c r="H411" t="s">
        <v>20</v>
      </c>
      <c r="I411" t="s">
        <v>17</v>
      </c>
      <c r="J411" t="s">
        <v>9</v>
      </c>
      <c r="K411" s="3" t="s">
        <v>69</v>
      </c>
      <c r="L411" s="5">
        <v>43021</v>
      </c>
      <c r="M411" s="11">
        <v>20.385664349095379</v>
      </c>
      <c r="N411">
        <v>0.203856643</v>
      </c>
      <c r="O411">
        <v>92</v>
      </c>
      <c r="P411">
        <f>O411/30</f>
        <v>3.0666666666666669</v>
      </c>
      <c r="Q411" s="3">
        <v>3</v>
      </c>
      <c r="R411">
        <f>O411/265</f>
        <v>0.3471698113207547</v>
      </c>
    </row>
    <row r="412" spans="1:18">
      <c r="A412" t="s">
        <v>62</v>
      </c>
      <c r="B412" t="s">
        <v>63</v>
      </c>
      <c r="C412" t="s">
        <v>49</v>
      </c>
      <c r="D412" t="s">
        <v>37</v>
      </c>
      <c r="E412">
        <f>AVERAGE(5.9,7,9)</f>
        <v>7.3</v>
      </c>
      <c r="F412">
        <v>4.78</v>
      </c>
      <c r="G412" s="2">
        <v>6</v>
      </c>
      <c r="H412" t="s">
        <v>20</v>
      </c>
      <c r="I412" t="s">
        <v>17</v>
      </c>
      <c r="J412" t="s">
        <v>9</v>
      </c>
      <c r="K412" s="3" t="s">
        <v>69</v>
      </c>
      <c r="L412" s="5">
        <v>43021</v>
      </c>
      <c r="M412" s="11">
        <v>10.339110181200901</v>
      </c>
      <c r="N412">
        <v>0.103391102</v>
      </c>
      <c r="O412">
        <v>92</v>
      </c>
      <c r="P412">
        <f>O412/30</f>
        <v>3.0666666666666669</v>
      </c>
      <c r="Q412" s="3">
        <v>3</v>
      </c>
      <c r="R412">
        <f>O412/265</f>
        <v>0.3471698113207547</v>
      </c>
    </row>
    <row r="413" spans="1:18">
      <c r="A413" t="s">
        <v>62</v>
      </c>
      <c r="B413" t="s">
        <v>63</v>
      </c>
      <c r="C413" t="s">
        <v>49</v>
      </c>
      <c r="D413" t="s">
        <v>38</v>
      </c>
      <c r="E413">
        <f>AVERAGE(9.8,8.8,7.2)</f>
        <v>8.6</v>
      </c>
      <c r="F413">
        <v>3.89</v>
      </c>
      <c r="G413" s="2">
        <v>7</v>
      </c>
      <c r="H413" t="s">
        <v>20</v>
      </c>
      <c r="I413" t="s">
        <v>17</v>
      </c>
      <c r="J413" t="s">
        <v>9</v>
      </c>
      <c r="K413" s="3" t="s">
        <v>69</v>
      </c>
      <c r="L413" s="5">
        <v>43021</v>
      </c>
      <c r="M413" s="11">
        <v>8.5312967724603759</v>
      </c>
      <c r="N413">
        <v>8.5312968000000003E-2</v>
      </c>
      <c r="O413">
        <v>92</v>
      </c>
      <c r="P413">
        <f>O413/30</f>
        <v>3.0666666666666669</v>
      </c>
      <c r="Q413" s="3">
        <v>3</v>
      </c>
      <c r="R413">
        <f>O413/265</f>
        <v>0.3471698113207547</v>
      </c>
    </row>
    <row r="414" spans="1:18">
      <c r="A414" t="s">
        <v>62</v>
      </c>
      <c r="B414" s="3" t="s">
        <v>63</v>
      </c>
      <c r="C414" t="s">
        <v>49</v>
      </c>
      <c r="D414" t="s">
        <v>39</v>
      </c>
      <c r="E414" s="11">
        <f>AVERAGE(6.7,7.9,7.3)</f>
        <v>7.3000000000000007</v>
      </c>
      <c r="F414" s="11">
        <v>3.76</v>
      </c>
      <c r="G414" s="2">
        <v>8</v>
      </c>
      <c r="H414" t="s">
        <v>20</v>
      </c>
      <c r="I414" t="s">
        <v>17</v>
      </c>
      <c r="J414" t="s">
        <v>9</v>
      </c>
      <c r="K414" s="3" t="s">
        <v>69</v>
      </c>
      <c r="L414" s="5">
        <v>43021</v>
      </c>
      <c r="M414" s="11">
        <v>21.730007917656373</v>
      </c>
      <c r="N414">
        <v>0.21730007900000001</v>
      </c>
      <c r="O414">
        <v>92</v>
      </c>
      <c r="P414">
        <f>O414/30</f>
        <v>3.0666666666666669</v>
      </c>
      <c r="Q414" s="3">
        <v>3</v>
      </c>
      <c r="R414">
        <f>O414/265</f>
        <v>0.3471698113207547</v>
      </c>
    </row>
    <row r="415" spans="1:18">
      <c r="A415" t="s">
        <v>62</v>
      </c>
      <c r="B415" s="3" t="s">
        <v>63</v>
      </c>
      <c r="C415" t="s">
        <v>49</v>
      </c>
      <c r="D415" t="s">
        <v>28</v>
      </c>
      <c r="E415">
        <f>AVERAGE(3.4,3.2,4.6)</f>
        <v>3.7333333333333329</v>
      </c>
      <c r="F415">
        <v>3.51</v>
      </c>
      <c r="G415" s="2">
        <v>1</v>
      </c>
      <c r="H415" t="s">
        <v>22</v>
      </c>
      <c r="I415" t="s">
        <v>19</v>
      </c>
      <c r="J415" t="s">
        <v>9</v>
      </c>
      <c r="K415" s="3" t="s">
        <v>69</v>
      </c>
      <c r="L415" s="5">
        <v>43021</v>
      </c>
      <c r="M415" s="11">
        <v>7.4280482464870037</v>
      </c>
      <c r="N415">
        <v>7.4280481999999995E-2</v>
      </c>
      <c r="O415">
        <v>92</v>
      </c>
      <c r="P415">
        <f>O415/30</f>
        <v>3.0666666666666669</v>
      </c>
      <c r="Q415" s="3">
        <v>3</v>
      </c>
      <c r="R415">
        <f>O415/265</f>
        <v>0.3471698113207547</v>
      </c>
    </row>
    <row r="416" spans="1:18">
      <c r="A416" t="s">
        <v>62</v>
      </c>
      <c r="B416" s="3" t="s">
        <v>63</v>
      </c>
      <c r="C416" t="s">
        <v>49</v>
      </c>
      <c r="D416" t="s">
        <v>29</v>
      </c>
      <c r="E416">
        <f>AVERAGE(4.6,4.6,6.2)</f>
        <v>5.1333333333333329</v>
      </c>
      <c r="F416">
        <v>3.5</v>
      </c>
      <c r="G416" s="2">
        <v>2</v>
      </c>
      <c r="H416" t="s">
        <v>22</v>
      </c>
      <c r="I416" t="s">
        <v>19</v>
      </c>
      <c r="J416" t="s">
        <v>9</v>
      </c>
      <c r="K416" s="3" t="s">
        <v>69</v>
      </c>
      <c r="L416" s="5">
        <v>43021</v>
      </c>
      <c r="M416" s="11">
        <v>13.878312223171966</v>
      </c>
      <c r="N416">
        <v>0.13878312200000001</v>
      </c>
      <c r="O416">
        <v>92</v>
      </c>
      <c r="P416">
        <f>O416/30</f>
        <v>3.0666666666666669</v>
      </c>
      <c r="Q416" s="3">
        <v>3</v>
      </c>
      <c r="R416">
        <f>O416/265</f>
        <v>0.3471698113207547</v>
      </c>
    </row>
    <row r="417" spans="1:19">
      <c r="A417" t="s">
        <v>62</v>
      </c>
      <c r="B417" s="3" t="s">
        <v>63</v>
      </c>
      <c r="C417" t="s">
        <v>49</v>
      </c>
      <c r="D417" t="s">
        <v>30</v>
      </c>
      <c r="E417">
        <f>AVERAGE(8,7,5.4)</f>
        <v>6.8</v>
      </c>
      <c r="F417">
        <v>3.31</v>
      </c>
      <c r="G417" s="2">
        <v>4</v>
      </c>
      <c r="H417" t="s">
        <v>22</v>
      </c>
      <c r="I417" t="s">
        <v>19</v>
      </c>
      <c r="J417" t="s">
        <v>9</v>
      </c>
      <c r="K417" s="3" t="s">
        <v>69</v>
      </c>
      <c r="L417" s="5">
        <v>43021</v>
      </c>
      <c r="M417" s="11">
        <v>16.655076495132125</v>
      </c>
      <c r="N417">
        <v>0.16655076499999999</v>
      </c>
      <c r="O417">
        <v>92</v>
      </c>
      <c r="P417">
        <f>O417/30</f>
        <v>3.0666666666666669</v>
      </c>
      <c r="Q417" s="3">
        <v>3</v>
      </c>
      <c r="R417">
        <f>O417/265</f>
        <v>0.3471698113207547</v>
      </c>
    </row>
    <row r="418" spans="1:19">
      <c r="A418" t="s">
        <v>62</v>
      </c>
      <c r="B418" s="3" t="s">
        <v>63</v>
      </c>
      <c r="C418" t="s">
        <v>49</v>
      </c>
      <c r="D418" t="s">
        <v>31</v>
      </c>
      <c r="E418" s="11">
        <f>AVERAGE(6.5,11.9,11.9)</f>
        <v>10.1</v>
      </c>
      <c r="F418" s="11">
        <v>3.59</v>
      </c>
      <c r="G418" s="2">
        <v>5</v>
      </c>
      <c r="H418" t="s">
        <v>22</v>
      </c>
      <c r="I418" s="3" t="s">
        <v>19</v>
      </c>
      <c r="J418" t="s">
        <v>9</v>
      </c>
      <c r="K418" s="3" t="s">
        <v>69</v>
      </c>
      <c r="L418" s="5">
        <v>43021</v>
      </c>
      <c r="M418" s="11">
        <v>21.313782991202345</v>
      </c>
      <c r="N418">
        <v>0.21313783</v>
      </c>
      <c r="O418">
        <v>92</v>
      </c>
      <c r="P418">
        <f>O418/30</f>
        <v>3.0666666666666669</v>
      </c>
      <c r="Q418" s="3">
        <v>3</v>
      </c>
      <c r="R418">
        <f>O418/265</f>
        <v>0.3471698113207547</v>
      </c>
    </row>
    <row r="419" spans="1:19">
      <c r="A419" t="s">
        <v>62</v>
      </c>
      <c r="B419" s="3" t="s">
        <v>63</v>
      </c>
      <c r="C419" t="s">
        <v>49</v>
      </c>
      <c r="D419" t="s">
        <v>32</v>
      </c>
      <c r="E419">
        <f>AVERAGE(4.5,4.3,3.7)</f>
        <v>4.166666666666667</v>
      </c>
      <c r="F419">
        <v>3.57</v>
      </c>
      <c r="G419" s="2">
        <v>6</v>
      </c>
      <c r="H419" t="s">
        <v>22</v>
      </c>
      <c r="I419" t="s">
        <v>19</v>
      </c>
      <c r="J419" t="s">
        <v>9</v>
      </c>
      <c r="K419" s="3" t="s">
        <v>69</v>
      </c>
      <c r="L419" s="5">
        <v>43021</v>
      </c>
      <c r="M419" s="11">
        <v>14.168595300670775</v>
      </c>
      <c r="N419">
        <v>0.141685953</v>
      </c>
      <c r="O419">
        <v>92</v>
      </c>
      <c r="P419">
        <f>O419/30</f>
        <v>3.0666666666666669</v>
      </c>
      <c r="Q419" s="3">
        <v>3</v>
      </c>
      <c r="R419">
        <f>O419/265</f>
        <v>0.3471698113207547</v>
      </c>
    </row>
    <row r="420" spans="1:19">
      <c r="A420" t="s">
        <v>62</v>
      </c>
      <c r="B420" s="3" t="s">
        <v>63</v>
      </c>
      <c r="C420" t="s">
        <v>49</v>
      </c>
      <c r="D420" t="s">
        <v>42</v>
      </c>
      <c r="E420" s="11">
        <f>AVERAGE(2.2,1.9,2.3)</f>
        <v>2.1333333333333333</v>
      </c>
      <c r="F420" s="11">
        <v>3.49</v>
      </c>
      <c r="G420" s="2">
        <v>7</v>
      </c>
      <c r="H420" t="s">
        <v>22</v>
      </c>
      <c r="I420" t="s">
        <v>19</v>
      </c>
      <c r="J420" t="s">
        <v>9</v>
      </c>
      <c r="K420" s="3" t="s">
        <v>69</v>
      </c>
      <c r="L420" s="5">
        <v>43021</v>
      </c>
      <c r="M420" s="11">
        <v>24.956576661929574</v>
      </c>
      <c r="N420">
        <v>0.24956576699999999</v>
      </c>
      <c r="O420">
        <v>92</v>
      </c>
      <c r="P420">
        <f>O420/30</f>
        <v>3.0666666666666669</v>
      </c>
      <c r="Q420" s="3">
        <v>3</v>
      </c>
      <c r="R420">
        <f>O420/265</f>
        <v>0.3471698113207547</v>
      </c>
    </row>
    <row r="421" spans="1:19">
      <c r="A421" t="s">
        <v>62</v>
      </c>
      <c r="B421" s="3" t="s">
        <v>63</v>
      </c>
      <c r="C421" t="s">
        <v>49</v>
      </c>
      <c r="D421" t="s">
        <v>43</v>
      </c>
      <c r="E421">
        <f>AVERAGE(3.2,3.1,4.8)</f>
        <v>3.7000000000000006</v>
      </c>
      <c r="F421">
        <v>3.04</v>
      </c>
      <c r="G421" s="2">
        <v>8</v>
      </c>
      <c r="H421" t="s">
        <v>22</v>
      </c>
      <c r="I421" t="s">
        <v>19</v>
      </c>
      <c r="J421" t="s">
        <v>9</v>
      </c>
      <c r="K421" s="3" t="s">
        <v>69</v>
      </c>
      <c r="L421" s="5">
        <v>43021</v>
      </c>
      <c r="M421" s="11">
        <v>17.46994848311391</v>
      </c>
      <c r="N421">
        <v>0.17469948499999999</v>
      </c>
      <c r="O421">
        <v>92</v>
      </c>
      <c r="P421">
        <f>O421/30</f>
        <v>3.0666666666666669</v>
      </c>
      <c r="Q421" s="3">
        <v>3</v>
      </c>
      <c r="R421">
        <f>O421/265</f>
        <v>0.3471698113207547</v>
      </c>
    </row>
    <row r="422" spans="1:19">
      <c r="A422" t="s">
        <v>61</v>
      </c>
      <c r="B422" s="3" t="s">
        <v>58</v>
      </c>
      <c r="C422" t="s">
        <v>48</v>
      </c>
      <c r="D422" s="3" t="s">
        <v>24</v>
      </c>
      <c r="E422" s="10" t="s">
        <v>12</v>
      </c>
      <c r="F422" s="10" t="s">
        <v>12</v>
      </c>
      <c r="G422" t="s">
        <v>24</v>
      </c>
      <c r="H422" s="3" t="s">
        <v>21</v>
      </c>
      <c r="I422" s="3" t="s">
        <v>17</v>
      </c>
      <c r="J422" s="3" t="s">
        <v>15</v>
      </c>
      <c r="K422" s="3" t="s">
        <v>69</v>
      </c>
      <c r="L422" s="5">
        <v>42965</v>
      </c>
      <c r="M422" s="14">
        <v>100</v>
      </c>
      <c r="N422">
        <f>M422/100</f>
        <v>1</v>
      </c>
      <c r="O422">
        <v>0</v>
      </c>
      <c r="P422">
        <f>O422/30</f>
        <v>0</v>
      </c>
      <c r="Q422">
        <v>0</v>
      </c>
      <c r="R422">
        <f>O422/365</f>
        <v>0</v>
      </c>
    </row>
    <row r="423" spans="1:19">
      <c r="A423" t="s">
        <v>61</v>
      </c>
      <c r="B423" s="3" t="s">
        <v>58</v>
      </c>
      <c r="C423" t="s">
        <v>48</v>
      </c>
      <c r="D423" s="3" t="s">
        <v>24</v>
      </c>
      <c r="E423" s="10" t="s">
        <v>12</v>
      </c>
      <c r="F423" s="10" t="s">
        <v>12</v>
      </c>
      <c r="G423" t="s">
        <v>24</v>
      </c>
      <c r="H423" s="3" t="s">
        <v>23</v>
      </c>
      <c r="I423" s="3" t="s">
        <v>19</v>
      </c>
      <c r="J423" s="3" t="s">
        <v>15</v>
      </c>
      <c r="K423" s="3" t="s">
        <v>69</v>
      </c>
      <c r="L423" s="5">
        <v>42965</v>
      </c>
      <c r="M423" s="14">
        <v>100</v>
      </c>
      <c r="N423">
        <f>M423/100</f>
        <v>1</v>
      </c>
      <c r="O423">
        <v>0</v>
      </c>
      <c r="P423">
        <f>O423/30</f>
        <v>0</v>
      </c>
      <c r="Q423">
        <v>0</v>
      </c>
      <c r="R423">
        <f>O423/365</f>
        <v>0</v>
      </c>
    </row>
    <row r="424" spans="1:19">
      <c r="A424" t="s">
        <v>61</v>
      </c>
      <c r="B424" s="3" t="s">
        <v>58</v>
      </c>
      <c r="C424" t="s">
        <v>48</v>
      </c>
      <c r="D424" t="s">
        <v>25</v>
      </c>
      <c r="E424" s="10">
        <v>17.166666666666668</v>
      </c>
      <c r="F424" s="10">
        <v>4.8075000000000001</v>
      </c>
      <c r="G424" s="7">
        <v>1</v>
      </c>
      <c r="H424" s="3" t="s">
        <v>21</v>
      </c>
      <c r="I424" s="3" t="s">
        <v>17</v>
      </c>
      <c r="J424" s="3" t="s">
        <v>15</v>
      </c>
      <c r="K424" s="3" t="s">
        <v>69</v>
      </c>
      <c r="L424" s="5">
        <v>42976</v>
      </c>
      <c r="M424" s="11">
        <f>N424*100</f>
        <v>44.705882352941181</v>
      </c>
      <c r="N424" s="3">
        <v>0.44705882352941179</v>
      </c>
      <c r="O424" s="3">
        <v>11</v>
      </c>
      <c r="P424">
        <f>O424/30</f>
        <v>0.36666666666666664</v>
      </c>
      <c r="Q424" s="3">
        <f>14/30</f>
        <v>0.46666666666666667</v>
      </c>
      <c r="R424">
        <f>O424/365</f>
        <v>3.0136986301369864E-2</v>
      </c>
    </row>
    <row r="425" spans="1:19">
      <c r="A425" t="s">
        <v>61</v>
      </c>
      <c r="B425" s="3" t="s">
        <v>58</v>
      </c>
      <c r="C425" t="s">
        <v>48</v>
      </c>
      <c r="D425" s="3" t="s">
        <v>27</v>
      </c>
      <c r="E425" s="3">
        <v>16.733333333333334</v>
      </c>
      <c r="F425" s="3">
        <v>4.9249999999999998</v>
      </c>
      <c r="G425" s="7">
        <v>1</v>
      </c>
      <c r="H425" s="3" t="s">
        <v>21</v>
      </c>
      <c r="I425" s="3" t="s">
        <v>17</v>
      </c>
      <c r="J425" s="3" t="s">
        <v>15</v>
      </c>
      <c r="K425" s="3" t="s">
        <v>69</v>
      </c>
      <c r="L425" s="5">
        <v>42976</v>
      </c>
      <c r="M425" s="11">
        <f>N425*100</f>
        <v>39.357429718875508</v>
      </c>
      <c r="N425" s="3">
        <v>0.39357429718875508</v>
      </c>
      <c r="O425" s="3">
        <v>11</v>
      </c>
      <c r="P425">
        <f>O425/30</f>
        <v>0.36666666666666664</v>
      </c>
      <c r="Q425" s="3">
        <f>14/30</f>
        <v>0.46666666666666667</v>
      </c>
      <c r="R425">
        <f>O425/365</f>
        <v>3.0136986301369864E-2</v>
      </c>
    </row>
    <row r="426" spans="1:19">
      <c r="A426" t="s">
        <v>61</v>
      </c>
      <c r="B426" s="3" t="s">
        <v>58</v>
      </c>
      <c r="C426" t="s">
        <v>48</v>
      </c>
      <c r="D426" s="3" t="s">
        <v>26</v>
      </c>
      <c r="E426" s="3">
        <v>16.8</v>
      </c>
      <c r="F426" s="3">
        <v>4.5214999999999996</v>
      </c>
      <c r="G426" s="7">
        <v>1</v>
      </c>
      <c r="H426" s="3" t="s">
        <v>21</v>
      </c>
      <c r="I426" s="3" t="s">
        <v>17</v>
      </c>
      <c r="J426" s="3" t="s">
        <v>15</v>
      </c>
      <c r="K426" s="3" t="s">
        <v>69</v>
      </c>
      <c r="L426" s="5">
        <v>42976</v>
      </c>
      <c r="M426" s="11">
        <f>N426*100</f>
        <v>30.268199233716476</v>
      </c>
      <c r="N426" s="3">
        <v>0.30268199233716475</v>
      </c>
      <c r="O426" s="3">
        <v>11</v>
      </c>
      <c r="P426">
        <f>O426/30</f>
        <v>0.36666666666666664</v>
      </c>
      <c r="Q426" s="3">
        <f>14/30</f>
        <v>0.46666666666666667</v>
      </c>
      <c r="R426">
        <f>O426/365</f>
        <v>3.0136986301369864E-2</v>
      </c>
    </row>
    <row r="427" spans="1:19">
      <c r="A427" t="s">
        <v>61</v>
      </c>
      <c r="B427" s="3" t="s">
        <v>58</v>
      </c>
      <c r="C427" t="s">
        <v>48</v>
      </c>
      <c r="D427" s="3" t="s">
        <v>27</v>
      </c>
      <c r="E427" s="10">
        <v>13.199999999999998</v>
      </c>
      <c r="F427" s="10">
        <v>4.843</v>
      </c>
      <c r="G427" s="7">
        <v>2</v>
      </c>
      <c r="H427" s="3" t="s">
        <v>21</v>
      </c>
      <c r="I427" s="3" t="s">
        <v>17</v>
      </c>
      <c r="J427" s="3" t="s">
        <v>15</v>
      </c>
      <c r="K427" s="3" t="s">
        <v>69</v>
      </c>
      <c r="L427" s="5">
        <v>42976</v>
      </c>
      <c r="M427" s="11">
        <f>N427*100</f>
        <v>46.184738955823299</v>
      </c>
      <c r="N427" s="3">
        <v>0.46184738955823296</v>
      </c>
      <c r="O427" s="3">
        <v>11</v>
      </c>
      <c r="P427">
        <f>O427/30</f>
        <v>0.36666666666666664</v>
      </c>
      <c r="Q427" s="3">
        <f>14/30</f>
        <v>0.46666666666666667</v>
      </c>
      <c r="R427">
        <f>O427/365</f>
        <v>3.0136986301369864E-2</v>
      </c>
    </row>
    <row r="428" spans="1:19">
      <c r="A428" t="s">
        <v>61</v>
      </c>
      <c r="B428" s="3" t="s">
        <v>58</v>
      </c>
      <c r="C428" t="s">
        <v>48</v>
      </c>
      <c r="D428" t="s">
        <v>25</v>
      </c>
      <c r="E428" s="10">
        <v>15.933333333333332</v>
      </c>
      <c r="F428" s="10">
        <v>4.6970000000000001</v>
      </c>
      <c r="G428" s="7">
        <v>2</v>
      </c>
      <c r="H428" s="3" t="s">
        <v>21</v>
      </c>
      <c r="I428" s="3" t="s">
        <v>17</v>
      </c>
      <c r="J428" s="3" t="s">
        <v>15</v>
      </c>
      <c r="K428" s="3" t="s">
        <v>69</v>
      </c>
      <c r="L428" s="5">
        <v>42976</v>
      </c>
      <c r="M428" s="11">
        <f>N428*100</f>
        <v>43.629343629343637</v>
      </c>
      <c r="N428" s="3">
        <v>0.43629343629343637</v>
      </c>
      <c r="O428" s="3">
        <v>11</v>
      </c>
      <c r="P428">
        <f>O428/30</f>
        <v>0.36666666666666664</v>
      </c>
      <c r="Q428" s="3">
        <f>14/30</f>
        <v>0.46666666666666667</v>
      </c>
      <c r="R428">
        <f>O428/365</f>
        <v>3.0136986301369864E-2</v>
      </c>
    </row>
    <row r="429" spans="1:19">
      <c r="A429" t="s">
        <v>61</v>
      </c>
      <c r="B429" s="3" t="s">
        <v>58</v>
      </c>
      <c r="C429" t="s">
        <v>48</v>
      </c>
      <c r="D429" s="3" t="s">
        <v>26</v>
      </c>
      <c r="E429" s="10">
        <v>13.699999999999998</v>
      </c>
      <c r="F429" s="10">
        <v>4.6284999999999998</v>
      </c>
      <c r="G429" s="7">
        <v>2</v>
      </c>
      <c r="H429" s="3" t="s">
        <v>21</v>
      </c>
      <c r="I429" s="3" t="s">
        <v>17</v>
      </c>
      <c r="J429" s="3" t="s">
        <v>15</v>
      </c>
      <c r="K429" s="3" t="s">
        <v>69</v>
      </c>
      <c r="L429" s="5">
        <v>42976</v>
      </c>
      <c r="M429" s="11">
        <f>N429*100</f>
        <v>42.857142857142861</v>
      </c>
      <c r="N429" s="3">
        <v>0.4285714285714286</v>
      </c>
      <c r="O429" s="3">
        <v>11</v>
      </c>
      <c r="P429">
        <f>O429/30</f>
        <v>0.36666666666666664</v>
      </c>
      <c r="Q429" s="3">
        <f>14/30</f>
        <v>0.46666666666666667</v>
      </c>
      <c r="R429">
        <f>O429/365</f>
        <v>3.0136986301369864E-2</v>
      </c>
    </row>
    <row r="430" spans="1:19">
      <c r="A430" t="s">
        <v>61</v>
      </c>
      <c r="B430" s="3" t="s">
        <v>58</v>
      </c>
      <c r="C430" t="s">
        <v>48</v>
      </c>
      <c r="D430" s="3" t="s">
        <v>26</v>
      </c>
      <c r="E430" s="10">
        <v>10.233333333333334</v>
      </c>
      <c r="F430" s="10">
        <v>4.9710000000000001</v>
      </c>
      <c r="G430" s="7">
        <v>3</v>
      </c>
      <c r="H430" s="3" t="s">
        <v>21</v>
      </c>
      <c r="I430" s="3" t="s">
        <v>17</v>
      </c>
      <c r="J430" s="3" t="s">
        <v>15</v>
      </c>
      <c r="K430" s="3" t="s">
        <v>69</v>
      </c>
      <c r="L430" s="5">
        <v>42976</v>
      </c>
      <c r="M430" s="10" t="s">
        <v>12</v>
      </c>
      <c r="N430" s="3" t="s">
        <v>12</v>
      </c>
      <c r="O430" s="3">
        <v>11</v>
      </c>
      <c r="P430">
        <f>O430/30</f>
        <v>0.36666666666666664</v>
      </c>
      <c r="Q430" s="3">
        <f>14/30</f>
        <v>0.46666666666666667</v>
      </c>
      <c r="R430">
        <f>O430/365</f>
        <v>3.0136986301369864E-2</v>
      </c>
      <c r="S430" t="s">
        <v>54</v>
      </c>
    </row>
    <row r="431" spans="1:19">
      <c r="A431" t="s">
        <v>61</v>
      </c>
      <c r="B431" s="3" t="s">
        <v>58</v>
      </c>
      <c r="C431" t="s">
        <v>48</v>
      </c>
      <c r="D431" t="s">
        <v>25</v>
      </c>
      <c r="E431" s="10">
        <v>13.2</v>
      </c>
      <c r="F431" s="10">
        <v>4.9674999999999994</v>
      </c>
      <c r="G431" s="7">
        <v>3</v>
      </c>
      <c r="H431" s="3" t="s">
        <v>21</v>
      </c>
      <c r="I431" s="3" t="s">
        <v>17</v>
      </c>
      <c r="J431" s="3" t="s">
        <v>15</v>
      </c>
      <c r="K431" s="3" t="s">
        <v>69</v>
      </c>
      <c r="L431" s="5">
        <v>42976</v>
      </c>
      <c r="M431" s="11">
        <f>N431*100</f>
        <v>43.410852713178286</v>
      </c>
      <c r="N431" s="3">
        <v>0.43410852713178288</v>
      </c>
      <c r="O431" s="3">
        <v>11</v>
      </c>
      <c r="P431">
        <f>O431/30</f>
        <v>0.36666666666666664</v>
      </c>
      <c r="Q431" s="3">
        <f>14/30</f>
        <v>0.46666666666666667</v>
      </c>
      <c r="R431">
        <f>O431/365</f>
        <v>3.0136986301369864E-2</v>
      </c>
    </row>
    <row r="432" spans="1:19">
      <c r="A432" t="s">
        <v>61</v>
      </c>
      <c r="B432" s="3" t="s">
        <v>58</v>
      </c>
      <c r="C432" t="s">
        <v>48</v>
      </c>
      <c r="D432" s="3" t="s">
        <v>27</v>
      </c>
      <c r="E432" s="3">
        <v>12.800000000000002</v>
      </c>
      <c r="F432" s="3">
        <v>4.7904999999999998</v>
      </c>
      <c r="G432" s="7">
        <v>3</v>
      </c>
      <c r="H432" s="3" t="s">
        <v>21</v>
      </c>
      <c r="I432" s="3" t="s">
        <v>17</v>
      </c>
      <c r="J432" s="3" t="s">
        <v>15</v>
      </c>
      <c r="K432" s="3" t="s">
        <v>69</v>
      </c>
      <c r="L432" s="5">
        <v>42976</v>
      </c>
      <c r="M432" s="11">
        <f>N432*100</f>
        <v>39.543726235741445</v>
      </c>
      <c r="N432" s="3">
        <v>0.39543726235741444</v>
      </c>
      <c r="O432" s="3">
        <v>11</v>
      </c>
      <c r="P432">
        <f>O432/30</f>
        <v>0.36666666666666664</v>
      </c>
      <c r="Q432" s="3">
        <f>14/30</f>
        <v>0.46666666666666667</v>
      </c>
      <c r="R432">
        <f>O432/365</f>
        <v>3.0136986301369864E-2</v>
      </c>
    </row>
    <row r="433" spans="1:19">
      <c r="A433" t="s">
        <v>61</v>
      </c>
      <c r="B433" s="3" t="s">
        <v>58</v>
      </c>
      <c r="C433" t="s">
        <v>48</v>
      </c>
      <c r="D433" t="s">
        <v>25</v>
      </c>
      <c r="E433" s="3" t="s">
        <v>12</v>
      </c>
      <c r="F433" s="3">
        <v>4.5289999999999999</v>
      </c>
      <c r="G433" s="7">
        <v>4</v>
      </c>
      <c r="H433" s="3" t="s">
        <v>21</v>
      </c>
      <c r="I433" s="3" t="s">
        <v>17</v>
      </c>
      <c r="J433" s="3" t="s">
        <v>15</v>
      </c>
      <c r="K433" s="3" t="s">
        <v>69</v>
      </c>
      <c r="L433" s="5">
        <v>42976</v>
      </c>
      <c r="M433" s="10" t="s">
        <v>12</v>
      </c>
      <c r="N433" s="3" t="s">
        <v>12</v>
      </c>
      <c r="O433" s="3">
        <v>11</v>
      </c>
      <c r="P433">
        <f>O433/30</f>
        <v>0.36666666666666664</v>
      </c>
      <c r="Q433" s="3">
        <f>14/30</f>
        <v>0.46666666666666667</v>
      </c>
      <c r="R433">
        <f>O433/365</f>
        <v>3.0136986301369864E-2</v>
      </c>
      <c r="S433" t="s">
        <v>54</v>
      </c>
    </row>
    <row r="434" spans="1:19">
      <c r="A434" t="s">
        <v>61</v>
      </c>
      <c r="B434" s="3" t="s">
        <v>58</v>
      </c>
      <c r="C434" t="s">
        <v>48</v>
      </c>
      <c r="D434" s="3" t="s">
        <v>26</v>
      </c>
      <c r="E434" s="10">
        <v>11.233333333333334</v>
      </c>
      <c r="F434" s="10">
        <v>4.8149999999999995</v>
      </c>
      <c r="G434" s="7">
        <v>4</v>
      </c>
      <c r="H434" s="3" t="s">
        <v>21</v>
      </c>
      <c r="I434" s="3" t="s">
        <v>17</v>
      </c>
      <c r="J434" s="3" t="s">
        <v>15</v>
      </c>
      <c r="K434" s="3" t="s">
        <v>69</v>
      </c>
      <c r="L434" s="5">
        <v>42976</v>
      </c>
      <c r="M434" s="11">
        <f>N434*100</f>
        <v>50</v>
      </c>
      <c r="N434" s="3">
        <v>0.5</v>
      </c>
      <c r="O434" s="3">
        <v>11</v>
      </c>
      <c r="P434">
        <f>O434/30</f>
        <v>0.36666666666666664</v>
      </c>
      <c r="Q434" s="3">
        <f>14/30</f>
        <v>0.46666666666666667</v>
      </c>
      <c r="R434">
        <f>O434/365</f>
        <v>3.0136986301369864E-2</v>
      </c>
    </row>
    <row r="435" spans="1:19">
      <c r="A435" t="s">
        <v>61</v>
      </c>
      <c r="B435" s="3" t="s">
        <v>58</v>
      </c>
      <c r="C435" t="s">
        <v>48</v>
      </c>
      <c r="D435" s="3" t="s">
        <v>27</v>
      </c>
      <c r="E435" s="10">
        <v>12.133333333333333</v>
      </c>
      <c r="F435" s="10">
        <v>4.6604999999999999</v>
      </c>
      <c r="G435" s="7">
        <v>4</v>
      </c>
      <c r="H435" s="3" t="s">
        <v>21</v>
      </c>
      <c r="I435" s="3" t="s">
        <v>17</v>
      </c>
      <c r="J435" s="3" t="s">
        <v>15</v>
      </c>
      <c r="K435" s="3" t="s">
        <v>69</v>
      </c>
      <c r="L435" s="5">
        <v>42976</v>
      </c>
      <c r="M435" s="11">
        <f>N435*100</f>
        <v>40.160642570281126</v>
      </c>
      <c r="N435" s="3">
        <v>0.40160642570281124</v>
      </c>
      <c r="O435" s="3">
        <v>11</v>
      </c>
      <c r="P435">
        <f>O435/30</f>
        <v>0.36666666666666664</v>
      </c>
      <c r="Q435" s="3">
        <f>14/30</f>
        <v>0.46666666666666667</v>
      </c>
      <c r="R435">
        <f>O435/365</f>
        <v>3.0136986301369864E-2</v>
      </c>
    </row>
    <row r="436" spans="1:19">
      <c r="A436" t="s">
        <v>61</v>
      </c>
      <c r="B436" s="3" t="s">
        <v>58</v>
      </c>
      <c r="C436" t="s">
        <v>48</v>
      </c>
      <c r="D436" t="s">
        <v>25</v>
      </c>
      <c r="E436" s="3" t="s">
        <v>12</v>
      </c>
      <c r="F436" s="3">
        <v>4.5195000000000007</v>
      </c>
      <c r="G436" s="7">
        <v>5</v>
      </c>
      <c r="H436" s="3" t="s">
        <v>21</v>
      </c>
      <c r="I436" s="3" t="s">
        <v>17</v>
      </c>
      <c r="J436" s="3" t="s">
        <v>15</v>
      </c>
      <c r="K436" s="3" t="s">
        <v>69</v>
      </c>
      <c r="L436" s="5">
        <v>42976</v>
      </c>
      <c r="M436" s="10" t="s">
        <v>12</v>
      </c>
      <c r="N436" s="3" t="s">
        <v>12</v>
      </c>
      <c r="O436" s="3">
        <v>11</v>
      </c>
      <c r="P436">
        <f>O436/30</f>
        <v>0.36666666666666664</v>
      </c>
      <c r="Q436" s="3">
        <f>14/30</f>
        <v>0.46666666666666667</v>
      </c>
      <c r="R436">
        <f>O436/365</f>
        <v>3.0136986301369864E-2</v>
      </c>
      <c r="S436" t="s">
        <v>54</v>
      </c>
    </row>
    <row r="437" spans="1:19">
      <c r="A437" t="s">
        <v>61</v>
      </c>
      <c r="B437" s="3" t="s">
        <v>58</v>
      </c>
      <c r="C437" t="s">
        <v>48</v>
      </c>
      <c r="D437" s="3" t="s">
        <v>26</v>
      </c>
      <c r="E437" s="3">
        <v>12.433333333333332</v>
      </c>
      <c r="F437" s="3">
        <v>5.0664999999999996</v>
      </c>
      <c r="G437" s="7">
        <v>5</v>
      </c>
      <c r="H437" s="3" t="s">
        <v>21</v>
      </c>
      <c r="I437" s="3" t="s">
        <v>17</v>
      </c>
      <c r="J437" s="3" t="s">
        <v>15</v>
      </c>
      <c r="K437" s="3" t="s">
        <v>69</v>
      </c>
      <c r="L437" s="5">
        <v>42976</v>
      </c>
      <c r="M437" s="11" t="s">
        <v>12</v>
      </c>
      <c r="N437" s="3" t="s">
        <v>12</v>
      </c>
      <c r="O437" s="3">
        <v>11</v>
      </c>
      <c r="P437">
        <f>O437/30</f>
        <v>0.36666666666666664</v>
      </c>
      <c r="Q437" s="3">
        <f>14/30</f>
        <v>0.46666666666666667</v>
      </c>
      <c r="R437">
        <f>O437/365</f>
        <v>3.0136986301369864E-2</v>
      </c>
      <c r="S437" t="s">
        <v>54</v>
      </c>
    </row>
    <row r="438" spans="1:19">
      <c r="A438" t="s">
        <v>61</v>
      </c>
      <c r="B438" s="3" t="s">
        <v>58</v>
      </c>
      <c r="C438" t="s">
        <v>48</v>
      </c>
      <c r="D438" s="3" t="s">
        <v>27</v>
      </c>
      <c r="E438" s="10">
        <v>14.833333333333334</v>
      </c>
      <c r="F438" s="10">
        <v>5.1020000000000003</v>
      </c>
      <c r="G438" s="7">
        <v>5</v>
      </c>
      <c r="H438" s="3" t="s">
        <v>21</v>
      </c>
      <c r="I438" s="3" t="s">
        <v>17</v>
      </c>
      <c r="J438" s="3" t="s">
        <v>15</v>
      </c>
      <c r="K438" s="3" t="s">
        <v>69</v>
      </c>
      <c r="L438" s="5">
        <v>42976</v>
      </c>
      <c r="M438" s="11">
        <f>N438*100</f>
        <v>40.154440154440159</v>
      </c>
      <c r="N438" s="3">
        <v>0.40154440154440157</v>
      </c>
      <c r="O438" s="3">
        <v>11</v>
      </c>
      <c r="P438">
        <f>O438/30</f>
        <v>0.36666666666666664</v>
      </c>
      <c r="Q438" s="3">
        <f>14/30</f>
        <v>0.46666666666666667</v>
      </c>
      <c r="R438">
        <f>O438/365</f>
        <v>3.0136986301369864E-2</v>
      </c>
    </row>
    <row r="439" spans="1:19">
      <c r="A439" t="s">
        <v>61</v>
      </c>
      <c r="B439" s="3" t="s">
        <v>58</v>
      </c>
      <c r="C439" t="s">
        <v>48</v>
      </c>
      <c r="D439" t="s">
        <v>25</v>
      </c>
      <c r="E439" s="3">
        <v>16.233333333333334</v>
      </c>
      <c r="F439" s="3">
        <v>4.7214999999999998</v>
      </c>
      <c r="G439" s="7">
        <v>6</v>
      </c>
      <c r="H439" s="3" t="s">
        <v>21</v>
      </c>
      <c r="I439" s="3" t="s">
        <v>17</v>
      </c>
      <c r="J439" s="3" t="s">
        <v>15</v>
      </c>
      <c r="K439" s="3" t="s">
        <v>69</v>
      </c>
      <c r="L439" s="5">
        <v>42976</v>
      </c>
      <c r="M439" s="10" t="s">
        <v>12</v>
      </c>
      <c r="N439" s="3" t="s">
        <v>12</v>
      </c>
      <c r="O439" s="3">
        <v>11</v>
      </c>
      <c r="P439">
        <f>O439/30</f>
        <v>0.36666666666666664</v>
      </c>
      <c r="Q439" s="3">
        <f>14/30</f>
        <v>0.46666666666666667</v>
      </c>
      <c r="R439">
        <f>O439/365</f>
        <v>3.0136986301369864E-2</v>
      </c>
      <c r="S439" t="s">
        <v>54</v>
      </c>
    </row>
    <row r="440" spans="1:19">
      <c r="A440" t="s">
        <v>61</v>
      </c>
      <c r="B440" s="3" t="s">
        <v>58</v>
      </c>
      <c r="C440" t="s">
        <v>48</v>
      </c>
      <c r="D440" s="3" t="s">
        <v>26</v>
      </c>
      <c r="E440" s="3">
        <v>12.299999999999999</v>
      </c>
      <c r="F440" s="3">
        <v>4.9554999999999998</v>
      </c>
      <c r="G440" s="7">
        <v>6</v>
      </c>
      <c r="H440" s="3" t="s">
        <v>21</v>
      </c>
      <c r="I440" s="3" t="s">
        <v>17</v>
      </c>
      <c r="J440" s="3" t="s">
        <v>15</v>
      </c>
      <c r="K440" s="3" t="s">
        <v>69</v>
      </c>
      <c r="L440" s="5">
        <v>42976</v>
      </c>
      <c r="M440" s="11" t="s">
        <v>12</v>
      </c>
      <c r="N440" s="3" t="s">
        <v>12</v>
      </c>
      <c r="O440" s="3">
        <v>11</v>
      </c>
      <c r="P440">
        <f>O440/30</f>
        <v>0.36666666666666664</v>
      </c>
      <c r="Q440" s="3">
        <f>14/30</f>
        <v>0.46666666666666667</v>
      </c>
      <c r="R440">
        <f>O440/365</f>
        <v>3.0136986301369864E-2</v>
      </c>
      <c r="S440" t="s">
        <v>54</v>
      </c>
    </row>
    <row r="441" spans="1:19">
      <c r="A441" t="s">
        <v>61</v>
      </c>
      <c r="B441" s="3" t="s">
        <v>58</v>
      </c>
      <c r="C441" t="s">
        <v>48</v>
      </c>
      <c r="D441" s="3" t="s">
        <v>27</v>
      </c>
      <c r="E441" s="3">
        <v>12.366666666666667</v>
      </c>
      <c r="F441" s="3">
        <v>5.0164999999999997</v>
      </c>
      <c r="G441" s="7">
        <v>6</v>
      </c>
      <c r="H441" s="3" t="s">
        <v>21</v>
      </c>
      <c r="I441" s="3" t="s">
        <v>17</v>
      </c>
      <c r="J441" s="3" t="s">
        <v>15</v>
      </c>
      <c r="K441" s="3" t="s">
        <v>69</v>
      </c>
      <c r="L441" s="5">
        <v>42976</v>
      </c>
      <c r="M441" s="11">
        <f>N441*100</f>
        <v>38.735177865612656</v>
      </c>
      <c r="N441" s="3">
        <v>0.38735177865612652</v>
      </c>
      <c r="O441" s="3">
        <v>11</v>
      </c>
      <c r="P441">
        <f>O441/30</f>
        <v>0.36666666666666664</v>
      </c>
      <c r="Q441" s="3">
        <f>14/30</f>
        <v>0.46666666666666667</v>
      </c>
      <c r="R441">
        <f>O441/365</f>
        <v>3.0136986301369864E-2</v>
      </c>
    </row>
    <row r="442" spans="1:19">
      <c r="A442" t="s">
        <v>61</v>
      </c>
      <c r="B442" s="3" t="s">
        <v>58</v>
      </c>
      <c r="C442" t="s">
        <v>48</v>
      </c>
      <c r="D442" t="s">
        <v>25</v>
      </c>
      <c r="E442" s="10">
        <v>14.733333333333334</v>
      </c>
      <c r="F442" s="10">
        <v>4.6834999999999996</v>
      </c>
      <c r="G442" s="7">
        <v>1</v>
      </c>
      <c r="H442" s="3" t="s">
        <v>23</v>
      </c>
      <c r="I442" s="3" t="s">
        <v>19</v>
      </c>
      <c r="J442" s="3" t="s">
        <v>15</v>
      </c>
      <c r="K442" s="3" t="s">
        <v>69</v>
      </c>
      <c r="L442" s="5">
        <v>42976</v>
      </c>
      <c r="M442" s="11">
        <f>N442*100</f>
        <v>45.882352941176471</v>
      </c>
      <c r="N442" s="3">
        <v>0.45882352941176469</v>
      </c>
      <c r="O442" s="3">
        <v>11</v>
      </c>
      <c r="P442">
        <f>O442/30</f>
        <v>0.36666666666666664</v>
      </c>
      <c r="Q442" s="3">
        <f>14/30</f>
        <v>0.46666666666666667</v>
      </c>
      <c r="R442">
        <f>O442/365</f>
        <v>3.0136986301369864E-2</v>
      </c>
    </row>
    <row r="443" spans="1:19">
      <c r="A443" t="s">
        <v>61</v>
      </c>
      <c r="B443" s="3" t="s">
        <v>58</v>
      </c>
      <c r="C443" t="s">
        <v>48</v>
      </c>
      <c r="D443" s="3" t="s">
        <v>27</v>
      </c>
      <c r="E443" s="10">
        <v>16.533333333333331</v>
      </c>
      <c r="F443" s="10">
        <v>4.9024999999999999</v>
      </c>
      <c r="G443" s="7">
        <v>1</v>
      </c>
      <c r="H443" s="3" t="s">
        <v>23</v>
      </c>
      <c r="I443" s="3" t="s">
        <v>19</v>
      </c>
      <c r="J443" s="3" t="s">
        <v>15</v>
      </c>
      <c r="K443" s="3" t="s">
        <v>69</v>
      </c>
      <c r="L443" s="5">
        <v>42976</v>
      </c>
      <c r="M443" s="11">
        <f>N443*100</f>
        <v>43.798449612403104</v>
      </c>
      <c r="N443" s="3">
        <v>0.43798449612403101</v>
      </c>
      <c r="O443" s="3">
        <v>11</v>
      </c>
      <c r="P443">
        <f>O443/30</f>
        <v>0.36666666666666664</v>
      </c>
      <c r="Q443" s="3">
        <f>14/30</f>
        <v>0.46666666666666667</v>
      </c>
      <c r="R443">
        <f>O443/365</f>
        <v>3.0136986301369864E-2</v>
      </c>
    </row>
    <row r="444" spans="1:19">
      <c r="A444" t="s">
        <v>61</v>
      </c>
      <c r="B444" s="3" t="s">
        <v>58</v>
      </c>
      <c r="C444" t="s">
        <v>48</v>
      </c>
      <c r="D444" s="3" t="s">
        <v>26</v>
      </c>
      <c r="E444" s="10">
        <v>16.633333333333336</v>
      </c>
      <c r="F444" s="10">
        <v>4.3759999999999994</v>
      </c>
      <c r="G444" s="7">
        <v>1</v>
      </c>
      <c r="H444" s="3" t="s">
        <v>23</v>
      </c>
      <c r="I444" s="3" t="s">
        <v>19</v>
      </c>
      <c r="J444" s="3" t="s">
        <v>15</v>
      </c>
      <c r="K444" s="3" t="s">
        <v>69</v>
      </c>
      <c r="L444" s="5">
        <v>42976</v>
      </c>
      <c r="M444" s="11">
        <f>N444*100</f>
        <v>37.209302325581397</v>
      </c>
      <c r="N444" s="3">
        <v>0.37209302325581395</v>
      </c>
      <c r="O444" s="3">
        <v>11</v>
      </c>
      <c r="P444">
        <f>O444/30</f>
        <v>0.36666666666666664</v>
      </c>
      <c r="Q444" s="3">
        <f>14/30</f>
        <v>0.46666666666666667</v>
      </c>
      <c r="R444">
        <f>O444/365</f>
        <v>3.0136986301369864E-2</v>
      </c>
    </row>
    <row r="445" spans="1:19">
      <c r="A445" t="s">
        <v>61</v>
      </c>
      <c r="B445" s="3" t="s">
        <v>58</v>
      </c>
      <c r="C445" t="s">
        <v>48</v>
      </c>
      <c r="D445" s="3" t="s">
        <v>27</v>
      </c>
      <c r="E445" s="10">
        <v>12.933333333333332</v>
      </c>
      <c r="F445" s="10">
        <v>4.9029999999999996</v>
      </c>
      <c r="G445" s="7">
        <v>2</v>
      </c>
      <c r="H445" s="3" t="s">
        <v>23</v>
      </c>
      <c r="I445" s="3" t="s">
        <v>19</v>
      </c>
      <c r="J445" s="3" t="s">
        <v>15</v>
      </c>
      <c r="K445" s="3" t="s">
        <v>69</v>
      </c>
      <c r="L445" s="5">
        <v>42976</v>
      </c>
      <c r="M445">
        <f>N445*100</f>
        <v>50.570342205323193</v>
      </c>
      <c r="N445" s="3">
        <v>0.50570342205323193</v>
      </c>
      <c r="O445" s="3">
        <v>11</v>
      </c>
      <c r="P445">
        <f>O445/30</f>
        <v>0.36666666666666664</v>
      </c>
      <c r="Q445" s="3">
        <f>14/30</f>
        <v>0.46666666666666667</v>
      </c>
      <c r="R445">
        <f>O445/365</f>
        <v>3.0136986301369864E-2</v>
      </c>
    </row>
    <row r="446" spans="1:19">
      <c r="A446" t="s">
        <v>61</v>
      </c>
      <c r="B446" s="3" t="s">
        <v>58</v>
      </c>
      <c r="C446" t="s">
        <v>48</v>
      </c>
      <c r="D446" s="3" t="s">
        <v>26</v>
      </c>
      <c r="E446" s="10">
        <v>13.666666666666666</v>
      </c>
      <c r="F446" s="10">
        <v>4.9545000000000003</v>
      </c>
      <c r="G446" s="7">
        <v>2</v>
      </c>
      <c r="H446" s="3" t="s">
        <v>23</v>
      </c>
      <c r="I446" s="3" t="s">
        <v>19</v>
      </c>
      <c r="J446" s="3" t="s">
        <v>15</v>
      </c>
      <c r="K446" s="3" t="s">
        <v>69</v>
      </c>
      <c r="L446" s="5">
        <v>42976</v>
      </c>
      <c r="M446">
        <f>N446*100</f>
        <v>40.234375</v>
      </c>
      <c r="N446" s="3">
        <v>0.40234375</v>
      </c>
      <c r="O446" s="3">
        <v>11</v>
      </c>
      <c r="P446">
        <f>O446/30</f>
        <v>0.36666666666666664</v>
      </c>
      <c r="Q446" s="3">
        <f>14/30</f>
        <v>0.46666666666666667</v>
      </c>
      <c r="R446">
        <f>O446/365</f>
        <v>3.0136986301369864E-2</v>
      </c>
    </row>
    <row r="447" spans="1:19">
      <c r="A447" t="s">
        <v>61</v>
      </c>
      <c r="B447" s="3" t="s">
        <v>58</v>
      </c>
      <c r="C447" t="s">
        <v>48</v>
      </c>
      <c r="D447" t="s">
        <v>25</v>
      </c>
      <c r="E447" s="10">
        <v>12.9</v>
      </c>
      <c r="F447" s="10">
        <v>4.7240000000000002</v>
      </c>
      <c r="G447" s="7">
        <v>2</v>
      </c>
      <c r="H447" s="3" t="s">
        <v>23</v>
      </c>
      <c r="I447" s="3" t="s">
        <v>19</v>
      </c>
      <c r="J447" s="3" t="s">
        <v>15</v>
      </c>
      <c r="K447" s="3" t="s">
        <v>69</v>
      </c>
      <c r="L447" s="5">
        <v>42976</v>
      </c>
      <c r="M447">
        <f>N447*100</f>
        <v>31.2</v>
      </c>
      <c r="N447" s="3">
        <v>0.312</v>
      </c>
      <c r="O447" s="3">
        <v>11</v>
      </c>
      <c r="P447">
        <f>O447/30</f>
        <v>0.36666666666666664</v>
      </c>
      <c r="Q447" s="3">
        <f>14/30</f>
        <v>0.46666666666666667</v>
      </c>
      <c r="R447">
        <f>O447/365</f>
        <v>3.0136986301369864E-2</v>
      </c>
    </row>
    <row r="448" spans="1:19">
      <c r="A448" t="s">
        <v>61</v>
      </c>
      <c r="B448" s="3" t="s">
        <v>58</v>
      </c>
      <c r="C448" t="s">
        <v>48</v>
      </c>
      <c r="D448" s="3" t="s">
        <v>26</v>
      </c>
      <c r="E448" s="10">
        <v>10.533333333333333</v>
      </c>
      <c r="F448" s="10">
        <v>5.3395000000000001</v>
      </c>
      <c r="G448" s="7">
        <v>3</v>
      </c>
      <c r="H448" s="3" t="s">
        <v>23</v>
      </c>
      <c r="I448" s="3" t="s">
        <v>19</v>
      </c>
      <c r="J448" s="3" t="s">
        <v>15</v>
      </c>
      <c r="K448" s="3" t="s">
        <v>69</v>
      </c>
      <c r="L448" s="5">
        <v>42976</v>
      </c>
      <c r="M448" s="3" t="s">
        <v>12</v>
      </c>
      <c r="N448" s="3" t="s">
        <v>12</v>
      </c>
      <c r="O448" s="3">
        <v>11</v>
      </c>
      <c r="P448">
        <f>O448/30</f>
        <v>0.36666666666666664</v>
      </c>
      <c r="Q448" s="3">
        <f>14/30</f>
        <v>0.46666666666666667</v>
      </c>
      <c r="R448">
        <f>O448/365</f>
        <v>3.0136986301369864E-2</v>
      </c>
      <c r="S448" t="s">
        <v>54</v>
      </c>
    </row>
    <row r="449" spans="1:19">
      <c r="A449" t="s">
        <v>61</v>
      </c>
      <c r="B449" s="3" t="s">
        <v>58</v>
      </c>
      <c r="C449" t="s">
        <v>48</v>
      </c>
      <c r="D449" s="3" t="s">
        <v>27</v>
      </c>
      <c r="E449" s="10">
        <v>12.800000000000002</v>
      </c>
      <c r="F449" s="10">
        <v>4.8985000000000003</v>
      </c>
      <c r="G449" s="7">
        <v>3</v>
      </c>
      <c r="H449" s="3" t="s">
        <v>23</v>
      </c>
      <c r="I449" s="3" t="s">
        <v>19</v>
      </c>
      <c r="J449" s="3" t="s">
        <v>15</v>
      </c>
      <c r="K449" s="3" t="s">
        <v>69</v>
      </c>
      <c r="L449" s="5">
        <v>42976</v>
      </c>
      <c r="M449">
        <f>N449*100</f>
        <v>44.881889763779533</v>
      </c>
      <c r="N449" s="3">
        <v>0.44881889763779531</v>
      </c>
      <c r="O449" s="3">
        <v>11</v>
      </c>
      <c r="P449">
        <f>O449/30</f>
        <v>0.36666666666666664</v>
      </c>
      <c r="Q449" s="3">
        <f>14/30</f>
        <v>0.46666666666666667</v>
      </c>
      <c r="R449">
        <f>O449/365</f>
        <v>3.0136986301369864E-2</v>
      </c>
    </row>
    <row r="450" spans="1:19">
      <c r="A450" t="s">
        <v>61</v>
      </c>
      <c r="B450" s="3" t="s">
        <v>58</v>
      </c>
      <c r="C450" t="s">
        <v>48</v>
      </c>
      <c r="D450" t="s">
        <v>25</v>
      </c>
      <c r="E450" s="10">
        <v>12.9</v>
      </c>
      <c r="F450" s="10">
        <v>5.6154999999999999</v>
      </c>
      <c r="G450" s="7">
        <v>3</v>
      </c>
      <c r="H450" s="3" t="s">
        <v>23</v>
      </c>
      <c r="I450" s="3" t="s">
        <v>19</v>
      </c>
      <c r="J450" s="3" t="s">
        <v>15</v>
      </c>
      <c r="K450" s="3" t="s">
        <v>69</v>
      </c>
      <c r="L450" s="5">
        <v>42976</v>
      </c>
      <c r="M450">
        <f>N450*100</f>
        <v>40.856031128404666</v>
      </c>
      <c r="N450" s="3">
        <v>0.40856031128404668</v>
      </c>
      <c r="O450" s="3">
        <v>11</v>
      </c>
      <c r="P450">
        <f>O450/30</f>
        <v>0.36666666666666664</v>
      </c>
      <c r="Q450" s="3">
        <f>14/30</f>
        <v>0.46666666666666667</v>
      </c>
      <c r="R450">
        <f>O450/365</f>
        <v>3.0136986301369864E-2</v>
      </c>
    </row>
    <row r="451" spans="1:19">
      <c r="A451" t="s">
        <v>61</v>
      </c>
      <c r="B451" s="3" t="s">
        <v>58</v>
      </c>
      <c r="C451" t="s">
        <v>48</v>
      </c>
      <c r="D451" t="s">
        <v>25</v>
      </c>
      <c r="E451" s="3" t="s">
        <v>12</v>
      </c>
      <c r="F451" s="3">
        <v>4.6680000000000001</v>
      </c>
      <c r="G451" s="7">
        <v>4</v>
      </c>
      <c r="H451" s="3" t="s">
        <v>23</v>
      </c>
      <c r="I451" s="3" t="s">
        <v>19</v>
      </c>
      <c r="J451" s="3" t="s">
        <v>15</v>
      </c>
      <c r="K451" s="3" t="s">
        <v>69</v>
      </c>
      <c r="L451" s="5">
        <v>42976</v>
      </c>
      <c r="M451" s="10" t="s">
        <v>12</v>
      </c>
      <c r="N451" s="3" t="s">
        <v>12</v>
      </c>
      <c r="O451" s="3">
        <v>11</v>
      </c>
      <c r="P451">
        <f>O451/30</f>
        <v>0.36666666666666664</v>
      </c>
      <c r="Q451" s="3">
        <f>14/30</f>
        <v>0.46666666666666667</v>
      </c>
      <c r="R451">
        <f>O451/365</f>
        <v>3.0136986301369864E-2</v>
      </c>
      <c r="S451" t="s">
        <v>54</v>
      </c>
    </row>
    <row r="452" spans="1:19">
      <c r="A452" t="s">
        <v>61</v>
      </c>
      <c r="B452" s="3" t="s">
        <v>58</v>
      </c>
      <c r="C452" t="s">
        <v>48</v>
      </c>
      <c r="D452" s="3" t="s">
        <v>27</v>
      </c>
      <c r="E452" s="10">
        <v>12.9</v>
      </c>
      <c r="F452" s="10">
        <v>5.3540000000000001</v>
      </c>
      <c r="G452" s="7">
        <v>4</v>
      </c>
      <c r="H452" s="3" t="s">
        <v>23</v>
      </c>
      <c r="I452" s="3" t="s">
        <v>19</v>
      </c>
      <c r="J452" s="3" t="s">
        <v>15</v>
      </c>
      <c r="K452" s="3" t="s">
        <v>69</v>
      </c>
      <c r="L452" s="5">
        <v>42976</v>
      </c>
      <c r="M452">
        <f>N452*100</f>
        <v>56.299212598425207</v>
      </c>
      <c r="N452" s="3">
        <v>0.56299212598425208</v>
      </c>
      <c r="O452" s="3">
        <v>11</v>
      </c>
      <c r="P452">
        <f>O452/30</f>
        <v>0.36666666666666664</v>
      </c>
      <c r="Q452" s="3">
        <f>14/30</f>
        <v>0.46666666666666667</v>
      </c>
      <c r="R452">
        <f>O452/365</f>
        <v>3.0136986301369864E-2</v>
      </c>
    </row>
    <row r="453" spans="1:19">
      <c r="A453" t="s">
        <v>61</v>
      </c>
      <c r="B453" s="3" t="s">
        <v>58</v>
      </c>
      <c r="C453" t="s">
        <v>48</v>
      </c>
      <c r="D453" s="3" t="s">
        <v>26</v>
      </c>
      <c r="E453" s="10">
        <v>9.8333333333333339</v>
      </c>
      <c r="F453" s="10">
        <v>4.8599999999999994</v>
      </c>
      <c r="G453" s="7">
        <v>4</v>
      </c>
      <c r="H453" s="3" t="s">
        <v>23</v>
      </c>
      <c r="I453" s="3" t="s">
        <v>19</v>
      </c>
      <c r="J453" s="3" t="s">
        <v>15</v>
      </c>
      <c r="K453" s="3" t="s">
        <v>69</v>
      </c>
      <c r="L453" s="5">
        <v>42976</v>
      </c>
      <c r="M453">
        <f>N453*100</f>
        <v>41.379310344827587</v>
      </c>
      <c r="N453" s="3">
        <v>0.41379310344827586</v>
      </c>
      <c r="O453" s="3">
        <v>11</v>
      </c>
      <c r="P453">
        <f>O453/30</f>
        <v>0.36666666666666664</v>
      </c>
      <c r="Q453" s="3">
        <f>14/30</f>
        <v>0.46666666666666667</v>
      </c>
      <c r="R453">
        <f>O453/365</f>
        <v>3.0136986301369864E-2</v>
      </c>
    </row>
    <row r="454" spans="1:19">
      <c r="A454" t="s">
        <v>61</v>
      </c>
      <c r="B454" s="3" t="s">
        <v>58</v>
      </c>
      <c r="C454" t="s">
        <v>48</v>
      </c>
      <c r="D454" t="s">
        <v>25</v>
      </c>
      <c r="E454" s="3" t="s">
        <v>12</v>
      </c>
      <c r="F454" s="3">
        <v>4.6524999999999999</v>
      </c>
      <c r="G454" s="7">
        <v>5</v>
      </c>
      <c r="H454" s="3" t="s">
        <v>23</v>
      </c>
      <c r="I454" s="3" t="s">
        <v>19</v>
      </c>
      <c r="J454" s="3" t="s">
        <v>15</v>
      </c>
      <c r="K454" s="3" t="s">
        <v>69</v>
      </c>
      <c r="L454" s="5">
        <v>42976</v>
      </c>
      <c r="M454" s="10" t="s">
        <v>12</v>
      </c>
      <c r="N454" s="3" t="s">
        <v>12</v>
      </c>
      <c r="O454" s="3">
        <v>11</v>
      </c>
      <c r="P454">
        <f>O454/30</f>
        <v>0.36666666666666664</v>
      </c>
      <c r="Q454" s="3">
        <f>14/30</f>
        <v>0.46666666666666667</v>
      </c>
      <c r="R454">
        <f>O454/365</f>
        <v>3.0136986301369864E-2</v>
      </c>
      <c r="S454" t="s">
        <v>54</v>
      </c>
    </row>
    <row r="455" spans="1:19">
      <c r="A455" t="s">
        <v>61</v>
      </c>
      <c r="B455" s="3" t="s">
        <v>58</v>
      </c>
      <c r="C455" t="s">
        <v>48</v>
      </c>
      <c r="D455" s="3" t="s">
        <v>26</v>
      </c>
      <c r="E455" s="3">
        <v>11.466666666666667</v>
      </c>
      <c r="F455" s="3">
        <v>5.5009999999999994</v>
      </c>
      <c r="G455" s="7">
        <v>5</v>
      </c>
      <c r="H455" s="3" t="s">
        <v>23</v>
      </c>
      <c r="I455" s="3" t="s">
        <v>19</v>
      </c>
      <c r="J455" s="3" t="s">
        <v>15</v>
      </c>
      <c r="K455" s="3" t="s">
        <v>69</v>
      </c>
      <c r="L455" s="5">
        <v>42976</v>
      </c>
      <c r="M455" s="11" t="s">
        <v>12</v>
      </c>
      <c r="N455" s="3" t="s">
        <v>12</v>
      </c>
      <c r="O455" s="3">
        <v>11</v>
      </c>
      <c r="P455">
        <f>O455/30</f>
        <v>0.36666666666666664</v>
      </c>
      <c r="Q455" s="3">
        <f>14/30</f>
        <v>0.46666666666666667</v>
      </c>
      <c r="R455">
        <f>O455/365</f>
        <v>3.0136986301369864E-2</v>
      </c>
      <c r="S455" t="s">
        <v>54</v>
      </c>
    </row>
    <row r="456" spans="1:19">
      <c r="A456" t="s">
        <v>61</v>
      </c>
      <c r="B456" s="3" t="s">
        <v>58</v>
      </c>
      <c r="C456" t="s">
        <v>48</v>
      </c>
      <c r="D456" s="3" t="s">
        <v>27</v>
      </c>
      <c r="E456" s="10">
        <v>12.366666666666667</v>
      </c>
      <c r="F456" s="10">
        <v>5.3</v>
      </c>
      <c r="G456" s="7">
        <v>5</v>
      </c>
      <c r="H456" s="3" t="s">
        <v>23</v>
      </c>
      <c r="I456" s="3" t="s">
        <v>19</v>
      </c>
      <c r="J456" s="3" t="s">
        <v>15</v>
      </c>
      <c r="K456" s="3" t="s">
        <v>69</v>
      </c>
      <c r="L456" s="5">
        <v>42976</v>
      </c>
      <c r="M456">
        <f>N456*100</f>
        <v>38.188976377952756</v>
      </c>
      <c r="N456" s="3">
        <v>0.38188976377952755</v>
      </c>
      <c r="O456" s="3">
        <v>11</v>
      </c>
      <c r="P456">
        <f>O456/30</f>
        <v>0.36666666666666664</v>
      </c>
      <c r="Q456" s="3">
        <f>14/30</f>
        <v>0.46666666666666667</v>
      </c>
      <c r="R456">
        <f>O456/365</f>
        <v>3.0136986301369864E-2</v>
      </c>
    </row>
    <row r="457" spans="1:19">
      <c r="A457" t="s">
        <v>61</v>
      </c>
      <c r="B457" s="3" t="s">
        <v>58</v>
      </c>
      <c r="C457" t="s">
        <v>48</v>
      </c>
      <c r="D457" t="s">
        <v>25</v>
      </c>
      <c r="E457" s="3">
        <v>13.266666666666667</v>
      </c>
      <c r="F457" s="3">
        <v>4.6059999999999999</v>
      </c>
      <c r="G457" s="7">
        <v>6</v>
      </c>
      <c r="H457" s="3" t="s">
        <v>23</v>
      </c>
      <c r="I457" s="3" t="s">
        <v>19</v>
      </c>
      <c r="J457" s="3" t="s">
        <v>15</v>
      </c>
      <c r="K457" s="3" t="s">
        <v>69</v>
      </c>
      <c r="L457" s="5">
        <v>42976</v>
      </c>
      <c r="M457" s="10" t="s">
        <v>12</v>
      </c>
      <c r="N457" s="3" t="s">
        <v>12</v>
      </c>
      <c r="O457" s="3">
        <v>11</v>
      </c>
      <c r="P457">
        <f>O457/30</f>
        <v>0.36666666666666664</v>
      </c>
      <c r="Q457" s="3">
        <f>14/30</f>
        <v>0.46666666666666667</v>
      </c>
      <c r="R457">
        <f>O457/365</f>
        <v>3.0136986301369864E-2</v>
      </c>
      <c r="S457" t="s">
        <v>54</v>
      </c>
    </row>
    <row r="458" spans="1:19">
      <c r="A458" t="s">
        <v>61</v>
      </c>
      <c r="B458" s="3" t="s">
        <v>58</v>
      </c>
      <c r="C458" t="s">
        <v>48</v>
      </c>
      <c r="D458" s="3" t="s">
        <v>26</v>
      </c>
      <c r="E458" s="3">
        <v>7.1333333333333329</v>
      </c>
      <c r="F458" s="3">
        <v>4.7369999999999992</v>
      </c>
      <c r="G458" s="7">
        <v>6</v>
      </c>
      <c r="H458" s="3" t="s">
        <v>23</v>
      </c>
      <c r="I458" s="3" t="s">
        <v>19</v>
      </c>
      <c r="J458" s="3" t="s">
        <v>15</v>
      </c>
      <c r="K458" s="3" t="s">
        <v>69</v>
      </c>
      <c r="L458" s="5">
        <v>42976</v>
      </c>
      <c r="M458" s="11" t="s">
        <v>12</v>
      </c>
      <c r="N458" s="3" t="s">
        <v>12</v>
      </c>
      <c r="O458" s="3">
        <v>11</v>
      </c>
      <c r="P458">
        <f>O458/30</f>
        <v>0.36666666666666664</v>
      </c>
      <c r="Q458" s="3">
        <f>14/30</f>
        <v>0.46666666666666667</v>
      </c>
      <c r="R458">
        <f>O458/365</f>
        <v>3.0136986301369864E-2</v>
      </c>
      <c r="S458" t="s">
        <v>54</v>
      </c>
    </row>
    <row r="459" spans="1:19">
      <c r="A459" t="s">
        <v>61</v>
      </c>
      <c r="B459" s="3" t="s">
        <v>58</v>
      </c>
      <c r="C459" t="s">
        <v>48</v>
      </c>
      <c r="D459" s="3" t="s">
        <v>27</v>
      </c>
      <c r="E459" s="10">
        <v>12.566666666666668</v>
      </c>
      <c r="F459" s="10">
        <v>4.8120000000000003</v>
      </c>
      <c r="G459" s="7">
        <v>6</v>
      </c>
      <c r="H459" s="3" t="s">
        <v>23</v>
      </c>
      <c r="I459" s="3" t="s">
        <v>19</v>
      </c>
      <c r="J459" s="3" t="s">
        <v>15</v>
      </c>
      <c r="K459" s="3" t="s">
        <v>69</v>
      </c>
      <c r="L459" s="5">
        <v>42976</v>
      </c>
      <c r="M459">
        <f>N459*100</f>
        <v>29.296875</v>
      </c>
      <c r="N459" s="3">
        <v>0.29296875</v>
      </c>
      <c r="O459" s="3">
        <v>11</v>
      </c>
      <c r="P459">
        <f>O459/30</f>
        <v>0.36666666666666664</v>
      </c>
      <c r="Q459" s="3">
        <f>14/30</f>
        <v>0.46666666666666667</v>
      </c>
      <c r="R459">
        <f>O459/365</f>
        <v>3.0136986301369864E-2</v>
      </c>
    </row>
    <row r="460" spans="1:19">
      <c r="A460" t="s">
        <v>61</v>
      </c>
      <c r="B460" s="3" t="s">
        <v>58</v>
      </c>
      <c r="C460" t="s">
        <v>48</v>
      </c>
      <c r="D460" s="3" t="s">
        <v>27</v>
      </c>
      <c r="E460" s="10" t="s">
        <v>12</v>
      </c>
      <c r="F460" s="10" t="s">
        <v>12</v>
      </c>
      <c r="G460" s="7">
        <v>1</v>
      </c>
      <c r="H460" s="3" t="s">
        <v>21</v>
      </c>
      <c r="I460" s="3" t="s">
        <v>17</v>
      </c>
      <c r="J460" s="3" t="s">
        <v>15</v>
      </c>
      <c r="K460" s="3" t="s">
        <v>69</v>
      </c>
      <c r="L460" s="5">
        <v>42999</v>
      </c>
      <c r="M460" s="11" t="s">
        <v>12</v>
      </c>
      <c r="N460" s="3" t="s">
        <v>12</v>
      </c>
      <c r="O460" s="3">
        <v>34</v>
      </c>
      <c r="P460">
        <f>O460/30</f>
        <v>1.1333333333333333</v>
      </c>
      <c r="Q460" s="3">
        <v>1</v>
      </c>
      <c r="R460">
        <f>O460/365</f>
        <v>9.3150684931506855E-2</v>
      </c>
      <c r="S460" t="s">
        <v>54</v>
      </c>
    </row>
    <row r="461" spans="1:19">
      <c r="A461" t="s">
        <v>61</v>
      </c>
      <c r="B461" s="3" t="s">
        <v>58</v>
      </c>
      <c r="C461" t="s">
        <v>48</v>
      </c>
      <c r="D461" t="s">
        <v>25</v>
      </c>
      <c r="E461" s="10" t="s">
        <v>12</v>
      </c>
      <c r="F461" s="10" t="s">
        <v>12</v>
      </c>
      <c r="G461" s="7">
        <v>1</v>
      </c>
      <c r="H461" s="3" t="s">
        <v>21</v>
      </c>
      <c r="I461" s="3" t="s">
        <v>17</v>
      </c>
      <c r="J461" s="3" t="s">
        <v>15</v>
      </c>
      <c r="K461" s="3" t="s">
        <v>69</v>
      </c>
      <c r="L461" s="5">
        <v>42999</v>
      </c>
      <c r="M461" s="11" t="s">
        <v>12</v>
      </c>
      <c r="N461" s="3" t="s">
        <v>12</v>
      </c>
      <c r="O461" s="3">
        <v>34</v>
      </c>
      <c r="P461">
        <f>O461/30</f>
        <v>1.1333333333333333</v>
      </c>
      <c r="Q461" s="3">
        <v>1</v>
      </c>
      <c r="R461">
        <f>O461/365</f>
        <v>9.3150684931506855E-2</v>
      </c>
      <c r="S461" t="s">
        <v>54</v>
      </c>
    </row>
    <row r="462" spans="1:19">
      <c r="A462" t="s">
        <v>61</v>
      </c>
      <c r="B462" s="3" t="s">
        <v>58</v>
      </c>
      <c r="C462" t="s">
        <v>48</v>
      </c>
      <c r="D462" s="3" t="s">
        <v>26</v>
      </c>
      <c r="E462" s="10" t="s">
        <v>12</v>
      </c>
      <c r="F462" s="10" t="s">
        <v>12</v>
      </c>
      <c r="G462" s="7">
        <v>1</v>
      </c>
      <c r="H462" s="3" t="s">
        <v>21</v>
      </c>
      <c r="I462" s="3" t="s">
        <v>17</v>
      </c>
      <c r="J462" s="3" t="s">
        <v>15</v>
      </c>
      <c r="K462" s="3" t="s">
        <v>69</v>
      </c>
      <c r="L462" s="5">
        <v>42999</v>
      </c>
      <c r="M462" s="10" t="s">
        <v>12</v>
      </c>
      <c r="N462" s="3" t="s">
        <v>12</v>
      </c>
      <c r="O462" s="3">
        <v>34</v>
      </c>
      <c r="P462">
        <f>O462/30</f>
        <v>1.1333333333333333</v>
      </c>
      <c r="Q462" s="3">
        <v>1</v>
      </c>
      <c r="R462">
        <f>O462/365</f>
        <v>9.3150684931506855E-2</v>
      </c>
      <c r="S462" t="s">
        <v>54</v>
      </c>
    </row>
    <row r="463" spans="1:19">
      <c r="A463" t="s">
        <v>61</v>
      </c>
      <c r="B463" s="3" t="s">
        <v>58</v>
      </c>
      <c r="C463" t="s">
        <v>48</v>
      </c>
      <c r="D463" s="3" t="s">
        <v>27</v>
      </c>
      <c r="E463" s="10" t="s">
        <v>12</v>
      </c>
      <c r="F463" s="10" t="s">
        <v>12</v>
      </c>
      <c r="G463" s="7">
        <v>2</v>
      </c>
      <c r="H463" s="3" t="s">
        <v>21</v>
      </c>
      <c r="I463" s="3" t="s">
        <v>17</v>
      </c>
      <c r="J463" s="3" t="s">
        <v>15</v>
      </c>
      <c r="K463" s="3" t="s">
        <v>69</v>
      </c>
      <c r="L463" s="5">
        <v>42999</v>
      </c>
      <c r="M463" s="11" t="s">
        <v>12</v>
      </c>
      <c r="N463" s="3" t="s">
        <v>12</v>
      </c>
      <c r="O463" s="3">
        <v>34</v>
      </c>
      <c r="P463">
        <f>O463/30</f>
        <v>1.1333333333333333</v>
      </c>
      <c r="Q463" s="3">
        <v>1</v>
      </c>
      <c r="R463">
        <f>O463/365</f>
        <v>9.3150684931506855E-2</v>
      </c>
      <c r="S463" t="s">
        <v>54</v>
      </c>
    </row>
    <row r="464" spans="1:19">
      <c r="A464" t="s">
        <v>61</v>
      </c>
      <c r="B464" s="3" t="s">
        <v>58</v>
      </c>
      <c r="C464" t="s">
        <v>48</v>
      </c>
      <c r="D464" t="s">
        <v>25</v>
      </c>
      <c r="E464" s="10" t="s">
        <v>12</v>
      </c>
      <c r="F464" s="10" t="s">
        <v>12</v>
      </c>
      <c r="G464" s="7">
        <v>2</v>
      </c>
      <c r="H464" s="3" t="s">
        <v>21</v>
      </c>
      <c r="I464" s="3" t="s">
        <v>17</v>
      </c>
      <c r="J464" s="3" t="s">
        <v>15</v>
      </c>
      <c r="K464" s="3" t="s">
        <v>69</v>
      </c>
      <c r="L464" s="5">
        <v>42999</v>
      </c>
      <c r="M464" s="11" t="s">
        <v>12</v>
      </c>
      <c r="N464" s="3" t="s">
        <v>12</v>
      </c>
      <c r="O464" s="3">
        <v>34</v>
      </c>
      <c r="P464">
        <f>O464/30</f>
        <v>1.1333333333333333</v>
      </c>
      <c r="Q464" s="3">
        <v>1</v>
      </c>
      <c r="R464">
        <f>O464/365</f>
        <v>9.3150684931506855E-2</v>
      </c>
      <c r="S464" t="s">
        <v>54</v>
      </c>
    </row>
    <row r="465" spans="1:19">
      <c r="A465" t="s">
        <v>61</v>
      </c>
      <c r="B465" s="3" t="s">
        <v>58</v>
      </c>
      <c r="C465" t="s">
        <v>48</v>
      </c>
      <c r="D465" s="3" t="s">
        <v>26</v>
      </c>
      <c r="E465" s="10" t="s">
        <v>12</v>
      </c>
      <c r="F465" s="10" t="s">
        <v>12</v>
      </c>
      <c r="G465" s="7">
        <v>2</v>
      </c>
      <c r="H465" s="3" t="s">
        <v>21</v>
      </c>
      <c r="I465" s="3" t="s">
        <v>17</v>
      </c>
      <c r="J465" s="3" t="s">
        <v>15</v>
      </c>
      <c r="K465" s="3" t="s">
        <v>69</v>
      </c>
      <c r="L465" s="5">
        <v>42999</v>
      </c>
      <c r="M465" s="10" t="s">
        <v>12</v>
      </c>
      <c r="N465" s="3" t="s">
        <v>12</v>
      </c>
      <c r="O465" s="3">
        <v>34</v>
      </c>
      <c r="P465">
        <f>O465/30</f>
        <v>1.1333333333333333</v>
      </c>
      <c r="Q465" s="3">
        <v>1</v>
      </c>
      <c r="R465">
        <f>O465/365</f>
        <v>9.3150684931506855E-2</v>
      </c>
      <c r="S465" t="s">
        <v>54</v>
      </c>
    </row>
    <row r="466" spans="1:19">
      <c r="A466" t="s">
        <v>61</v>
      </c>
      <c r="B466" s="3" t="s">
        <v>58</v>
      </c>
      <c r="C466" t="s">
        <v>48</v>
      </c>
      <c r="D466" s="3" t="s">
        <v>27</v>
      </c>
      <c r="E466" s="10" t="s">
        <v>12</v>
      </c>
      <c r="F466" s="10" t="s">
        <v>12</v>
      </c>
      <c r="G466" s="7">
        <v>3</v>
      </c>
      <c r="H466" s="3" t="s">
        <v>21</v>
      </c>
      <c r="I466" s="3" t="s">
        <v>17</v>
      </c>
      <c r="J466" s="3" t="s">
        <v>15</v>
      </c>
      <c r="K466" s="3" t="s">
        <v>69</v>
      </c>
      <c r="L466" s="5">
        <v>42999</v>
      </c>
      <c r="M466" s="11" t="s">
        <v>12</v>
      </c>
      <c r="N466" s="3" t="s">
        <v>12</v>
      </c>
      <c r="O466" s="3">
        <v>34</v>
      </c>
      <c r="P466">
        <f>O466/30</f>
        <v>1.1333333333333333</v>
      </c>
      <c r="Q466" s="3">
        <v>1</v>
      </c>
      <c r="R466">
        <f>O466/365</f>
        <v>9.3150684931506855E-2</v>
      </c>
      <c r="S466" t="s">
        <v>54</v>
      </c>
    </row>
    <row r="467" spans="1:19">
      <c r="A467" t="s">
        <v>61</v>
      </c>
      <c r="B467" s="3" t="s">
        <v>58</v>
      </c>
      <c r="C467" t="s">
        <v>48</v>
      </c>
      <c r="D467" t="s">
        <v>25</v>
      </c>
      <c r="E467" s="10" t="s">
        <v>12</v>
      </c>
      <c r="F467" s="10" t="s">
        <v>12</v>
      </c>
      <c r="G467" s="7">
        <v>3</v>
      </c>
      <c r="H467" s="3" t="s">
        <v>21</v>
      </c>
      <c r="I467" s="3" t="s">
        <v>17</v>
      </c>
      <c r="J467" s="3" t="s">
        <v>15</v>
      </c>
      <c r="K467" s="3" t="s">
        <v>69</v>
      </c>
      <c r="L467" s="5">
        <v>42999</v>
      </c>
      <c r="M467" s="11" t="s">
        <v>12</v>
      </c>
      <c r="N467" s="3" t="s">
        <v>12</v>
      </c>
      <c r="O467" s="3">
        <v>34</v>
      </c>
      <c r="P467">
        <f>O467/30</f>
        <v>1.1333333333333333</v>
      </c>
      <c r="Q467" s="3">
        <v>1</v>
      </c>
      <c r="R467">
        <f>O467/365</f>
        <v>9.3150684931506855E-2</v>
      </c>
      <c r="S467" t="s">
        <v>54</v>
      </c>
    </row>
    <row r="468" spans="1:19">
      <c r="A468" t="s">
        <v>61</v>
      </c>
      <c r="B468" s="3" t="s">
        <v>58</v>
      </c>
      <c r="C468" t="s">
        <v>48</v>
      </c>
      <c r="D468" s="3" t="s">
        <v>26</v>
      </c>
      <c r="E468" s="10" t="s">
        <v>12</v>
      </c>
      <c r="F468" s="10" t="s">
        <v>12</v>
      </c>
      <c r="G468" s="7">
        <v>3</v>
      </c>
      <c r="H468" s="3" t="s">
        <v>21</v>
      </c>
      <c r="I468" s="3" t="s">
        <v>17</v>
      </c>
      <c r="J468" s="3" t="s">
        <v>15</v>
      </c>
      <c r="K468" s="3" t="s">
        <v>69</v>
      </c>
      <c r="L468" s="5">
        <v>42999</v>
      </c>
      <c r="M468" s="11">
        <f>N468*100</f>
        <v>25.868725868725871</v>
      </c>
      <c r="N468" s="3">
        <v>0.25868725868725873</v>
      </c>
      <c r="O468" s="3">
        <v>34</v>
      </c>
      <c r="P468">
        <f>O468/30</f>
        <v>1.1333333333333333</v>
      </c>
      <c r="Q468" s="3">
        <v>1</v>
      </c>
      <c r="R468">
        <f>O468/365</f>
        <v>9.3150684931506855E-2</v>
      </c>
    </row>
    <row r="469" spans="1:19">
      <c r="A469" t="s">
        <v>61</v>
      </c>
      <c r="B469" s="3" t="s">
        <v>58</v>
      </c>
      <c r="C469" t="s">
        <v>48</v>
      </c>
      <c r="D469" s="3" t="s">
        <v>27</v>
      </c>
      <c r="E469" s="10" t="s">
        <v>12</v>
      </c>
      <c r="F469" s="10" t="s">
        <v>12</v>
      </c>
      <c r="G469" s="7">
        <v>4</v>
      </c>
      <c r="H469" s="3" t="s">
        <v>21</v>
      </c>
      <c r="I469" s="3" t="s">
        <v>17</v>
      </c>
      <c r="J469" s="3" t="s">
        <v>15</v>
      </c>
      <c r="K469" s="3" t="s">
        <v>69</v>
      </c>
      <c r="L469" s="5">
        <v>42999</v>
      </c>
      <c r="M469" s="11" t="s">
        <v>12</v>
      </c>
      <c r="N469" s="3" t="s">
        <v>12</v>
      </c>
      <c r="O469" s="3">
        <v>34</v>
      </c>
      <c r="P469">
        <f>O469/30</f>
        <v>1.1333333333333333</v>
      </c>
      <c r="Q469" s="3">
        <v>1</v>
      </c>
      <c r="R469">
        <f>O469/365</f>
        <v>9.3150684931506855E-2</v>
      </c>
      <c r="S469" t="s">
        <v>54</v>
      </c>
    </row>
    <row r="470" spans="1:19">
      <c r="A470" t="s">
        <v>61</v>
      </c>
      <c r="B470" s="3" t="s">
        <v>58</v>
      </c>
      <c r="C470" t="s">
        <v>48</v>
      </c>
      <c r="D470" s="3" t="s">
        <v>26</v>
      </c>
      <c r="E470" s="10" t="s">
        <v>12</v>
      </c>
      <c r="F470" s="10" t="s">
        <v>12</v>
      </c>
      <c r="G470" s="7">
        <v>4</v>
      </c>
      <c r="H470" s="3" t="s">
        <v>21</v>
      </c>
      <c r="I470" s="3" t="s">
        <v>17</v>
      </c>
      <c r="J470" s="3" t="s">
        <v>15</v>
      </c>
      <c r="K470" s="3" t="s">
        <v>69</v>
      </c>
      <c r="L470" s="5">
        <v>42999</v>
      </c>
      <c r="M470" s="10" t="s">
        <v>12</v>
      </c>
      <c r="N470" s="3" t="s">
        <v>12</v>
      </c>
      <c r="O470" s="3">
        <v>34</v>
      </c>
      <c r="P470">
        <f>O470/30</f>
        <v>1.1333333333333333</v>
      </c>
      <c r="Q470" s="3">
        <v>1</v>
      </c>
      <c r="R470">
        <f>O470/365</f>
        <v>9.3150684931506855E-2</v>
      </c>
      <c r="S470" t="s">
        <v>54</v>
      </c>
    </row>
    <row r="471" spans="1:19">
      <c r="A471" t="s">
        <v>61</v>
      </c>
      <c r="B471" s="3" t="s">
        <v>58</v>
      </c>
      <c r="C471" t="s">
        <v>48</v>
      </c>
      <c r="D471" t="s">
        <v>25</v>
      </c>
      <c r="E471" s="10" t="s">
        <v>12</v>
      </c>
      <c r="F471" s="10" t="s">
        <v>12</v>
      </c>
      <c r="G471" s="7">
        <v>4</v>
      </c>
      <c r="H471" s="3" t="s">
        <v>21</v>
      </c>
      <c r="I471" s="3" t="s">
        <v>17</v>
      </c>
      <c r="J471" s="3" t="s">
        <v>15</v>
      </c>
      <c r="K471" s="3" t="s">
        <v>69</v>
      </c>
      <c r="L471" s="5">
        <v>42999</v>
      </c>
      <c r="M471" s="11">
        <f>N471*100</f>
        <v>23.4375</v>
      </c>
      <c r="N471" s="3">
        <v>0.234375</v>
      </c>
      <c r="O471" s="3">
        <v>34</v>
      </c>
      <c r="P471">
        <f>O471/30</f>
        <v>1.1333333333333333</v>
      </c>
      <c r="Q471" s="3">
        <v>1</v>
      </c>
      <c r="R471">
        <f>O471/365</f>
        <v>9.3150684931506855E-2</v>
      </c>
    </row>
    <row r="472" spans="1:19">
      <c r="A472" t="s">
        <v>61</v>
      </c>
      <c r="B472" s="3" t="s">
        <v>58</v>
      </c>
      <c r="C472" t="s">
        <v>48</v>
      </c>
      <c r="D472" s="3" t="s">
        <v>27</v>
      </c>
      <c r="E472" s="10" t="s">
        <v>12</v>
      </c>
      <c r="F472" s="10" t="s">
        <v>12</v>
      </c>
      <c r="G472" s="7">
        <v>5</v>
      </c>
      <c r="H472" s="3" t="s">
        <v>21</v>
      </c>
      <c r="I472" s="3" t="s">
        <v>17</v>
      </c>
      <c r="J472" s="3" t="s">
        <v>15</v>
      </c>
      <c r="K472" s="3" t="s">
        <v>69</v>
      </c>
      <c r="L472" s="5">
        <v>42999</v>
      </c>
      <c r="M472" s="11" t="s">
        <v>12</v>
      </c>
      <c r="N472" s="3" t="s">
        <v>12</v>
      </c>
      <c r="O472" s="3">
        <v>34</v>
      </c>
      <c r="P472">
        <f>O472/30</f>
        <v>1.1333333333333333</v>
      </c>
      <c r="Q472" s="3">
        <v>1</v>
      </c>
      <c r="R472">
        <f>O472/365</f>
        <v>9.3150684931506855E-2</v>
      </c>
      <c r="S472" t="s">
        <v>54</v>
      </c>
    </row>
    <row r="473" spans="1:19">
      <c r="A473" t="s">
        <v>61</v>
      </c>
      <c r="B473" s="3" t="s">
        <v>58</v>
      </c>
      <c r="C473" t="s">
        <v>48</v>
      </c>
      <c r="D473" t="s">
        <v>25</v>
      </c>
      <c r="E473" s="10" t="s">
        <v>12</v>
      </c>
      <c r="F473" s="10" t="s">
        <v>12</v>
      </c>
      <c r="G473" s="7">
        <v>5</v>
      </c>
      <c r="H473" s="3" t="s">
        <v>21</v>
      </c>
      <c r="I473" s="3" t="s">
        <v>17</v>
      </c>
      <c r="J473" s="3" t="s">
        <v>15</v>
      </c>
      <c r="K473" s="3" t="s">
        <v>69</v>
      </c>
      <c r="L473" s="5">
        <v>42999</v>
      </c>
      <c r="M473">
        <f>N473*100</f>
        <v>32.931726907630519</v>
      </c>
      <c r="N473" s="3">
        <v>0.32931726907630521</v>
      </c>
      <c r="O473" s="3">
        <v>34</v>
      </c>
      <c r="P473">
        <f>O473/30</f>
        <v>1.1333333333333333</v>
      </c>
      <c r="Q473" s="3">
        <v>1</v>
      </c>
      <c r="R473">
        <f>O473/365</f>
        <v>9.3150684931506855E-2</v>
      </c>
    </row>
    <row r="474" spans="1:19">
      <c r="A474" t="s">
        <v>61</v>
      </c>
      <c r="B474" s="3" t="s">
        <v>58</v>
      </c>
      <c r="C474" t="s">
        <v>48</v>
      </c>
      <c r="D474" s="3" t="s">
        <v>26</v>
      </c>
      <c r="E474" s="10" t="s">
        <v>12</v>
      </c>
      <c r="F474" s="10" t="s">
        <v>12</v>
      </c>
      <c r="G474" s="7">
        <v>5</v>
      </c>
      <c r="H474" s="3" t="s">
        <v>21</v>
      </c>
      <c r="I474" s="3" t="s">
        <v>17</v>
      </c>
      <c r="J474" s="3" t="s">
        <v>15</v>
      </c>
      <c r="K474" s="3" t="s">
        <v>69</v>
      </c>
      <c r="L474" s="5">
        <v>42999</v>
      </c>
      <c r="M474">
        <f>N474*100</f>
        <v>31.274131274131271</v>
      </c>
      <c r="N474" s="3">
        <v>0.31274131274131273</v>
      </c>
      <c r="O474" s="3">
        <v>34</v>
      </c>
      <c r="P474">
        <f>O474/30</f>
        <v>1.1333333333333333</v>
      </c>
      <c r="Q474" s="3">
        <v>1</v>
      </c>
      <c r="R474">
        <f>O474/365</f>
        <v>9.3150684931506855E-2</v>
      </c>
    </row>
    <row r="475" spans="1:19">
      <c r="A475" t="s">
        <v>61</v>
      </c>
      <c r="B475" s="3" t="s">
        <v>58</v>
      </c>
      <c r="C475" t="s">
        <v>48</v>
      </c>
      <c r="D475" s="3" t="s">
        <v>27</v>
      </c>
      <c r="E475" s="10" t="s">
        <v>12</v>
      </c>
      <c r="F475" s="10" t="s">
        <v>12</v>
      </c>
      <c r="G475" s="7">
        <v>6</v>
      </c>
      <c r="H475" s="3" t="s">
        <v>21</v>
      </c>
      <c r="I475" s="3" t="s">
        <v>17</v>
      </c>
      <c r="J475" s="3" t="s">
        <v>15</v>
      </c>
      <c r="K475" s="3" t="s">
        <v>69</v>
      </c>
      <c r="L475" s="5">
        <v>42999</v>
      </c>
      <c r="M475" s="11" t="s">
        <v>12</v>
      </c>
      <c r="N475" s="3" t="s">
        <v>12</v>
      </c>
      <c r="O475" s="3">
        <v>34</v>
      </c>
      <c r="P475">
        <f>O475/30</f>
        <v>1.1333333333333333</v>
      </c>
      <c r="Q475" s="3">
        <v>1</v>
      </c>
      <c r="R475">
        <f>O475/365</f>
        <v>9.3150684931506855E-2</v>
      </c>
      <c r="S475" t="s">
        <v>54</v>
      </c>
    </row>
    <row r="476" spans="1:19">
      <c r="A476" t="s">
        <v>61</v>
      </c>
      <c r="B476" s="3" t="s">
        <v>58</v>
      </c>
      <c r="C476" t="s">
        <v>48</v>
      </c>
      <c r="D476" s="3" t="s">
        <v>26</v>
      </c>
      <c r="E476" s="10" t="s">
        <v>12</v>
      </c>
      <c r="F476" s="10" t="s">
        <v>12</v>
      </c>
      <c r="G476" s="7">
        <v>6</v>
      </c>
      <c r="H476" s="3" t="s">
        <v>21</v>
      </c>
      <c r="I476" s="3" t="s">
        <v>17</v>
      </c>
      <c r="J476" s="3" t="s">
        <v>15</v>
      </c>
      <c r="K476" s="3" t="s">
        <v>69</v>
      </c>
      <c r="L476" s="5">
        <v>42999</v>
      </c>
      <c r="M476">
        <f>N476*100</f>
        <v>24.615384615384617</v>
      </c>
      <c r="N476" s="3">
        <v>0.24615384615384617</v>
      </c>
      <c r="O476" s="3">
        <v>34</v>
      </c>
      <c r="P476">
        <f>O476/30</f>
        <v>1.1333333333333333</v>
      </c>
      <c r="Q476" s="3">
        <v>1</v>
      </c>
      <c r="R476">
        <f>O476/365</f>
        <v>9.3150684931506855E-2</v>
      </c>
    </row>
    <row r="477" spans="1:19">
      <c r="A477" t="s">
        <v>61</v>
      </c>
      <c r="B477" s="3" t="s">
        <v>58</v>
      </c>
      <c r="C477" t="s">
        <v>48</v>
      </c>
      <c r="D477" t="s">
        <v>25</v>
      </c>
      <c r="E477" s="10" t="s">
        <v>12</v>
      </c>
      <c r="F477" s="10" t="s">
        <v>12</v>
      </c>
      <c r="G477" s="7">
        <v>6</v>
      </c>
      <c r="H477" s="3" t="s">
        <v>21</v>
      </c>
      <c r="I477" s="3" t="s">
        <v>17</v>
      </c>
      <c r="J477" s="3" t="s">
        <v>15</v>
      </c>
      <c r="K477" s="3" t="s">
        <v>69</v>
      </c>
      <c r="L477" s="5">
        <v>42999</v>
      </c>
      <c r="M477" s="9">
        <f>N477*100</f>
        <v>20.542635658914726</v>
      </c>
      <c r="N477" s="3">
        <v>0.20542635658914726</v>
      </c>
      <c r="O477" s="3">
        <v>34</v>
      </c>
      <c r="P477">
        <f>O477/30</f>
        <v>1.1333333333333333</v>
      </c>
      <c r="Q477" s="3">
        <v>1</v>
      </c>
      <c r="R477">
        <f>O477/365</f>
        <v>9.3150684931506855E-2</v>
      </c>
    </row>
    <row r="478" spans="1:19">
      <c r="A478" t="s">
        <v>61</v>
      </c>
      <c r="B478" s="3" t="s">
        <v>58</v>
      </c>
      <c r="C478" t="s">
        <v>48</v>
      </c>
      <c r="D478" s="3" t="s">
        <v>27</v>
      </c>
      <c r="E478" s="10" t="s">
        <v>12</v>
      </c>
      <c r="F478" s="10" t="s">
        <v>12</v>
      </c>
      <c r="G478" s="7">
        <v>1</v>
      </c>
      <c r="H478" s="3" t="s">
        <v>23</v>
      </c>
      <c r="I478" s="3" t="s">
        <v>19</v>
      </c>
      <c r="J478" s="3" t="s">
        <v>15</v>
      </c>
      <c r="K478" s="3" t="s">
        <v>69</v>
      </c>
      <c r="L478" s="5">
        <v>42999</v>
      </c>
      <c r="M478" s="9" t="s">
        <v>12</v>
      </c>
      <c r="N478" s="3" t="s">
        <v>12</v>
      </c>
      <c r="O478" s="3">
        <v>34</v>
      </c>
      <c r="P478">
        <f>O478/30</f>
        <v>1.1333333333333333</v>
      </c>
      <c r="Q478" s="3">
        <v>1</v>
      </c>
      <c r="R478">
        <f>O478/365</f>
        <v>9.3150684931506855E-2</v>
      </c>
      <c r="S478" t="s">
        <v>54</v>
      </c>
    </row>
    <row r="479" spans="1:19">
      <c r="A479" t="s">
        <v>61</v>
      </c>
      <c r="B479" s="3" t="s">
        <v>58</v>
      </c>
      <c r="C479" t="s">
        <v>48</v>
      </c>
      <c r="D479" t="s">
        <v>25</v>
      </c>
      <c r="E479" s="10" t="s">
        <v>12</v>
      </c>
      <c r="F479" s="10" t="s">
        <v>12</v>
      </c>
      <c r="G479" s="7">
        <v>1</v>
      </c>
      <c r="H479" s="3" t="s">
        <v>23</v>
      </c>
      <c r="I479" s="3" t="s">
        <v>19</v>
      </c>
      <c r="J479" s="3" t="s">
        <v>15</v>
      </c>
      <c r="K479" s="3" t="s">
        <v>69</v>
      </c>
      <c r="L479" s="5">
        <v>42999</v>
      </c>
      <c r="M479" s="9" t="s">
        <v>12</v>
      </c>
      <c r="N479" s="3" t="s">
        <v>12</v>
      </c>
      <c r="O479" s="3">
        <v>34</v>
      </c>
      <c r="P479">
        <f>O479/30</f>
        <v>1.1333333333333333</v>
      </c>
      <c r="Q479" s="3">
        <v>1</v>
      </c>
      <c r="R479">
        <f>O479/365</f>
        <v>9.3150684931506855E-2</v>
      </c>
      <c r="S479" t="s">
        <v>54</v>
      </c>
    </row>
    <row r="480" spans="1:19">
      <c r="A480" t="s">
        <v>61</v>
      </c>
      <c r="B480" s="3" t="s">
        <v>58</v>
      </c>
      <c r="C480" t="s">
        <v>48</v>
      </c>
      <c r="D480" s="3" t="s">
        <v>26</v>
      </c>
      <c r="E480" s="10" t="s">
        <v>12</v>
      </c>
      <c r="F480" s="10" t="s">
        <v>12</v>
      </c>
      <c r="G480" s="7">
        <v>1</v>
      </c>
      <c r="H480" s="3" t="s">
        <v>23</v>
      </c>
      <c r="I480" s="3" t="s">
        <v>19</v>
      </c>
      <c r="J480" s="3" t="s">
        <v>15</v>
      </c>
      <c r="K480" s="3" t="s">
        <v>69</v>
      </c>
      <c r="L480" s="5">
        <v>42999</v>
      </c>
      <c r="M480" s="13" t="s">
        <v>12</v>
      </c>
      <c r="N480" s="3" t="s">
        <v>12</v>
      </c>
      <c r="O480" s="3">
        <v>34</v>
      </c>
      <c r="P480">
        <f>O480/30</f>
        <v>1.1333333333333333</v>
      </c>
      <c r="Q480" s="3">
        <v>1</v>
      </c>
      <c r="R480">
        <f>O480/365</f>
        <v>9.3150684931506855E-2</v>
      </c>
      <c r="S480" t="s">
        <v>54</v>
      </c>
    </row>
    <row r="481" spans="1:19">
      <c r="A481" t="s">
        <v>61</v>
      </c>
      <c r="B481" s="3" t="s">
        <v>58</v>
      </c>
      <c r="C481" t="s">
        <v>48</v>
      </c>
      <c r="D481" s="3" t="s">
        <v>27</v>
      </c>
      <c r="E481" s="10" t="s">
        <v>12</v>
      </c>
      <c r="F481" s="10" t="s">
        <v>12</v>
      </c>
      <c r="G481" s="7">
        <v>2</v>
      </c>
      <c r="H481" s="3" t="s">
        <v>23</v>
      </c>
      <c r="I481" s="3" t="s">
        <v>19</v>
      </c>
      <c r="J481" s="3" t="s">
        <v>15</v>
      </c>
      <c r="K481" s="3" t="s">
        <v>69</v>
      </c>
      <c r="L481" s="5">
        <v>42999</v>
      </c>
      <c r="M481" s="9" t="s">
        <v>12</v>
      </c>
      <c r="N481" s="3" t="s">
        <v>12</v>
      </c>
      <c r="O481" s="3">
        <v>34</v>
      </c>
      <c r="P481">
        <f>O481/30</f>
        <v>1.1333333333333333</v>
      </c>
      <c r="Q481" s="3">
        <v>1</v>
      </c>
      <c r="R481">
        <f>O481/365</f>
        <v>9.3150684931506855E-2</v>
      </c>
      <c r="S481" t="s">
        <v>54</v>
      </c>
    </row>
    <row r="482" spans="1:19">
      <c r="A482" t="s">
        <v>61</v>
      </c>
      <c r="B482" s="3" t="s">
        <v>58</v>
      </c>
      <c r="C482" t="s">
        <v>48</v>
      </c>
      <c r="D482" t="s">
        <v>25</v>
      </c>
      <c r="E482" s="10" t="s">
        <v>12</v>
      </c>
      <c r="F482" s="10" t="s">
        <v>12</v>
      </c>
      <c r="G482" s="7">
        <v>2</v>
      </c>
      <c r="H482" s="3" t="s">
        <v>23</v>
      </c>
      <c r="I482" s="3" t="s">
        <v>19</v>
      </c>
      <c r="J482" s="3" t="s">
        <v>15</v>
      </c>
      <c r="K482" s="3" t="s">
        <v>69</v>
      </c>
      <c r="L482" s="5">
        <v>42999</v>
      </c>
      <c r="M482" s="9" t="s">
        <v>12</v>
      </c>
      <c r="N482" s="3" t="s">
        <v>12</v>
      </c>
      <c r="O482" s="3">
        <v>34</v>
      </c>
      <c r="P482">
        <f>O482/30</f>
        <v>1.1333333333333333</v>
      </c>
      <c r="Q482" s="3">
        <v>1</v>
      </c>
      <c r="R482">
        <f>O482/365</f>
        <v>9.3150684931506855E-2</v>
      </c>
      <c r="S482" t="s">
        <v>54</v>
      </c>
    </row>
    <row r="483" spans="1:19">
      <c r="A483" t="s">
        <v>61</v>
      </c>
      <c r="B483" s="3" t="s">
        <v>58</v>
      </c>
      <c r="C483" t="s">
        <v>48</v>
      </c>
      <c r="D483" s="3" t="s">
        <v>26</v>
      </c>
      <c r="E483" s="10" t="s">
        <v>12</v>
      </c>
      <c r="F483" s="10" t="s">
        <v>12</v>
      </c>
      <c r="G483" s="7">
        <v>2</v>
      </c>
      <c r="H483" s="3" t="s">
        <v>23</v>
      </c>
      <c r="I483" s="3" t="s">
        <v>19</v>
      </c>
      <c r="J483" s="3" t="s">
        <v>15</v>
      </c>
      <c r="K483" s="3" t="s">
        <v>69</v>
      </c>
      <c r="L483" s="5">
        <v>42999</v>
      </c>
      <c r="M483" s="13" t="s">
        <v>12</v>
      </c>
      <c r="N483" s="3" t="s">
        <v>12</v>
      </c>
      <c r="O483" s="3">
        <v>34</v>
      </c>
      <c r="P483">
        <f>O483/30</f>
        <v>1.1333333333333333</v>
      </c>
      <c r="Q483" s="3">
        <v>1</v>
      </c>
      <c r="R483">
        <f>O483/365</f>
        <v>9.3150684931506855E-2</v>
      </c>
      <c r="S483" t="s">
        <v>54</v>
      </c>
    </row>
    <row r="484" spans="1:19">
      <c r="A484" t="s">
        <v>61</v>
      </c>
      <c r="B484" s="3" t="s">
        <v>58</v>
      </c>
      <c r="C484" t="s">
        <v>48</v>
      </c>
      <c r="D484" s="3" t="s">
        <v>27</v>
      </c>
      <c r="E484" s="10" t="s">
        <v>12</v>
      </c>
      <c r="F484" s="10" t="s">
        <v>12</v>
      </c>
      <c r="G484" s="7">
        <v>3</v>
      </c>
      <c r="H484" s="3" t="s">
        <v>23</v>
      </c>
      <c r="I484" s="3" t="s">
        <v>19</v>
      </c>
      <c r="J484" s="3" t="s">
        <v>15</v>
      </c>
      <c r="K484" s="3" t="s">
        <v>69</v>
      </c>
      <c r="L484" s="5">
        <v>42999</v>
      </c>
      <c r="M484" s="9" t="s">
        <v>12</v>
      </c>
      <c r="N484" s="3" t="s">
        <v>12</v>
      </c>
      <c r="O484" s="3">
        <v>34</v>
      </c>
      <c r="P484">
        <f>O484/30</f>
        <v>1.1333333333333333</v>
      </c>
      <c r="Q484" s="3">
        <v>1</v>
      </c>
      <c r="R484">
        <f>O484/365</f>
        <v>9.3150684931506855E-2</v>
      </c>
      <c r="S484" t="s">
        <v>54</v>
      </c>
    </row>
    <row r="485" spans="1:19">
      <c r="A485" t="s">
        <v>61</v>
      </c>
      <c r="B485" s="3" t="s">
        <v>58</v>
      </c>
      <c r="C485" t="s">
        <v>48</v>
      </c>
      <c r="D485" t="s">
        <v>25</v>
      </c>
      <c r="E485" s="10" t="s">
        <v>12</v>
      </c>
      <c r="F485" s="10" t="s">
        <v>12</v>
      </c>
      <c r="G485" s="7">
        <v>3</v>
      </c>
      <c r="H485" s="3" t="s">
        <v>23</v>
      </c>
      <c r="I485" s="3" t="s">
        <v>19</v>
      </c>
      <c r="J485" s="3" t="s">
        <v>15</v>
      </c>
      <c r="K485" s="3" t="s">
        <v>69</v>
      </c>
      <c r="L485" s="5">
        <v>42999</v>
      </c>
      <c r="M485" s="9" t="s">
        <v>12</v>
      </c>
      <c r="N485" s="3" t="s">
        <v>12</v>
      </c>
      <c r="O485" s="3">
        <v>34</v>
      </c>
      <c r="P485">
        <f>O485/30</f>
        <v>1.1333333333333333</v>
      </c>
      <c r="Q485" s="3">
        <v>1</v>
      </c>
      <c r="R485">
        <f>O485/365</f>
        <v>9.3150684931506855E-2</v>
      </c>
      <c r="S485" t="s">
        <v>54</v>
      </c>
    </row>
    <row r="486" spans="1:19">
      <c r="A486" t="s">
        <v>61</v>
      </c>
      <c r="B486" s="3" t="s">
        <v>58</v>
      </c>
      <c r="C486" t="s">
        <v>48</v>
      </c>
      <c r="D486" s="3" t="s">
        <v>26</v>
      </c>
      <c r="E486" s="10" t="s">
        <v>12</v>
      </c>
      <c r="F486" s="10" t="s">
        <v>12</v>
      </c>
      <c r="G486" s="7">
        <v>3</v>
      </c>
      <c r="H486" s="3" t="s">
        <v>23</v>
      </c>
      <c r="I486" s="3" t="s">
        <v>19</v>
      </c>
      <c r="J486" s="3" t="s">
        <v>15</v>
      </c>
      <c r="K486" s="3" t="s">
        <v>69</v>
      </c>
      <c r="L486" s="5">
        <v>42999</v>
      </c>
      <c r="M486" s="9">
        <f>N486*100</f>
        <v>25.698412999999999</v>
      </c>
      <c r="N486" s="3">
        <v>0.25698412999999998</v>
      </c>
      <c r="O486" s="3">
        <v>34</v>
      </c>
      <c r="P486">
        <f>O486/30</f>
        <v>1.1333333333333333</v>
      </c>
      <c r="Q486" s="3">
        <v>1</v>
      </c>
      <c r="R486">
        <f>O486/365</f>
        <v>9.3150684931506855E-2</v>
      </c>
    </row>
    <row r="487" spans="1:19">
      <c r="A487" t="s">
        <v>61</v>
      </c>
      <c r="B487" s="3" t="s">
        <v>58</v>
      </c>
      <c r="C487" t="s">
        <v>48</v>
      </c>
      <c r="D487" s="3" t="s">
        <v>27</v>
      </c>
      <c r="E487" s="10" t="s">
        <v>12</v>
      </c>
      <c r="F487" s="10" t="s">
        <v>12</v>
      </c>
      <c r="G487" s="7">
        <v>4</v>
      </c>
      <c r="H487" s="3" t="s">
        <v>23</v>
      </c>
      <c r="I487" s="3" t="s">
        <v>19</v>
      </c>
      <c r="J487" s="3" t="s">
        <v>15</v>
      </c>
      <c r="K487" s="3" t="s">
        <v>69</v>
      </c>
      <c r="L487" s="5">
        <v>42999</v>
      </c>
      <c r="M487" s="11" t="s">
        <v>12</v>
      </c>
      <c r="N487" s="3" t="s">
        <v>12</v>
      </c>
      <c r="O487" s="3">
        <v>34</v>
      </c>
      <c r="P487">
        <f>O487/30</f>
        <v>1.1333333333333333</v>
      </c>
      <c r="Q487" s="3">
        <v>1</v>
      </c>
      <c r="R487">
        <f>O487/365</f>
        <v>9.3150684931506855E-2</v>
      </c>
      <c r="S487" t="s">
        <v>54</v>
      </c>
    </row>
    <row r="488" spans="1:19">
      <c r="A488" t="s">
        <v>61</v>
      </c>
      <c r="B488" s="3" t="s">
        <v>58</v>
      </c>
      <c r="C488" t="s">
        <v>48</v>
      </c>
      <c r="D488" s="3" t="s">
        <v>26</v>
      </c>
      <c r="E488" s="10" t="s">
        <v>12</v>
      </c>
      <c r="F488" s="10" t="s">
        <v>12</v>
      </c>
      <c r="G488" s="7">
        <v>4</v>
      </c>
      <c r="H488" s="3" t="s">
        <v>23</v>
      </c>
      <c r="I488" s="3" t="s">
        <v>19</v>
      </c>
      <c r="J488" s="3" t="s">
        <v>15</v>
      </c>
      <c r="K488" s="3" t="s">
        <v>69</v>
      </c>
      <c r="L488" s="5">
        <v>42999</v>
      </c>
      <c r="M488" s="10" t="s">
        <v>12</v>
      </c>
      <c r="N488" s="3" t="s">
        <v>12</v>
      </c>
      <c r="O488" s="3">
        <v>34</v>
      </c>
      <c r="P488">
        <f>O488/30</f>
        <v>1.1333333333333333</v>
      </c>
      <c r="Q488" s="3">
        <v>1</v>
      </c>
      <c r="R488">
        <f>O488/365</f>
        <v>9.3150684931506855E-2</v>
      </c>
      <c r="S488" t="s">
        <v>54</v>
      </c>
    </row>
    <row r="489" spans="1:19">
      <c r="A489" t="s">
        <v>61</v>
      </c>
      <c r="B489" s="3" t="s">
        <v>58</v>
      </c>
      <c r="C489" t="s">
        <v>48</v>
      </c>
      <c r="D489" t="s">
        <v>25</v>
      </c>
      <c r="E489" s="10" t="s">
        <v>12</v>
      </c>
      <c r="F489" s="10" t="s">
        <v>12</v>
      </c>
      <c r="G489" s="7">
        <v>4</v>
      </c>
      <c r="H489" s="3" t="s">
        <v>23</v>
      </c>
      <c r="I489" s="3" t="s">
        <v>19</v>
      </c>
      <c r="J489" s="3" t="s">
        <v>15</v>
      </c>
      <c r="K489" s="3" t="s">
        <v>69</v>
      </c>
      <c r="L489" s="5">
        <v>42999</v>
      </c>
      <c r="M489">
        <f>N489*100</f>
        <v>31.496062992125985</v>
      </c>
      <c r="N489" s="3">
        <v>0.31496062992125984</v>
      </c>
      <c r="O489" s="3">
        <v>34</v>
      </c>
      <c r="P489">
        <f>O489/30</f>
        <v>1.1333333333333333</v>
      </c>
      <c r="Q489" s="3">
        <v>1</v>
      </c>
      <c r="R489">
        <f>O489/365</f>
        <v>9.3150684931506855E-2</v>
      </c>
    </row>
    <row r="490" spans="1:19">
      <c r="A490" t="s">
        <v>61</v>
      </c>
      <c r="B490" s="3" t="s">
        <v>58</v>
      </c>
      <c r="C490" t="s">
        <v>48</v>
      </c>
      <c r="D490" s="3" t="s">
        <v>27</v>
      </c>
      <c r="E490" s="10" t="s">
        <v>12</v>
      </c>
      <c r="F490" s="10" t="s">
        <v>12</v>
      </c>
      <c r="G490" s="7">
        <v>5</v>
      </c>
      <c r="H490" s="3" t="s">
        <v>23</v>
      </c>
      <c r="I490" s="3" t="s">
        <v>19</v>
      </c>
      <c r="J490" s="3" t="s">
        <v>15</v>
      </c>
      <c r="K490" s="3" t="s">
        <v>69</v>
      </c>
      <c r="L490" s="5">
        <v>42999</v>
      </c>
      <c r="M490" t="s">
        <v>12</v>
      </c>
      <c r="N490" s="3" t="s">
        <v>12</v>
      </c>
      <c r="O490" s="3">
        <v>34</v>
      </c>
      <c r="P490">
        <f>O490/30</f>
        <v>1.1333333333333333</v>
      </c>
      <c r="Q490" s="3">
        <v>1</v>
      </c>
      <c r="R490">
        <f>O490/365</f>
        <v>9.3150684931506855E-2</v>
      </c>
      <c r="S490" t="s">
        <v>54</v>
      </c>
    </row>
    <row r="491" spans="1:19">
      <c r="A491" t="s">
        <v>61</v>
      </c>
      <c r="B491" s="3" t="s">
        <v>58</v>
      </c>
      <c r="C491" t="s">
        <v>48</v>
      </c>
      <c r="D491" s="3" t="s">
        <v>26</v>
      </c>
      <c r="E491" s="10" t="s">
        <v>12</v>
      </c>
      <c r="F491" s="10" t="s">
        <v>12</v>
      </c>
      <c r="G491" s="7">
        <v>5</v>
      </c>
      <c r="H491" s="3" t="s">
        <v>23</v>
      </c>
      <c r="I491" s="3" t="s">
        <v>19</v>
      </c>
      <c r="J491" s="3" t="s">
        <v>15</v>
      </c>
      <c r="K491" s="3" t="s">
        <v>69</v>
      </c>
      <c r="L491" s="5">
        <v>42999</v>
      </c>
      <c r="M491">
        <f>N491*100</f>
        <v>26.953125</v>
      </c>
      <c r="N491" s="3">
        <v>0.26953125</v>
      </c>
      <c r="O491" s="3">
        <v>34</v>
      </c>
      <c r="P491">
        <f>O491/30</f>
        <v>1.1333333333333333</v>
      </c>
      <c r="Q491" s="3">
        <v>1</v>
      </c>
      <c r="R491">
        <f>O491/365</f>
        <v>9.3150684931506855E-2</v>
      </c>
    </row>
    <row r="492" spans="1:19">
      <c r="A492" t="s">
        <v>61</v>
      </c>
      <c r="B492" s="3" t="s">
        <v>58</v>
      </c>
      <c r="C492" t="s">
        <v>48</v>
      </c>
      <c r="D492" t="s">
        <v>25</v>
      </c>
      <c r="E492" s="10" t="s">
        <v>12</v>
      </c>
      <c r="F492" s="10" t="s">
        <v>12</v>
      </c>
      <c r="G492" s="7">
        <v>5</v>
      </c>
      <c r="H492" s="3" t="s">
        <v>23</v>
      </c>
      <c r="I492" s="3" t="s">
        <v>19</v>
      </c>
      <c r="J492" s="3" t="s">
        <v>15</v>
      </c>
      <c r="K492" s="3" t="s">
        <v>69</v>
      </c>
      <c r="L492" s="5">
        <v>42999</v>
      </c>
      <c r="M492">
        <f>N492*100</f>
        <v>23.46153846153846</v>
      </c>
      <c r="N492" s="3">
        <v>0.23461538461538461</v>
      </c>
      <c r="O492" s="3">
        <v>34</v>
      </c>
      <c r="P492">
        <f>O492/30</f>
        <v>1.1333333333333333</v>
      </c>
      <c r="Q492" s="3">
        <v>1</v>
      </c>
      <c r="R492">
        <f>O492/365</f>
        <v>9.3150684931506855E-2</v>
      </c>
    </row>
    <row r="493" spans="1:19">
      <c r="A493" t="s">
        <v>61</v>
      </c>
      <c r="B493" s="3" t="s">
        <v>58</v>
      </c>
      <c r="C493" t="s">
        <v>48</v>
      </c>
      <c r="D493" s="3" t="s">
        <v>27</v>
      </c>
      <c r="E493" s="10" t="s">
        <v>12</v>
      </c>
      <c r="F493" s="10" t="s">
        <v>12</v>
      </c>
      <c r="G493" s="7">
        <v>6</v>
      </c>
      <c r="H493" s="3" t="s">
        <v>23</v>
      </c>
      <c r="I493" s="3" t="s">
        <v>19</v>
      </c>
      <c r="J493" s="3" t="s">
        <v>15</v>
      </c>
      <c r="K493" s="3" t="s">
        <v>69</v>
      </c>
      <c r="L493" s="5">
        <v>42999</v>
      </c>
      <c r="M493" t="s">
        <v>12</v>
      </c>
      <c r="N493" s="3" t="s">
        <v>12</v>
      </c>
      <c r="O493" s="3">
        <v>34</v>
      </c>
      <c r="P493">
        <f>O493/30</f>
        <v>1.1333333333333333</v>
      </c>
      <c r="Q493" s="3">
        <v>1</v>
      </c>
      <c r="R493">
        <f>O493/365</f>
        <v>9.3150684931506855E-2</v>
      </c>
      <c r="S493" t="s">
        <v>54</v>
      </c>
    </row>
    <row r="494" spans="1:19">
      <c r="A494" t="s">
        <v>61</v>
      </c>
      <c r="B494" s="3" t="s">
        <v>58</v>
      </c>
      <c r="C494" t="s">
        <v>48</v>
      </c>
      <c r="D494" s="3" t="s">
        <v>26</v>
      </c>
      <c r="E494" s="10" t="s">
        <v>12</v>
      </c>
      <c r="F494" s="10" t="s">
        <v>12</v>
      </c>
      <c r="G494" s="7">
        <v>6</v>
      </c>
      <c r="H494" s="3" t="s">
        <v>23</v>
      </c>
      <c r="I494" s="3" t="s">
        <v>19</v>
      </c>
      <c r="J494" s="3" t="s">
        <v>15</v>
      </c>
      <c r="K494" s="3" t="s">
        <v>69</v>
      </c>
      <c r="L494" s="5">
        <v>42999</v>
      </c>
      <c r="M494" s="3" t="s">
        <v>12</v>
      </c>
      <c r="N494" s="3" t="s">
        <v>12</v>
      </c>
      <c r="O494" s="3">
        <v>34</v>
      </c>
      <c r="P494">
        <f>O494/30</f>
        <v>1.1333333333333333</v>
      </c>
      <c r="Q494" s="3">
        <v>1</v>
      </c>
      <c r="R494">
        <f>O494/365</f>
        <v>9.3150684931506855E-2</v>
      </c>
      <c r="S494" t="s">
        <v>54</v>
      </c>
    </row>
    <row r="495" spans="1:19">
      <c r="A495" t="s">
        <v>61</v>
      </c>
      <c r="B495" s="3" t="s">
        <v>58</v>
      </c>
      <c r="C495" t="s">
        <v>48</v>
      </c>
      <c r="D495" t="s">
        <v>25</v>
      </c>
      <c r="E495" s="10" t="s">
        <v>12</v>
      </c>
      <c r="F495" s="10" t="s">
        <v>12</v>
      </c>
      <c r="G495" s="7">
        <v>6</v>
      </c>
      <c r="H495" s="3" t="s">
        <v>23</v>
      </c>
      <c r="I495" s="3" t="s">
        <v>19</v>
      </c>
      <c r="J495" s="3" t="s">
        <v>15</v>
      </c>
      <c r="K495" s="3" t="s">
        <v>69</v>
      </c>
      <c r="L495" s="5">
        <v>42999</v>
      </c>
      <c r="M495">
        <f>N495*100</f>
        <v>29.083665338645414</v>
      </c>
      <c r="N495" s="3">
        <v>0.29083665338645415</v>
      </c>
      <c r="O495" s="3">
        <v>34</v>
      </c>
      <c r="P495">
        <f>O495/30</f>
        <v>1.1333333333333333</v>
      </c>
      <c r="Q495" s="3">
        <v>1</v>
      </c>
      <c r="R495">
        <f>O495/365</f>
        <v>9.3150684931506855E-2</v>
      </c>
    </row>
  </sheetData>
  <sortState ref="A2:S495">
    <sortCondition ref="J2:J49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8D22-6208-EE4C-AFE5-529402BD469E}">
  <dimension ref="A1"/>
  <sheetViews>
    <sheetView workbookViewId="0">
      <selection activeCell="G15" sqref="G15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Remaining</vt:lpstr>
      <vt:lpstr>Env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Katilyn Beidler</cp:lastModifiedBy>
  <dcterms:created xsi:type="dcterms:W3CDTF">2018-07-23T18:55:25Z</dcterms:created>
  <dcterms:modified xsi:type="dcterms:W3CDTF">2018-09-25T03:26:29Z</dcterms:modified>
</cp:coreProperties>
</file>