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ighClassSystems\Projects\KazATU\Peggy\Hardware\Tracker\Project Outputs\"/>
    </mc:Choice>
  </mc:AlternateContent>
  <bookViews>
    <workbookView xWindow="480" yWindow="360" windowWidth="27795" windowHeight="1234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K45" i="1" l="1"/>
  <c r="N45" i="1" s="1"/>
  <c r="A45" i="1"/>
  <c r="K44" i="1"/>
  <c r="N44" i="1" s="1"/>
  <c r="A44" i="1"/>
  <c r="K43" i="1"/>
  <c r="N43" i="1" s="1"/>
  <c r="A43" i="1"/>
  <c r="K42" i="1"/>
  <c r="N42" i="1" s="1"/>
  <c r="A42" i="1"/>
  <c r="K41" i="1"/>
  <c r="N41" i="1" s="1"/>
  <c r="A41" i="1"/>
  <c r="K40" i="1"/>
  <c r="N40" i="1" s="1"/>
  <c r="A40" i="1"/>
  <c r="K39" i="1"/>
  <c r="N39" i="1" s="1"/>
  <c r="A39" i="1"/>
  <c r="K38" i="1"/>
  <c r="N38" i="1" s="1"/>
  <c r="A38" i="1"/>
  <c r="N37" i="1"/>
  <c r="K37" i="1"/>
  <c r="A37" i="1"/>
  <c r="K36" i="1"/>
  <c r="N36" i="1" s="1"/>
  <c r="A36" i="1"/>
  <c r="K35" i="1"/>
  <c r="N35" i="1" s="1"/>
  <c r="A35" i="1"/>
  <c r="K34" i="1"/>
  <c r="N34" i="1" s="1"/>
  <c r="A34" i="1"/>
  <c r="K33" i="1"/>
  <c r="N33" i="1" s="1"/>
  <c r="A33" i="1"/>
  <c r="K32" i="1"/>
  <c r="N32" i="1" s="1"/>
  <c r="A32" i="1"/>
  <c r="K31" i="1"/>
  <c r="N31" i="1" s="1"/>
  <c r="A31" i="1"/>
  <c r="N30" i="1"/>
  <c r="K30" i="1"/>
  <c r="A30" i="1"/>
  <c r="K29" i="1"/>
  <c r="N29" i="1" s="1"/>
  <c r="A29" i="1"/>
  <c r="K28" i="1"/>
  <c r="N28" i="1" s="1"/>
  <c r="A28" i="1"/>
  <c r="K27" i="1"/>
  <c r="N27" i="1" s="1"/>
  <c r="A27" i="1"/>
  <c r="K26" i="1"/>
  <c r="N26" i="1" s="1"/>
  <c r="A26" i="1"/>
  <c r="K25" i="1"/>
  <c r="N25" i="1" s="1"/>
  <c r="A25" i="1"/>
  <c r="K24" i="1"/>
  <c r="N24" i="1" s="1"/>
  <c r="A24" i="1"/>
  <c r="K23" i="1"/>
  <c r="N23" i="1" s="1"/>
  <c r="A23" i="1"/>
  <c r="K22" i="1"/>
  <c r="N22" i="1" s="1"/>
  <c r="A22" i="1"/>
  <c r="K21" i="1"/>
  <c r="N21" i="1" s="1"/>
  <c r="A21" i="1"/>
  <c r="K20" i="1"/>
  <c r="N20" i="1" s="1"/>
  <c r="A20" i="1"/>
  <c r="K19" i="1"/>
  <c r="N19" i="1" s="1"/>
  <c r="A19" i="1"/>
  <c r="K18" i="1"/>
  <c r="N18" i="1" s="1"/>
  <c r="A18" i="1"/>
  <c r="K17" i="1"/>
  <c r="N17" i="1" s="1"/>
  <c r="A17" i="1"/>
  <c r="K16" i="1"/>
  <c r="N16" i="1" s="1"/>
  <c r="A16" i="1"/>
  <c r="N15" i="1"/>
  <c r="K15" i="1"/>
  <c r="A15" i="1"/>
  <c r="K14" i="1"/>
  <c r="N14" i="1" s="1"/>
  <c r="A14" i="1"/>
  <c r="K13" i="1"/>
  <c r="N13" i="1" s="1"/>
  <c r="A13" i="1"/>
  <c r="N12" i="1"/>
  <c r="K12" i="1"/>
  <c r="A12" i="1"/>
  <c r="K11" i="1"/>
  <c r="N11" i="1" s="1"/>
  <c r="A11" i="1"/>
  <c r="K10" i="1"/>
  <c r="N10" i="1" s="1"/>
  <c r="A10" i="1"/>
  <c r="K9" i="1"/>
  <c r="N9" i="1" s="1"/>
  <c r="A9" i="1"/>
  <c r="N8" i="1"/>
  <c r="K8" i="1"/>
  <c r="A8" i="1"/>
  <c r="K7" i="1"/>
  <c r="N7" i="1" s="1"/>
  <c r="A7" i="1"/>
  <c r="K6" i="1" l="1"/>
  <c r="N6" i="1" s="1"/>
  <c r="K5" i="1"/>
  <c r="N5" i="1" s="1"/>
  <c r="N46" i="1" l="1"/>
  <c r="A5" i="1"/>
  <c r="A6" i="1"/>
</calcChain>
</file>

<file path=xl/sharedStrings.xml><?xml version="1.0" encoding="utf-8"?>
<sst xmlns="http://schemas.openxmlformats.org/spreadsheetml/2006/main" count="324" uniqueCount="228">
  <si>
    <t>#</t>
  </si>
  <si>
    <t>Set:</t>
  </si>
  <si>
    <t>Total Quantity</t>
  </si>
  <si>
    <t>Total Price</t>
  </si>
  <si>
    <t>Peggy Tracker.PrjPcb</t>
  </si>
  <si>
    <t>Designator</t>
  </si>
  <si>
    <t>C1</t>
  </si>
  <si>
    <t>C2</t>
  </si>
  <si>
    <t>C3</t>
  </si>
  <si>
    <t>C4, C5, C7</t>
  </si>
  <si>
    <t>C6, C8</t>
  </si>
  <si>
    <t>C9, C10</t>
  </si>
  <si>
    <t>C11, C16, C17, C18, C19, С1</t>
  </si>
  <si>
    <t>C12, C13</t>
  </si>
  <si>
    <t>C14, C15, С2</t>
  </si>
  <si>
    <t>D1</t>
  </si>
  <si>
    <t>D2</t>
  </si>
  <si>
    <t>DD1</t>
  </si>
  <si>
    <t>DD2</t>
  </si>
  <si>
    <t>GB1, GB2, GB3, GB4</t>
  </si>
  <si>
    <t>GB5</t>
  </si>
  <si>
    <t>HL1</t>
  </si>
  <si>
    <t>L1</t>
  </si>
  <si>
    <t>L2, L3</t>
  </si>
  <si>
    <t>MPU1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</si>
  <si>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</si>
  <si>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</si>
  <si>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</si>
  <si>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</si>
  <si>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</si>
  <si>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</si>
  <si>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</si>
  <si>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</si>
  <si>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</si>
  <si>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VD1</t>
  </si>
  <si>
    <t>WA1</t>
  </si>
  <si>
    <t>WA2</t>
  </si>
  <si>
    <t>X1</t>
  </si>
  <si>
    <t>X2</t>
  </si>
  <si>
    <t>X3</t>
  </si>
  <si>
    <t>X4</t>
  </si>
  <si>
    <t>X5</t>
  </si>
  <si>
    <t>X6</t>
  </si>
  <si>
    <t>XW1, XW3</t>
  </si>
  <si>
    <t>XW2</t>
  </si>
  <si>
    <t>ZQ1</t>
  </si>
  <si>
    <t>ZQ2</t>
  </si>
  <si>
    <t>Description</t>
  </si>
  <si>
    <t>CAP CER 10000PF 50V X7R 0603</t>
  </si>
  <si>
    <t>CAP CER 0.1UF 50V X7R 0603</t>
  </si>
  <si>
    <t>CAP CER 10UF 10V X7S 0805</t>
  </si>
  <si>
    <t>Cap Ceramic 10uF 16V X7R 20% SMD 1206 125°C Embossed T/R</t>
  </si>
  <si>
    <t>0603 50V C0G 27pF 5% multilayer ceramic capacitor</t>
  </si>
  <si>
    <t>CAP CER 15PF 50V C0G/NPO 0603</t>
  </si>
  <si>
    <t>10 µF ±10% 16V Ceramic Capacitor X7R 1206 (3216 Metric)</t>
  </si>
  <si>
    <t>Charge Pump Switching Regulator 3.3V</t>
  </si>
  <si>
    <t>RTC</t>
  </si>
  <si>
    <t>IC Receiver Gps/gnss 18LCC</t>
  </si>
  <si>
    <t>RF TXRX MODULE ISM&lt;1GHZ</t>
  </si>
  <si>
    <t>WURTH ELEKTRONIK - 150060GS75000 - LED, Green, 520 nm, 3.2 V, 30 mA, 430 mcd RoHS Compliant: Yes</t>
  </si>
  <si>
    <t>FIXED IND 27NH 440MA 210MOHM SMD</t>
  </si>
  <si>
    <t>Ferrite Beads High Current Chip 470Ohm 25% 100MHz 1A 0.2Ohm DCR 0805 T/R</t>
  </si>
  <si>
    <t>8-bit Microcontroller with 32 Kbytes of ISP Flash and USB Controller, 2.7 to 5.5 V, -40 to 85 degC, 44-Pin QFP, Tray</t>
  </si>
  <si>
    <t>RES SMD 10 OHM 5% 1/5W 0603</t>
  </si>
  <si>
    <t>Res Thick Film 0603 4.7K Ohm 1% 1/10W 100ppm/C Molded SMD SMD Paper T/R</t>
  </si>
  <si>
    <t>Chip Resistor, 100 KOhm, +/- 1%, 0.1 W, -55 to 155 degC, 0603 (1608 Metric)</t>
  </si>
  <si>
    <t>510 Ohms ±5% 0.1W, 1/10W Chip Resistor 0603 (1608 Metric) Automotive AEC-Q200 Thick Film</t>
  </si>
  <si>
    <t>Battery Holder (Open) AA 4 Cell PC Pin</t>
  </si>
  <si>
    <t>CONN PLUG HOUSING EP .156 2POS</t>
  </si>
  <si>
    <t>CONN HEADER VERT 2POS 3.96MM</t>
  </si>
  <si>
    <t>Conn Unshrouded Header HDR 14 POS 2.54mm Solder ST Top Entry SMD Tube</t>
  </si>
  <si>
    <t>RF</t>
  </si>
  <si>
    <t>RF Connectors / Coaxial Connectors SMA ST PCB-JCK STD EMT</t>
  </si>
  <si>
    <t>CONN UMC JACK STR SMD</t>
  </si>
  <si>
    <t>Crystal 8MHz ±30ppm (Tol) ±30ppm (Stability) 18pF FUND 100Ohm 4-Pin SMD T/R</t>
  </si>
  <si>
    <t>Name</t>
  </si>
  <si>
    <t>GCM188R71H103KA37D</t>
  </si>
  <si>
    <t>GCM188R71H104KA57D</t>
  </si>
  <si>
    <t>CL21Y106KPQVPNE</t>
  </si>
  <si>
    <t>10uF</t>
  </si>
  <si>
    <t>2.2uF</t>
  </si>
  <si>
    <t>CC0603JPNPO9BN270</t>
  </si>
  <si>
    <t>15pF</t>
  </si>
  <si>
    <t>GCM31CR71C106KA64K</t>
  </si>
  <si>
    <t>TPS60120PWPR</t>
  </si>
  <si>
    <t>MCP79402-I/SN</t>
  </si>
  <si>
    <t>MAX-M8C-0</t>
  </si>
  <si>
    <t>RFM95W-868S2</t>
  </si>
  <si>
    <t>L91</t>
  </si>
  <si>
    <t>CR2032VP</t>
  </si>
  <si>
    <t>150060GS75000</t>
  </si>
  <si>
    <t>LQW18AN27NJ00D</t>
  </si>
  <si>
    <t>MH2029-471Y</t>
  </si>
  <si>
    <t>ATMEGA32U4-AU</t>
  </si>
  <si>
    <t>SG73P1JTTD100J</t>
  </si>
  <si>
    <t>357k</t>
  </si>
  <si>
    <t>1M</t>
  </si>
  <si>
    <t>732k</t>
  </si>
  <si>
    <t>RMCF0603FT4K70</t>
  </si>
  <si>
    <t>47k</t>
  </si>
  <si>
    <t>Resistor 100k +/-1% 0603 100 mW</t>
  </si>
  <si>
    <t>523k</t>
  </si>
  <si>
    <t>RMCF0603JT510R</t>
  </si>
  <si>
    <t>DESD3V3S1BL-7B</t>
  </si>
  <si>
    <t xml:space="preserve"> 1.575GHZ</t>
  </si>
  <si>
    <t>BK-1279-PC8</t>
  </si>
  <si>
    <t>BA2032SM</t>
  </si>
  <si>
    <t>1-1123722-2</t>
  </si>
  <si>
    <t>1-1123723-2</t>
  </si>
  <si>
    <t>TSM-107-01-T-DV</t>
  </si>
  <si>
    <t>SMA</t>
  </si>
  <si>
    <t>CONUFL001-SMD-T</t>
  </si>
  <si>
    <t>FY0800018</t>
  </si>
  <si>
    <t>32.7680KHZ</t>
  </si>
  <si>
    <t>Footprint</t>
  </si>
  <si>
    <t>CAPC1608X09N</t>
  </si>
  <si>
    <t>CAPC2013X135X45NL10T25</t>
  </si>
  <si>
    <t>CH1206C</t>
  </si>
  <si>
    <t>CH0805C</t>
  </si>
  <si>
    <t>CAPC1608X87X35NL15T15</t>
  </si>
  <si>
    <t>CH0603C</t>
  </si>
  <si>
    <t>CAPC3216X190X55NL30T25</t>
  </si>
  <si>
    <t>20-TSSOP (PAD)</t>
  </si>
  <si>
    <t>8-SOIC</t>
  </si>
  <si>
    <t>MAXM8C0</t>
  </si>
  <si>
    <t>CH0603LG</t>
  </si>
  <si>
    <t>INDC1608X10M</t>
  </si>
  <si>
    <t>MH2029-471Y-Footprint-1</t>
  </si>
  <si>
    <t>ATMEGA32U4-MU</t>
  </si>
  <si>
    <t>RESC1608X55X25ML10T15</t>
  </si>
  <si>
    <t>CH0603R</t>
  </si>
  <si>
    <t>RESC1609X50X30NL8T20</t>
  </si>
  <si>
    <t>RESC1608X55X25NL10T15</t>
  </si>
  <si>
    <t>X1-DFN1006-2 (0402 )</t>
  </si>
  <si>
    <t>CH0201L</t>
  </si>
  <si>
    <t>CON: 0533750810</t>
  </si>
  <si>
    <t>CON: BA2032SM</t>
  </si>
  <si>
    <t>CON: 1-1123723-2</t>
  </si>
  <si>
    <t>SMTC-TSM-107-01-X-DV</t>
  </si>
  <si>
    <t>CON: SMA</t>
  </si>
  <si>
    <t>New footprint 1</t>
  </si>
  <si>
    <t>u.Fl</t>
  </si>
  <si>
    <t>FY0800018-Footprint-1</t>
  </si>
  <si>
    <t>OSC: 3215</t>
  </si>
  <si>
    <t>Supplier 1</t>
  </si>
  <si>
    <t>Digi-Key</t>
  </si>
  <si>
    <t>Supplier Part Number 1</t>
  </si>
  <si>
    <t>490-4778-6-ND</t>
  </si>
  <si>
    <t>490-4779-1-ND</t>
  </si>
  <si>
    <t>1276-6685-6-ND</t>
  </si>
  <si>
    <t>1276-6641-1-ND</t>
  </si>
  <si>
    <t>490-14467-1-ND</t>
  </si>
  <si>
    <t>13-CC0603JPNPO9BN270DKR-ND</t>
  </si>
  <si>
    <t>490-4779-6-ND</t>
  </si>
  <si>
    <t>311-1060-1-ND</t>
  </si>
  <si>
    <t>490-14746-6-ND</t>
  </si>
  <si>
    <t>296-48756-1-ND</t>
  </si>
  <si>
    <t>MCP79402-I/SN-ND</t>
  </si>
  <si>
    <t>672-MAX-M8C-0DKR-ND</t>
  </si>
  <si>
    <t>N602-ND</t>
  </si>
  <si>
    <t>N189-ND</t>
  </si>
  <si>
    <t>732-4971-6-ND</t>
  </si>
  <si>
    <t>490-1174-1-ND</t>
  </si>
  <si>
    <t>118-MH2029-471YDKR-ND</t>
  </si>
  <si>
    <t>2019-SG73P1JTTD100JCT-ND</t>
  </si>
  <si>
    <t>311-357KHRCT-ND</t>
  </si>
  <si>
    <t>311-1.00MHRCT-ND</t>
  </si>
  <si>
    <t>311-732KHRCT-ND</t>
  </si>
  <si>
    <t>RMCF0603FT4K70CT-ND</t>
  </si>
  <si>
    <t>311-47.0KHRCT-ND</t>
  </si>
  <si>
    <t>311-100KHRCT-ND</t>
  </si>
  <si>
    <t>311-523KHRCT-ND</t>
  </si>
  <si>
    <t>RMCF0603JT510RCT-ND</t>
  </si>
  <si>
    <t>DESD3V3S1BL-7BDICT-ND</t>
  </si>
  <si>
    <t>1477-CRJKS0010-LNA-G65U-ND</t>
  </si>
  <si>
    <t>MIKE3A/3M/SMAM/S/S/17-ND</t>
  </si>
  <si>
    <t>BK-1279-PC8-ND</t>
  </si>
  <si>
    <t>BA2032-ND</t>
  </si>
  <si>
    <t>A30501-ND</t>
  </si>
  <si>
    <t>A111830-ND</t>
  </si>
  <si>
    <t>SAM10810-ND</t>
  </si>
  <si>
    <t>WM5543-ND</t>
  </si>
  <si>
    <t>WM5536-ND</t>
  </si>
  <si>
    <t>CONUFL001-SMD-TDKR-ND</t>
  </si>
  <si>
    <t>FY0800018DKR-ND</t>
  </si>
  <si>
    <t>535-9542-1-ND</t>
  </si>
  <si>
    <t>Manufacturer Part Number 1</t>
  </si>
  <si>
    <t>CL31B106MOHNNNE</t>
  </si>
  <si>
    <t>GRM21BR71E225KE11L</t>
  </si>
  <si>
    <t>CC0603JRNPO9BN150</t>
  </si>
  <si>
    <t>ATMEGA32U4-AUR</t>
  </si>
  <si>
    <t>RC0603FR-07357KL</t>
  </si>
  <si>
    <t>RC0603FR-071ML</t>
  </si>
  <si>
    <t>RC0603FR-07732KL</t>
  </si>
  <si>
    <t>RC0603FR-0747KL</t>
  </si>
  <si>
    <t>RC0603FR-07100KL</t>
  </si>
  <si>
    <t>RC0603FR-07523KL</t>
  </si>
  <si>
    <t>CRJKS0010-LNA-G65U</t>
  </si>
  <si>
    <t>MIKE3A/3M/SMAM/S/S/17</t>
  </si>
  <si>
    <t>BA2032</t>
  </si>
  <si>
    <t>73391-0060</t>
  </si>
  <si>
    <t>73251-2120</t>
  </si>
  <si>
    <t>ABS07-32.768KHZ-T</t>
  </si>
  <si>
    <t>Manufacturer 1</t>
  </si>
  <si>
    <t>Murata</t>
  </si>
  <si>
    <t>Samsung</t>
  </si>
  <si>
    <t>Yageo</t>
  </si>
  <si>
    <t>Texas Instruments</t>
  </si>
  <si>
    <t>Microchip</t>
  </si>
  <si>
    <t>u-blox</t>
  </si>
  <si>
    <t>RF Solutions</t>
  </si>
  <si>
    <t>Energizer</t>
  </si>
  <si>
    <t>Wurth Electronics</t>
  </si>
  <si>
    <t>Bourns</t>
  </si>
  <si>
    <t>KOA Speer</t>
  </si>
  <si>
    <t>Stackpole Electronics</t>
  </si>
  <si>
    <t>Diodes</t>
  </si>
  <si>
    <t>NimbeLink</t>
  </si>
  <si>
    <t>Siretta</t>
  </si>
  <si>
    <t>Memory Protection Devices</t>
  </si>
  <si>
    <t>TE Connectivity</t>
  </si>
  <si>
    <t>Samtec</t>
  </si>
  <si>
    <t>Molex</t>
  </si>
  <si>
    <t>Linx</t>
  </si>
  <si>
    <t>Abracon</t>
  </si>
  <si>
    <t>Quantity</t>
  </si>
  <si>
    <t>Supplier Stock 1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</si>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</sst>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Fill="1" applyBorder="1" applyAlignment="1">
      <alignment vertical="center"/>
    </xf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4" fillId="0" borderId="8" xfId="0" applyFont="1" applyFill="1" applyBorder="1" applyAlignment="1">
      <alignment wrapText="1"/>
    </xf>
    <xf numFmtId="0" fontId="4" fillId="0" borderId="9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</cellXfs>
  <cellStyles count="1">
    <cellStyle name="Обычный" xfId="0" builtinId="0"/>
  </cellStyles>
  <dxfs count="4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selection activeCell="F4" sqref="F4"/>
    </sheetView>
  </sheetViews>
  <sheetFormatPr defaultRowHeight="15" x14ac:dyDescent="0.25"/>
  <cols>
    <col min="1" max="1" width="3.85546875" customWidth="1"/>
    <col min="2" max="2" width="15.7109375" customWidth="1"/>
    <col min="3" max="3" width="26.140625" customWidth="1"/>
    <col min="4" max="4" width="26.5703125" customWidth="1"/>
    <col min="5" max="5" width="27.85546875" customWidth="1"/>
    <col min="6" max="6" width="23.140625" customWidth="1"/>
    <col min="7" max="7" width="22.85546875" customWidth="1"/>
    <col min="8" max="8" width="24.7109375" customWidth="1"/>
    <col min="9" max="9" width="31.7109375" customWidth="1"/>
    <col min="10" max="10" width="8.5703125" customWidth="1"/>
    <col min="11" max="11" width="12.5703125" bestFit="1" customWidth="1"/>
    <col min="12" max="12" width="14.85546875" customWidth="1"/>
    <col min="13" max="13" width="18.28515625" customWidth="1"/>
    <col min="14" max="14" width="10" customWidth="1"/>
  </cols>
  <sheetData>
    <row r="1" spans="1:14" x14ac:dyDescent="0.25">
      <c r="B1" s="18" t="s">
        <v>4</v>
      </c>
      <c r="C1" s="17"/>
      <c r="D1" s="1"/>
      <c r="E1" s="1"/>
      <c r="F1" s="1"/>
      <c r="G1" s="1"/>
      <c r="H1" s="1"/>
      <c r="I1" s="1"/>
      <c r="J1" s="1"/>
    </row>
    <row r="2" spans="1:14" x14ac:dyDescent="0.25">
      <c r="A2" s="1"/>
      <c r="B2" s="1" t="s">
        <v>1</v>
      </c>
      <c r="C2" s="1">
        <v>1</v>
      </c>
      <c r="D2" s="1"/>
      <c r="E2" s="1"/>
      <c r="F2" s="1"/>
      <c r="G2" s="1"/>
      <c r="H2" s="1"/>
      <c r="I2" s="1"/>
      <c r="J2" s="1"/>
    </row>
    <row r="3" spans="1:14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2"/>
      <c r="M3" s="2"/>
      <c r="N3" s="2"/>
    </row>
    <row r="4" spans="1:14" ht="15.75" thickBot="1" x14ac:dyDescent="0.3">
      <c r="A4" s="15" t="s">
        <v>0</v>
      </c>
      <c r="B4" s="3" t="s">
        <v>5</v>
      </c>
      <c r="C4" s="3" t="s">
        <v>47</v>
      </c>
      <c r="D4" s="3" t="s">
        <v>75</v>
      </c>
      <c r="E4" s="3" t="s">
        <v>114</v>
      </c>
      <c r="F4" s="3" t="s">
        <v>144</v>
      </c>
      <c r="G4" s="3" t="s">
        <v>146</v>
      </c>
      <c r="H4" s="3" t="s">
        <v>186</v>
      </c>
      <c r="I4" s="3" t="s">
        <v>203</v>
      </c>
      <c r="J4" s="3" t="s">
        <v>225</v>
      </c>
      <c r="K4" s="3" t="s">
        <v>2</v>
      </c>
      <c r="L4" s="3" t="s">
        <v>226</v>
      </c>
      <c r="M4" s="3" t="s">
        <v>227</v>
      </c>
      <c r="N4" s="4" t="s">
        <v>3</v>
      </c>
    </row>
    <row r="5" spans="1:14" x14ac:dyDescent="0.25">
      <c r="A5" s="14">
        <f>ROW(A5) - ROW($A$4)</f>
        <v>1</v>
      </c>
      <c r="B5" s="11" t="s">
        <v>6</v>
      </c>
      <c r="C5" s="11" t="s">
        <v>48</v>
      </c>
      <c r="D5" s="11" t="s">
        <v>76</v>
      </c>
      <c r="E5" s="11" t="s">
        <v>115</v>
      </c>
      <c r="F5" s="11" t="s">
        <v>145</v>
      </c>
      <c r="G5" s="11" t="s">
        <v>147</v>
      </c>
      <c r="H5" s="11" t="s">
        <v>76</v>
      </c>
      <c r="I5" s="11" t="s">
        <v>204</v>
      </c>
      <c r="J5" s="11">
        <v>1</v>
      </c>
      <c r="K5" s="12">
        <f>J5*$C$2</f>
        <v>1</v>
      </c>
      <c r="L5" s="12">
        <v>9024384</v>
      </c>
      <c r="M5" s="12">
        <v>0.12</v>
      </c>
      <c r="N5" s="10">
        <f>K5*M5</f>
        <v>0.12</v>
      </c>
    </row>
    <row r="6" spans="1:14" x14ac:dyDescent="0.25">
      <c r="A6" s="13">
        <f t="shared" ref="A6:A45" si="0">ROW(A6) - ROW($A$4)</f>
        <v>2</v>
      </c>
      <c r="B6" s="5" t="s">
        <v>7</v>
      </c>
      <c r="C6" s="5" t="s">
        <v>49</v>
      </c>
      <c r="D6" s="5" t="s">
        <v>77</v>
      </c>
      <c r="E6" s="5" t="s">
        <v>115</v>
      </c>
      <c r="F6" s="5" t="s">
        <v>145</v>
      </c>
      <c r="G6" s="5" t="s">
        <v>148</v>
      </c>
      <c r="H6" s="5" t="s">
        <v>77</v>
      </c>
      <c r="I6" s="5" t="s">
        <v>204</v>
      </c>
      <c r="J6" s="5">
        <v>1</v>
      </c>
      <c r="K6" s="6">
        <f t="shared" ref="K6:K45" si="1">J6*$C$2</f>
        <v>1</v>
      </c>
      <c r="L6" s="6">
        <v>18094667</v>
      </c>
      <c r="M6" s="6">
        <v>0.11</v>
      </c>
      <c r="N6" s="9">
        <f t="shared" ref="N6:N45" si="2">K6*M6</f>
        <v>0.11</v>
      </c>
    </row>
    <row r="7" spans="1:14" x14ac:dyDescent="0.25">
      <c r="A7" s="14">
        <f>ROW(A7) - ROW($A$4)</f>
        <v>3</v>
      </c>
      <c r="B7" s="11" t="s">
        <v>8</v>
      </c>
      <c r="C7" s="11" t="s">
        <v>50</v>
      </c>
      <c r="D7" s="11" t="s">
        <v>78</v>
      </c>
      <c r="E7" s="11" t="s">
        <v>116</v>
      </c>
      <c r="F7" s="11" t="s">
        <v>145</v>
      </c>
      <c r="G7" s="11" t="s">
        <v>149</v>
      </c>
      <c r="H7" s="11" t="s">
        <v>78</v>
      </c>
      <c r="I7" s="11" t="s">
        <v>205</v>
      </c>
      <c r="J7" s="11">
        <v>1</v>
      </c>
      <c r="K7" s="12">
        <f>J7*$C$2</f>
        <v>1</v>
      </c>
      <c r="L7" s="12">
        <v>140486</v>
      </c>
      <c r="M7" s="12">
        <v>0.34</v>
      </c>
      <c r="N7" s="10">
        <f>K7*M7</f>
        <v>0.34</v>
      </c>
    </row>
    <row r="8" spans="1:14" x14ac:dyDescent="0.25">
      <c r="A8" s="13">
        <f t="shared" si="0"/>
        <v>4</v>
      </c>
      <c r="B8" s="5" t="s">
        <v>9</v>
      </c>
      <c r="C8" s="5" t="s">
        <v>51</v>
      </c>
      <c r="D8" s="5" t="s">
        <v>79</v>
      </c>
      <c r="E8" s="5" t="s">
        <v>117</v>
      </c>
      <c r="F8" s="5" t="s">
        <v>145</v>
      </c>
      <c r="G8" s="5" t="s">
        <v>150</v>
      </c>
      <c r="H8" s="5" t="s">
        <v>187</v>
      </c>
      <c r="I8" s="5" t="s">
        <v>205</v>
      </c>
      <c r="J8" s="5">
        <v>3</v>
      </c>
      <c r="K8" s="6">
        <f t="shared" ref="K8" si="3">J8*$C$2</f>
        <v>3</v>
      </c>
      <c r="L8" s="6">
        <v>1207934</v>
      </c>
      <c r="M8" s="6">
        <v>0.21</v>
      </c>
      <c r="N8" s="9">
        <f t="shared" ref="N8" si="4">K8*M8</f>
        <v>0.63</v>
      </c>
    </row>
    <row r="9" spans="1:14" x14ac:dyDescent="0.25">
      <c r="A9" s="14">
        <f>ROW(A9) - ROW($A$4)</f>
        <v>5</v>
      </c>
      <c r="B9" s="11" t="s">
        <v>10</v>
      </c>
      <c r="C9" s="11" t="s">
        <v>51</v>
      </c>
      <c r="D9" s="11" t="s">
        <v>80</v>
      </c>
      <c r="E9" s="11" t="s">
        <v>118</v>
      </c>
      <c r="F9" s="11" t="s">
        <v>145</v>
      </c>
      <c r="G9" s="11" t="s">
        <v>151</v>
      </c>
      <c r="H9" s="11" t="s">
        <v>188</v>
      </c>
      <c r="I9" s="11" t="s">
        <v>204</v>
      </c>
      <c r="J9" s="11">
        <v>2</v>
      </c>
      <c r="K9" s="12">
        <f>J9*$C$2</f>
        <v>2</v>
      </c>
      <c r="L9" s="12">
        <v>1921319</v>
      </c>
      <c r="M9" s="12">
        <v>0.19</v>
      </c>
      <c r="N9" s="10">
        <f>K9*M9</f>
        <v>0.38</v>
      </c>
    </row>
    <row r="10" spans="1:14" x14ac:dyDescent="0.25">
      <c r="A10" s="13">
        <f t="shared" si="0"/>
        <v>6</v>
      </c>
      <c r="B10" s="5" t="s">
        <v>11</v>
      </c>
      <c r="C10" s="5" t="s">
        <v>52</v>
      </c>
      <c r="D10" s="5" t="s">
        <v>81</v>
      </c>
      <c r="E10" s="5" t="s">
        <v>119</v>
      </c>
      <c r="F10" s="5" t="s">
        <v>145</v>
      </c>
      <c r="G10" s="5" t="s">
        <v>152</v>
      </c>
      <c r="H10" s="5" t="s">
        <v>81</v>
      </c>
      <c r="I10" s="5" t="s">
        <v>206</v>
      </c>
      <c r="J10" s="5">
        <v>2</v>
      </c>
      <c r="K10" s="6">
        <f t="shared" ref="K10:K12" si="5">J10*$C$2</f>
        <v>2</v>
      </c>
      <c r="L10" s="6">
        <v>6411</v>
      </c>
      <c r="M10" s="6">
        <v>0.1</v>
      </c>
      <c r="N10" s="9">
        <f t="shared" ref="N10:N12" si="6">K10*M10</f>
        <v>0.2</v>
      </c>
    </row>
    <row r="11" spans="1:14" x14ac:dyDescent="0.25">
      <c r="A11" s="14">
        <f>ROW(A11) - ROW($A$4)</f>
        <v>7</v>
      </c>
      <c r="B11" s="11" t="s">
        <v>12</v>
      </c>
      <c r="C11" s="11" t="s">
        <v>49</v>
      </c>
      <c r="D11" s="11" t="s">
        <v>77</v>
      </c>
      <c r="E11" s="11" t="s">
        <v>115</v>
      </c>
      <c r="F11" s="11" t="s">
        <v>145</v>
      </c>
      <c r="G11" s="11" t="s">
        <v>153</v>
      </c>
      <c r="H11" s="11" t="s">
        <v>77</v>
      </c>
      <c r="I11" s="11" t="s">
        <v>204</v>
      </c>
      <c r="J11" s="11">
        <v>6</v>
      </c>
      <c r="K11" s="12">
        <f>J11*$C$2</f>
        <v>6</v>
      </c>
      <c r="L11" s="12">
        <v>18094667</v>
      </c>
      <c r="M11" s="12">
        <v>0.11</v>
      </c>
      <c r="N11" s="10">
        <f>K11*M11</f>
        <v>0.66</v>
      </c>
    </row>
    <row r="12" spans="1:14" x14ac:dyDescent="0.25">
      <c r="A12" s="13">
        <f t="shared" si="0"/>
        <v>8</v>
      </c>
      <c r="B12" s="5" t="s">
        <v>13</v>
      </c>
      <c r="C12" s="5" t="s">
        <v>53</v>
      </c>
      <c r="D12" s="5" t="s">
        <v>82</v>
      </c>
      <c r="E12" s="5" t="s">
        <v>120</v>
      </c>
      <c r="F12" s="5" t="s">
        <v>145</v>
      </c>
      <c r="G12" s="5" t="s">
        <v>154</v>
      </c>
      <c r="H12" s="5" t="s">
        <v>189</v>
      </c>
      <c r="I12" s="5" t="s">
        <v>206</v>
      </c>
      <c r="J12" s="5">
        <v>2</v>
      </c>
      <c r="K12" s="6">
        <f t="shared" ref="K12" si="7">J12*$C$2</f>
        <v>2</v>
      </c>
      <c r="L12" s="6">
        <v>721063</v>
      </c>
      <c r="M12" s="6">
        <v>0.1</v>
      </c>
      <c r="N12" s="9">
        <f t="shared" ref="N12" si="8">K12*M12</f>
        <v>0.2</v>
      </c>
    </row>
    <row r="13" spans="1:14" x14ac:dyDescent="0.25">
      <c r="A13" s="14">
        <f>ROW(A13) - ROW($A$4)</f>
        <v>9</v>
      </c>
      <c r="B13" s="11" t="s">
        <v>14</v>
      </c>
      <c r="C13" s="11" t="s">
        <v>54</v>
      </c>
      <c r="D13" s="11" t="s">
        <v>83</v>
      </c>
      <c r="E13" s="11" t="s">
        <v>121</v>
      </c>
      <c r="F13" s="11" t="s">
        <v>145</v>
      </c>
      <c r="G13" s="11" t="s">
        <v>155</v>
      </c>
      <c r="H13" s="11" t="s">
        <v>83</v>
      </c>
      <c r="I13" s="11" t="s">
        <v>204</v>
      </c>
      <c r="J13" s="11">
        <v>3</v>
      </c>
      <c r="K13" s="12">
        <f>J13*$C$2</f>
        <v>3</v>
      </c>
      <c r="L13" s="12">
        <v>62593</v>
      </c>
      <c r="M13" s="12">
        <v>0.43</v>
      </c>
      <c r="N13" s="10">
        <f>K13*M13</f>
        <v>1.29</v>
      </c>
    </row>
    <row r="14" spans="1:14" x14ac:dyDescent="0.25">
      <c r="A14" s="13">
        <f t="shared" si="0"/>
        <v>10</v>
      </c>
      <c r="B14" s="5" t="s">
        <v>15</v>
      </c>
      <c r="C14" s="5" t="s">
        <v>55</v>
      </c>
      <c r="D14" s="5" t="s">
        <v>84</v>
      </c>
      <c r="E14" s="5" t="s">
        <v>122</v>
      </c>
      <c r="F14" s="5" t="s">
        <v>145</v>
      </c>
      <c r="G14" s="5" t="s">
        <v>156</v>
      </c>
      <c r="H14" s="5" t="s">
        <v>84</v>
      </c>
      <c r="I14" s="5" t="s">
        <v>207</v>
      </c>
      <c r="J14" s="5">
        <v>1</v>
      </c>
      <c r="K14" s="6">
        <f t="shared" ref="K14:K20" si="9">J14*$C$2</f>
        <v>1</v>
      </c>
      <c r="L14" s="6">
        <v>12085</v>
      </c>
      <c r="M14" s="6">
        <v>2.66</v>
      </c>
      <c r="N14" s="9">
        <f t="shared" ref="N14:N20" si="10">K14*M14</f>
        <v>2.66</v>
      </c>
    </row>
    <row r="15" spans="1:14" x14ac:dyDescent="0.25">
      <c r="A15" s="14">
        <f>ROW(A15) - ROW($A$4)</f>
        <v>11</v>
      </c>
      <c r="B15" s="11" t="s">
        <v>16</v>
      </c>
      <c r="C15" s="11" t="s">
        <v>56</v>
      </c>
      <c r="D15" s="11" t="s">
        <v>85</v>
      </c>
      <c r="E15" s="11" t="s">
        <v>123</v>
      </c>
      <c r="F15" s="11" t="s">
        <v>145</v>
      </c>
      <c r="G15" s="11" t="s">
        <v>157</v>
      </c>
      <c r="H15" s="11" t="s">
        <v>85</v>
      </c>
      <c r="I15" s="11" t="s">
        <v>208</v>
      </c>
      <c r="J15" s="11">
        <v>1</v>
      </c>
      <c r="K15" s="12">
        <f>J15*$C$2</f>
        <v>1</v>
      </c>
      <c r="L15" s="12">
        <v>1150</v>
      </c>
      <c r="M15" s="12">
        <v>1.05</v>
      </c>
      <c r="N15" s="10">
        <f>K15*M15</f>
        <v>1.05</v>
      </c>
    </row>
    <row r="16" spans="1:14" x14ac:dyDescent="0.25">
      <c r="A16" s="13">
        <f t="shared" si="0"/>
        <v>12</v>
      </c>
      <c r="B16" s="5" t="s">
        <v>17</v>
      </c>
      <c r="C16" s="5" t="s">
        <v>57</v>
      </c>
      <c r="D16" s="5" t="s">
        <v>86</v>
      </c>
      <c r="E16" s="5" t="s">
        <v>124</v>
      </c>
      <c r="F16" s="5" t="s">
        <v>145</v>
      </c>
      <c r="G16" s="5" t="s">
        <v>158</v>
      </c>
      <c r="H16" s="5" t="s">
        <v>86</v>
      </c>
      <c r="I16" s="5" t="s">
        <v>209</v>
      </c>
      <c r="J16" s="5">
        <v>1</v>
      </c>
      <c r="K16" s="6">
        <f t="shared" ref="K16" si="11">J16*$C$2</f>
        <v>1</v>
      </c>
      <c r="L16" s="6">
        <v>100</v>
      </c>
      <c r="M16" s="6">
        <v>21</v>
      </c>
      <c r="N16" s="9">
        <f t="shared" ref="N16" si="12">K16*M16</f>
        <v>21</v>
      </c>
    </row>
    <row r="17" spans="1:14" x14ac:dyDescent="0.25">
      <c r="A17" s="14">
        <f>ROW(A17) - ROW($A$4)</f>
        <v>13</v>
      </c>
      <c r="B17" s="11" t="s">
        <v>18</v>
      </c>
      <c r="C17" s="11" t="s">
        <v>58</v>
      </c>
      <c r="D17" s="11" t="s">
        <v>87</v>
      </c>
      <c r="E17" s="11" t="s">
        <v>87</v>
      </c>
      <c r="F17" s="11"/>
      <c r="G17" s="11"/>
      <c r="H17" s="11" t="s">
        <v>87</v>
      </c>
      <c r="I17" s="11" t="s">
        <v>210</v>
      </c>
      <c r="J17" s="11">
        <v>1</v>
      </c>
      <c r="K17" s="12">
        <f>J17*$C$2</f>
        <v>1</v>
      </c>
      <c r="L17" s="12"/>
      <c r="M17" s="12"/>
      <c r="N17" s="10">
        <f>K17*M17</f>
        <v>0</v>
      </c>
    </row>
    <row r="18" spans="1:14" x14ac:dyDescent="0.25">
      <c r="A18" s="13">
        <f t="shared" si="0"/>
        <v>14</v>
      </c>
      <c r="B18" s="5" t="s">
        <v>19</v>
      </c>
      <c r="C18" s="5"/>
      <c r="D18" s="5" t="s">
        <v>88</v>
      </c>
      <c r="E18" s="5"/>
      <c r="F18" s="5" t="s">
        <v>145</v>
      </c>
      <c r="G18" s="5" t="s">
        <v>159</v>
      </c>
      <c r="H18" s="5" t="s">
        <v>88</v>
      </c>
      <c r="I18" s="5" t="s">
        <v>211</v>
      </c>
      <c r="J18" s="5">
        <v>4</v>
      </c>
      <c r="K18" s="6">
        <f t="shared" ref="K18:K20" si="13">J18*$C$2</f>
        <v>4</v>
      </c>
      <c r="L18" s="6">
        <v>23842</v>
      </c>
      <c r="M18" s="6">
        <v>4.79</v>
      </c>
      <c r="N18" s="9">
        <f t="shared" ref="N18:N20" si="14">K18*M18</f>
        <v>19.16</v>
      </c>
    </row>
    <row r="19" spans="1:14" x14ac:dyDescent="0.25">
      <c r="A19" s="14">
        <f>ROW(A19) - ROW($A$4)</f>
        <v>15</v>
      </c>
      <c r="B19" s="11" t="s">
        <v>20</v>
      </c>
      <c r="C19" s="11"/>
      <c r="D19" s="11" t="s">
        <v>89</v>
      </c>
      <c r="E19" s="11"/>
      <c r="F19" s="11" t="s">
        <v>145</v>
      </c>
      <c r="G19" s="11" t="s">
        <v>160</v>
      </c>
      <c r="H19" s="11" t="s">
        <v>89</v>
      </c>
      <c r="I19" s="11" t="s">
        <v>211</v>
      </c>
      <c r="J19" s="11">
        <v>1</v>
      </c>
      <c r="K19" s="12">
        <f>J19*$C$2</f>
        <v>1</v>
      </c>
      <c r="L19" s="12">
        <v>120302</v>
      </c>
      <c r="M19" s="12">
        <v>0.59</v>
      </c>
      <c r="N19" s="10">
        <f>K19*M19</f>
        <v>0.59</v>
      </c>
    </row>
    <row r="20" spans="1:14" x14ac:dyDescent="0.25">
      <c r="A20" s="13">
        <f t="shared" si="0"/>
        <v>16</v>
      </c>
      <c r="B20" s="5" t="s">
        <v>21</v>
      </c>
      <c r="C20" s="5" t="s">
        <v>59</v>
      </c>
      <c r="D20" s="5" t="s">
        <v>90</v>
      </c>
      <c r="E20" s="5" t="s">
        <v>125</v>
      </c>
      <c r="F20" s="5" t="s">
        <v>145</v>
      </c>
      <c r="G20" s="5" t="s">
        <v>161</v>
      </c>
      <c r="H20" s="5" t="s">
        <v>90</v>
      </c>
      <c r="I20" s="5" t="s">
        <v>212</v>
      </c>
      <c r="J20" s="5">
        <v>1</v>
      </c>
      <c r="K20" s="6">
        <f t="shared" ref="K20" si="15">J20*$C$2</f>
        <v>1</v>
      </c>
      <c r="L20" s="6">
        <v>64196</v>
      </c>
      <c r="M20" s="6">
        <v>0.15</v>
      </c>
      <c r="N20" s="9">
        <f t="shared" ref="N20" si="16">K20*M20</f>
        <v>0.15</v>
      </c>
    </row>
    <row r="21" spans="1:14" x14ac:dyDescent="0.25">
      <c r="A21" s="14">
        <f>ROW(A21) - ROW($A$4)</f>
        <v>17</v>
      </c>
      <c r="B21" s="11" t="s">
        <v>22</v>
      </c>
      <c r="C21" s="11" t="s">
        <v>60</v>
      </c>
      <c r="D21" s="11" t="s">
        <v>91</v>
      </c>
      <c r="E21" s="11" t="s">
        <v>126</v>
      </c>
      <c r="F21" s="11" t="s">
        <v>145</v>
      </c>
      <c r="G21" s="11" t="s">
        <v>162</v>
      </c>
      <c r="H21" s="11" t="s">
        <v>91</v>
      </c>
      <c r="I21" s="11" t="s">
        <v>204</v>
      </c>
      <c r="J21" s="11">
        <v>1</v>
      </c>
      <c r="K21" s="12">
        <f>J21*$C$2</f>
        <v>1</v>
      </c>
      <c r="L21" s="12">
        <v>95759</v>
      </c>
      <c r="M21" s="12">
        <v>0.16</v>
      </c>
      <c r="N21" s="10">
        <f>K21*M21</f>
        <v>0.16</v>
      </c>
    </row>
    <row r="22" spans="1:14" x14ac:dyDescent="0.25">
      <c r="A22" s="13">
        <f t="shared" si="0"/>
        <v>18</v>
      </c>
      <c r="B22" s="5" t="s">
        <v>23</v>
      </c>
      <c r="C22" s="5" t="s">
        <v>61</v>
      </c>
      <c r="D22" s="5" t="s">
        <v>92</v>
      </c>
      <c r="E22" s="5" t="s">
        <v>127</v>
      </c>
      <c r="F22" s="5" t="s">
        <v>145</v>
      </c>
      <c r="G22" s="5" t="s">
        <v>163</v>
      </c>
      <c r="H22" s="5" t="s">
        <v>92</v>
      </c>
      <c r="I22" s="5" t="s">
        <v>213</v>
      </c>
      <c r="J22" s="5">
        <v>2</v>
      </c>
      <c r="K22" s="6">
        <f t="shared" ref="K22:K36" si="17">J22*$C$2</f>
        <v>2</v>
      </c>
      <c r="L22" s="6">
        <v>7471</v>
      </c>
      <c r="M22" s="6">
        <v>0.1</v>
      </c>
      <c r="N22" s="9">
        <f t="shared" ref="N22:N36" si="18">K22*M22</f>
        <v>0.2</v>
      </c>
    </row>
    <row r="23" spans="1:14" x14ac:dyDescent="0.25">
      <c r="A23" s="14">
        <f>ROW(A23) - ROW($A$4)</f>
        <v>19</v>
      </c>
      <c r="B23" s="11" t="s">
        <v>24</v>
      </c>
      <c r="C23" s="11" t="s">
        <v>62</v>
      </c>
      <c r="D23" s="11" t="s">
        <v>93</v>
      </c>
      <c r="E23" s="11" t="s">
        <v>128</v>
      </c>
      <c r="F23" s="11"/>
      <c r="G23" s="11"/>
      <c r="H23" s="11" t="s">
        <v>190</v>
      </c>
      <c r="I23" s="11" t="s">
        <v>208</v>
      </c>
      <c r="J23" s="11">
        <v>1</v>
      </c>
      <c r="K23" s="12">
        <f>J23*$C$2</f>
        <v>1</v>
      </c>
      <c r="L23" s="12"/>
      <c r="M23" s="12"/>
      <c r="N23" s="10">
        <f>K23*M23</f>
        <v>0</v>
      </c>
    </row>
    <row r="24" spans="1:14" x14ac:dyDescent="0.25">
      <c r="A24" s="13">
        <f t="shared" si="0"/>
        <v>20</v>
      </c>
      <c r="B24" s="5" t="s">
        <v>25</v>
      </c>
      <c r="C24" s="5" t="s">
        <v>63</v>
      </c>
      <c r="D24" s="5" t="s">
        <v>94</v>
      </c>
      <c r="E24" s="5" t="s">
        <v>129</v>
      </c>
      <c r="F24" s="5" t="s">
        <v>145</v>
      </c>
      <c r="G24" s="5" t="s">
        <v>164</v>
      </c>
      <c r="H24" s="5" t="s">
        <v>94</v>
      </c>
      <c r="I24" s="5" t="s">
        <v>214</v>
      </c>
      <c r="J24" s="5">
        <v>1</v>
      </c>
      <c r="K24" s="6">
        <f t="shared" ref="K24" si="19">J24*$C$2</f>
        <v>1</v>
      </c>
      <c r="L24" s="6">
        <v>36305</v>
      </c>
      <c r="M24" s="6">
        <v>0.11</v>
      </c>
      <c r="N24" s="9">
        <f t="shared" ref="N24" si="20">K24*M24</f>
        <v>0.11</v>
      </c>
    </row>
    <row r="25" spans="1:14" x14ac:dyDescent="0.25">
      <c r="A25" s="14">
        <f>ROW(A25) - ROW($A$4)</f>
        <v>21</v>
      </c>
      <c r="B25" s="11" t="s">
        <v>26</v>
      </c>
      <c r="C25" s="11"/>
      <c r="D25" s="11" t="s">
        <v>95</v>
      </c>
      <c r="E25" s="11" t="s">
        <v>130</v>
      </c>
      <c r="F25" s="11" t="s">
        <v>145</v>
      </c>
      <c r="G25" s="11" t="s">
        <v>165</v>
      </c>
      <c r="H25" s="11" t="s">
        <v>191</v>
      </c>
      <c r="I25" s="11" t="s">
        <v>206</v>
      </c>
      <c r="J25" s="11">
        <v>1</v>
      </c>
      <c r="K25" s="12">
        <f>J25*$C$2</f>
        <v>1</v>
      </c>
      <c r="L25" s="12">
        <v>43305</v>
      </c>
      <c r="M25" s="12">
        <v>0.1</v>
      </c>
      <c r="N25" s="10">
        <f>K25*M25</f>
        <v>0.1</v>
      </c>
    </row>
    <row r="26" spans="1:14" x14ac:dyDescent="0.25">
      <c r="A26" s="13">
        <f t="shared" si="0"/>
        <v>22</v>
      </c>
      <c r="B26" s="5" t="s">
        <v>27</v>
      </c>
      <c r="C26" s="5"/>
      <c r="D26" s="5" t="s">
        <v>96</v>
      </c>
      <c r="E26" s="5" t="s">
        <v>130</v>
      </c>
      <c r="F26" s="5" t="s">
        <v>145</v>
      </c>
      <c r="G26" s="5" t="s">
        <v>166</v>
      </c>
      <c r="H26" s="5" t="s">
        <v>192</v>
      </c>
      <c r="I26" s="5" t="s">
        <v>206</v>
      </c>
      <c r="J26" s="5">
        <v>1</v>
      </c>
      <c r="K26" s="6">
        <f t="shared" ref="K26:K28" si="21">J26*$C$2</f>
        <v>1</v>
      </c>
      <c r="L26" s="6">
        <v>2592389</v>
      </c>
      <c r="M26" s="6">
        <v>0.1</v>
      </c>
      <c r="N26" s="9">
        <f t="shared" ref="N26:N28" si="22">K26*M26</f>
        <v>0.1</v>
      </c>
    </row>
    <row r="27" spans="1:14" x14ac:dyDescent="0.25">
      <c r="A27" s="14">
        <f>ROW(A27) - ROW($A$4)</f>
        <v>23</v>
      </c>
      <c r="B27" s="11" t="s">
        <v>28</v>
      </c>
      <c r="C27" s="11"/>
      <c r="D27" s="11" t="s">
        <v>97</v>
      </c>
      <c r="E27" s="11" t="s">
        <v>130</v>
      </c>
      <c r="F27" s="11" t="s">
        <v>145</v>
      </c>
      <c r="G27" s="11" t="s">
        <v>167</v>
      </c>
      <c r="H27" s="11" t="s">
        <v>193</v>
      </c>
      <c r="I27" s="11" t="s">
        <v>206</v>
      </c>
      <c r="J27" s="11">
        <v>1</v>
      </c>
      <c r="K27" s="12">
        <f>J27*$C$2</f>
        <v>1</v>
      </c>
      <c r="L27" s="12">
        <v>183939</v>
      </c>
      <c r="M27" s="12">
        <v>0.1</v>
      </c>
      <c r="N27" s="10">
        <f>K27*M27</f>
        <v>0.1</v>
      </c>
    </row>
    <row r="28" spans="1:14" x14ac:dyDescent="0.25">
      <c r="A28" s="13">
        <f t="shared" si="0"/>
        <v>24</v>
      </c>
      <c r="B28" s="5" t="s">
        <v>29</v>
      </c>
      <c r="C28" s="5" t="s">
        <v>64</v>
      </c>
      <c r="D28" s="5" t="s">
        <v>98</v>
      </c>
      <c r="E28" s="5" t="s">
        <v>131</v>
      </c>
      <c r="F28" s="5" t="s">
        <v>145</v>
      </c>
      <c r="G28" s="5" t="s">
        <v>168</v>
      </c>
      <c r="H28" s="5" t="s">
        <v>98</v>
      </c>
      <c r="I28" s="5" t="s">
        <v>215</v>
      </c>
      <c r="J28" s="5">
        <v>1</v>
      </c>
      <c r="K28" s="6">
        <f t="shared" ref="K28" si="23">J28*$C$2</f>
        <v>1</v>
      </c>
      <c r="L28" s="6">
        <v>9250111</v>
      </c>
      <c r="M28" s="6">
        <v>0.1</v>
      </c>
      <c r="N28" s="9">
        <f t="shared" ref="N28" si="24">K28*M28</f>
        <v>0.1</v>
      </c>
    </row>
    <row r="29" spans="1:14" x14ac:dyDescent="0.25">
      <c r="A29" s="14">
        <f>ROW(A29) - ROW($A$4)</f>
        <v>25</v>
      </c>
      <c r="B29" s="11" t="s">
        <v>30</v>
      </c>
      <c r="C29" s="11"/>
      <c r="D29" s="11" t="s">
        <v>99</v>
      </c>
      <c r="E29" s="11" t="s">
        <v>130</v>
      </c>
      <c r="F29" s="11" t="s">
        <v>145</v>
      </c>
      <c r="G29" s="11" t="s">
        <v>169</v>
      </c>
      <c r="H29" s="11" t="s">
        <v>194</v>
      </c>
      <c r="I29" s="11" t="s">
        <v>206</v>
      </c>
      <c r="J29" s="11">
        <v>1</v>
      </c>
      <c r="K29" s="12">
        <f>J29*$C$2</f>
        <v>1</v>
      </c>
      <c r="L29" s="12">
        <v>12049890</v>
      </c>
      <c r="M29" s="12">
        <v>0.1</v>
      </c>
      <c r="N29" s="10">
        <f>K29*M29</f>
        <v>0.1</v>
      </c>
    </row>
    <row r="30" spans="1:14" x14ac:dyDescent="0.25">
      <c r="A30" s="13">
        <f t="shared" si="0"/>
        <v>26</v>
      </c>
      <c r="B30" s="5" t="s">
        <v>31</v>
      </c>
      <c r="C30" s="5" t="s">
        <v>65</v>
      </c>
      <c r="D30" s="5" t="s">
        <v>100</v>
      </c>
      <c r="E30" s="5" t="s">
        <v>132</v>
      </c>
      <c r="F30" s="5" t="s">
        <v>145</v>
      </c>
      <c r="G30" s="5" t="s">
        <v>170</v>
      </c>
      <c r="H30" s="5" t="s">
        <v>195</v>
      </c>
      <c r="I30" s="5" t="s">
        <v>206</v>
      </c>
      <c r="J30" s="5">
        <v>1</v>
      </c>
      <c r="K30" s="6">
        <f t="shared" ref="K30:K36" si="25">J30*$C$2</f>
        <v>1</v>
      </c>
      <c r="L30" s="6">
        <v>15475549</v>
      </c>
      <c r="M30" s="6">
        <v>0.1</v>
      </c>
      <c r="N30" s="9">
        <f t="shared" ref="N30:N36" si="26">K30*M30</f>
        <v>0.1</v>
      </c>
    </row>
    <row r="31" spans="1:14" x14ac:dyDescent="0.25">
      <c r="A31" s="14">
        <f>ROW(A31) - ROW($A$4)</f>
        <v>27</v>
      </c>
      <c r="B31" s="11" t="s">
        <v>32</v>
      </c>
      <c r="C31" s="11"/>
      <c r="D31" s="11" t="s">
        <v>101</v>
      </c>
      <c r="E31" s="11" t="s">
        <v>130</v>
      </c>
      <c r="F31" s="11" t="s">
        <v>145</v>
      </c>
      <c r="G31" s="11" t="s">
        <v>171</v>
      </c>
      <c r="H31" s="11" t="s">
        <v>196</v>
      </c>
      <c r="I31" s="11" t="s">
        <v>206</v>
      </c>
      <c r="J31" s="11">
        <v>1</v>
      </c>
      <c r="K31" s="12">
        <f>J31*$C$2</f>
        <v>1</v>
      </c>
      <c r="L31" s="12">
        <v>108398</v>
      </c>
      <c r="M31" s="12">
        <v>0.1</v>
      </c>
      <c r="N31" s="10">
        <f>K31*M31</f>
        <v>0.1</v>
      </c>
    </row>
    <row r="32" spans="1:14" x14ac:dyDescent="0.25">
      <c r="A32" s="13">
        <f t="shared" si="0"/>
        <v>28</v>
      </c>
      <c r="B32" s="5" t="s">
        <v>33</v>
      </c>
      <c r="C32" s="5" t="s">
        <v>66</v>
      </c>
      <c r="D32" s="5" t="s">
        <v>102</v>
      </c>
      <c r="E32" s="5" t="s">
        <v>132</v>
      </c>
      <c r="F32" s="5" t="s">
        <v>145</v>
      </c>
      <c r="G32" s="5" t="s">
        <v>172</v>
      </c>
      <c r="H32" s="5" t="s">
        <v>102</v>
      </c>
      <c r="I32" s="5" t="s">
        <v>215</v>
      </c>
      <c r="J32" s="5">
        <v>1</v>
      </c>
      <c r="K32" s="6">
        <f t="shared" ref="K32" si="27">J32*$C$2</f>
        <v>1</v>
      </c>
      <c r="L32" s="6">
        <v>5940</v>
      </c>
      <c r="M32" s="6">
        <v>0.1</v>
      </c>
      <c r="N32" s="9">
        <f t="shared" ref="N32" si="28">K32*M32</f>
        <v>0.1</v>
      </c>
    </row>
    <row r="33" spans="1:14" x14ac:dyDescent="0.25">
      <c r="A33" s="14">
        <f>ROW(A33) - ROW($A$4)</f>
        <v>29</v>
      </c>
      <c r="B33" s="11" t="s">
        <v>34</v>
      </c>
      <c r="C33" s="11"/>
      <c r="D33" s="11" t="s">
        <v>103</v>
      </c>
      <c r="E33" s="11" t="s">
        <v>133</v>
      </c>
      <c r="F33" s="11" t="s">
        <v>145</v>
      </c>
      <c r="G33" s="11" t="s">
        <v>173</v>
      </c>
      <c r="H33" s="11" t="s">
        <v>103</v>
      </c>
      <c r="I33" s="11" t="s">
        <v>216</v>
      </c>
      <c r="J33" s="11">
        <v>1</v>
      </c>
      <c r="K33" s="12">
        <f>J33*$C$2</f>
        <v>1</v>
      </c>
      <c r="L33" s="12">
        <v>2077483</v>
      </c>
      <c r="M33" s="12">
        <v>0.33</v>
      </c>
      <c r="N33" s="10">
        <f>K33*M33</f>
        <v>0.33</v>
      </c>
    </row>
    <row r="34" spans="1:14" x14ac:dyDescent="0.25">
      <c r="A34" s="13">
        <f t="shared" si="0"/>
        <v>30</v>
      </c>
      <c r="B34" s="5" t="s">
        <v>35</v>
      </c>
      <c r="C34" s="5"/>
      <c r="D34" s="5"/>
      <c r="E34" s="5" t="s">
        <v>134</v>
      </c>
      <c r="F34" s="5" t="s">
        <v>145</v>
      </c>
      <c r="G34" s="5" t="s">
        <v>174</v>
      </c>
      <c r="H34" s="5" t="s">
        <v>197</v>
      </c>
      <c r="I34" s="5" t="s">
        <v>217</v>
      </c>
      <c r="J34" s="5">
        <v>1</v>
      </c>
      <c r="K34" s="6">
        <f t="shared" ref="K34:K36" si="29">J34*$C$2</f>
        <v>1</v>
      </c>
      <c r="L34" s="6">
        <v>2100</v>
      </c>
      <c r="M34" s="6">
        <v>11</v>
      </c>
      <c r="N34" s="9">
        <f t="shared" ref="N34:N36" si="30">K34*M34</f>
        <v>11</v>
      </c>
    </row>
    <row r="35" spans="1:14" x14ac:dyDescent="0.25">
      <c r="A35" s="14">
        <f>ROW(A35) - ROW($A$4)</f>
        <v>31</v>
      </c>
      <c r="B35" s="11" t="s">
        <v>36</v>
      </c>
      <c r="C35" s="11"/>
      <c r="D35" s="11" t="s">
        <v>104</v>
      </c>
      <c r="E35" s="11" t="s">
        <v>134</v>
      </c>
      <c r="F35" s="11" t="s">
        <v>145</v>
      </c>
      <c r="G35" s="11" t="s">
        <v>175</v>
      </c>
      <c r="H35" s="11" t="s">
        <v>198</v>
      </c>
      <c r="I35" s="11" t="s">
        <v>218</v>
      </c>
      <c r="J35" s="11">
        <v>1</v>
      </c>
      <c r="K35" s="12">
        <f>J35*$C$2</f>
        <v>1</v>
      </c>
      <c r="L35" s="12">
        <v>984</v>
      </c>
      <c r="M35" s="12">
        <v>17.850000000000001</v>
      </c>
      <c r="N35" s="10">
        <f>K35*M35</f>
        <v>17.850000000000001</v>
      </c>
    </row>
    <row r="36" spans="1:14" x14ac:dyDescent="0.25">
      <c r="A36" s="13">
        <f t="shared" si="0"/>
        <v>32</v>
      </c>
      <c r="B36" s="5" t="s">
        <v>37</v>
      </c>
      <c r="C36" s="5" t="s">
        <v>67</v>
      </c>
      <c r="D36" s="5" t="s">
        <v>105</v>
      </c>
      <c r="E36" s="5" t="s">
        <v>135</v>
      </c>
      <c r="F36" s="5" t="s">
        <v>145</v>
      </c>
      <c r="G36" s="5" t="s">
        <v>176</v>
      </c>
      <c r="H36" s="5" t="s">
        <v>105</v>
      </c>
      <c r="I36" s="5" t="s">
        <v>219</v>
      </c>
      <c r="J36" s="5">
        <v>1</v>
      </c>
      <c r="K36" s="6">
        <f t="shared" ref="K36" si="31">J36*$C$2</f>
        <v>1</v>
      </c>
      <c r="L36" s="6">
        <v>2116</v>
      </c>
      <c r="M36" s="6">
        <v>6.13</v>
      </c>
      <c r="N36" s="9">
        <f t="shared" ref="N36" si="32">K36*M36</f>
        <v>6.13</v>
      </c>
    </row>
    <row r="37" spans="1:14" x14ac:dyDescent="0.25">
      <c r="A37" s="14">
        <f>ROW(A37) - ROW($A$4)</f>
        <v>33</v>
      </c>
      <c r="B37" s="11" t="s">
        <v>38</v>
      </c>
      <c r="C37" s="11"/>
      <c r="D37" s="11" t="s">
        <v>106</v>
      </c>
      <c r="E37" s="11" t="s">
        <v>136</v>
      </c>
      <c r="F37" s="11" t="s">
        <v>145</v>
      </c>
      <c r="G37" s="11" t="s">
        <v>177</v>
      </c>
      <c r="H37" s="11" t="s">
        <v>199</v>
      </c>
      <c r="I37" s="11" t="s">
        <v>219</v>
      </c>
      <c r="J37" s="11">
        <v>1</v>
      </c>
      <c r="K37" s="12">
        <f>J37*$C$2</f>
        <v>1</v>
      </c>
      <c r="L37" s="12">
        <v>128657</v>
      </c>
      <c r="M37" s="12">
        <v>1.78</v>
      </c>
      <c r="N37" s="10">
        <f>K37*M37</f>
        <v>1.78</v>
      </c>
    </row>
    <row r="38" spans="1:14" x14ac:dyDescent="0.25">
      <c r="A38" s="13">
        <f t="shared" si="0"/>
        <v>34</v>
      </c>
      <c r="B38" s="5" t="s">
        <v>39</v>
      </c>
      <c r="C38" s="5" t="s">
        <v>68</v>
      </c>
      <c r="D38" s="5" t="s">
        <v>107</v>
      </c>
      <c r="E38" s="5" t="s">
        <v>137</v>
      </c>
      <c r="F38" s="5" t="s">
        <v>145</v>
      </c>
      <c r="G38" s="5" t="s">
        <v>178</v>
      </c>
      <c r="H38" s="5" t="s">
        <v>107</v>
      </c>
      <c r="I38" s="5" t="s">
        <v>220</v>
      </c>
      <c r="J38" s="5">
        <v>1</v>
      </c>
      <c r="K38" s="6">
        <f t="shared" ref="K38:K45" si="33">J38*$C$2</f>
        <v>1</v>
      </c>
      <c r="L38" s="6">
        <v>23964</v>
      </c>
      <c r="M38" s="6">
        <v>0.19</v>
      </c>
      <c r="N38" s="9">
        <f t="shared" ref="N38:N45" si="34">K38*M38</f>
        <v>0.19</v>
      </c>
    </row>
    <row r="39" spans="1:14" x14ac:dyDescent="0.25">
      <c r="A39" s="14">
        <f>ROW(A39) - ROW($A$4)</f>
        <v>35</v>
      </c>
      <c r="B39" s="11" t="s">
        <v>40</v>
      </c>
      <c r="C39" s="11" t="s">
        <v>69</v>
      </c>
      <c r="D39" s="11" t="s">
        <v>108</v>
      </c>
      <c r="E39" s="11" t="s">
        <v>137</v>
      </c>
      <c r="F39" s="11" t="s">
        <v>145</v>
      </c>
      <c r="G39" s="11" t="s">
        <v>179</v>
      </c>
      <c r="H39" s="11" t="s">
        <v>108</v>
      </c>
      <c r="I39" s="11" t="s">
        <v>220</v>
      </c>
      <c r="J39" s="11">
        <v>1</v>
      </c>
      <c r="K39" s="12">
        <f>J39*$C$2</f>
        <v>1</v>
      </c>
      <c r="L39" s="12">
        <v>253873</v>
      </c>
      <c r="M39" s="12">
        <v>0.27</v>
      </c>
      <c r="N39" s="10">
        <f>K39*M39</f>
        <v>0.27</v>
      </c>
    </row>
    <row r="40" spans="1:14" x14ac:dyDescent="0.25">
      <c r="A40" s="13">
        <f t="shared" si="0"/>
        <v>36</v>
      </c>
      <c r="B40" s="5" t="s">
        <v>41</v>
      </c>
      <c r="C40" s="5" t="s">
        <v>70</v>
      </c>
      <c r="D40" s="5" t="s">
        <v>109</v>
      </c>
      <c r="E40" s="5" t="s">
        <v>138</v>
      </c>
      <c r="F40" s="5" t="s">
        <v>145</v>
      </c>
      <c r="G40" s="5" t="s">
        <v>180</v>
      </c>
      <c r="H40" s="5" t="s">
        <v>109</v>
      </c>
      <c r="I40" s="5" t="s">
        <v>221</v>
      </c>
      <c r="J40" s="5">
        <v>1</v>
      </c>
      <c r="K40" s="6">
        <f t="shared" ref="K40" si="35">J40*$C$2</f>
        <v>1</v>
      </c>
      <c r="L40" s="6">
        <v>7278</v>
      </c>
      <c r="M40" s="6">
        <v>1.76</v>
      </c>
      <c r="N40" s="9">
        <f t="shared" ref="N40" si="36">K40*M40</f>
        <v>1.76</v>
      </c>
    </row>
    <row r="41" spans="1:14" x14ac:dyDescent="0.25">
      <c r="A41" s="14">
        <f>ROW(A41) - ROW($A$4)</f>
        <v>37</v>
      </c>
      <c r="B41" s="11" t="s">
        <v>42</v>
      </c>
      <c r="C41" s="11" t="s">
        <v>71</v>
      </c>
      <c r="D41" s="11" t="s">
        <v>110</v>
      </c>
      <c r="E41" s="11" t="s">
        <v>139</v>
      </c>
      <c r="F41" s="11" t="s">
        <v>145</v>
      </c>
      <c r="G41" s="11" t="s">
        <v>181</v>
      </c>
      <c r="H41" s="11" t="s">
        <v>200</v>
      </c>
      <c r="I41" s="11" t="s">
        <v>222</v>
      </c>
      <c r="J41" s="11">
        <v>1</v>
      </c>
      <c r="K41" s="12">
        <f>J41*$C$2</f>
        <v>1</v>
      </c>
      <c r="L41" s="12">
        <v>35214</v>
      </c>
      <c r="M41" s="12">
        <v>3.88</v>
      </c>
      <c r="N41" s="10">
        <f>K41*M41</f>
        <v>3.88</v>
      </c>
    </row>
    <row r="42" spans="1:14" x14ac:dyDescent="0.25">
      <c r="A42" s="13">
        <f t="shared" si="0"/>
        <v>38</v>
      </c>
      <c r="B42" s="5" t="s">
        <v>43</v>
      </c>
      <c r="C42" s="5" t="s">
        <v>72</v>
      </c>
      <c r="D42" s="5">
        <v>732512120</v>
      </c>
      <c r="E42" s="5" t="s">
        <v>140</v>
      </c>
      <c r="F42" s="5" t="s">
        <v>145</v>
      </c>
      <c r="G42" s="5" t="s">
        <v>182</v>
      </c>
      <c r="H42" s="5" t="s">
        <v>201</v>
      </c>
      <c r="I42" s="5" t="s">
        <v>222</v>
      </c>
      <c r="J42" s="5">
        <v>2</v>
      </c>
      <c r="K42" s="6">
        <f t="shared" ref="K42:K44" si="37">J42*$C$2</f>
        <v>2</v>
      </c>
      <c r="L42" s="6">
        <v>9271</v>
      </c>
      <c r="M42" s="6">
        <v>4.49</v>
      </c>
      <c r="N42" s="9">
        <f t="shared" ref="N42:N44" si="38">K42*M42</f>
        <v>8.98</v>
      </c>
    </row>
    <row r="43" spans="1:14" x14ac:dyDescent="0.25">
      <c r="A43" s="14">
        <f>ROW(A43) - ROW($A$4)</f>
        <v>39</v>
      </c>
      <c r="B43" s="11" t="s">
        <v>44</v>
      </c>
      <c r="C43" s="11" t="s">
        <v>73</v>
      </c>
      <c r="D43" s="11" t="s">
        <v>111</v>
      </c>
      <c r="E43" s="11" t="s">
        <v>141</v>
      </c>
      <c r="F43" s="11" t="s">
        <v>145</v>
      </c>
      <c r="G43" s="11" t="s">
        <v>183</v>
      </c>
      <c r="H43" s="11" t="s">
        <v>111</v>
      </c>
      <c r="I43" s="11" t="s">
        <v>223</v>
      </c>
      <c r="J43" s="11">
        <v>1</v>
      </c>
      <c r="K43" s="12">
        <f>J43*$C$2</f>
        <v>1</v>
      </c>
      <c r="L43" s="12">
        <v>170376</v>
      </c>
      <c r="M43" s="12">
        <v>0.71</v>
      </c>
      <c r="N43" s="10">
        <f>K43*M43</f>
        <v>0.71</v>
      </c>
    </row>
    <row r="44" spans="1:14" x14ac:dyDescent="0.25">
      <c r="A44" s="13">
        <f t="shared" si="0"/>
        <v>40</v>
      </c>
      <c r="B44" s="5" t="s">
        <v>45</v>
      </c>
      <c r="C44" s="5" t="s">
        <v>74</v>
      </c>
      <c r="D44" s="5" t="s">
        <v>112</v>
      </c>
      <c r="E44" s="5" t="s">
        <v>142</v>
      </c>
      <c r="F44" s="5" t="s">
        <v>145</v>
      </c>
      <c r="G44" s="5" t="s">
        <v>184</v>
      </c>
      <c r="H44" s="5" t="s">
        <v>112</v>
      </c>
      <c r="I44" s="5" t="s">
        <v>216</v>
      </c>
      <c r="J44" s="5">
        <v>1</v>
      </c>
      <c r="K44" s="6">
        <f t="shared" ref="K44" si="39">J44*$C$2</f>
        <v>1</v>
      </c>
      <c r="L44" s="6">
        <v>64899</v>
      </c>
      <c r="M44" s="6">
        <v>0.8</v>
      </c>
      <c r="N44" s="9">
        <f t="shared" ref="N44" si="40">K44*M44</f>
        <v>0.8</v>
      </c>
    </row>
    <row r="45" spans="1:14" ht="15.75" thickBot="1" x14ac:dyDescent="0.3">
      <c r="A45" s="14">
        <f>ROW(A45) - ROW($A$4)</f>
        <v>41</v>
      </c>
      <c r="B45" s="11" t="s">
        <v>46</v>
      </c>
      <c r="C45" s="11"/>
      <c r="D45" s="11" t="s">
        <v>113</v>
      </c>
      <c r="E45" s="11" t="s">
        <v>143</v>
      </c>
      <c r="F45" s="11" t="s">
        <v>145</v>
      </c>
      <c r="G45" s="11" t="s">
        <v>185</v>
      </c>
      <c r="H45" s="11" t="s">
        <v>202</v>
      </c>
      <c r="I45" s="11" t="s">
        <v>224</v>
      </c>
      <c r="J45" s="11">
        <v>1</v>
      </c>
      <c r="K45" s="12">
        <f>J45*$C$2</f>
        <v>1</v>
      </c>
      <c r="L45" s="12">
        <v>1403146</v>
      </c>
      <c r="M45" s="12">
        <v>0.72</v>
      </c>
      <c r="N45" s="10">
        <f>K45*M45</f>
        <v>0.72</v>
      </c>
    </row>
    <row r="46" spans="1:14" ht="16.5" thickTop="1" thickBo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8"/>
      <c r="L46" s="8"/>
      <c r="M46" s="8"/>
      <c r="N46" s="16">
        <f>SUM(N5:N45)</f>
        <v>104.21</v>
      </c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</sheetData>
  <mergeCells count="1">
    <mergeCell ref="B1:C1"/>
  </mergeCells>
  <conditionalFormatting sqref="L5">
    <cfRule type="cellIs" dxfId="41" priority="42" operator="lessThanOrEqual">
      <formula>$K5</formula>
    </cfRule>
  </conditionalFormatting>
  <conditionalFormatting sqref="L6">
    <cfRule type="cellIs" dxfId="40" priority="41" operator="lessThanOrEqual">
      <formula>$K6</formula>
    </cfRule>
  </conditionalFormatting>
  <conditionalFormatting sqref="L7">
    <cfRule type="cellIs" dxfId="38" priority="39" operator="lessThanOrEqual">
      <formula>$K7</formula>
    </cfRule>
  </conditionalFormatting>
  <conditionalFormatting sqref="L8">
    <cfRule type="cellIs" dxfId="37" priority="38" operator="lessThanOrEqual">
      <formula>$K8</formula>
    </cfRule>
  </conditionalFormatting>
  <conditionalFormatting sqref="L9">
    <cfRule type="cellIs" dxfId="36" priority="37" operator="lessThanOrEqual">
      <formula>$K9</formula>
    </cfRule>
  </conditionalFormatting>
  <conditionalFormatting sqref="L10">
    <cfRule type="cellIs" dxfId="35" priority="36" operator="lessThanOrEqual">
      <formula>$K10</formula>
    </cfRule>
  </conditionalFormatting>
  <conditionalFormatting sqref="L11">
    <cfRule type="cellIs" dxfId="34" priority="35" operator="lessThanOrEqual">
      <formula>$K11</formula>
    </cfRule>
  </conditionalFormatting>
  <conditionalFormatting sqref="L12">
    <cfRule type="cellIs" dxfId="33" priority="34" operator="lessThanOrEqual">
      <formula>$K12</formula>
    </cfRule>
  </conditionalFormatting>
  <conditionalFormatting sqref="L13">
    <cfRule type="cellIs" dxfId="32" priority="33" operator="lessThanOrEqual">
      <formula>$K13</formula>
    </cfRule>
  </conditionalFormatting>
  <conditionalFormatting sqref="L14">
    <cfRule type="cellIs" dxfId="31" priority="32" operator="lessThanOrEqual">
      <formula>$K14</formula>
    </cfRule>
  </conditionalFormatting>
  <conditionalFormatting sqref="L15">
    <cfRule type="cellIs" dxfId="30" priority="31" operator="lessThanOrEqual">
      <formula>$K15</formula>
    </cfRule>
  </conditionalFormatting>
  <conditionalFormatting sqref="L16">
    <cfRule type="cellIs" dxfId="29" priority="30" operator="lessThanOrEqual">
      <formula>$K16</formula>
    </cfRule>
  </conditionalFormatting>
  <conditionalFormatting sqref="L17">
    <cfRule type="cellIs" dxfId="28" priority="29" operator="lessThanOrEqual">
      <formula>$K17</formula>
    </cfRule>
  </conditionalFormatting>
  <conditionalFormatting sqref="L18">
    <cfRule type="cellIs" dxfId="27" priority="28" operator="lessThanOrEqual">
      <formula>$K18</formula>
    </cfRule>
  </conditionalFormatting>
  <conditionalFormatting sqref="L19">
    <cfRule type="cellIs" dxfId="26" priority="27" operator="lessThanOrEqual">
      <formula>$K19</formula>
    </cfRule>
  </conditionalFormatting>
  <conditionalFormatting sqref="L20">
    <cfRule type="cellIs" dxfId="25" priority="26" operator="lessThanOrEqual">
      <formula>$K20</formula>
    </cfRule>
  </conditionalFormatting>
  <conditionalFormatting sqref="L21">
    <cfRule type="cellIs" dxfId="24" priority="25" operator="lessThanOrEqual">
      <formula>$K21</formula>
    </cfRule>
  </conditionalFormatting>
  <conditionalFormatting sqref="L22">
    <cfRule type="cellIs" dxfId="23" priority="24" operator="lessThanOrEqual">
      <formula>$K22</formula>
    </cfRule>
  </conditionalFormatting>
  <conditionalFormatting sqref="L23">
    <cfRule type="cellIs" dxfId="22" priority="23" operator="lessThanOrEqual">
      <formula>$K23</formula>
    </cfRule>
  </conditionalFormatting>
  <conditionalFormatting sqref="L24">
    <cfRule type="cellIs" dxfId="21" priority="22" operator="lessThanOrEqual">
      <formula>$K24</formula>
    </cfRule>
  </conditionalFormatting>
  <conditionalFormatting sqref="L25">
    <cfRule type="cellIs" dxfId="20" priority="21" operator="lessThanOrEqual">
      <formula>$K25</formula>
    </cfRule>
  </conditionalFormatting>
  <conditionalFormatting sqref="L26">
    <cfRule type="cellIs" dxfId="19" priority="20" operator="lessThanOrEqual">
      <formula>$K26</formula>
    </cfRule>
  </conditionalFormatting>
  <conditionalFormatting sqref="L27">
    <cfRule type="cellIs" dxfId="18" priority="19" operator="lessThanOrEqual">
      <formula>$K27</formula>
    </cfRule>
  </conditionalFormatting>
  <conditionalFormatting sqref="L28">
    <cfRule type="cellIs" dxfId="17" priority="18" operator="lessThanOrEqual">
      <formula>$K28</formula>
    </cfRule>
  </conditionalFormatting>
  <conditionalFormatting sqref="L29">
    <cfRule type="cellIs" dxfId="16" priority="17" operator="lessThanOrEqual">
      <formula>$K29</formula>
    </cfRule>
  </conditionalFormatting>
  <conditionalFormatting sqref="L30">
    <cfRule type="cellIs" dxfId="15" priority="16" operator="lessThanOrEqual">
      <formula>$K30</formula>
    </cfRule>
  </conditionalFormatting>
  <conditionalFormatting sqref="L31">
    <cfRule type="cellIs" dxfId="14" priority="15" operator="lessThanOrEqual">
      <formula>$K31</formula>
    </cfRule>
  </conditionalFormatting>
  <conditionalFormatting sqref="L32">
    <cfRule type="cellIs" dxfId="13" priority="14" operator="lessThanOrEqual">
      <formula>$K32</formula>
    </cfRule>
  </conditionalFormatting>
  <conditionalFormatting sqref="L33">
    <cfRule type="cellIs" dxfId="12" priority="13" operator="lessThanOrEqual">
      <formula>$K33</formula>
    </cfRule>
  </conditionalFormatting>
  <conditionalFormatting sqref="L34">
    <cfRule type="cellIs" dxfId="11" priority="12" operator="lessThanOrEqual">
      <formula>$K34</formula>
    </cfRule>
  </conditionalFormatting>
  <conditionalFormatting sqref="L35">
    <cfRule type="cellIs" dxfId="10" priority="11" operator="lessThanOrEqual">
      <formula>$K35</formula>
    </cfRule>
  </conditionalFormatting>
  <conditionalFormatting sqref="L36">
    <cfRule type="cellIs" dxfId="9" priority="10" operator="lessThanOrEqual">
      <formula>$K36</formula>
    </cfRule>
  </conditionalFormatting>
  <conditionalFormatting sqref="L37">
    <cfRule type="cellIs" dxfId="8" priority="9" operator="lessThanOrEqual">
      <formula>$K37</formula>
    </cfRule>
  </conditionalFormatting>
  <conditionalFormatting sqref="L38">
    <cfRule type="cellIs" dxfId="7" priority="8" operator="lessThanOrEqual">
      <formula>$K38</formula>
    </cfRule>
  </conditionalFormatting>
  <conditionalFormatting sqref="L39">
    <cfRule type="cellIs" dxfId="6" priority="7" operator="lessThanOrEqual">
      <formula>$K39</formula>
    </cfRule>
  </conditionalFormatting>
  <conditionalFormatting sqref="L40">
    <cfRule type="cellIs" dxfId="5" priority="6" operator="lessThanOrEqual">
      <formula>$K40</formula>
    </cfRule>
  </conditionalFormatting>
  <conditionalFormatting sqref="L41">
    <cfRule type="cellIs" dxfId="4" priority="5" operator="lessThanOrEqual">
      <formula>$K41</formula>
    </cfRule>
  </conditionalFormatting>
  <conditionalFormatting sqref="L42">
    <cfRule type="cellIs" dxfId="3" priority="4" operator="lessThanOrEqual">
      <formula>$K42</formula>
    </cfRule>
  </conditionalFormatting>
  <conditionalFormatting sqref="L43">
    <cfRule type="cellIs" dxfId="2" priority="3" operator="lessThanOrEqual">
      <formula>$K43</formula>
    </cfRule>
  </conditionalFormatting>
  <conditionalFormatting sqref="L44">
    <cfRule type="cellIs" dxfId="1" priority="2" operator="lessThanOrEqual">
      <formula>$K44</formula>
    </cfRule>
  </conditionalFormatting>
  <conditionalFormatting sqref="L45">
    <cfRule type="cellIs" dxfId="0" priority="1" operator="lessThanOrEqual">
      <formula>$K45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Завгородний</dc:creator>
  <cp:lastModifiedBy>Damir Zhamalatdinov</cp:lastModifiedBy>
  <dcterms:created xsi:type="dcterms:W3CDTF">2015-05-15T08:59:12Z</dcterms:created>
  <dcterms:modified xsi:type="dcterms:W3CDTF">2022-08-01T16:11:45Z</dcterms:modified>
</cp:coreProperties>
</file>