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midterm/Midterm_2/"/>
    </mc:Choice>
  </mc:AlternateContent>
  <xr:revisionPtr revIDLastSave="76" documentId="14_{BD1B3063-6F52-41AA-890C-F67F1B024C21}" xr6:coauthVersionLast="47" xr6:coauthVersionMax="47" xr10:uidLastSave="{B9DEBD71-8181-437B-8332-3A82F0EA0CD5}"/>
  <bookViews>
    <workbookView xWindow="28680" yWindow="480" windowWidth="29040" windowHeight="15720" xr2:uid="{379B1BC0-265D-49A7-B3D4-06F449DE8EBB}"/>
  </bookViews>
  <sheets>
    <sheet name="bubble_sort_vs_selection_sort_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P39" i="1"/>
  <c r="Q38" i="1"/>
  <c r="P38" i="1"/>
  <c r="Q37" i="1"/>
  <c r="P37" i="1"/>
  <c r="Q36" i="1"/>
  <c r="P36" i="1"/>
  <c r="N39" i="1"/>
  <c r="O39" i="1" s="1"/>
  <c r="N38" i="1"/>
  <c r="O38" i="1" s="1"/>
  <c r="N37" i="1"/>
  <c r="O37" i="1" s="1"/>
  <c r="N36" i="1"/>
  <c r="O36" i="1" s="1"/>
  <c r="C4" i="1"/>
  <c r="F4" i="1" s="1"/>
  <c r="C5" i="1"/>
  <c r="G5" i="1" s="1"/>
  <c r="C6" i="1"/>
  <c r="F6" i="1" s="1"/>
  <c r="C7" i="1"/>
  <c r="F7" i="1" s="1"/>
  <c r="C8" i="1"/>
  <c r="F8" i="1" s="1"/>
  <c r="C9" i="1"/>
  <c r="G9" i="1" s="1"/>
  <c r="C10" i="1"/>
  <c r="C11" i="1"/>
  <c r="G11" i="1" s="1"/>
  <c r="C12" i="1"/>
  <c r="G12" i="1" s="1"/>
  <c r="C13" i="1"/>
  <c r="G13" i="1" s="1"/>
  <c r="C14" i="1"/>
  <c r="F14" i="1" s="1"/>
  <c r="C15" i="1"/>
  <c r="G15" i="1" s="1"/>
  <c r="C16" i="1"/>
  <c r="F16" i="1" s="1"/>
  <c r="C17" i="1"/>
  <c r="G17" i="1" s="1"/>
  <c r="C18" i="1"/>
  <c r="F18" i="1" s="1"/>
  <c r="C19" i="1"/>
  <c r="F19" i="1" s="1"/>
  <c r="C20" i="1"/>
  <c r="F20" i="1" s="1"/>
  <c r="C21" i="1"/>
  <c r="G21" i="1" s="1"/>
  <c r="C22" i="1"/>
  <c r="F22" i="1" s="1"/>
  <c r="C23" i="1"/>
  <c r="G23" i="1" s="1"/>
  <c r="C24" i="1"/>
  <c r="C25" i="1"/>
  <c r="G25" i="1" s="1"/>
  <c r="C26" i="1"/>
  <c r="F26" i="1" s="1"/>
  <c r="C27" i="1"/>
  <c r="G27" i="1" s="1"/>
  <c r="C28" i="1"/>
  <c r="F28" i="1" s="1"/>
  <c r="C29" i="1"/>
  <c r="G29" i="1" s="1"/>
  <c r="C30" i="1"/>
  <c r="F30" i="1" s="1"/>
  <c r="C31" i="1"/>
  <c r="F31" i="1" s="1"/>
  <c r="C32" i="1"/>
  <c r="F32" i="1" s="1"/>
  <c r="C33" i="1"/>
  <c r="G33" i="1" s="1"/>
  <c r="C34" i="1"/>
  <c r="C35" i="1"/>
  <c r="G35" i="1" s="1"/>
  <c r="C36" i="1"/>
  <c r="G36" i="1" s="1"/>
  <c r="C37" i="1"/>
  <c r="G37" i="1" s="1"/>
  <c r="C38" i="1"/>
  <c r="G38" i="1" s="1"/>
  <c r="C39" i="1"/>
  <c r="G39" i="1" s="1"/>
  <c r="C40" i="1"/>
  <c r="F40" i="1" s="1"/>
  <c r="C41" i="1"/>
  <c r="G41" i="1" s="1"/>
  <c r="C42" i="1"/>
  <c r="F42" i="1" s="1"/>
  <c r="C3" i="1"/>
  <c r="F3" i="1" s="1"/>
  <c r="A4" i="1"/>
  <c r="A5" i="1"/>
  <c r="A6" i="1"/>
  <c r="A7" i="1"/>
  <c r="A8" i="1"/>
  <c r="A9" i="1"/>
  <c r="A10" i="1"/>
  <c r="A11" i="1"/>
  <c r="A12" i="1"/>
  <c r="H12" i="1" s="1"/>
  <c r="A13" i="1"/>
  <c r="I13" i="1" s="1"/>
  <c r="A14" i="1"/>
  <c r="I14" i="1" s="1"/>
  <c r="A15" i="1"/>
  <c r="A16" i="1"/>
  <c r="A17" i="1"/>
  <c r="A18" i="1"/>
  <c r="A19" i="1"/>
  <c r="A20" i="1"/>
  <c r="A21" i="1"/>
  <c r="A22" i="1"/>
  <c r="A23" i="1"/>
  <c r="A24" i="1"/>
  <c r="H24" i="1" s="1"/>
  <c r="A25" i="1"/>
  <c r="I25" i="1" s="1"/>
  <c r="A26" i="1"/>
  <c r="I26" i="1" s="1"/>
  <c r="A27" i="1"/>
  <c r="H27" i="1" s="1"/>
  <c r="A28" i="1"/>
  <c r="A29" i="1"/>
  <c r="A30" i="1"/>
  <c r="A31" i="1"/>
  <c r="A32" i="1"/>
  <c r="A33" i="1"/>
  <c r="A34" i="1"/>
  <c r="A35" i="1"/>
  <c r="A36" i="1"/>
  <c r="H36" i="1" s="1"/>
  <c r="A37" i="1"/>
  <c r="I37" i="1" s="1"/>
  <c r="A38" i="1"/>
  <c r="I38" i="1" s="1"/>
  <c r="A39" i="1"/>
  <c r="H39" i="1" s="1"/>
  <c r="A40" i="1"/>
  <c r="A41" i="1"/>
  <c r="A42" i="1"/>
  <c r="A3" i="1"/>
  <c r="M36" i="1" l="1"/>
  <c r="M37" i="1"/>
  <c r="M38" i="1"/>
  <c r="M39" i="1"/>
  <c r="K38" i="1"/>
  <c r="H40" i="1"/>
  <c r="H28" i="1"/>
  <c r="J28" i="1" s="1"/>
  <c r="H16" i="1"/>
  <c r="H4" i="1"/>
  <c r="J4" i="1" s="1"/>
  <c r="H15" i="1"/>
  <c r="F38" i="1"/>
  <c r="F35" i="1"/>
  <c r="F33" i="1"/>
  <c r="F23" i="1"/>
  <c r="I35" i="1"/>
  <c r="K35" i="1" s="1"/>
  <c r="I23" i="1"/>
  <c r="K23" i="1" s="1"/>
  <c r="I11" i="1"/>
  <c r="F21" i="1"/>
  <c r="H34" i="1"/>
  <c r="H10" i="1"/>
  <c r="I21" i="1"/>
  <c r="K21" i="1" s="1"/>
  <c r="I9" i="1"/>
  <c r="K9" i="1" s="1"/>
  <c r="G28" i="1"/>
  <c r="H22" i="1"/>
  <c r="J22" i="1" s="1"/>
  <c r="I33" i="1"/>
  <c r="G26" i="1"/>
  <c r="K26" i="1" s="1"/>
  <c r="G31" i="1"/>
  <c r="G19" i="1"/>
  <c r="G16" i="1"/>
  <c r="G14" i="1"/>
  <c r="K14" i="1" s="1"/>
  <c r="G7" i="1"/>
  <c r="I32" i="1"/>
  <c r="I20" i="1"/>
  <c r="I8" i="1"/>
  <c r="I24" i="1"/>
  <c r="F11" i="1"/>
  <c r="G4" i="1"/>
  <c r="I31" i="1"/>
  <c r="I19" i="1"/>
  <c r="I7" i="1"/>
  <c r="F9" i="1"/>
  <c r="I27" i="1"/>
  <c r="K27" i="1" s="1"/>
  <c r="I3" i="1"/>
  <c r="S36" i="1" s="1"/>
  <c r="H42" i="1"/>
  <c r="H30" i="1"/>
  <c r="J30" i="1" s="1"/>
  <c r="H18" i="1"/>
  <c r="J18" i="1" s="1"/>
  <c r="H6" i="1"/>
  <c r="J6" i="1" s="1"/>
  <c r="I34" i="1"/>
  <c r="I10" i="1"/>
  <c r="G3" i="1"/>
  <c r="H41" i="1"/>
  <c r="H29" i="1"/>
  <c r="H17" i="1"/>
  <c r="R37" i="1" s="1"/>
  <c r="H5" i="1"/>
  <c r="G40" i="1"/>
  <c r="H3" i="1"/>
  <c r="J40" i="1"/>
  <c r="J16" i="1"/>
  <c r="K25" i="1"/>
  <c r="K13" i="1"/>
  <c r="K37" i="1"/>
  <c r="K11" i="1"/>
  <c r="I36" i="1"/>
  <c r="K36" i="1" s="1"/>
  <c r="F41" i="1"/>
  <c r="F29" i="1"/>
  <c r="F17" i="1"/>
  <c r="F5" i="1"/>
  <c r="G34" i="1"/>
  <c r="G22" i="1"/>
  <c r="G10" i="1"/>
  <c r="H38" i="1"/>
  <c r="H26" i="1"/>
  <c r="J26" i="1" s="1"/>
  <c r="H14" i="1"/>
  <c r="J14" i="1" s="1"/>
  <c r="I42" i="1"/>
  <c r="S39" i="1" s="1"/>
  <c r="I30" i="1"/>
  <c r="I18" i="1"/>
  <c r="I6" i="1"/>
  <c r="I22" i="1"/>
  <c r="H37" i="1"/>
  <c r="H25" i="1"/>
  <c r="H13" i="1"/>
  <c r="I41" i="1"/>
  <c r="K41" i="1" s="1"/>
  <c r="I29" i="1"/>
  <c r="K29" i="1" s="1"/>
  <c r="I17" i="1"/>
  <c r="I5" i="1"/>
  <c r="K5" i="1" s="1"/>
  <c r="H8" i="1"/>
  <c r="J8" i="1" s="1"/>
  <c r="F39" i="1"/>
  <c r="J39" i="1" s="1"/>
  <c r="F27" i="1"/>
  <c r="J27" i="1" s="1"/>
  <c r="F15" i="1"/>
  <c r="G32" i="1"/>
  <c r="G20" i="1"/>
  <c r="G8" i="1"/>
  <c r="I40" i="1"/>
  <c r="I28" i="1"/>
  <c r="I16" i="1"/>
  <c r="K16" i="1" s="1"/>
  <c r="I4" i="1"/>
  <c r="F37" i="1"/>
  <c r="F25" i="1"/>
  <c r="F13" i="1"/>
  <c r="G42" i="1"/>
  <c r="G30" i="1"/>
  <c r="G18" i="1"/>
  <c r="K18" i="1" s="1"/>
  <c r="G6" i="1"/>
  <c r="H35" i="1"/>
  <c r="H23" i="1"/>
  <c r="H11" i="1"/>
  <c r="I39" i="1"/>
  <c r="K39" i="1" s="1"/>
  <c r="I15" i="1"/>
  <c r="K15" i="1" s="1"/>
  <c r="F36" i="1"/>
  <c r="J36" i="1" s="1"/>
  <c r="F24" i="1"/>
  <c r="J24" i="1" s="1"/>
  <c r="F12" i="1"/>
  <c r="J12" i="1" s="1"/>
  <c r="H33" i="1"/>
  <c r="R38" i="1" s="1"/>
  <c r="H21" i="1"/>
  <c r="J21" i="1" s="1"/>
  <c r="H9" i="1"/>
  <c r="H20" i="1"/>
  <c r="J20" i="1" s="1"/>
  <c r="F34" i="1"/>
  <c r="J34" i="1" s="1"/>
  <c r="F10" i="1"/>
  <c r="H31" i="1"/>
  <c r="J31" i="1" s="1"/>
  <c r="H19" i="1"/>
  <c r="J19" i="1" s="1"/>
  <c r="H7" i="1"/>
  <c r="J7" i="1" s="1"/>
  <c r="H32" i="1"/>
  <c r="J32" i="1" s="1"/>
  <c r="I12" i="1"/>
  <c r="K12" i="1" s="1"/>
  <c r="G24" i="1"/>
  <c r="K7" i="1" l="1"/>
  <c r="K3" i="1"/>
  <c r="K33" i="1"/>
  <c r="S38" i="1"/>
  <c r="K40" i="1"/>
  <c r="K17" i="1"/>
  <c r="S37" i="1"/>
  <c r="K34" i="1"/>
  <c r="J35" i="1"/>
  <c r="J3" i="1"/>
  <c r="R36" i="1"/>
  <c r="J42" i="1"/>
  <c r="R39" i="1"/>
  <c r="J15" i="1"/>
  <c r="J38" i="1"/>
  <c r="J33" i="1"/>
  <c r="K4" i="1"/>
  <c r="J11" i="1"/>
  <c r="J10" i="1"/>
  <c r="J23" i="1"/>
  <c r="J29" i="1"/>
  <c r="K24" i="1"/>
  <c r="K28" i="1"/>
  <c r="K10" i="1"/>
  <c r="K8" i="1"/>
  <c r="K6" i="1"/>
  <c r="K20" i="1"/>
  <c r="J5" i="1"/>
  <c r="J9" i="1"/>
  <c r="K32" i="1"/>
  <c r="J17" i="1"/>
  <c r="K19" i="1"/>
  <c r="K30" i="1"/>
  <c r="K42" i="1"/>
  <c r="J41" i="1"/>
  <c r="K31" i="1"/>
  <c r="J13" i="1"/>
  <c r="J25" i="1"/>
  <c r="J37" i="1"/>
  <c r="K22" i="1"/>
</calcChain>
</file>

<file path=xl/sharedStrings.xml><?xml version="1.0" encoding="utf-8"?>
<sst xmlns="http://schemas.openxmlformats.org/spreadsheetml/2006/main" count="38" uniqueCount="27">
  <si>
    <t>Bubble sort</t>
  </si>
  <si>
    <t>Selection sort</t>
  </si>
  <si>
    <t>Size(n)</t>
  </si>
  <si>
    <t>Time(s)</t>
  </si>
  <si>
    <t>r^0</t>
  </si>
  <si>
    <t>r^2</t>
  </si>
  <si>
    <t xml:space="preserve"> </t>
  </si>
  <si>
    <t xml:space="preserve">Cb0 = </t>
  </si>
  <si>
    <t>cb1 =</t>
  </si>
  <si>
    <t xml:space="preserve">Cb2 = </t>
  </si>
  <si>
    <t xml:space="preserve">Cs0 = </t>
  </si>
  <si>
    <t>Cs1 =</t>
  </si>
  <si>
    <t xml:space="preserve">Cs2 = </t>
  </si>
  <si>
    <t>f(n) =c0*x^0 + c1*x^1 + c2 *x^2</t>
  </si>
  <si>
    <t>f(n) Big0(n^2)</t>
  </si>
  <si>
    <t>cb2</t>
  </si>
  <si>
    <t>cs2</t>
  </si>
  <si>
    <t>fit f(n)</t>
  </si>
  <si>
    <t>selection</t>
  </si>
  <si>
    <t>bubble</t>
  </si>
  <si>
    <r>
      <rPr>
        <sz val="11"/>
        <color theme="1"/>
        <rFont val="Aptos Narrow"/>
        <family val="2"/>
      </rPr>
      <t>+</t>
    </r>
    <r>
      <rPr>
        <sz val="11"/>
        <color theme="1"/>
        <rFont val="Aptos Narrow"/>
        <family val="2"/>
        <scheme val="minor"/>
      </rPr>
      <t>Delta Above</t>
    </r>
  </si>
  <si>
    <t xml:space="preserve">Both bubble sort and selection sort show quadratic growth in operation </t>
  </si>
  <si>
    <t>count as array size increases, confirming O(n²) complexity.</t>
  </si>
  <si>
    <t>sort</t>
  </si>
  <si>
    <t>Bubble</t>
  </si>
  <si>
    <t>Selection</t>
  </si>
  <si>
    <t xml:space="preserve">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</si>
</sst>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</a:t>
            </a:r>
            <a:r>
              <a:rPr lang="en-US"/>
              <a:t>sort</a:t>
            </a:r>
            <a:r>
              <a:rPr lang="en-US" baseline="0"/>
              <a:t> </a:t>
            </a:r>
            <a:r>
              <a:rPr lang="en-US"/>
              <a:t>vs</a:t>
            </a:r>
            <a:r>
              <a:rPr lang="en-US" baseline="0"/>
              <a:t> </a:t>
            </a:r>
            <a:r>
              <a:rPr lang="en-US"/>
              <a:t>selection sort</a:t>
            </a:r>
            <a:r>
              <a:rPr lang="en-US" baseline="0"/>
              <a:t> </a:t>
            </a:r>
            <a:r>
              <a:rPr lang="en-US"/>
              <a:t>operational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fit f(n) 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'bubble_sort_vs_selection_sort_ '!$H$3:$H$42</c:f>
              <c:numCache>
                <c:formatCode>0</c:formatCode>
                <c:ptCount val="40"/>
                <c:pt idx="0">
                  <c:v>38071</c:v>
                </c:pt>
                <c:pt idx="1">
                  <c:v>117592.00000000001</c:v>
                </c:pt>
                <c:pt idx="2">
                  <c:v>256875</c:v>
                </c:pt>
                <c:pt idx="3">
                  <c:v>455920.00000000006</c:v>
                </c:pt>
                <c:pt idx="4">
                  <c:v>714727</c:v>
                </c:pt>
                <c:pt idx="5">
                  <c:v>1033296</c:v>
                </c:pt>
                <c:pt idx="6">
                  <c:v>1411627</c:v>
                </c:pt>
                <c:pt idx="7">
                  <c:v>1849720.0000000002</c:v>
                </c:pt>
                <c:pt idx="8">
                  <c:v>2347575</c:v>
                </c:pt>
                <c:pt idx="9">
                  <c:v>2905192</c:v>
                </c:pt>
                <c:pt idx="10">
                  <c:v>3522571.0000000005</c:v>
                </c:pt>
                <c:pt idx="11">
                  <c:v>4199712</c:v>
                </c:pt>
                <c:pt idx="12">
                  <c:v>4936615</c:v>
                </c:pt>
                <c:pt idx="13">
                  <c:v>5733280</c:v>
                </c:pt>
                <c:pt idx="14">
                  <c:v>6589707</c:v>
                </c:pt>
                <c:pt idx="15">
                  <c:v>7505896.0000000009</c:v>
                </c:pt>
                <c:pt idx="16">
                  <c:v>8481847</c:v>
                </c:pt>
                <c:pt idx="17">
                  <c:v>9517560</c:v>
                </c:pt>
                <c:pt idx="18">
                  <c:v>10613035</c:v>
                </c:pt>
                <c:pt idx="19">
                  <c:v>11768272</c:v>
                </c:pt>
                <c:pt idx="20">
                  <c:v>12983271</c:v>
                </c:pt>
                <c:pt idx="21">
                  <c:v>14258032.000000002</c:v>
                </c:pt>
                <c:pt idx="22">
                  <c:v>15592555.000000002</c:v>
                </c:pt>
                <c:pt idx="23">
                  <c:v>16986840</c:v>
                </c:pt>
                <c:pt idx="24">
                  <c:v>18440887</c:v>
                </c:pt>
                <c:pt idx="25">
                  <c:v>19954696</c:v>
                </c:pt>
                <c:pt idx="26">
                  <c:v>21528267</c:v>
                </c:pt>
                <c:pt idx="27">
                  <c:v>23161600</c:v>
                </c:pt>
                <c:pt idx="28">
                  <c:v>24854695</c:v>
                </c:pt>
                <c:pt idx="29">
                  <c:v>26607552</c:v>
                </c:pt>
                <c:pt idx="30">
                  <c:v>28420171.000000004</c:v>
                </c:pt>
                <c:pt idx="31">
                  <c:v>30292552.000000004</c:v>
                </c:pt>
                <c:pt idx="32">
                  <c:v>32224695.000000004</c:v>
                </c:pt>
                <c:pt idx="33">
                  <c:v>34216600</c:v>
                </c:pt>
                <c:pt idx="34">
                  <c:v>36268267</c:v>
                </c:pt>
                <c:pt idx="35">
                  <c:v>38379696</c:v>
                </c:pt>
                <c:pt idx="36">
                  <c:v>40550887</c:v>
                </c:pt>
                <c:pt idx="37">
                  <c:v>42781840</c:v>
                </c:pt>
                <c:pt idx="38">
                  <c:v>45072555</c:v>
                </c:pt>
                <c:pt idx="39">
                  <c:v>47423032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4ED0-96A9-0BE2FAE7E72D}"/>
            </c:ext>
          </c:extLst>
        </c:ser>
        <c:ser>
          <c:idx val="5"/>
          <c:order val="5"/>
          <c:tx>
            <c:v>fit f(n) 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'bubble_sort_vs_selection_sort_ '!$I$3:$I$42</c:f>
              <c:numCache>
                <c:formatCode>0</c:formatCode>
                <c:ptCount val="40"/>
                <c:pt idx="0">
                  <c:v>10433.4</c:v>
                </c:pt>
                <c:pt idx="1">
                  <c:v>42033.9</c:v>
                </c:pt>
                <c:pt idx="2">
                  <c:v>93646.399999999994</c:v>
                </c:pt>
                <c:pt idx="3">
                  <c:v>165270.9</c:v>
                </c:pt>
                <c:pt idx="4">
                  <c:v>256907.39999999997</c:v>
                </c:pt>
                <c:pt idx="5">
                  <c:v>368555.9</c:v>
                </c:pt>
                <c:pt idx="6">
                  <c:v>500216.39999999997</c:v>
                </c:pt>
                <c:pt idx="7">
                  <c:v>651888.9</c:v>
                </c:pt>
                <c:pt idx="8">
                  <c:v>823573.4</c:v>
                </c:pt>
                <c:pt idx="9">
                  <c:v>1015269.8999999999</c:v>
                </c:pt>
                <c:pt idx="10">
                  <c:v>1226978.3999999999</c:v>
                </c:pt>
                <c:pt idx="11">
                  <c:v>1458698.9</c:v>
                </c:pt>
                <c:pt idx="12">
                  <c:v>1710431.4</c:v>
                </c:pt>
                <c:pt idx="13">
                  <c:v>1982175.8999999997</c:v>
                </c:pt>
                <c:pt idx="14">
                  <c:v>2273932.4</c:v>
                </c:pt>
                <c:pt idx="15">
                  <c:v>2585700.9</c:v>
                </c:pt>
                <c:pt idx="16">
                  <c:v>2917481.4</c:v>
                </c:pt>
                <c:pt idx="17">
                  <c:v>3269273.9</c:v>
                </c:pt>
                <c:pt idx="18">
                  <c:v>3641078.3999999994</c:v>
                </c:pt>
                <c:pt idx="19">
                  <c:v>4032894.8999999994</c:v>
                </c:pt>
                <c:pt idx="20">
                  <c:v>4444723.4000000004</c:v>
                </c:pt>
                <c:pt idx="21">
                  <c:v>4876563.9000000004</c:v>
                </c:pt>
                <c:pt idx="22">
                  <c:v>5328416.4000000004</c:v>
                </c:pt>
                <c:pt idx="23">
                  <c:v>5800280.9000000004</c:v>
                </c:pt>
                <c:pt idx="24">
                  <c:v>6292157.4000000004</c:v>
                </c:pt>
                <c:pt idx="25">
                  <c:v>6804045.9000000004</c:v>
                </c:pt>
                <c:pt idx="26">
                  <c:v>7335946.3999999994</c:v>
                </c:pt>
                <c:pt idx="27">
                  <c:v>7887858.8999999994</c:v>
                </c:pt>
                <c:pt idx="28">
                  <c:v>8459783.4000000004</c:v>
                </c:pt>
                <c:pt idx="29">
                  <c:v>9051719.9000000004</c:v>
                </c:pt>
                <c:pt idx="30">
                  <c:v>9663668.4000000004</c:v>
                </c:pt>
                <c:pt idx="31">
                  <c:v>10295628.9</c:v>
                </c:pt>
                <c:pt idx="32">
                  <c:v>10947601.4</c:v>
                </c:pt>
                <c:pt idx="33">
                  <c:v>11619585.9</c:v>
                </c:pt>
                <c:pt idx="34">
                  <c:v>12311582.4</c:v>
                </c:pt>
                <c:pt idx="35">
                  <c:v>13023590.9</c:v>
                </c:pt>
                <c:pt idx="36">
                  <c:v>13755611.4</c:v>
                </c:pt>
                <c:pt idx="37">
                  <c:v>14507643.899999999</c:v>
                </c:pt>
                <c:pt idx="38">
                  <c:v>15279688.399999999</c:v>
                </c:pt>
                <c:pt idx="39">
                  <c:v>16071744.899999999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4ED0-96A9-0BE2FAE7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02591"/>
        <c:axId val="92500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'bubble_sort_vs_selection_sort_ '!$D$1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'bubble_sort_vs_selection_sort_ '!$D$3:$D$42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23645</c:v>
                      </c:pt>
                      <c:pt idx="1">
                        <c:v>121881</c:v>
                      </c:pt>
                      <c:pt idx="2">
                        <c:v>248861</c:v>
                      </c:pt>
                      <c:pt idx="3">
                        <c:v>455733</c:v>
                      </c:pt>
                      <c:pt idx="4">
                        <c:v>706353</c:v>
                      </c:pt>
                      <c:pt idx="5">
                        <c:v>1005549</c:v>
                      </c:pt>
                      <c:pt idx="6">
                        <c:v>1375797</c:v>
                      </c:pt>
                      <c:pt idx="7">
                        <c:v>1885137</c:v>
                      </c:pt>
                      <c:pt idx="8">
                        <c:v>2390989</c:v>
                      </c:pt>
                      <c:pt idx="9">
                        <c:v>2991209</c:v>
                      </c:pt>
                      <c:pt idx="10">
                        <c:v>3529201</c:v>
                      </c:pt>
                      <c:pt idx="11">
                        <c:v>4225133</c:v>
                      </c:pt>
                      <c:pt idx="12">
                        <c:v>4838077</c:v>
                      </c:pt>
                      <c:pt idx="13">
                        <c:v>5730461</c:v>
                      </c:pt>
                      <c:pt idx="14">
                        <c:v>6611789</c:v>
                      </c:pt>
                      <c:pt idx="15">
                        <c:v>7536261</c:v>
                      </c:pt>
                      <c:pt idx="16">
                        <c:v>8425037</c:v>
                      </c:pt>
                      <c:pt idx="17">
                        <c:v>9521865</c:v>
                      </c:pt>
                      <c:pt idx="18">
                        <c:v>10482049</c:v>
                      </c:pt>
                      <c:pt idx="19">
                        <c:v>11754925</c:v>
                      </c:pt>
                      <c:pt idx="20">
                        <c:v>12999633</c:v>
                      </c:pt>
                      <c:pt idx="21">
                        <c:v>14471705</c:v>
                      </c:pt>
                      <c:pt idx="22">
                        <c:v>15329961</c:v>
                      </c:pt>
                      <c:pt idx="23">
                        <c:v>17334077</c:v>
                      </c:pt>
                      <c:pt idx="24">
                        <c:v>18544845</c:v>
                      </c:pt>
                      <c:pt idx="25">
                        <c:v>19792793</c:v>
                      </c:pt>
                      <c:pt idx="26">
                        <c:v>21539693</c:v>
                      </c:pt>
                      <c:pt idx="27">
                        <c:v>23166929</c:v>
                      </c:pt>
                      <c:pt idx="28">
                        <c:v>24474121</c:v>
                      </c:pt>
                      <c:pt idx="29">
                        <c:v>26612577</c:v>
                      </c:pt>
                      <c:pt idx="30">
                        <c:v>28762669</c:v>
                      </c:pt>
                      <c:pt idx="31">
                        <c:v>30538757</c:v>
                      </c:pt>
                      <c:pt idx="32">
                        <c:v>32105553</c:v>
                      </c:pt>
                      <c:pt idx="33">
                        <c:v>33797925</c:v>
                      </c:pt>
                      <c:pt idx="34">
                        <c:v>36470725</c:v>
                      </c:pt>
                      <c:pt idx="35">
                        <c:v>38071505</c:v>
                      </c:pt>
                      <c:pt idx="36">
                        <c:v>40776193</c:v>
                      </c:pt>
                      <c:pt idx="37">
                        <c:v>43091981</c:v>
                      </c:pt>
                      <c:pt idx="38">
                        <c:v>44609673</c:v>
                      </c:pt>
                      <c:pt idx="39">
                        <c:v>47656449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9C-4239-9A87-A175007E27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'!$E$1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17721163144080673"/>
                        <c:y val="0.1742836741927059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11044</c:v>
                      </c:pt>
                      <c:pt idx="1">
                        <c:v>42316</c:v>
                      </c:pt>
                      <c:pt idx="2">
                        <c:v>93766</c:v>
                      </c:pt>
                      <c:pt idx="3">
                        <c:v>165080</c:v>
                      </c:pt>
                      <c:pt idx="4">
                        <c:v>257072</c:v>
                      </c:pt>
                      <c:pt idx="5">
                        <c:v>368326</c:v>
                      </c:pt>
                      <c:pt idx="6">
                        <c:v>500036</c:v>
                      </c:pt>
                      <c:pt idx="7">
                        <c:v>651922</c:v>
                      </c:pt>
                      <c:pt idx="8">
                        <c:v>823570</c:v>
                      </c:pt>
                      <c:pt idx="9">
                        <c:v>1014554</c:v>
                      </c:pt>
                      <c:pt idx="10">
                        <c:v>1226606</c:v>
                      </c:pt>
                      <c:pt idx="11">
                        <c:v>1458354</c:v>
                      </c:pt>
                      <c:pt idx="12">
                        <c:v>1710298</c:v>
                      </c:pt>
                      <c:pt idx="13">
                        <c:v>1981514</c:v>
                      </c:pt>
                      <c:pt idx="14">
                        <c:v>2273598</c:v>
                      </c:pt>
                      <c:pt idx="15">
                        <c:v>2586256</c:v>
                      </c:pt>
                      <c:pt idx="16">
                        <c:v>2916992</c:v>
                      </c:pt>
                      <c:pt idx="17">
                        <c:v>3269230</c:v>
                      </c:pt>
                      <c:pt idx="18">
                        <c:v>3641086</c:v>
                      </c:pt>
                      <c:pt idx="19">
                        <c:v>4032730</c:v>
                      </c:pt>
                      <c:pt idx="20">
                        <c:v>4444476</c:v>
                      </c:pt>
                      <c:pt idx="21">
                        <c:v>4877904</c:v>
                      </c:pt>
                      <c:pt idx="22">
                        <c:v>5327992</c:v>
                      </c:pt>
                      <c:pt idx="23">
                        <c:v>5799902</c:v>
                      </c:pt>
                      <c:pt idx="24">
                        <c:v>6292668</c:v>
                      </c:pt>
                      <c:pt idx="25">
                        <c:v>6804638</c:v>
                      </c:pt>
                      <c:pt idx="26">
                        <c:v>7336342</c:v>
                      </c:pt>
                      <c:pt idx="27">
                        <c:v>7887154</c:v>
                      </c:pt>
                      <c:pt idx="28">
                        <c:v>8460846</c:v>
                      </c:pt>
                      <c:pt idx="29">
                        <c:v>9050892</c:v>
                      </c:pt>
                      <c:pt idx="30">
                        <c:v>9663336</c:v>
                      </c:pt>
                      <c:pt idx="31">
                        <c:v>10295374</c:v>
                      </c:pt>
                      <c:pt idx="32">
                        <c:v>10947702</c:v>
                      </c:pt>
                      <c:pt idx="33">
                        <c:v>11618008</c:v>
                      </c:pt>
                      <c:pt idx="34">
                        <c:v>12311568</c:v>
                      </c:pt>
                      <c:pt idx="35">
                        <c:v>13022436</c:v>
                      </c:pt>
                      <c:pt idx="36">
                        <c:v>13755320</c:v>
                      </c:pt>
                      <c:pt idx="37">
                        <c:v>14507986</c:v>
                      </c:pt>
                      <c:pt idx="38">
                        <c:v>15278684</c:v>
                      </c:pt>
                      <c:pt idx="39">
                        <c:v>16071978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59C-4239-9A87-A175007E27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Data f(n) (bubble)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'!$N$36:$N$39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1500</c:v>
                      </c:pt>
                      <c:pt idx="2">
                        <c:v>3100</c:v>
                      </c:pt>
                      <c:pt idx="3">
                        <c:v>4000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'!$P$36:$P$39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23645</c:v>
                      </c:pt>
                      <c:pt idx="1">
                        <c:v>6611789</c:v>
                      </c:pt>
                      <c:pt idx="2">
                        <c:v>28762669</c:v>
                      </c:pt>
                      <c:pt idx="3">
                        <c:v>47656449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9-4ED0-96A9-0BE2FAE7E7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Data f(n) (selection)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'!$N$36:$N$39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1500</c:v>
                      </c:pt>
                      <c:pt idx="2">
                        <c:v>3100</c:v>
                      </c:pt>
                      <c:pt idx="3">
                        <c:v>4000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'!$Q$36:$Q$39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11044</c:v>
                      </c:pt>
                      <c:pt idx="1">
                        <c:v>2273598</c:v>
                      </c:pt>
                      <c:pt idx="2">
                        <c:v>9663336</c:v>
                      </c:pt>
                      <c:pt idx="3">
                        <c:v>16071978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899-4ED0-96A9-0BE2FAE7E7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f(n) big o (n^2)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'!$F$3:$F$42</c15:sqref>
                        </c15:formulaRef>
                      </c:ext>
                    </c:extLst>
                    <c:numCache>
                      <c:formatCode>0</c:formatCode>
                      <c:ptCount val="40"/>
                      <c:pt idx="0">
                        <c:v>29881.000000000004</c:v>
                      </c:pt>
                      <c:pt idx="1">
                        <c:v>119524.00000000001</c:v>
                      </c:pt>
                      <c:pt idx="2">
                        <c:v>268929</c:v>
                      </c:pt>
                      <c:pt idx="3">
                        <c:v>478096.00000000006</c:v>
                      </c:pt>
                      <c:pt idx="4">
                        <c:v>747025</c:v>
                      </c:pt>
                      <c:pt idx="5">
                        <c:v>1075716</c:v>
                      </c:pt>
                      <c:pt idx="6">
                        <c:v>1464169</c:v>
                      </c:pt>
                      <c:pt idx="7">
                        <c:v>1912384.0000000002</c:v>
                      </c:pt>
                      <c:pt idx="8">
                        <c:v>2420361</c:v>
                      </c:pt>
                      <c:pt idx="9">
                        <c:v>2988100</c:v>
                      </c:pt>
                      <c:pt idx="10">
                        <c:v>3615601.0000000005</c:v>
                      </c:pt>
                      <c:pt idx="11">
                        <c:v>4302864</c:v>
                      </c:pt>
                      <c:pt idx="12">
                        <c:v>5049889</c:v>
                      </c:pt>
                      <c:pt idx="13">
                        <c:v>5856676</c:v>
                      </c:pt>
                      <c:pt idx="14">
                        <c:v>6723225</c:v>
                      </c:pt>
                      <c:pt idx="15">
                        <c:v>7649536.0000000009</c:v>
                      </c:pt>
                      <c:pt idx="16">
                        <c:v>8635609</c:v>
                      </c:pt>
                      <c:pt idx="17">
                        <c:v>9681444</c:v>
                      </c:pt>
                      <c:pt idx="18">
                        <c:v>10787041</c:v>
                      </c:pt>
                      <c:pt idx="19">
                        <c:v>11952400</c:v>
                      </c:pt>
                      <c:pt idx="20">
                        <c:v>13177521</c:v>
                      </c:pt>
                      <c:pt idx="21">
                        <c:v>14462404.000000002</c:v>
                      </c:pt>
                      <c:pt idx="22">
                        <c:v>15807049.000000002</c:v>
                      </c:pt>
                      <c:pt idx="23">
                        <c:v>17211456</c:v>
                      </c:pt>
                      <c:pt idx="24">
                        <c:v>18675625</c:v>
                      </c:pt>
                      <c:pt idx="25">
                        <c:v>20199556</c:v>
                      </c:pt>
                      <c:pt idx="26">
                        <c:v>21783249</c:v>
                      </c:pt>
                      <c:pt idx="27">
                        <c:v>23426704</c:v>
                      </c:pt>
                      <c:pt idx="28">
                        <c:v>25129921</c:v>
                      </c:pt>
                      <c:pt idx="29">
                        <c:v>26892900</c:v>
                      </c:pt>
                      <c:pt idx="30">
                        <c:v>28715641.000000004</c:v>
                      </c:pt>
                      <c:pt idx="31">
                        <c:v>30598144.000000004</c:v>
                      </c:pt>
                      <c:pt idx="32">
                        <c:v>32540409.000000004</c:v>
                      </c:pt>
                      <c:pt idx="33">
                        <c:v>34542436</c:v>
                      </c:pt>
                      <c:pt idx="34">
                        <c:v>36604225</c:v>
                      </c:pt>
                      <c:pt idx="35">
                        <c:v>38725776</c:v>
                      </c:pt>
                      <c:pt idx="36">
                        <c:v>40907089</c:v>
                      </c:pt>
                      <c:pt idx="37">
                        <c:v>43148164</c:v>
                      </c:pt>
                      <c:pt idx="38">
                        <c:v>45449001</c:v>
                      </c:pt>
                      <c:pt idx="39">
                        <c:v>47809600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899-4ED0-96A9-0BE2FAE7E72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f(n) big o (n^2)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'!$G$3:$G$42</c15:sqref>
                        </c15:formulaRef>
                      </c:ext>
                    </c:extLst>
                    <c:numCache>
                      <c:formatCode>0</c:formatCode>
                      <c:ptCount val="40"/>
                      <c:pt idx="0">
                        <c:v>10006</c:v>
                      </c:pt>
                      <c:pt idx="1">
                        <c:v>40024</c:v>
                      </c:pt>
                      <c:pt idx="2">
                        <c:v>90054</c:v>
                      </c:pt>
                      <c:pt idx="3">
                        <c:v>160096</c:v>
                      </c:pt>
                      <c:pt idx="4">
                        <c:v>250149.99999999997</c:v>
                      </c:pt>
                      <c:pt idx="5">
                        <c:v>360216</c:v>
                      </c:pt>
                      <c:pt idx="6">
                        <c:v>490293.99999999994</c:v>
                      </c:pt>
                      <c:pt idx="7">
                        <c:v>640384</c:v>
                      </c:pt>
                      <c:pt idx="8">
                        <c:v>810486</c:v>
                      </c:pt>
                      <c:pt idx="9">
                        <c:v>1000599.9999999999</c:v>
                      </c:pt>
                      <c:pt idx="10">
                        <c:v>1210726</c:v>
                      </c:pt>
                      <c:pt idx="11">
                        <c:v>1440864</c:v>
                      </c:pt>
                      <c:pt idx="12">
                        <c:v>1691014</c:v>
                      </c:pt>
                      <c:pt idx="13">
                        <c:v>1961175.9999999998</c:v>
                      </c:pt>
                      <c:pt idx="14">
                        <c:v>2251350</c:v>
                      </c:pt>
                      <c:pt idx="15">
                        <c:v>2561536</c:v>
                      </c:pt>
                      <c:pt idx="16">
                        <c:v>2891734</c:v>
                      </c:pt>
                      <c:pt idx="17">
                        <c:v>3241944</c:v>
                      </c:pt>
                      <c:pt idx="18">
                        <c:v>3612165.9999999995</c:v>
                      </c:pt>
                      <c:pt idx="19">
                        <c:v>4002399.9999999995</c:v>
                      </c:pt>
                      <c:pt idx="20">
                        <c:v>4412646</c:v>
                      </c:pt>
                      <c:pt idx="21">
                        <c:v>4842904</c:v>
                      </c:pt>
                      <c:pt idx="22">
                        <c:v>5293174</c:v>
                      </c:pt>
                      <c:pt idx="23">
                        <c:v>5763456</c:v>
                      </c:pt>
                      <c:pt idx="24">
                        <c:v>6253750</c:v>
                      </c:pt>
                      <c:pt idx="25">
                        <c:v>6764056</c:v>
                      </c:pt>
                      <c:pt idx="26">
                        <c:v>7294373.9999999991</c:v>
                      </c:pt>
                      <c:pt idx="27">
                        <c:v>7844703.9999999991</c:v>
                      </c:pt>
                      <c:pt idx="28">
                        <c:v>8415046</c:v>
                      </c:pt>
                      <c:pt idx="29">
                        <c:v>9005400</c:v>
                      </c:pt>
                      <c:pt idx="30">
                        <c:v>9615766</c:v>
                      </c:pt>
                      <c:pt idx="31">
                        <c:v>10246144</c:v>
                      </c:pt>
                      <c:pt idx="32">
                        <c:v>10896534</c:v>
                      </c:pt>
                      <c:pt idx="33">
                        <c:v>11566936</c:v>
                      </c:pt>
                      <c:pt idx="34">
                        <c:v>12257350</c:v>
                      </c:pt>
                      <c:pt idx="35">
                        <c:v>12967776</c:v>
                      </c:pt>
                      <c:pt idx="36">
                        <c:v>13698214</c:v>
                      </c:pt>
                      <c:pt idx="37">
                        <c:v>14448663.999999998</c:v>
                      </c:pt>
                      <c:pt idx="38">
                        <c:v>15219125.999999998</c:v>
                      </c:pt>
                      <c:pt idx="39">
                        <c:v>16009599.999999998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899-4ED0-96A9-0BE2FAE7E7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'+Delta Above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'!$J$3:$J$42</c15:sqref>
                        </c15:formulaRef>
                      </c:ext>
                    </c:extLst>
                    <c:numCache>
                      <c:formatCode>0</c:formatCode>
                      <c:ptCount val="40"/>
                      <c:pt idx="0">
                        <c:v>-8189.9999999999964</c:v>
                      </c:pt>
                      <c:pt idx="1">
                        <c:v>1932</c:v>
                      </c:pt>
                      <c:pt idx="2">
                        <c:v>12054</c:v>
                      </c:pt>
                      <c:pt idx="3">
                        <c:v>22176</c:v>
                      </c:pt>
                      <c:pt idx="4">
                        <c:v>32298</c:v>
                      </c:pt>
                      <c:pt idx="5">
                        <c:v>42420</c:v>
                      </c:pt>
                      <c:pt idx="6">
                        <c:v>52542</c:v>
                      </c:pt>
                      <c:pt idx="7">
                        <c:v>62664</c:v>
                      </c:pt>
                      <c:pt idx="8">
                        <c:v>72786</c:v>
                      </c:pt>
                      <c:pt idx="9">
                        <c:v>82908</c:v>
                      </c:pt>
                      <c:pt idx="10">
                        <c:v>93030</c:v>
                      </c:pt>
                      <c:pt idx="11">
                        <c:v>103152</c:v>
                      </c:pt>
                      <c:pt idx="12">
                        <c:v>113274</c:v>
                      </c:pt>
                      <c:pt idx="13">
                        <c:v>123396</c:v>
                      </c:pt>
                      <c:pt idx="14">
                        <c:v>133518</c:v>
                      </c:pt>
                      <c:pt idx="15">
                        <c:v>143640</c:v>
                      </c:pt>
                      <c:pt idx="16">
                        <c:v>153762</c:v>
                      </c:pt>
                      <c:pt idx="17">
                        <c:v>163884</c:v>
                      </c:pt>
                      <c:pt idx="18">
                        <c:v>174006</c:v>
                      </c:pt>
                      <c:pt idx="19">
                        <c:v>184128</c:v>
                      </c:pt>
                      <c:pt idx="20">
                        <c:v>194250</c:v>
                      </c:pt>
                      <c:pt idx="21">
                        <c:v>204372</c:v>
                      </c:pt>
                      <c:pt idx="22">
                        <c:v>214494</c:v>
                      </c:pt>
                      <c:pt idx="23">
                        <c:v>224616</c:v>
                      </c:pt>
                      <c:pt idx="24">
                        <c:v>234738</c:v>
                      </c:pt>
                      <c:pt idx="25">
                        <c:v>244860</c:v>
                      </c:pt>
                      <c:pt idx="26">
                        <c:v>254982</c:v>
                      </c:pt>
                      <c:pt idx="27">
                        <c:v>265104</c:v>
                      </c:pt>
                      <c:pt idx="28">
                        <c:v>275226</c:v>
                      </c:pt>
                      <c:pt idx="29">
                        <c:v>285348</c:v>
                      </c:pt>
                      <c:pt idx="30">
                        <c:v>295470</c:v>
                      </c:pt>
                      <c:pt idx="31">
                        <c:v>305592</c:v>
                      </c:pt>
                      <c:pt idx="32">
                        <c:v>315714</c:v>
                      </c:pt>
                      <c:pt idx="33">
                        <c:v>325836</c:v>
                      </c:pt>
                      <c:pt idx="34">
                        <c:v>335958</c:v>
                      </c:pt>
                      <c:pt idx="35">
                        <c:v>346080</c:v>
                      </c:pt>
                      <c:pt idx="36">
                        <c:v>356202</c:v>
                      </c:pt>
                      <c:pt idx="37">
                        <c:v>366324</c:v>
                      </c:pt>
                      <c:pt idx="38">
                        <c:v>376446</c:v>
                      </c:pt>
                      <c:pt idx="39">
                        <c:v>386568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899-4ED0-96A9-0BE2FAE7E72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'+Delta Above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'bubble_sort_vs_selection_sort_ '!$K$3:$K$42</c15:sqref>
                        </c15:formulaRef>
                      </c:ext>
                    </c:extLst>
                    <c:numCache>
                      <c:formatCode>0</c:formatCode>
                      <c:ptCount val="40"/>
                      <c:pt idx="0">
                        <c:v>-427.39999999999964</c:v>
                      </c:pt>
                      <c:pt idx="1">
                        <c:v>-2009.9000000000015</c:v>
                      </c:pt>
                      <c:pt idx="2">
                        <c:v>-3592.3999999999942</c:v>
                      </c:pt>
                      <c:pt idx="3">
                        <c:v>-5174.8999999999942</c:v>
                      </c:pt>
                      <c:pt idx="4">
                        <c:v>-6757.3999999999942</c:v>
                      </c:pt>
                      <c:pt idx="5">
                        <c:v>-8339.9000000000233</c:v>
                      </c:pt>
                      <c:pt idx="6">
                        <c:v>-9922.4000000000233</c:v>
                      </c:pt>
                      <c:pt idx="7">
                        <c:v>-11504.900000000023</c:v>
                      </c:pt>
                      <c:pt idx="8">
                        <c:v>-13087.400000000023</c:v>
                      </c:pt>
                      <c:pt idx="9">
                        <c:v>-14669.900000000023</c:v>
                      </c:pt>
                      <c:pt idx="10">
                        <c:v>-16252.399999999907</c:v>
                      </c:pt>
                      <c:pt idx="11">
                        <c:v>-17834.899999999907</c:v>
                      </c:pt>
                      <c:pt idx="12">
                        <c:v>-19417.399999999907</c:v>
                      </c:pt>
                      <c:pt idx="13">
                        <c:v>-20999.899999999907</c:v>
                      </c:pt>
                      <c:pt idx="14">
                        <c:v>-22582.399999999907</c:v>
                      </c:pt>
                      <c:pt idx="15">
                        <c:v>-24164.899999999907</c:v>
                      </c:pt>
                      <c:pt idx="16">
                        <c:v>-25747.399999999907</c:v>
                      </c:pt>
                      <c:pt idx="17">
                        <c:v>-27329.899999999907</c:v>
                      </c:pt>
                      <c:pt idx="18">
                        <c:v>-28912.399999999907</c:v>
                      </c:pt>
                      <c:pt idx="19">
                        <c:v>-30494.899999999907</c:v>
                      </c:pt>
                      <c:pt idx="20">
                        <c:v>-32077.400000000373</c:v>
                      </c:pt>
                      <c:pt idx="21">
                        <c:v>-33659.900000000373</c:v>
                      </c:pt>
                      <c:pt idx="22">
                        <c:v>-35242.400000000373</c:v>
                      </c:pt>
                      <c:pt idx="23">
                        <c:v>-36824.900000000373</c:v>
                      </c:pt>
                      <c:pt idx="24">
                        <c:v>-38407.400000000373</c:v>
                      </c:pt>
                      <c:pt idx="25">
                        <c:v>-39989.900000000373</c:v>
                      </c:pt>
                      <c:pt idx="26">
                        <c:v>-41572.400000000373</c:v>
                      </c:pt>
                      <c:pt idx="27">
                        <c:v>-43154.900000000373</c:v>
                      </c:pt>
                      <c:pt idx="28">
                        <c:v>-44737.400000000373</c:v>
                      </c:pt>
                      <c:pt idx="29">
                        <c:v>-46319.900000000373</c:v>
                      </c:pt>
                      <c:pt idx="30">
                        <c:v>-47902.400000000373</c:v>
                      </c:pt>
                      <c:pt idx="31">
                        <c:v>-49484.900000000373</c:v>
                      </c:pt>
                      <c:pt idx="32">
                        <c:v>-51067.400000000373</c:v>
                      </c:pt>
                      <c:pt idx="33">
                        <c:v>-52649.900000000373</c:v>
                      </c:pt>
                      <c:pt idx="34">
                        <c:v>-54232.400000000373</c:v>
                      </c:pt>
                      <c:pt idx="35">
                        <c:v>-55814.900000000373</c:v>
                      </c:pt>
                      <c:pt idx="36">
                        <c:v>-57397.400000000373</c:v>
                      </c:pt>
                      <c:pt idx="37">
                        <c:v>-58979.900000000373</c:v>
                      </c:pt>
                      <c:pt idx="38">
                        <c:v>-60562.400000000373</c:v>
                      </c:pt>
                      <c:pt idx="39">
                        <c:v>-62144.900000000373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899-4ED0-96A9-0BE2FAE7E72D}"/>
                  </c:ext>
                </c:extLst>
              </c15:ser>
            </c15:filteredScatterSeries>
          </c:ext>
        </c:extLst>
      </c:scatterChart>
      <c:valAx>
        <c:axId val="9250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3071"/>
        <c:crosses val="autoZero"/>
        <c:crossBetween val="midCat"/>
      </c:valAx>
      <c:valAx>
        <c:axId val="925003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Number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0</xdr:row>
      <xdr:rowOff>76200</xdr:rowOff>
    </xdr:from>
    <xdr:to>
      <xdr:col>21</xdr:col>
      <xdr:colOff>466724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4EC02-A5EB-F8BA-5137-68D49A51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1A5B-47D8-4C2B-8B8F-3A32AC762BA4}">
  <dimension ref="A1:S47"/>
  <sheetViews>
    <sheetView tabSelected="1" workbookViewId="0">
      <selection activeCell="V38" sqref="V38"/>
    </sheetView>
  </sheetViews>
  <sheetFormatPr defaultRowHeight="15" x14ac:dyDescent="0.25"/>
  <cols>
    <col min="1" max="1" width="5" style="1" customWidth="1"/>
    <col min="2" max="2" width="7.85546875" style="1" customWidth="1"/>
    <col min="3" max="3" width="11.7109375" style="1" customWidth="1"/>
    <col min="4" max="4" width="11.28515625" style="1" customWidth="1"/>
    <col min="5" max="5" width="12.28515625" style="1" customWidth="1"/>
    <col min="6" max="6" width="9.140625" style="1" customWidth="1"/>
    <col min="7" max="7" width="8.85546875" style="1" customWidth="1"/>
    <col min="8" max="9" width="9.140625" style="1" customWidth="1"/>
    <col min="10" max="10" width="8.42578125" style="1" customWidth="1"/>
    <col min="11" max="15" width="9.140625" style="1"/>
    <col min="16" max="16" width="7.140625" style="1" customWidth="1"/>
    <col min="17" max="17" width="9.140625" style="1"/>
    <col min="18" max="18" width="10.140625" style="1" customWidth="1"/>
    <col min="19" max="16384" width="9.140625" style="1"/>
  </cols>
  <sheetData>
    <row r="1" spans="1:11" x14ac:dyDescent="0.25">
      <c r="D1" s="1" t="s">
        <v>0</v>
      </c>
      <c r="E1" s="1" t="s">
        <v>1</v>
      </c>
      <c r="F1" s="2" t="s">
        <v>14</v>
      </c>
      <c r="G1" s="2"/>
      <c r="H1" s="2" t="s">
        <v>17</v>
      </c>
      <c r="I1" s="2"/>
      <c r="J1" s="3" t="s">
        <v>20</v>
      </c>
      <c r="K1" s="3"/>
    </row>
    <row r="2" spans="1:11" x14ac:dyDescent="0.25">
      <c r="A2" s="1" t="s">
        <v>4</v>
      </c>
      <c r="B2" s="1" t="s">
        <v>2</v>
      </c>
      <c r="C2" s="1" t="s">
        <v>5</v>
      </c>
      <c r="D2" s="1" t="s">
        <v>3</v>
      </c>
      <c r="E2" s="1" t="s">
        <v>3</v>
      </c>
      <c r="F2" s="1" t="s">
        <v>15</v>
      </c>
      <c r="G2" s="1" t="s">
        <v>16</v>
      </c>
      <c r="H2" s="1" t="s">
        <v>19</v>
      </c>
      <c r="I2" s="1" t="s">
        <v>18</v>
      </c>
      <c r="J2" s="1" t="s">
        <v>19</v>
      </c>
      <c r="K2" s="1" t="s">
        <v>18</v>
      </c>
    </row>
    <row r="3" spans="1:11" x14ac:dyDescent="0.25">
      <c r="A3" s="1">
        <f>B3^0</f>
        <v>1</v>
      </c>
      <c r="B3" s="1">
        <v>100</v>
      </c>
      <c r="C3" s="1">
        <f>B3^2</f>
        <v>10000</v>
      </c>
      <c r="D3" s="1">
        <v>23645</v>
      </c>
      <c r="E3" s="1">
        <v>11044</v>
      </c>
      <c r="F3" s="6">
        <f>C3*$O$30</f>
        <v>29881.000000000004</v>
      </c>
      <c r="G3" s="6">
        <f>C3*$R$30</f>
        <v>10006</v>
      </c>
      <c r="H3" s="6">
        <f>$O$28*A3+ $O$29*B3 + $O$30 *C3</f>
        <v>38071</v>
      </c>
      <c r="I3" s="6">
        <f>$R$28*A3+ $R$29*B3 + $R$30 *C3</f>
        <v>10433.4</v>
      </c>
      <c r="J3" s="6">
        <f>F3-H3</f>
        <v>-8189.9999999999964</v>
      </c>
      <c r="K3" s="6">
        <f>G3-I3</f>
        <v>-427.39999999999964</v>
      </c>
    </row>
    <row r="4" spans="1:11" x14ac:dyDescent="0.25">
      <c r="A4" s="1">
        <f t="shared" ref="A4:A42" si="0">B4^0</f>
        <v>1</v>
      </c>
      <c r="B4" s="1">
        <v>200</v>
      </c>
      <c r="C4" s="1">
        <f t="shared" ref="C4:C42" si="1">B4^2</f>
        <v>40000</v>
      </c>
      <c r="D4" s="1">
        <v>121881</v>
      </c>
      <c r="E4" s="1">
        <v>42316</v>
      </c>
      <c r="F4" s="6">
        <f>C4*$O$30</f>
        <v>119524.00000000001</v>
      </c>
      <c r="G4" s="6">
        <f>C4*$R$30</f>
        <v>40024</v>
      </c>
      <c r="H4" s="6">
        <f>$O$28*A4+ $O$29*B4 + $O$30 *C4</f>
        <v>117592.00000000001</v>
      </c>
      <c r="I4" s="6">
        <f>$R$28*A4+ $R$29*B4 + $R$30 *C4</f>
        <v>42033.9</v>
      </c>
      <c r="J4" s="6">
        <f t="shared" ref="J4:J42" si="2">F4-H4</f>
        <v>1932</v>
      </c>
      <c r="K4" s="6">
        <f t="shared" ref="K4:K42" si="3">G4-I4</f>
        <v>-2009.9000000000015</v>
      </c>
    </row>
    <row r="5" spans="1:11" x14ac:dyDescent="0.25">
      <c r="A5" s="1">
        <f t="shared" si="0"/>
        <v>1</v>
      </c>
      <c r="B5" s="1">
        <v>300</v>
      </c>
      <c r="C5" s="1">
        <f t="shared" si="1"/>
        <v>90000</v>
      </c>
      <c r="D5" s="1">
        <v>248861</v>
      </c>
      <c r="E5" s="1">
        <v>93766</v>
      </c>
      <c r="F5" s="6">
        <f>C5*$O$30</f>
        <v>268929</v>
      </c>
      <c r="G5" s="6">
        <f>C5*$R$30</f>
        <v>90054</v>
      </c>
      <c r="H5" s="6">
        <f>$O$28*A5+ $O$29*B5 + $O$30 *C5</f>
        <v>256875</v>
      </c>
      <c r="I5" s="6">
        <f>$R$28*A5+ $R$29*B5 + $R$30 *C5</f>
        <v>93646.399999999994</v>
      </c>
      <c r="J5" s="6">
        <f t="shared" si="2"/>
        <v>12054</v>
      </c>
      <c r="K5" s="6">
        <f t="shared" si="3"/>
        <v>-3592.3999999999942</v>
      </c>
    </row>
    <row r="6" spans="1:11" x14ac:dyDescent="0.25">
      <c r="A6" s="1">
        <f t="shared" si="0"/>
        <v>1</v>
      </c>
      <c r="B6" s="1">
        <v>400</v>
      </c>
      <c r="C6" s="1">
        <f t="shared" si="1"/>
        <v>160000</v>
      </c>
      <c r="D6" s="1">
        <v>455733</v>
      </c>
      <c r="E6" s="1">
        <v>165080</v>
      </c>
      <c r="F6" s="6">
        <f>C6*$O$30</f>
        <v>478096.00000000006</v>
      </c>
      <c r="G6" s="6">
        <f>C6*$R$30</f>
        <v>160096</v>
      </c>
      <c r="H6" s="6">
        <f>$O$28*A6+ $O$29*B6 + $O$30 *C6</f>
        <v>455920.00000000006</v>
      </c>
      <c r="I6" s="6">
        <f>$R$28*A6+ $R$29*B6 + $R$30 *C6</f>
        <v>165270.9</v>
      </c>
      <c r="J6" s="6">
        <f t="shared" si="2"/>
        <v>22176</v>
      </c>
      <c r="K6" s="6">
        <f t="shared" si="3"/>
        <v>-5174.8999999999942</v>
      </c>
    </row>
    <row r="7" spans="1:11" x14ac:dyDescent="0.25">
      <c r="A7" s="1">
        <f t="shared" si="0"/>
        <v>1</v>
      </c>
      <c r="B7" s="1">
        <v>500</v>
      </c>
      <c r="C7" s="1">
        <f t="shared" si="1"/>
        <v>250000</v>
      </c>
      <c r="D7" s="1">
        <v>706353</v>
      </c>
      <c r="E7" s="1">
        <v>257072</v>
      </c>
      <c r="F7" s="6">
        <f>C7*$O$30</f>
        <v>747025</v>
      </c>
      <c r="G7" s="6">
        <f>C7*$R$30</f>
        <v>250149.99999999997</v>
      </c>
      <c r="H7" s="6">
        <f>$O$28*A7+ $O$29*B7 + $O$30 *C7</f>
        <v>714727</v>
      </c>
      <c r="I7" s="6">
        <f>$R$28*A7+ $R$29*B7 + $R$30 *C7</f>
        <v>256907.39999999997</v>
      </c>
      <c r="J7" s="6">
        <f t="shared" si="2"/>
        <v>32298</v>
      </c>
      <c r="K7" s="6">
        <f t="shared" si="3"/>
        <v>-6757.3999999999942</v>
      </c>
    </row>
    <row r="8" spans="1:11" x14ac:dyDescent="0.25">
      <c r="A8" s="1">
        <f t="shared" si="0"/>
        <v>1</v>
      </c>
      <c r="B8" s="1">
        <v>600</v>
      </c>
      <c r="C8" s="1">
        <f t="shared" si="1"/>
        <v>360000</v>
      </c>
      <c r="D8" s="1">
        <v>1005549</v>
      </c>
      <c r="E8" s="1">
        <v>368326</v>
      </c>
      <c r="F8" s="6">
        <f>C8*$O$30</f>
        <v>1075716</v>
      </c>
      <c r="G8" s="6">
        <f>C8*$R$30</f>
        <v>360216</v>
      </c>
      <c r="H8" s="6">
        <f>$O$28*A8+ $O$29*B8 + $O$30 *C8</f>
        <v>1033296</v>
      </c>
      <c r="I8" s="6">
        <f>$R$28*A8+ $R$29*B8 + $R$30 *C8</f>
        <v>368555.9</v>
      </c>
      <c r="J8" s="6">
        <f t="shared" si="2"/>
        <v>42420</v>
      </c>
      <c r="K8" s="6">
        <f t="shared" si="3"/>
        <v>-8339.9000000000233</v>
      </c>
    </row>
    <row r="9" spans="1:11" x14ac:dyDescent="0.25">
      <c r="A9" s="1">
        <f t="shared" si="0"/>
        <v>1</v>
      </c>
      <c r="B9" s="1">
        <v>700</v>
      </c>
      <c r="C9" s="1">
        <f t="shared" si="1"/>
        <v>490000</v>
      </c>
      <c r="D9" s="1">
        <v>1375797</v>
      </c>
      <c r="E9" s="1">
        <v>500036</v>
      </c>
      <c r="F9" s="6">
        <f>C9*$O$30</f>
        <v>1464169</v>
      </c>
      <c r="G9" s="6">
        <f>C9*$R$30</f>
        <v>490293.99999999994</v>
      </c>
      <c r="H9" s="6">
        <f>$O$28*A9+ $O$29*B9 + $O$30 *C9</f>
        <v>1411627</v>
      </c>
      <c r="I9" s="6">
        <f>$R$28*A9+ $R$29*B9 + $R$30 *C9</f>
        <v>500216.39999999997</v>
      </c>
      <c r="J9" s="6">
        <f t="shared" si="2"/>
        <v>52542</v>
      </c>
      <c r="K9" s="6">
        <f t="shared" si="3"/>
        <v>-9922.4000000000233</v>
      </c>
    </row>
    <row r="10" spans="1:11" x14ac:dyDescent="0.25">
      <c r="A10" s="1">
        <f t="shared" si="0"/>
        <v>1</v>
      </c>
      <c r="B10" s="1">
        <v>800</v>
      </c>
      <c r="C10" s="1">
        <f t="shared" si="1"/>
        <v>640000</v>
      </c>
      <c r="D10" s="1">
        <v>1885137</v>
      </c>
      <c r="E10" s="1">
        <v>651922</v>
      </c>
      <c r="F10" s="6">
        <f>C10*$O$30</f>
        <v>1912384.0000000002</v>
      </c>
      <c r="G10" s="6">
        <f>C10*$R$30</f>
        <v>640384</v>
      </c>
      <c r="H10" s="6">
        <f>$O$28*A10+ $O$29*B10 + $O$30 *C10</f>
        <v>1849720.0000000002</v>
      </c>
      <c r="I10" s="6">
        <f>$R$28*A10+ $R$29*B10 + $R$30 *C10</f>
        <v>651888.9</v>
      </c>
      <c r="J10" s="6">
        <f t="shared" si="2"/>
        <v>62664</v>
      </c>
      <c r="K10" s="6">
        <f t="shared" si="3"/>
        <v>-11504.900000000023</v>
      </c>
    </row>
    <row r="11" spans="1:11" x14ac:dyDescent="0.25">
      <c r="A11" s="1">
        <f t="shared" si="0"/>
        <v>1</v>
      </c>
      <c r="B11" s="1">
        <v>900</v>
      </c>
      <c r="C11" s="1">
        <f t="shared" si="1"/>
        <v>810000</v>
      </c>
      <c r="D11" s="1">
        <v>2390989</v>
      </c>
      <c r="E11" s="1">
        <v>823570</v>
      </c>
      <c r="F11" s="6">
        <f>C11*$O$30</f>
        <v>2420361</v>
      </c>
      <c r="G11" s="6">
        <f>C11*$R$30</f>
        <v>810486</v>
      </c>
      <c r="H11" s="6">
        <f>$O$28*A11+ $O$29*B11 + $O$30 *C11</f>
        <v>2347575</v>
      </c>
      <c r="I11" s="6">
        <f>$R$28*A11+ $R$29*B11 + $R$30 *C11</f>
        <v>823573.4</v>
      </c>
      <c r="J11" s="6">
        <f t="shared" si="2"/>
        <v>72786</v>
      </c>
      <c r="K11" s="6">
        <f t="shared" si="3"/>
        <v>-13087.400000000023</v>
      </c>
    </row>
    <row r="12" spans="1:11" x14ac:dyDescent="0.25">
      <c r="A12" s="1">
        <f t="shared" si="0"/>
        <v>1</v>
      </c>
      <c r="B12" s="1">
        <v>1000</v>
      </c>
      <c r="C12" s="1">
        <f t="shared" si="1"/>
        <v>1000000</v>
      </c>
      <c r="D12" s="1">
        <v>2991209</v>
      </c>
      <c r="E12" s="1">
        <v>1014554</v>
      </c>
      <c r="F12" s="6">
        <f>C12*$O$30</f>
        <v>2988100</v>
      </c>
      <c r="G12" s="6">
        <f>C12*$R$30</f>
        <v>1000599.9999999999</v>
      </c>
      <c r="H12" s="6">
        <f>$O$28*A12+ $O$29*B12 + $O$30 *C12</f>
        <v>2905192</v>
      </c>
      <c r="I12" s="6">
        <f>$R$28*A12+ $R$29*B12 + $R$30 *C12</f>
        <v>1015269.8999999999</v>
      </c>
      <c r="J12" s="6">
        <f t="shared" si="2"/>
        <v>82908</v>
      </c>
      <c r="K12" s="6">
        <f t="shared" si="3"/>
        <v>-14669.900000000023</v>
      </c>
    </row>
    <row r="13" spans="1:11" x14ac:dyDescent="0.25">
      <c r="A13" s="1">
        <f t="shared" si="0"/>
        <v>1</v>
      </c>
      <c r="B13" s="1">
        <v>1100</v>
      </c>
      <c r="C13" s="1">
        <f t="shared" si="1"/>
        <v>1210000</v>
      </c>
      <c r="D13" s="1">
        <v>3529201</v>
      </c>
      <c r="E13" s="1">
        <v>1226606</v>
      </c>
      <c r="F13" s="6">
        <f>C13*$O$30</f>
        <v>3615601.0000000005</v>
      </c>
      <c r="G13" s="6">
        <f>C13*$R$30</f>
        <v>1210726</v>
      </c>
      <c r="H13" s="6">
        <f>$O$28*A13+ $O$29*B13 + $O$30 *C13</f>
        <v>3522571.0000000005</v>
      </c>
      <c r="I13" s="6">
        <f>$R$28*A13+ $R$29*B13 + $R$30 *C13</f>
        <v>1226978.3999999999</v>
      </c>
      <c r="J13" s="6">
        <f t="shared" si="2"/>
        <v>93030</v>
      </c>
      <c r="K13" s="6">
        <f t="shared" si="3"/>
        <v>-16252.399999999907</v>
      </c>
    </row>
    <row r="14" spans="1:11" x14ac:dyDescent="0.25">
      <c r="A14" s="1">
        <f t="shared" si="0"/>
        <v>1</v>
      </c>
      <c r="B14" s="1">
        <v>1200</v>
      </c>
      <c r="C14" s="1">
        <f t="shared" si="1"/>
        <v>1440000</v>
      </c>
      <c r="D14" s="1">
        <v>4225133</v>
      </c>
      <c r="E14" s="1">
        <v>1458354</v>
      </c>
      <c r="F14" s="6">
        <f>C14*$O$30</f>
        <v>4302864</v>
      </c>
      <c r="G14" s="6">
        <f>C14*$R$30</f>
        <v>1440864</v>
      </c>
      <c r="H14" s="6">
        <f>$O$28*A14+ $O$29*B14 + $O$30 *C14</f>
        <v>4199712</v>
      </c>
      <c r="I14" s="6">
        <f>$R$28*A14+ $R$29*B14 + $R$30 *C14</f>
        <v>1458698.9</v>
      </c>
      <c r="J14" s="6">
        <f t="shared" si="2"/>
        <v>103152</v>
      </c>
      <c r="K14" s="6">
        <f t="shared" si="3"/>
        <v>-17834.899999999907</v>
      </c>
    </row>
    <row r="15" spans="1:11" x14ac:dyDescent="0.25">
      <c r="A15" s="1">
        <f t="shared" si="0"/>
        <v>1</v>
      </c>
      <c r="B15" s="1">
        <v>1300</v>
      </c>
      <c r="C15" s="1">
        <f t="shared" si="1"/>
        <v>1690000</v>
      </c>
      <c r="D15" s="1">
        <v>4838077</v>
      </c>
      <c r="E15" s="1">
        <v>1710298</v>
      </c>
      <c r="F15" s="6">
        <f>C15*$O$30</f>
        <v>5049889</v>
      </c>
      <c r="G15" s="6">
        <f>C15*$R$30</f>
        <v>1691014</v>
      </c>
      <c r="H15" s="6">
        <f>$O$28*A15+ $O$29*B15 + $O$30 *C15</f>
        <v>4936615</v>
      </c>
      <c r="I15" s="6">
        <f>$R$28*A15+ $R$29*B15 + $R$30 *C15</f>
        <v>1710431.4</v>
      </c>
      <c r="J15" s="6">
        <f t="shared" si="2"/>
        <v>113274</v>
      </c>
      <c r="K15" s="6">
        <f t="shared" si="3"/>
        <v>-19417.399999999907</v>
      </c>
    </row>
    <row r="16" spans="1:11" x14ac:dyDescent="0.25">
      <c r="A16" s="1">
        <f t="shared" si="0"/>
        <v>1</v>
      </c>
      <c r="B16" s="1">
        <v>1400</v>
      </c>
      <c r="C16" s="1">
        <f t="shared" si="1"/>
        <v>1960000</v>
      </c>
      <c r="D16" s="1">
        <v>5730461</v>
      </c>
      <c r="E16" s="1">
        <v>1981514</v>
      </c>
      <c r="F16" s="6">
        <f>C16*$O$30</f>
        <v>5856676</v>
      </c>
      <c r="G16" s="6">
        <f>C16*$R$30</f>
        <v>1961175.9999999998</v>
      </c>
      <c r="H16" s="6">
        <f>$O$28*A16+ $O$29*B16 + $O$30 *C16</f>
        <v>5733280</v>
      </c>
      <c r="I16" s="6">
        <f>$R$28*A16+ $R$29*B16 + $R$30 *C16</f>
        <v>1982175.8999999997</v>
      </c>
      <c r="J16" s="6">
        <f t="shared" si="2"/>
        <v>123396</v>
      </c>
      <c r="K16" s="6">
        <f t="shared" si="3"/>
        <v>-20999.899999999907</v>
      </c>
    </row>
    <row r="17" spans="1:18" x14ac:dyDescent="0.25">
      <c r="A17" s="1">
        <f t="shared" si="0"/>
        <v>1</v>
      </c>
      <c r="B17" s="1">
        <v>1500</v>
      </c>
      <c r="C17" s="1">
        <f t="shared" si="1"/>
        <v>2250000</v>
      </c>
      <c r="D17" s="1">
        <v>6611789</v>
      </c>
      <c r="E17" s="1">
        <v>2273598</v>
      </c>
      <c r="F17" s="6">
        <f>C17*$O$30</f>
        <v>6723225</v>
      </c>
      <c r="G17" s="6">
        <f>C17*$R$30</f>
        <v>2251350</v>
      </c>
      <c r="H17" s="6">
        <f>$O$28*A17+ $O$29*B17 + $O$30 *C17</f>
        <v>6589707</v>
      </c>
      <c r="I17" s="6">
        <f>$R$28*A17+ $R$29*B17 + $R$30 *C17</f>
        <v>2273932.4</v>
      </c>
      <c r="J17" s="6">
        <f t="shared" si="2"/>
        <v>133518</v>
      </c>
      <c r="K17" s="6">
        <f t="shared" si="3"/>
        <v>-22582.399999999907</v>
      </c>
    </row>
    <row r="18" spans="1:18" x14ac:dyDescent="0.25">
      <c r="A18" s="1">
        <f t="shared" si="0"/>
        <v>1</v>
      </c>
      <c r="B18" s="1">
        <v>1600</v>
      </c>
      <c r="C18" s="1">
        <f t="shared" si="1"/>
        <v>2560000</v>
      </c>
      <c r="D18" s="1">
        <v>7536261</v>
      </c>
      <c r="E18" s="1">
        <v>2586256</v>
      </c>
      <c r="F18" s="6">
        <f>C18*$O$30</f>
        <v>7649536.0000000009</v>
      </c>
      <c r="G18" s="6">
        <f>C18*$R$30</f>
        <v>2561536</v>
      </c>
      <c r="H18" s="6">
        <f>$O$28*A18+ $O$29*B18 + $O$30 *C18</f>
        <v>7505896.0000000009</v>
      </c>
      <c r="I18" s="6">
        <f>$R$28*A18+ $R$29*B18 + $R$30 *C18</f>
        <v>2585700.9</v>
      </c>
      <c r="J18" s="6">
        <f t="shared" si="2"/>
        <v>143640</v>
      </c>
      <c r="K18" s="6">
        <f t="shared" si="3"/>
        <v>-24164.899999999907</v>
      </c>
    </row>
    <row r="19" spans="1:18" x14ac:dyDescent="0.25">
      <c r="A19" s="1">
        <f t="shared" si="0"/>
        <v>1</v>
      </c>
      <c r="B19" s="1">
        <v>1700</v>
      </c>
      <c r="C19" s="1">
        <f t="shared" si="1"/>
        <v>2890000</v>
      </c>
      <c r="D19" s="1">
        <v>8425037</v>
      </c>
      <c r="E19" s="1">
        <v>2916992</v>
      </c>
      <c r="F19" s="6">
        <f>C19*$O$30</f>
        <v>8635609</v>
      </c>
      <c r="G19" s="6">
        <f>C19*$R$30</f>
        <v>2891734</v>
      </c>
      <c r="H19" s="6">
        <f>$O$28*A19+ $O$29*B19 + $O$30 *C19</f>
        <v>8481847</v>
      </c>
      <c r="I19" s="6">
        <f>$R$28*A19+ $R$29*B19 + $R$30 *C19</f>
        <v>2917481.4</v>
      </c>
      <c r="J19" s="6">
        <f t="shared" si="2"/>
        <v>153762</v>
      </c>
      <c r="K19" s="6">
        <f t="shared" si="3"/>
        <v>-25747.399999999907</v>
      </c>
    </row>
    <row r="20" spans="1:18" x14ac:dyDescent="0.25">
      <c r="A20" s="1">
        <f t="shared" si="0"/>
        <v>1</v>
      </c>
      <c r="B20" s="1">
        <v>1800</v>
      </c>
      <c r="C20" s="1">
        <f t="shared" si="1"/>
        <v>3240000</v>
      </c>
      <c r="D20" s="1">
        <v>9521865</v>
      </c>
      <c r="E20" s="1">
        <v>3269230</v>
      </c>
      <c r="F20" s="6">
        <f>C20*$O$30</f>
        <v>9681444</v>
      </c>
      <c r="G20" s="6">
        <f>C20*$R$30</f>
        <v>3241944</v>
      </c>
      <c r="H20" s="6">
        <f>$O$28*A20+ $O$29*B20 + $O$30 *C20</f>
        <v>9517560</v>
      </c>
      <c r="I20" s="6">
        <f>$R$28*A20+ $R$29*B20 + $R$30 *C20</f>
        <v>3269273.9</v>
      </c>
      <c r="J20" s="6">
        <f t="shared" si="2"/>
        <v>163884</v>
      </c>
      <c r="K20" s="6">
        <f t="shared" si="3"/>
        <v>-27329.899999999907</v>
      </c>
    </row>
    <row r="21" spans="1:18" x14ac:dyDescent="0.25">
      <c r="A21" s="1">
        <f t="shared" si="0"/>
        <v>1</v>
      </c>
      <c r="B21" s="1">
        <v>1900</v>
      </c>
      <c r="C21" s="1">
        <f t="shared" si="1"/>
        <v>3610000</v>
      </c>
      <c r="D21" s="1">
        <v>10482049</v>
      </c>
      <c r="E21" s="1">
        <v>3641086</v>
      </c>
      <c r="F21" s="6">
        <f>C21*$O$30</f>
        <v>10787041</v>
      </c>
      <c r="G21" s="6">
        <f>C21*$R$30</f>
        <v>3612165.9999999995</v>
      </c>
      <c r="H21" s="6">
        <f>$O$28*A21+ $O$29*B21 + $O$30 *C21</f>
        <v>10613035</v>
      </c>
      <c r="I21" s="6">
        <f>$R$28*A21+ $R$29*B21 + $R$30 *C21</f>
        <v>3641078.3999999994</v>
      </c>
      <c r="J21" s="6">
        <f t="shared" si="2"/>
        <v>174006</v>
      </c>
      <c r="K21" s="6">
        <f t="shared" si="3"/>
        <v>-28912.399999999907</v>
      </c>
    </row>
    <row r="22" spans="1:18" x14ac:dyDescent="0.25">
      <c r="A22" s="1">
        <f t="shared" si="0"/>
        <v>1</v>
      </c>
      <c r="B22" s="1">
        <v>2000</v>
      </c>
      <c r="C22" s="1">
        <f t="shared" si="1"/>
        <v>4000000</v>
      </c>
      <c r="D22" s="1">
        <v>11754925</v>
      </c>
      <c r="E22" s="1">
        <v>4032730</v>
      </c>
      <c r="F22" s="6">
        <f>C22*$O$30</f>
        <v>11952400</v>
      </c>
      <c r="G22" s="6">
        <f>C22*$R$30</f>
        <v>4002399.9999999995</v>
      </c>
      <c r="H22" s="6">
        <f>$O$28*A22+ $O$29*B22 + $O$30 *C22</f>
        <v>11768272</v>
      </c>
      <c r="I22" s="6">
        <f>$R$28*A22+ $R$29*B22 + $R$30 *C22</f>
        <v>4032894.8999999994</v>
      </c>
      <c r="J22" s="6">
        <f t="shared" si="2"/>
        <v>184128</v>
      </c>
      <c r="K22" s="6">
        <f t="shared" si="3"/>
        <v>-30494.899999999907</v>
      </c>
    </row>
    <row r="23" spans="1:18" x14ac:dyDescent="0.25">
      <c r="A23" s="1">
        <f t="shared" si="0"/>
        <v>1</v>
      </c>
      <c r="B23" s="1">
        <v>2100</v>
      </c>
      <c r="C23" s="1">
        <f t="shared" si="1"/>
        <v>4410000</v>
      </c>
      <c r="D23" s="1">
        <v>12999633</v>
      </c>
      <c r="E23" s="1">
        <v>4444476</v>
      </c>
      <c r="F23" s="6">
        <f>C23*$O$30</f>
        <v>13177521</v>
      </c>
      <c r="G23" s="6">
        <f>C23*$R$30</f>
        <v>4412646</v>
      </c>
      <c r="H23" s="6">
        <f>$O$28*A23+ $O$29*B23 + $O$30 *C23</f>
        <v>12983271</v>
      </c>
      <c r="I23" s="6">
        <f>$R$28*A23+ $R$29*B23 + $R$30 *C23</f>
        <v>4444723.4000000004</v>
      </c>
      <c r="J23" s="6">
        <f t="shared" si="2"/>
        <v>194250</v>
      </c>
      <c r="K23" s="6">
        <f t="shared" si="3"/>
        <v>-32077.400000000373</v>
      </c>
    </row>
    <row r="24" spans="1:18" x14ac:dyDescent="0.25">
      <c r="A24" s="1">
        <f t="shared" si="0"/>
        <v>1</v>
      </c>
      <c r="B24" s="1">
        <v>2200</v>
      </c>
      <c r="C24" s="1">
        <f t="shared" si="1"/>
        <v>4840000</v>
      </c>
      <c r="D24" s="1">
        <v>14471705</v>
      </c>
      <c r="E24" s="1">
        <v>4877904</v>
      </c>
      <c r="F24" s="6">
        <f>C24*$O$30</f>
        <v>14462404.000000002</v>
      </c>
      <c r="G24" s="6">
        <f>C24*$R$30</f>
        <v>4842904</v>
      </c>
      <c r="H24" s="6">
        <f>$O$28*A24+ $O$29*B24 + $O$30 *C24</f>
        <v>14258032.000000002</v>
      </c>
      <c r="I24" s="6">
        <f>$R$28*A24+ $R$29*B24 + $R$30 *C24</f>
        <v>4876563.9000000004</v>
      </c>
      <c r="J24" s="6">
        <f t="shared" si="2"/>
        <v>204372</v>
      </c>
      <c r="K24" s="6">
        <f t="shared" si="3"/>
        <v>-33659.900000000373</v>
      </c>
    </row>
    <row r="25" spans="1:18" x14ac:dyDescent="0.25">
      <c r="A25" s="1">
        <f t="shared" si="0"/>
        <v>1</v>
      </c>
      <c r="B25" s="1">
        <v>2300</v>
      </c>
      <c r="C25" s="1">
        <f t="shared" si="1"/>
        <v>5290000</v>
      </c>
      <c r="D25" s="1">
        <v>15329961</v>
      </c>
      <c r="E25" s="1">
        <v>5327992</v>
      </c>
      <c r="F25" s="6">
        <f>C25*$O$30</f>
        <v>15807049.000000002</v>
      </c>
      <c r="G25" s="6">
        <f>C25*$R$30</f>
        <v>5293174</v>
      </c>
      <c r="H25" s="6">
        <f>$O$28*A25+ $O$29*B25 + $O$30 *C25</f>
        <v>15592555.000000002</v>
      </c>
      <c r="I25" s="6">
        <f>$R$28*A25+ $R$29*B25 + $R$30 *C25</f>
        <v>5328416.4000000004</v>
      </c>
      <c r="J25" s="6">
        <f t="shared" si="2"/>
        <v>214494</v>
      </c>
      <c r="K25" s="6">
        <f t="shared" si="3"/>
        <v>-35242.400000000373</v>
      </c>
    </row>
    <row r="26" spans="1:18" x14ac:dyDescent="0.25">
      <c r="A26" s="1">
        <f t="shared" si="0"/>
        <v>1</v>
      </c>
      <c r="B26" s="1">
        <v>2400</v>
      </c>
      <c r="C26" s="1">
        <f t="shared" si="1"/>
        <v>5760000</v>
      </c>
      <c r="D26" s="1">
        <v>17334077</v>
      </c>
      <c r="E26" s="1">
        <v>5799902</v>
      </c>
      <c r="F26" s="6">
        <f>C26*$O$30</f>
        <v>17211456</v>
      </c>
      <c r="G26" s="6">
        <f>C26*$R$30</f>
        <v>5763456</v>
      </c>
      <c r="H26" s="6">
        <f>$O$28*A26+ $O$29*B26 + $O$30 *C26</f>
        <v>16986840</v>
      </c>
      <c r="I26" s="6">
        <f>$R$28*A26+ $R$29*B26 + $R$30 *C26</f>
        <v>5800280.9000000004</v>
      </c>
      <c r="J26" s="6">
        <f t="shared" si="2"/>
        <v>224616</v>
      </c>
      <c r="K26" s="6">
        <f t="shared" si="3"/>
        <v>-36824.900000000373</v>
      </c>
    </row>
    <row r="27" spans="1:18" x14ac:dyDescent="0.25">
      <c r="A27" s="1">
        <f t="shared" si="0"/>
        <v>1</v>
      </c>
      <c r="B27" s="1">
        <v>2500</v>
      </c>
      <c r="C27" s="1">
        <f t="shared" si="1"/>
        <v>6250000</v>
      </c>
      <c r="D27" s="1">
        <v>18544845</v>
      </c>
      <c r="E27" s="1">
        <v>6292668</v>
      </c>
      <c r="F27" s="6">
        <f>C27*$O$30</f>
        <v>18675625</v>
      </c>
      <c r="G27" s="6">
        <f>C27*$R$30</f>
        <v>6253750</v>
      </c>
      <c r="H27" s="6">
        <f>$O$28*A27+ $O$29*B27 + $O$30 *C27</f>
        <v>18440887</v>
      </c>
      <c r="I27" s="6">
        <f>$R$28*A27+ $R$29*B27 + $R$30 *C27</f>
        <v>6292157.4000000004</v>
      </c>
      <c r="J27" s="6">
        <f t="shared" si="2"/>
        <v>234738</v>
      </c>
      <c r="K27" s="6">
        <f t="shared" si="3"/>
        <v>-38407.400000000373</v>
      </c>
    </row>
    <row r="28" spans="1:18" x14ac:dyDescent="0.25">
      <c r="A28" s="1">
        <f t="shared" si="0"/>
        <v>1</v>
      </c>
      <c r="B28" s="1">
        <v>2600</v>
      </c>
      <c r="C28" s="1">
        <f t="shared" si="1"/>
        <v>6760000</v>
      </c>
      <c r="D28" s="1">
        <v>19792793</v>
      </c>
      <c r="E28" s="1">
        <v>6804638</v>
      </c>
      <c r="F28" s="6">
        <f>C28*$O$30</f>
        <v>20199556</v>
      </c>
      <c r="G28" s="6">
        <f>C28*$R$30</f>
        <v>6764056</v>
      </c>
      <c r="H28" s="6">
        <f>$O$28*A28+ $O$29*B28 + $O$30 *C28</f>
        <v>19954696</v>
      </c>
      <c r="I28" s="6">
        <f>$R$28*A28+ $R$29*B28 + $R$30 *C28</f>
        <v>6804045.9000000004</v>
      </c>
      <c r="J28" s="6">
        <f t="shared" si="2"/>
        <v>244860</v>
      </c>
      <c r="K28" s="6">
        <f t="shared" si="3"/>
        <v>-39989.900000000373</v>
      </c>
      <c r="N28" s="1" t="s">
        <v>7</v>
      </c>
      <c r="O28" s="1">
        <v>18312</v>
      </c>
      <c r="Q28" s="1" t="s">
        <v>10</v>
      </c>
      <c r="R28" s="1">
        <v>-1155.0999999999999</v>
      </c>
    </row>
    <row r="29" spans="1:18" x14ac:dyDescent="0.25">
      <c r="A29" s="1">
        <f t="shared" si="0"/>
        <v>1</v>
      </c>
      <c r="B29" s="1">
        <v>2700</v>
      </c>
      <c r="C29" s="1">
        <f t="shared" si="1"/>
        <v>7290000</v>
      </c>
      <c r="D29" s="1">
        <v>21539693</v>
      </c>
      <c r="E29" s="1">
        <v>7336342</v>
      </c>
      <c r="F29" s="6">
        <f>C29*$O$30</f>
        <v>21783249</v>
      </c>
      <c r="G29" s="6">
        <f>C29*$R$30</f>
        <v>7294373.9999999991</v>
      </c>
      <c r="H29" s="6">
        <f>$O$28*A29+ $O$29*B29 + $O$30 *C29</f>
        <v>21528267</v>
      </c>
      <c r="I29" s="6">
        <f>$R$28*A29+ $R$29*B29 + $R$30 *C29</f>
        <v>7335946.3999999994</v>
      </c>
      <c r="J29" s="6">
        <f t="shared" si="2"/>
        <v>254982</v>
      </c>
      <c r="K29" s="6">
        <f t="shared" si="3"/>
        <v>-41572.400000000373</v>
      </c>
      <c r="M29" s="1" t="s">
        <v>6</v>
      </c>
      <c r="N29" s="1" t="s">
        <v>8</v>
      </c>
      <c r="O29" s="4">
        <v>-101.22</v>
      </c>
      <c r="Q29" s="1" t="s">
        <v>11</v>
      </c>
      <c r="R29" s="4">
        <v>15.824999999999999</v>
      </c>
    </row>
    <row r="30" spans="1:18" x14ac:dyDescent="0.25">
      <c r="A30" s="1">
        <f t="shared" si="0"/>
        <v>1</v>
      </c>
      <c r="B30" s="1">
        <v>2800</v>
      </c>
      <c r="C30" s="1">
        <f t="shared" si="1"/>
        <v>7840000</v>
      </c>
      <c r="D30" s="1">
        <v>23166929</v>
      </c>
      <c r="E30" s="1">
        <v>7887154</v>
      </c>
      <c r="F30" s="6">
        <f>C30*$O$30</f>
        <v>23426704</v>
      </c>
      <c r="G30" s="6">
        <f>C30*$R$30</f>
        <v>7844703.9999999991</v>
      </c>
      <c r="H30" s="6">
        <f>$O$28*A30+ $O$29*B30 + $O$30 *C30</f>
        <v>23161600</v>
      </c>
      <c r="I30" s="6">
        <f>$R$28*A30+ $R$29*B30 + $R$30 *C30</f>
        <v>7887858.8999999994</v>
      </c>
      <c r="J30" s="6">
        <f t="shared" si="2"/>
        <v>265104</v>
      </c>
      <c r="K30" s="6">
        <f t="shared" si="3"/>
        <v>-43154.900000000373</v>
      </c>
      <c r="N30" s="1" t="s">
        <v>9</v>
      </c>
      <c r="O30" s="4">
        <v>2.9881000000000002</v>
      </c>
      <c r="Q30" s="1" t="s">
        <v>12</v>
      </c>
      <c r="R30" s="4">
        <v>1.0005999999999999</v>
      </c>
    </row>
    <row r="31" spans="1:18" x14ac:dyDescent="0.25">
      <c r="A31" s="1">
        <f t="shared" si="0"/>
        <v>1</v>
      </c>
      <c r="B31" s="1">
        <v>2900</v>
      </c>
      <c r="C31" s="1">
        <f t="shared" si="1"/>
        <v>8410000</v>
      </c>
      <c r="D31" s="1">
        <v>24474121</v>
      </c>
      <c r="E31" s="1">
        <v>8460846</v>
      </c>
      <c r="F31" s="6">
        <f>C31*$O$30</f>
        <v>25129921</v>
      </c>
      <c r="G31" s="6">
        <f>C31*$R$30</f>
        <v>8415046</v>
      </c>
      <c r="H31" s="6">
        <f>$O$28*A31+ $O$29*B31 + $O$30 *C31</f>
        <v>24854695</v>
      </c>
      <c r="I31" s="6">
        <f>$R$28*A31+ $R$29*B31 + $R$30 *C31</f>
        <v>8459783.4000000004</v>
      </c>
      <c r="J31" s="6">
        <f t="shared" si="2"/>
        <v>275226</v>
      </c>
      <c r="K31" s="6">
        <f t="shared" si="3"/>
        <v>-44737.400000000373</v>
      </c>
    </row>
    <row r="32" spans="1:18" x14ac:dyDescent="0.25">
      <c r="A32" s="1">
        <f t="shared" si="0"/>
        <v>1</v>
      </c>
      <c r="B32" s="1">
        <v>3000</v>
      </c>
      <c r="C32" s="1">
        <f t="shared" si="1"/>
        <v>9000000</v>
      </c>
      <c r="D32" s="1">
        <v>26612577</v>
      </c>
      <c r="E32" s="1">
        <v>9050892</v>
      </c>
      <c r="F32" s="6">
        <f>C32*$O$30</f>
        <v>26892900</v>
      </c>
      <c r="G32" s="6">
        <f>C32*$R$30</f>
        <v>9005400</v>
      </c>
      <c r="H32" s="6">
        <f>$O$28*A32+ $O$29*B32 + $O$30 *C32</f>
        <v>26607552</v>
      </c>
      <c r="I32" s="6">
        <f>$R$28*A32+ $R$29*B32 + $R$30 *C32</f>
        <v>9051719.9000000004</v>
      </c>
      <c r="J32" s="6">
        <f t="shared" si="2"/>
        <v>285348</v>
      </c>
      <c r="K32" s="6">
        <f t="shared" si="3"/>
        <v>-46319.900000000373</v>
      </c>
      <c r="N32" s="1" t="s">
        <v>13</v>
      </c>
    </row>
    <row r="33" spans="1:19" x14ac:dyDescent="0.25">
      <c r="A33" s="1">
        <f t="shared" si="0"/>
        <v>1</v>
      </c>
      <c r="B33" s="1">
        <v>3100</v>
      </c>
      <c r="C33" s="1">
        <f t="shared" si="1"/>
        <v>9610000</v>
      </c>
      <c r="D33" s="1">
        <v>28762669</v>
      </c>
      <c r="E33" s="1">
        <v>9663336</v>
      </c>
      <c r="F33" s="6">
        <f>C33*$O$30</f>
        <v>28715641.000000004</v>
      </c>
      <c r="G33" s="6">
        <f>C33*$R$30</f>
        <v>9615766</v>
      </c>
      <c r="H33" s="6">
        <f>$O$28*A33+ $O$29*B33 + $O$30 *C33</f>
        <v>28420171.000000004</v>
      </c>
      <c r="I33" s="6">
        <f>$R$28*A33+ $R$29*B33 + $R$30 *C33</f>
        <v>9663668.4000000004</v>
      </c>
      <c r="J33" s="6">
        <f t="shared" si="2"/>
        <v>295470</v>
      </c>
      <c r="K33" s="6">
        <f t="shared" si="3"/>
        <v>-47902.400000000373</v>
      </c>
      <c r="P33" s="1" t="s">
        <v>24</v>
      </c>
      <c r="Q33" s="1" t="s">
        <v>25</v>
      </c>
    </row>
    <row r="34" spans="1:19" x14ac:dyDescent="0.25">
      <c r="A34" s="1">
        <f t="shared" si="0"/>
        <v>1</v>
      </c>
      <c r="B34" s="1">
        <v>3200</v>
      </c>
      <c r="C34" s="1">
        <f t="shared" si="1"/>
        <v>10240000</v>
      </c>
      <c r="D34" s="1">
        <v>30538757</v>
      </c>
      <c r="E34" s="1">
        <v>10295374</v>
      </c>
      <c r="F34" s="6">
        <f>C34*$O$30</f>
        <v>30598144.000000004</v>
      </c>
      <c r="G34" s="6">
        <f>C34*$R$30</f>
        <v>10246144</v>
      </c>
      <c r="H34" s="6">
        <f>$O$28*A34+ $O$29*B34 + $O$30 *C34</f>
        <v>30292552.000000004</v>
      </c>
      <c r="I34" s="6">
        <f>$R$28*A34+ $R$29*B34 + $R$30 *C34</f>
        <v>10295628.9</v>
      </c>
      <c r="J34" s="6">
        <f t="shared" si="2"/>
        <v>305592</v>
      </c>
      <c r="K34" s="6">
        <f t="shared" si="3"/>
        <v>-49484.900000000373</v>
      </c>
      <c r="P34" s="1" t="s">
        <v>23</v>
      </c>
      <c r="Q34" s="1" t="s">
        <v>26</v>
      </c>
      <c r="R34" s="2" t="s">
        <v>17</v>
      </c>
      <c r="S34" s="2"/>
    </row>
    <row r="35" spans="1:19" x14ac:dyDescent="0.25">
      <c r="A35" s="1">
        <f t="shared" si="0"/>
        <v>1</v>
      </c>
      <c r="B35" s="1">
        <v>3300</v>
      </c>
      <c r="C35" s="1">
        <f t="shared" si="1"/>
        <v>10890000</v>
      </c>
      <c r="D35" s="1">
        <v>32105553</v>
      </c>
      <c r="E35" s="1">
        <v>10947702</v>
      </c>
      <c r="F35" s="6">
        <f>C35*$O$30</f>
        <v>32540409.000000004</v>
      </c>
      <c r="G35" s="6">
        <f>C35*$R$30</f>
        <v>10896534</v>
      </c>
      <c r="H35" s="6">
        <f>$O$28*A35+ $O$29*B35 + $O$30 *C35</f>
        <v>32224695.000000004</v>
      </c>
      <c r="I35" s="6">
        <f>$R$28*A35+ $R$29*B35 + $R$30 *C35</f>
        <v>10947601.4</v>
      </c>
      <c r="J35" s="6">
        <f t="shared" si="2"/>
        <v>315714</v>
      </c>
      <c r="K35" s="6">
        <f t="shared" si="3"/>
        <v>-51067.400000000373</v>
      </c>
      <c r="M35" s="1" t="s">
        <v>4</v>
      </c>
      <c r="N35" s="1" t="s">
        <v>2</v>
      </c>
      <c r="O35" s="1" t="s">
        <v>5</v>
      </c>
      <c r="P35" s="1" t="s">
        <v>3</v>
      </c>
      <c r="Q35" s="1" t="s">
        <v>3</v>
      </c>
      <c r="R35" s="1" t="s">
        <v>19</v>
      </c>
      <c r="S35" s="1" t="s">
        <v>18</v>
      </c>
    </row>
    <row r="36" spans="1:19" x14ac:dyDescent="0.25">
      <c r="A36" s="1">
        <f t="shared" si="0"/>
        <v>1</v>
      </c>
      <c r="B36" s="1">
        <v>3400</v>
      </c>
      <c r="C36" s="1">
        <f t="shared" si="1"/>
        <v>11560000</v>
      </c>
      <c r="D36" s="1">
        <v>33797925</v>
      </c>
      <c r="E36" s="1">
        <v>11618008</v>
      </c>
      <c r="F36" s="6">
        <f>C36*$O$30</f>
        <v>34542436</v>
      </c>
      <c r="G36" s="6">
        <f>C36*$R$30</f>
        <v>11566936</v>
      </c>
      <c r="H36" s="6">
        <f>$O$28*A36+ $O$29*B36 + $O$30 *C36</f>
        <v>34216600</v>
      </c>
      <c r="I36" s="6">
        <f>$R$28*A36+ $R$29*B36 + $R$30 *C36</f>
        <v>11619585.9</v>
      </c>
      <c r="J36" s="6">
        <f t="shared" si="2"/>
        <v>325836</v>
      </c>
      <c r="K36" s="6">
        <f t="shared" si="3"/>
        <v>-52649.900000000373</v>
      </c>
      <c r="M36" s="1">
        <f>N36^0</f>
        <v>1</v>
      </c>
      <c r="N36" s="1">
        <f>B3</f>
        <v>100</v>
      </c>
      <c r="O36" s="1">
        <f>N36^2</f>
        <v>10000</v>
      </c>
      <c r="P36" s="1">
        <f>D3</f>
        <v>23645</v>
      </c>
      <c r="Q36" s="1">
        <f>E3</f>
        <v>11044</v>
      </c>
      <c r="R36" s="6">
        <f>H3</f>
        <v>38071</v>
      </c>
      <c r="S36" s="6">
        <f>I3</f>
        <v>10433.4</v>
      </c>
    </row>
    <row r="37" spans="1:19" x14ac:dyDescent="0.25">
      <c r="A37" s="1">
        <f t="shared" si="0"/>
        <v>1</v>
      </c>
      <c r="B37" s="1">
        <v>3500</v>
      </c>
      <c r="C37" s="1">
        <f t="shared" si="1"/>
        <v>12250000</v>
      </c>
      <c r="D37" s="1">
        <v>36470725</v>
      </c>
      <c r="E37" s="1">
        <v>12311568</v>
      </c>
      <c r="F37" s="6">
        <f>C37*$O$30</f>
        <v>36604225</v>
      </c>
      <c r="G37" s="6">
        <f>C37*$R$30</f>
        <v>12257350</v>
      </c>
      <c r="H37" s="6">
        <f>$O$28*A37+ $O$29*B37 + $O$30 *C37</f>
        <v>36268267</v>
      </c>
      <c r="I37" s="6">
        <f>$R$28*A37+ $R$29*B37 + $R$30 *C37</f>
        <v>12311582.4</v>
      </c>
      <c r="J37" s="6">
        <f t="shared" si="2"/>
        <v>335958</v>
      </c>
      <c r="K37" s="6">
        <f t="shared" si="3"/>
        <v>-54232.400000000373</v>
      </c>
      <c r="M37" s="1">
        <f t="shared" ref="M37:M39" si="4">N37^0</f>
        <v>1</v>
      </c>
      <c r="N37" s="1">
        <f>B17</f>
        <v>1500</v>
      </c>
      <c r="O37" s="1">
        <f t="shared" ref="O37:O39" si="5">N37^2</f>
        <v>2250000</v>
      </c>
      <c r="P37" s="1">
        <f>D17</f>
        <v>6611789</v>
      </c>
      <c r="Q37" s="1">
        <f>E17</f>
        <v>2273598</v>
      </c>
      <c r="R37" s="6">
        <f>H17</f>
        <v>6589707</v>
      </c>
      <c r="S37" s="6">
        <f>I17</f>
        <v>2273932.4</v>
      </c>
    </row>
    <row r="38" spans="1:19" x14ac:dyDescent="0.25">
      <c r="A38" s="1">
        <f t="shared" si="0"/>
        <v>1</v>
      </c>
      <c r="B38" s="1">
        <v>3600</v>
      </c>
      <c r="C38" s="1">
        <f t="shared" si="1"/>
        <v>12960000</v>
      </c>
      <c r="D38" s="1">
        <v>38071505</v>
      </c>
      <c r="E38" s="1">
        <v>13022436</v>
      </c>
      <c r="F38" s="6">
        <f>C38*$O$30</f>
        <v>38725776</v>
      </c>
      <c r="G38" s="6">
        <f>C38*$R$30</f>
        <v>12967776</v>
      </c>
      <c r="H38" s="6">
        <f>$O$28*A38+ $O$29*B38 + $O$30 *C38</f>
        <v>38379696</v>
      </c>
      <c r="I38" s="6">
        <f>$R$28*A38+ $R$29*B38 + $R$30 *C38</f>
        <v>13023590.9</v>
      </c>
      <c r="J38" s="6">
        <f t="shared" si="2"/>
        <v>346080</v>
      </c>
      <c r="K38" s="6">
        <f t="shared" si="3"/>
        <v>-55814.900000000373</v>
      </c>
      <c r="M38" s="1">
        <f t="shared" si="4"/>
        <v>1</v>
      </c>
      <c r="N38" s="1">
        <f>B33</f>
        <v>3100</v>
      </c>
      <c r="O38" s="1">
        <f t="shared" si="5"/>
        <v>9610000</v>
      </c>
      <c r="P38" s="1">
        <f>D33</f>
        <v>28762669</v>
      </c>
      <c r="Q38" s="1">
        <f>E33</f>
        <v>9663336</v>
      </c>
      <c r="R38" s="6">
        <f>H33</f>
        <v>28420171.000000004</v>
      </c>
      <c r="S38" s="6">
        <f>I33</f>
        <v>9663668.4000000004</v>
      </c>
    </row>
    <row r="39" spans="1:19" x14ac:dyDescent="0.25">
      <c r="A39" s="1">
        <f t="shared" si="0"/>
        <v>1</v>
      </c>
      <c r="B39" s="1">
        <v>3700</v>
      </c>
      <c r="C39" s="1">
        <f t="shared" si="1"/>
        <v>13690000</v>
      </c>
      <c r="D39" s="1">
        <v>40776193</v>
      </c>
      <c r="E39" s="1">
        <v>13755320</v>
      </c>
      <c r="F39" s="6">
        <f>C39*$O$30</f>
        <v>40907089</v>
      </c>
      <c r="G39" s="6">
        <f>C39*$R$30</f>
        <v>13698214</v>
      </c>
      <c r="H39" s="6">
        <f>$O$28*A39+ $O$29*B39 + $O$30 *C39</f>
        <v>40550887</v>
      </c>
      <c r="I39" s="6">
        <f>$R$28*A39+ $R$29*B39 + $R$30 *C39</f>
        <v>13755611.4</v>
      </c>
      <c r="J39" s="6">
        <f t="shared" si="2"/>
        <v>356202</v>
      </c>
      <c r="K39" s="6">
        <f t="shared" si="3"/>
        <v>-57397.400000000373</v>
      </c>
      <c r="M39" s="1">
        <f t="shared" si="4"/>
        <v>1</v>
      </c>
      <c r="N39" s="1">
        <f>B42</f>
        <v>4000</v>
      </c>
      <c r="O39" s="1">
        <f t="shared" si="5"/>
        <v>16000000</v>
      </c>
      <c r="P39" s="1">
        <f>D42</f>
        <v>47656449</v>
      </c>
      <c r="Q39" s="1">
        <f>E42</f>
        <v>16071978</v>
      </c>
      <c r="R39" s="6">
        <f>H42</f>
        <v>47423032</v>
      </c>
      <c r="S39" s="6">
        <f>I42</f>
        <v>16071744.899999999</v>
      </c>
    </row>
    <row r="40" spans="1:19" x14ac:dyDescent="0.25">
      <c r="A40" s="1">
        <f t="shared" si="0"/>
        <v>1</v>
      </c>
      <c r="B40" s="1">
        <v>3800</v>
      </c>
      <c r="C40" s="1">
        <f t="shared" si="1"/>
        <v>14440000</v>
      </c>
      <c r="D40" s="1">
        <v>43091981</v>
      </c>
      <c r="E40" s="1">
        <v>14507986</v>
      </c>
      <c r="F40" s="6">
        <f>C40*$O$30</f>
        <v>43148164</v>
      </c>
      <c r="G40" s="6">
        <f>C40*$R$30</f>
        <v>14448663.999999998</v>
      </c>
      <c r="H40" s="6">
        <f>$O$28*A40+ $O$29*B40 + $O$30 *C40</f>
        <v>42781840</v>
      </c>
      <c r="I40" s="6">
        <f>$R$28*A40+ $R$29*B40 + $R$30 *C40</f>
        <v>14507643.899999999</v>
      </c>
      <c r="J40" s="6">
        <f t="shared" si="2"/>
        <v>366324</v>
      </c>
      <c r="K40" s="6">
        <f t="shared" si="3"/>
        <v>-58979.900000000373</v>
      </c>
    </row>
    <row r="41" spans="1:19" x14ac:dyDescent="0.25">
      <c r="A41" s="1">
        <f t="shared" si="0"/>
        <v>1</v>
      </c>
      <c r="B41" s="1">
        <v>3900</v>
      </c>
      <c r="C41" s="1">
        <f t="shared" si="1"/>
        <v>15210000</v>
      </c>
      <c r="D41" s="1">
        <v>44609673</v>
      </c>
      <c r="E41" s="1">
        <v>15278684</v>
      </c>
      <c r="F41" s="6">
        <f>C41*$O$30</f>
        <v>45449001</v>
      </c>
      <c r="G41" s="6">
        <f>C41*$R$30</f>
        <v>15219125.999999998</v>
      </c>
      <c r="H41" s="6">
        <f>$O$28*A41+ $O$29*B41 + $O$30 *C41</f>
        <v>45072555</v>
      </c>
      <c r="I41" s="6">
        <f>$R$28*A41+ $R$29*B41 + $R$30 *C41</f>
        <v>15279688.399999999</v>
      </c>
      <c r="J41" s="6">
        <f t="shared" si="2"/>
        <v>376446</v>
      </c>
      <c r="K41" s="6">
        <f t="shared" si="3"/>
        <v>-60562.400000000373</v>
      </c>
    </row>
    <row r="42" spans="1:19" x14ac:dyDescent="0.25">
      <c r="A42" s="1">
        <f t="shared" si="0"/>
        <v>1</v>
      </c>
      <c r="B42" s="1">
        <v>4000</v>
      </c>
      <c r="C42" s="1">
        <f t="shared" si="1"/>
        <v>16000000</v>
      </c>
      <c r="D42" s="1">
        <v>47656449</v>
      </c>
      <c r="E42" s="1">
        <v>16071978</v>
      </c>
      <c r="F42" s="6">
        <f>C42*$O$30</f>
        <v>47809600</v>
      </c>
      <c r="G42" s="6">
        <f>C42*$R$30</f>
        <v>16009599.999999998</v>
      </c>
      <c r="H42" s="6">
        <f>$O$28*A42+ $O$29*B42 + $O$30 *C42</f>
        <v>47423032</v>
      </c>
      <c r="I42" s="6">
        <f>$R$28*A42+ $R$29*B42 + $R$30 *C42</f>
        <v>16071744.899999999</v>
      </c>
      <c r="J42" s="6">
        <f t="shared" si="2"/>
        <v>386568</v>
      </c>
      <c r="K42" s="6">
        <f t="shared" si="3"/>
        <v>-62144.900000000373</v>
      </c>
    </row>
    <row r="43" spans="1:19" x14ac:dyDescent="0.25">
      <c r="F43" s="5"/>
      <c r="G43" s="5"/>
      <c r="H43" s="5"/>
      <c r="I43" s="5"/>
      <c r="J43" s="5"/>
      <c r="K43" s="5"/>
      <c r="M43" t="s">
        <v>21</v>
      </c>
      <c r="N43"/>
      <c r="O43"/>
      <c r="P43"/>
      <c r="Q43"/>
      <c r="R43"/>
      <c r="S43"/>
    </row>
    <row r="44" spans="1:19" x14ac:dyDescent="0.25">
      <c r="F44" s="5"/>
      <c r="G44" s="5"/>
      <c r="H44" s="5"/>
      <c r="I44" s="5"/>
      <c r="J44" s="5"/>
      <c r="K44" s="5"/>
      <c r="L44" s="5"/>
      <c r="M44" t="s">
        <v>22</v>
      </c>
      <c r="N44"/>
      <c r="O44"/>
      <c r="P44"/>
      <c r="Q44"/>
      <c r="R44"/>
      <c r="S44"/>
    </row>
    <row r="45" spans="1:19" x14ac:dyDescent="0.2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9" x14ac:dyDescent="0.25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9" x14ac:dyDescent="0.25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</sheetData>
  <mergeCells count="4">
    <mergeCell ref="R34:S34"/>
    <mergeCell ref="F1:G1"/>
    <mergeCell ref="H1:I1"/>
    <mergeCell ref="J1:K1"/>
  </mergeCells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bubble_sort_vs_selection_sort_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cp:lastPrinted>2025-05-18T03:15:04Z</cp:lastPrinted>
  <dcterms:created xsi:type="dcterms:W3CDTF">2025-05-18T01:15:47Z</dcterms:created>
  <dcterms:modified xsi:type="dcterms:W3CDTF">2025-05-18T03:27:29Z</dcterms:modified>
</cp:coreProperties>
</file>