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2\Desktop\"/>
    </mc:Choice>
  </mc:AlternateContent>
  <xr:revisionPtr revIDLastSave="0" documentId="8_{5CB1574E-9C55-49C8-92C6-822857A6071F}" xr6:coauthVersionLast="47" xr6:coauthVersionMax="47" xr10:uidLastSave="{00000000-0000-0000-0000-000000000000}"/>
  <bookViews>
    <workbookView xWindow="-108" yWindow="-108" windowWidth="23256" windowHeight="12456" xr2:uid="{B5C30706-8713-430B-B4C5-F5554835A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" i="1" l="1"/>
  <c r="R17" i="1"/>
  <c r="P17" i="1"/>
  <c r="N17" i="1"/>
  <c r="L17" i="1"/>
  <c r="H17" i="1"/>
  <c r="F17" i="1"/>
  <c r="C17" i="1"/>
  <c r="A17" i="1"/>
  <c r="R15" i="1"/>
  <c r="P15" i="1"/>
  <c r="N15" i="1"/>
  <c r="L15" i="1"/>
  <c r="H15" i="1"/>
  <c r="F15" i="1"/>
  <c r="C15" i="1"/>
  <c r="A15" i="1"/>
  <c r="A13" i="1"/>
  <c r="A10" i="1"/>
  <c r="C13" i="1"/>
  <c r="C10" i="1"/>
  <c r="R13" i="1"/>
  <c r="R10" i="1"/>
  <c r="P13" i="1"/>
  <c r="P10" i="1"/>
  <c r="N13" i="1"/>
  <c r="N10" i="1"/>
  <c r="L13" i="1"/>
  <c r="L10" i="1"/>
  <c r="J13" i="1"/>
  <c r="J10" i="1"/>
  <c r="H13" i="1"/>
  <c r="H10" i="1"/>
  <c r="F13" i="1"/>
  <c r="F10" i="1"/>
</calcChain>
</file>

<file path=xl/sharedStrings.xml><?xml version="1.0" encoding="utf-8"?>
<sst xmlns="http://schemas.openxmlformats.org/spreadsheetml/2006/main" count="46" uniqueCount="30">
  <si>
    <t>90도 프로그램 값</t>
    <phoneticPr fontId="1" type="noConversion"/>
  </si>
  <si>
    <t>90도 프로그램 값 평균</t>
    <phoneticPr fontId="1" type="noConversion"/>
  </si>
  <si>
    <t>90도 프로그램 값 표준편차</t>
    <phoneticPr fontId="1" type="noConversion"/>
  </si>
  <si>
    <t>120도 프로그램 값</t>
    <phoneticPr fontId="1" type="noConversion"/>
  </si>
  <si>
    <t>120도 프로그램 값 표준 편차</t>
    <phoneticPr fontId="1" type="noConversion"/>
  </si>
  <si>
    <t>120도 프로그램 값 평균</t>
    <phoneticPr fontId="1" type="noConversion"/>
  </si>
  <si>
    <t>60도 프로그램 값</t>
    <phoneticPr fontId="1" type="noConversion"/>
  </si>
  <si>
    <t>60도 프로그램 값 평균</t>
    <phoneticPr fontId="1" type="noConversion"/>
  </si>
  <si>
    <t>60도 프로그램 값 표준 편차</t>
    <phoneticPr fontId="1" type="noConversion"/>
  </si>
  <si>
    <t>30도 프로그램 값</t>
    <phoneticPr fontId="1" type="noConversion"/>
  </si>
  <si>
    <t>0도 프로그램 값</t>
    <phoneticPr fontId="1" type="noConversion"/>
  </si>
  <si>
    <t>30도 프로그램 값 평균</t>
    <phoneticPr fontId="1" type="noConversion"/>
  </si>
  <si>
    <t>30도 프로그램 값 표준 편차</t>
    <phoneticPr fontId="1" type="noConversion"/>
  </si>
  <si>
    <t>0도 프로그램 값 평균</t>
    <phoneticPr fontId="1" type="noConversion"/>
  </si>
  <si>
    <t>0도 프로그램 값 표준 편차</t>
    <phoneticPr fontId="1" type="noConversion"/>
  </si>
  <si>
    <t>(-30)도 프로그램 값</t>
    <phoneticPr fontId="1" type="noConversion"/>
  </si>
  <si>
    <t>(-30)도 프로그램 값 표준 편차</t>
    <phoneticPr fontId="1" type="noConversion"/>
  </si>
  <si>
    <t>(-30)도 프로그램 값 평균</t>
    <phoneticPr fontId="1" type="noConversion"/>
  </si>
  <si>
    <t>(-60)도 프로그램 값</t>
    <phoneticPr fontId="1" type="noConversion"/>
  </si>
  <si>
    <t>(-90)도 프로그램 값</t>
    <phoneticPr fontId="1" type="noConversion"/>
  </si>
  <si>
    <t>(-120)도 프로그램 값</t>
    <phoneticPr fontId="1" type="noConversion"/>
  </si>
  <si>
    <t>(-60)도 프로그램 값 평균</t>
    <phoneticPr fontId="1" type="noConversion"/>
  </si>
  <si>
    <t>(-60)도 프로그램 값 표준 편차</t>
    <phoneticPr fontId="1" type="noConversion"/>
  </si>
  <si>
    <t>(-90)도 프로그램 값 평균</t>
    <phoneticPr fontId="1" type="noConversion"/>
  </si>
  <si>
    <t>(-90)도 프로그램 값 표준 편차</t>
    <phoneticPr fontId="1" type="noConversion"/>
  </si>
  <si>
    <t>(-120)도 프로그램 값 평균</t>
    <phoneticPr fontId="1" type="noConversion"/>
  </si>
  <si>
    <t>(-120)도 프로그램 값 표준 편차</t>
    <phoneticPr fontId="1" type="noConversion"/>
  </si>
  <si>
    <t>-</t>
    <phoneticPr fontId="1" type="noConversion"/>
  </si>
  <si>
    <t>상대오차</t>
    <phoneticPr fontId="1" type="noConversion"/>
  </si>
  <si>
    <t>절대오차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</si>
</sst>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0F6A-8DE3-4CED-91D1-DDCA10A69583}">
  <dimension ref="A1:R17"/>
  <sheetViews>
    <sheetView tabSelected="1" zoomScale="87" workbookViewId="0">
      <selection activeCell="M19" sqref="M19"/>
    </sheetView>
  </sheetViews>
  <sheetFormatPr defaultRowHeight="17.399999999999999" x14ac:dyDescent="0.4"/>
  <sheetData>
    <row r="1" spans="1:18" x14ac:dyDescent="0.4">
      <c r="A1" t="s">
        <v>3</v>
      </c>
      <c r="C1" t="s">
        <v>0</v>
      </c>
      <c r="F1" t="s">
        <v>6</v>
      </c>
      <c r="H1" t="s">
        <v>9</v>
      </c>
      <c r="J1" t="s">
        <v>10</v>
      </c>
      <c r="L1" t="s">
        <v>15</v>
      </c>
      <c r="N1" t="s">
        <v>18</v>
      </c>
      <c r="P1" t="s">
        <v>19</v>
      </c>
      <c r="R1" t="s">
        <v>20</v>
      </c>
    </row>
    <row r="2" spans="1:18" x14ac:dyDescent="0.4">
      <c r="A2">
        <v>106.474437184724</v>
      </c>
      <c r="C2">
        <v>90.269647066611498</v>
      </c>
      <c r="F2">
        <v>62.6576744977285</v>
      </c>
      <c r="H2">
        <v>30.575607883676302</v>
      </c>
      <c r="J2">
        <v>3.1071824606957499</v>
      </c>
      <c r="L2">
        <v>-26.308861968627099</v>
      </c>
      <c r="N2">
        <v>-62.4062892047369</v>
      </c>
      <c r="P2">
        <v>-91.255541516046506</v>
      </c>
      <c r="R2">
        <v>-117.001432045394</v>
      </c>
    </row>
    <row r="3" spans="1:18" x14ac:dyDescent="0.4">
      <c r="A3">
        <v>106.42545514983399</v>
      </c>
      <c r="C3">
        <v>90.110938814671798</v>
      </c>
      <c r="F3">
        <v>62.654175780950702</v>
      </c>
      <c r="H3">
        <v>30.566277972268701</v>
      </c>
      <c r="J3">
        <v>3.12934100028885</v>
      </c>
      <c r="L3">
        <v>-26.2902021458119</v>
      </c>
      <c r="N3">
        <v>-62.438943894663602</v>
      </c>
      <c r="P3">
        <v>-91.289362444899098</v>
      </c>
      <c r="R3">
        <v>-116.968777355467</v>
      </c>
    </row>
    <row r="4" spans="1:18" x14ac:dyDescent="0.4">
      <c r="A4">
        <v>106.454611122983</v>
      </c>
      <c r="C4">
        <v>90.117936248227494</v>
      </c>
      <c r="F4">
        <v>62.669336886987999</v>
      </c>
      <c r="H4">
        <v>30.555781821935099</v>
      </c>
      <c r="J4">
        <v>3.16082945128962</v>
      </c>
      <c r="L4">
        <v>-26.3275217914424</v>
      </c>
      <c r="N4">
        <v>-62.3759669926621</v>
      </c>
      <c r="P4">
        <v>-91.287029967047204</v>
      </c>
      <c r="R4">
        <v>-116.978107266875</v>
      </c>
    </row>
    <row r="5" spans="1:18" x14ac:dyDescent="0.4">
      <c r="A5">
        <v>106.419623955204</v>
      </c>
      <c r="C5">
        <v>90.135429832116799</v>
      </c>
      <c r="F5">
        <v>62.656508258802603</v>
      </c>
      <c r="H5">
        <v>30.5511168662313</v>
      </c>
      <c r="J5">
        <v>3.13750467277056</v>
      </c>
      <c r="L5">
        <v>-26.287869667959999</v>
      </c>
      <c r="N5">
        <v>-62.353808453068901</v>
      </c>
      <c r="P5">
        <v>-91.259040232824304</v>
      </c>
      <c r="R5">
        <v>-116.94195386017</v>
      </c>
    </row>
    <row r="6" spans="1:18" x14ac:dyDescent="0.4">
      <c r="A6">
        <v>106.434785061242</v>
      </c>
      <c r="C6">
        <v>90.166918283117496</v>
      </c>
      <c r="F6">
        <v>62.615689896394201</v>
      </c>
      <c r="H6">
        <v>30.573275405824401</v>
      </c>
      <c r="J6">
        <v>3.1701593626972202</v>
      </c>
      <c r="L6">
        <v>-26.329854269294302</v>
      </c>
      <c r="N6">
        <v>-62.3678033201804</v>
      </c>
      <c r="P6">
        <v>-91.288196205973193</v>
      </c>
      <c r="R6">
        <v>-116.979273505801</v>
      </c>
    </row>
    <row r="9" spans="1:18" x14ac:dyDescent="0.4">
      <c r="A9" t="s">
        <v>5</v>
      </c>
      <c r="C9" t="s">
        <v>1</v>
      </c>
      <c r="F9" t="s">
        <v>7</v>
      </c>
      <c r="H9" t="s">
        <v>11</v>
      </c>
      <c r="J9" t="s">
        <v>13</v>
      </c>
      <c r="L9" t="s">
        <v>17</v>
      </c>
      <c r="N9" t="s">
        <v>21</v>
      </c>
      <c r="P9" t="s">
        <v>23</v>
      </c>
      <c r="R9" t="s">
        <v>25</v>
      </c>
    </row>
    <row r="10" spans="1:18" x14ac:dyDescent="0.4">
      <c r="A10">
        <f>AVERAGE(A2:A6)</f>
        <v>106.44178249479739</v>
      </c>
      <c r="C10">
        <f>AVERAGE(C2:C6)</f>
        <v>90.160174048949017</v>
      </c>
      <c r="F10">
        <f>AVERAGE(F2:F6)</f>
        <v>62.650677064172804</v>
      </c>
      <c r="H10">
        <f>AVERAGE(H2:H6)</f>
        <v>30.56441198998716</v>
      </c>
      <c r="J10">
        <f>AVERAGE(J2:J6)</f>
        <v>3.1410033895483997</v>
      </c>
      <c r="L10">
        <f>AVERAGE(L2:L6)</f>
        <v>-26.308861968627138</v>
      </c>
      <c r="N10">
        <f>AVERAGE(N2:N6)</f>
        <v>-62.388562373062385</v>
      </c>
      <c r="P10">
        <f>AVERAGE(P2:P6)</f>
        <v>-91.275834073358055</v>
      </c>
      <c r="R10">
        <f>AVERAGE(R2:R6)</f>
        <v>-116.97390880674138</v>
      </c>
    </row>
    <row r="12" spans="1:18" x14ac:dyDescent="0.4">
      <c r="A12" t="s">
        <v>4</v>
      </c>
      <c r="C12" t="s">
        <v>2</v>
      </c>
      <c r="F12" t="s">
        <v>8</v>
      </c>
      <c r="H12" t="s">
        <v>12</v>
      </c>
      <c r="J12" t="s">
        <v>14</v>
      </c>
      <c r="L12" t="s">
        <v>16</v>
      </c>
      <c r="N12" t="s">
        <v>22</v>
      </c>
      <c r="P12" t="s">
        <v>24</v>
      </c>
      <c r="R12" t="s">
        <v>26</v>
      </c>
    </row>
    <row r="13" spans="1:18" x14ac:dyDescent="0.4">
      <c r="A13">
        <f>_xlfn.STDEV.S(A2:A6)</f>
        <v>2.256905858778192E-2</v>
      </c>
      <c r="C13">
        <f>_xlfn.STDEV.S(C2:C6)</f>
        <v>6.4904242275472035E-2</v>
      </c>
      <c r="F13">
        <f>_xlfn.STDEV.S(F2:F6)</f>
        <v>2.0417509782852408E-2</v>
      </c>
      <c r="H13">
        <f>_xlfn.STDEV.S(H2:H6)</f>
        <v>1.0707826366353082E-2</v>
      </c>
      <c r="J13">
        <f>_xlfn.STDEV.S(J2:J6)</f>
        <v>2.5175638349455118E-2</v>
      </c>
      <c r="L13">
        <f>_xlfn.STDEV.S(L2:L6)</f>
        <v>1.9860333265036244E-2</v>
      </c>
      <c r="N13">
        <f>_xlfn.STDEV.S(N2:N6)</f>
        <v>3.4095289700224546E-2</v>
      </c>
      <c r="P13">
        <f>_xlfn.STDEV.S(P2:P6)</f>
        <v>1.6992705471473798E-2</v>
      </c>
      <c r="R13">
        <f>_xlfn.STDEV.S(R2:R6)</f>
        <v>2.1513868387529705E-2</v>
      </c>
    </row>
    <row r="14" spans="1:18" x14ac:dyDescent="0.4">
      <c r="A14" t="s">
        <v>29</v>
      </c>
      <c r="C14" t="s">
        <v>29</v>
      </c>
      <c r="F14" t="s">
        <v>29</v>
      </c>
      <c r="H14" t="s">
        <v>29</v>
      </c>
      <c r="J14" t="s">
        <v>29</v>
      </c>
      <c r="L14" t="s">
        <v>29</v>
      </c>
      <c r="N14" t="s">
        <v>29</v>
      </c>
      <c r="P14" t="s">
        <v>29</v>
      </c>
      <c r="R14" t="s">
        <v>29</v>
      </c>
    </row>
    <row r="15" spans="1:18" x14ac:dyDescent="0.4">
      <c r="A15">
        <f>120-A10</f>
        <v>13.558217505202606</v>
      </c>
      <c r="C15">
        <f>90-C10</f>
        <v>-0.16017404894901688</v>
      </c>
      <c r="F15">
        <f>60-F10</f>
        <v>-2.6506770641728039</v>
      </c>
      <c r="H15">
        <f>H10-30</f>
        <v>0.56441198998716047</v>
      </c>
      <c r="J15">
        <f>AVERAGE(J7:J11)</f>
        <v>3.1410033895483997</v>
      </c>
      <c r="L15">
        <f>-30-L10</f>
        <v>-3.6911380313728621</v>
      </c>
      <c r="N15">
        <f>-60-N10</f>
        <v>2.3885623730623848</v>
      </c>
      <c r="P15">
        <f>-90-P10</f>
        <v>1.2758340733580553</v>
      </c>
      <c r="R15">
        <f>-120-R10</f>
        <v>-3.0260911932586225</v>
      </c>
    </row>
    <row r="16" spans="1:18" x14ac:dyDescent="0.4">
      <c r="A16" t="s">
        <v>28</v>
      </c>
      <c r="C16" t="s">
        <v>28</v>
      </c>
      <c r="F16" t="s">
        <v>28</v>
      </c>
      <c r="H16" t="s">
        <v>28</v>
      </c>
      <c r="J16" t="s">
        <v>28</v>
      </c>
      <c r="L16" t="s">
        <v>28</v>
      </c>
      <c r="N16" t="s">
        <v>28</v>
      </c>
      <c r="P16" t="s">
        <v>28</v>
      </c>
      <c r="R16" t="s">
        <v>28</v>
      </c>
    </row>
    <row r="17" spans="1:18" x14ac:dyDescent="0.4">
      <c r="A17">
        <f>A15/120*100</f>
        <v>11.298514587668839</v>
      </c>
      <c r="C17">
        <f>C15/90*100</f>
        <v>-0.17797116549890765</v>
      </c>
      <c r="F17">
        <f>F15/60*100</f>
        <v>-4.4177951069546726</v>
      </c>
      <c r="H17">
        <f>H15/30*100</f>
        <v>1.8813732999572015</v>
      </c>
      <c r="J17" t="s">
        <v>27</v>
      </c>
      <c r="L17">
        <f>L15/30*100</f>
        <v>-12.30379343790954</v>
      </c>
      <c r="N17">
        <f>N15/60*100</f>
        <v>3.9809372884373078</v>
      </c>
      <c r="P17">
        <f>P15/90*100</f>
        <v>1.4175934148422837</v>
      </c>
      <c r="R17">
        <f>R15/120*100</f>
        <v>-2.5217426610488523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82102</dc:creator>
  <cp:lastModifiedBy>82102</cp:lastModifiedBy>
  <dcterms:created xsi:type="dcterms:W3CDTF">2023-03-22T11:37:49Z</dcterms:created>
  <dcterms:modified xsi:type="dcterms:W3CDTF">2023-03-22T12:42:59Z</dcterms:modified>
</cp:coreProperties>
</file>