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ata Analyst\portfolio\"/>
    </mc:Choice>
  </mc:AlternateContent>
  <xr:revisionPtr revIDLastSave="0" documentId="13_ncr:1_{EDB0E81A-7729-46A3-8DB8-49447705E25F}" xr6:coauthVersionLast="36" xr6:coauthVersionMax="36" xr10:uidLastSave="{00000000-0000-0000-0000-000000000000}"/>
  <bookViews>
    <workbookView xWindow="0" yWindow="0" windowWidth="15345" windowHeight="4470" firstSheet="5" activeTab="5" xr2:uid="{5CACCDAA-266F-4CC6-8DE0-F08AAD1230FF}"/>
  </bookViews>
  <sheets>
    <sheet name="IF-IFS" sheetId="3" r:id="rId1"/>
    <sheet name="LeftRight" sheetId="1" r:id="rId2"/>
    <sheet name="LEN" sheetId="2" r:id="rId3"/>
    <sheet name="DateToText" sheetId="4" r:id="rId4"/>
    <sheet name="TRIM" sheetId="5" r:id="rId5"/>
    <sheet name="Concatenate" sheetId="6" r:id="rId6"/>
    <sheet name="Substitute" sheetId="7" r:id="rId7"/>
    <sheet name="SUM-SUMIF" sheetId="8" r:id="rId8"/>
    <sheet name="COUNT-COUNTIF" sheetId="9" r:id="rId9"/>
    <sheet name="DAYS" sheetId="10" r:id="rId10"/>
    <sheet name="NETWORKDAY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  <c r="L3" i="11"/>
  <c r="L4" i="11"/>
  <c r="L5" i="11"/>
  <c r="L6" i="11"/>
  <c r="L7" i="11"/>
  <c r="L8" i="11"/>
  <c r="L9" i="11"/>
  <c r="L10" i="11"/>
  <c r="L2" i="11"/>
  <c r="K3" i="11"/>
  <c r="K4" i="11"/>
  <c r="K5" i="11"/>
  <c r="K6" i="11"/>
  <c r="K7" i="11"/>
  <c r="K8" i="11"/>
  <c r="K9" i="11"/>
  <c r="K10" i="11"/>
  <c r="K2" i="11"/>
  <c r="J3" i="11"/>
  <c r="J4" i="11"/>
  <c r="J5" i="11"/>
  <c r="J6" i="11"/>
  <c r="J7" i="11"/>
  <c r="J8" i="11"/>
  <c r="J9" i="11"/>
  <c r="J10" i="11"/>
  <c r="J2" i="11"/>
  <c r="J3" i="10"/>
  <c r="J4" i="10"/>
  <c r="J5" i="10"/>
  <c r="L5" i="10" s="1"/>
  <c r="J6" i="10"/>
  <c r="L6" i="10" s="1"/>
  <c r="J7" i="10"/>
  <c r="J8" i="10"/>
  <c r="J9" i="10"/>
  <c r="J10" i="10"/>
  <c r="L10" i="10" s="1"/>
  <c r="J2" i="10"/>
  <c r="K3" i="10"/>
  <c r="K4" i="10"/>
  <c r="K5" i="10"/>
  <c r="K6" i="10"/>
  <c r="K7" i="10"/>
  <c r="K8" i="10"/>
  <c r="L8" i="10" s="1"/>
  <c r="K9" i="10"/>
  <c r="K10" i="10"/>
  <c r="K2" i="10"/>
  <c r="L3" i="10"/>
  <c r="L7" i="10"/>
  <c r="A3" i="11"/>
  <c r="A3" i="10"/>
  <c r="L9" i="10" l="1"/>
  <c r="L4" i="10"/>
  <c r="L2" i="10"/>
  <c r="K2" i="9"/>
  <c r="L2" i="9"/>
  <c r="M2" i="9"/>
  <c r="L2" i="8"/>
  <c r="K2" i="8"/>
  <c r="J2" i="8"/>
  <c r="O9" i="7"/>
  <c r="O10" i="7"/>
  <c r="O3" i="7"/>
  <c r="O4" i="7"/>
  <c r="O5" i="7"/>
  <c r="O6" i="7"/>
  <c r="O7" i="7"/>
  <c r="O8" i="7"/>
  <c r="O2" i="7"/>
  <c r="N3" i="7"/>
  <c r="N4" i="7"/>
  <c r="N5" i="7"/>
  <c r="N6" i="7"/>
  <c r="N7" i="7"/>
  <c r="N8" i="7"/>
  <c r="N9" i="7"/>
  <c r="N10" i="7"/>
  <c r="N2" i="7"/>
  <c r="K2" i="7"/>
  <c r="L2" i="7" s="1"/>
  <c r="M2" i="7" s="1"/>
  <c r="K3" i="7"/>
  <c r="K4" i="7"/>
  <c r="L4" i="7" s="1"/>
  <c r="M4" i="7" s="1"/>
  <c r="K5" i="7"/>
  <c r="L5" i="7" s="1"/>
  <c r="M5" i="7" s="1"/>
  <c r="K6" i="7"/>
  <c r="K7" i="7"/>
  <c r="L7" i="7" s="1"/>
  <c r="M7" i="7" s="1"/>
  <c r="K8" i="7"/>
  <c r="L8" i="7" s="1"/>
  <c r="M8" i="7" s="1"/>
  <c r="K9" i="7"/>
  <c r="L9" i="7" s="1"/>
  <c r="M9" i="7" s="1"/>
  <c r="K10" i="7"/>
  <c r="L3" i="7"/>
  <c r="M3" i="7" s="1"/>
  <c r="L6" i="7"/>
  <c r="M6" i="7" s="1"/>
  <c r="L10" i="7"/>
  <c r="M10" i="7" s="1"/>
  <c r="K3" i="6"/>
  <c r="K4" i="6"/>
  <c r="K5" i="6"/>
  <c r="K6" i="6"/>
  <c r="K7" i="6"/>
  <c r="K8" i="6"/>
  <c r="K9" i="6"/>
  <c r="K10" i="6"/>
  <c r="K2" i="6"/>
  <c r="J3" i="6"/>
  <c r="J4" i="6"/>
  <c r="J5" i="6"/>
  <c r="J6" i="6"/>
  <c r="J7" i="6"/>
  <c r="J8" i="6"/>
  <c r="J9" i="6"/>
  <c r="J10" i="6"/>
  <c r="J2" i="6"/>
  <c r="J3" i="5"/>
  <c r="J4" i="5"/>
  <c r="J5" i="5"/>
  <c r="J6" i="5"/>
  <c r="J7" i="5"/>
  <c r="J8" i="5"/>
  <c r="J9" i="5"/>
  <c r="J10" i="5"/>
  <c r="J2" i="5"/>
  <c r="A3" i="9"/>
  <c r="A3" i="8"/>
  <c r="A3" i="7"/>
  <c r="A3" i="6"/>
  <c r="A3" i="5"/>
  <c r="A3" i="4"/>
  <c r="A3" i="2"/>
  <c r="A3" i="3"/>
  <c r="J10" i="4"/>
  <c r="K10" i="1" s="1"/>
  <c r="J9" i="4"/>
  <c r="K9" i="1" s="1"/>
  <c r="J8" i="4"/>
  <c r="J7" i="4"/>
  <c r="K7" i="1" s="1"/>
  <c r="J6" i="4"/>
  <c r="K6" i="1" s="1"/>
  <c r="J5" i="4"/>
  <c r="J4" i="4"/>
  <c r="K4" i="1" s="1"/>
  <c r="J3" i="4"/>
  <c r="K3" i="1" s="1"/>
  <c r="J2" i="4"/>
  <c r="K2" i="1" s="1"/>
  <c r="K5" i="1"/>
  <c r="K8" i="1"/>
  <c r="J3" i="1"/>
  <c r="J4" i="1"/>
  <c r="J5" i="1"/>
  <c r="J6" i="1"/>
  <c r="J7" i="1"/>
  <c r="J8" i="1"/>
  <c r="J9" i="1"/>
  <c r="J10" i="1"/>
  <c r="J2" i="1"/>
  <c r="J3" i="2"/>
  <c r="J4" i="2"/>
  <c r="J5" i="2"/>
  <c r="J6" i="2"/>
  <c r="J7" i="2"/>
  <c r="J8" i="2"/>
  <c r="J9" i="2"/>
  <c r="J10" i="2"/>
  <c r="J2" i="2"/>
  <c r="A3" i="1"/>
</calcChain>
</file>

<file path=xl/sharedStrings.xml><?xml version="1.0" encoding="utf-8"?>
<sst xmlns="http://schemas.openxmlformats.org/spreadsheetml/2006/main" count="527" uniqueCount="70">
  <si>
    <t>EmployeeID</t>
  </si>
  <si>
    <t>FirstName</t>
  </si>
  <si>
    <t>LastName</t>
  </si>
  <si>
    <t>Age</t>
  </si>
  <si>
    <t>Gender</t>
  </si>
  <si>
    <t>JobTitle</t>
  </si>
  <si>
    <t>StartDate</t>
  </si>
  <si>
    <t>EndDate</t>
  </si>
  <si>
    <t>Jim</t>
  </si>
  <si>
    <t>Pam</t>
  </si>
  <si>
    <t>Dwight</t>
  </si>
  <si>
    <t>Angela</t>
  </si>
  <si>
    <t>Toby</t>
  </si>
  <si>
    <t>Micheal</t>
  </si>
  <si>
    <t>Meredith</t>
  </si>
  <si>
    <t>Stanley</t>
  </si>
  <si>
    <t>Kevin</t>
  </si>
  <si>
    <t>Halpert</t>
  </si>
  <si>
    <t>Beasely</t>
  </si>
  <si>
    <t>Shrute</t>
  </si>
  <si>
    <t>Martin</t>
  </si>
  <si>
    <t>Scott</t>
  </si>
  <si>
    <t>Palmer</t>
  </si>
  <si>
    <t>Hudson</t>
  </si>
  <si>
    <t>Malone</t>
  </si>
  <si>
    <t>Flanderson</t>
  </si>
  <si>
    <t>Male</t>
  </si>
  <si>
    <t>Female</t>
  </si>
  <si>
    <t>Salesman</t>
  </si>
  <si>
    <t>Receptionist</t>
  </si>
  <si>
    <t>Accountant</t>
  </si>
  <si>
    <t>HR</t>
  </si>
  <si>
    <t>Regional Manager</t>
  </si>
  <si>
    <t>Suplier Relation</t>
  </si>
  <si>
    <t>Salary</t>
  </si>
  <si>
    <t>LEN</t>
  </si>
  <si>
    <t>it counts the number of characters in a text or number</t>
  </si>
  <si>
    <t>Left</t>
  </si>
  <si>
    <t>Right</t>
  </si>
  <si>
    <t>it picks the first or last characters in a text based on a given number</t>
  </si>
  <si>
    <t>TEXT("dd/mm/yyyy)</t>
  </si>
  <si>
    <t>it converts a value to text in a specific number format</t>
  </si>
  <si>
    <t>TRIM</t>
  </si>
  <si>
    <t>it removes unwanted spaces on both sides</t>
  </si>
  <si>
    <t xml:space="preserve"> Jim </t>
  </si>
  <si>
    <t xml:space="preserve">       Pam</t>
  </si>
  <si>
    <t xml:space="preserve">           Dwight</t>
  </si>
  <si>
    <t xml:space="preserve">      Toby</t>
  </si>
  <si>
    <t xml:space="preserve">      Meredith</t>
  </si>
  <si>
    <t>concatenate</t>
  </si>
  <si>
    <t xml:space="preserve">it joins several text strings to one text string </t>
  </si>
  <si>
    <t>with no instance</t>
  </si>
  <si>
    <t>with 1 instance</t>
  </si>
  <si>
    <t>with 2 instance</t>
  </si>
  <si>
    <t>substitute (it replaces a specific value with another value)</t>
  </si>
  <si>
    <t>SUM</t>
  </si>
  <si>
    <t>SUMIF</t>
  </si>
  <si>
    <t>SUMIFS</t>
  </si>
  <si>
    <t>COUNT</t>
  </si>
  <si>
    <t>COUNTIF</t>
  </si>
  <si>
    <t>COUNTIFS</t>
  </si>
  <si>
    <t>DAYS</t>
  </si>
  <si>
    <t>use to get the number of days in a given year range</t>
  </si>
  <si>
    <t>NETWORKDAYS</t>
  </si>
  <si>
    <t>it used to calculate the number os working days in a given year range</t>
  </si>
  <si>
    <t xml:space="preserve"> </t>
  </si>
  <si>
    <t>StartDateConv</t>
  </si>
  <si>
    <t>EndDateConv</t>
  </si>
  <si>
    <t>IF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</si>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</sst>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EA9C7-024C-49DB-9768-013FBABD2E77}">
  <dimension ref="A1:J10"/>
  <sheetViews>
    <sheetView topLeftCell="B1" workbookViewId="0">
      <selection activeCell="I12" sqref="I12"/>
    </sheetView>
  </sheetViews>
  <sheetFormatPr defaultRowHeight="15" x14ac:dyDescent="0.25"/>
  <cols>
    <col min="1" max="1" width="9.875" style="2" bestFit="1" customWidth="1"/>
    <col min="2" max="2" width="8.625" style="2" bestFit="1" customWidth="1"/>
    <col min="3" max="3" width="9.25" bestFit="1" customWidth="1"/>
    <col min="4" max="4" width="3.75" bestFit="1" customWidth="1"/>
    <col min="5" max="5" width="6.375" bestFit="1" customWidth="1"/>
    <col min="6" max="6" width="14.5" bestFit="1" customWidth="1"/>
    <col min="7" max="7" width="5.875" bestFit="1" customWidth="1"/>
    <col min="8" max="8" width="9.375" bestFit="1" customWidth="1"/>
    <col min="9" max="9" width="10.375" bestFit="1" customWidth="1"/>
    <col min="10" max="10" width="7.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34</v>
      </c>
      <c r="H1" s="3" t="s">
        <v>6</v>
      </c>
      <c r="I1" s="2" t="s">
        <v>7</v>
      </c>
      <c r="J1" s="2" t="s">
        <v>68</v>
      </c>
    </row>
    <row r="2" spans="1:10" x14ac:dyDescent="0.25">
      <c r="A2" s="2">
        <v>1001</v>
      </c>
      <c r="B2" s="2" t="s">
        <v>8</v>
      </c>
      <c r="C2" s="2" t="s">
        <v>17</v>
      </c>
      <c r="D2" s="2">
        <v>30</v>
      </c>
      <c r="E2" s="2" t="s">
        <v>26</v>
      </c>
      <c r="F2" s="2" t="s">
        <v>28</v>
      </c>
      <c r="G2" s="2">
        <v>45000</v>
      </c>
      <c r="H2" s="3">
        <v>37197</v>
      </c>
      <c r="I2" s="3">
        <v>42253</v>
      </c>
      <c r="J2" t="str">
        <f>IF(D2 &gt;= 33,"Retaired","Active")</f>
        <v>Active</v>
      </c>
    </row>
    <row r="3" spans="1:10" x14ac:dyDescent="0.25">
      <c r="A3" s="2">
        <f>SUM(1001 + 1)</f>
        <v>1002</v>
      </c>
      <c r="B3" s="2" t="s">
        <v>9</v>
      </c>
      <c r="C3" s="2" t="s">
        <v>18</v>
      </c>
      <c r="D3" s="2">
        <v>30</v>
      </c>
      <c r="E3" s="2" t="s">
        <v>27</v>
      </c>
      <c r="F3" s="2" t="s">
        <v>29</v>
      </c>
      <c r="G3" s="2">
        <v>36000</v>
      </c>
      <c r="H3" s="3">
        <v>36436</v>
      </c>
      <c r="I3" s="3">
        <v>42287</v>
      </c>
      <c r="J3" t="str">
        <f t="shared" ref="J3:J10" si="0">IF(D3 &gt;= 33,"Retaired","Active")</f>
        <v>Active</v>
      </c>
    </row>
    <row r="4" spans="1:10" x14ac:dyDescent="0.25">
      <c r="A4" s="2">
        <v>1003</v>
      </c>
      <c r="B4" s="2" t="s">
        <v>10</v>
      </c>
      <c r="C4" s="2" t="s">
        <v>19</v>
      </c>
      <c r="D4" s="2">
        <v>29</v>
      </c>
      <c r="E4" s="2" t="s">
        <v>26</v>
      </c>
      <c r="F4" s="2" t="s">
        <v>28</v>
      </c>
      <c r="G4" s="2">
        <v>63000</v>
      </c>
      <c r="H4" s="3">
        <v>36711</v>
      </c>
      <c r="I4" s="3">
        <v>42986</v>
      </c>
      <c r="J4" t="str">
        <f t="shared" si="0"/>
        <v>Active</v>
      </c>
    </row>
    <row r="5" spans="1:10" x14ac:dyDescent="0.25">
      <c r="A5" s="2">
        <v>1004</v>
      </c>
      <c r="B5" s="2" t="s">
        <v>11</v>
      </c>
      <c r="C5" s="2" t="s">
        <v>20</v>
      </c>
      <c r="D5" s="2">
        <v>31</v>
      </c>
      <c r="E5" s="2" t="s">
        <v>27</v>
      </c>
      <c r="F5" s="2" t="s">
        <v>30</v>
      </c>
      <c r="G5" s="2">
        <v>47000</v>
      </c>
      <c r="H5" s="3">
        <v>36530</v>
      </c>
      <c r="I5" s="3">
        <v>42341</v>
      </c>
      <c r="J5" t="str">
        <f t="shared" si="0"/>
        <v>Active</v>
      </c>
    </row>
    <row r="6" spans="1:10" x14ac:dyDescent="0.25">
      <c r="A6" s="2">
        <v>1005</v>
      </c>
      <c r="B6" s="2" t="s">
        <v>12</v>
      </c>
      <c r="C6" s="2" t="s">
        <v>25</v>
      </c>
      <c r="D6" s="2">
        <v>32</v>
      </c>
      <c r="E6" s="2" t="s">
        <v>26</v>
      </c>
      <c r="F6" s="2" t="s">
        <v>31</v>
      </c>
      <c r="G6" s="2">
        <v>50000</v>
      </c>
      <c r="H6" s="3">
        <v>36651</v>
      </c>
      <c r="I6" s="3">
        <v>42977</v>
      </c>
      <c r="J6" t="str">
        <f t="shared" si="0"/>
        <v>Active</v>
      </c>
    </row>
    <row r="7" spans="1:10" x14ac:dyDescent="0.25">
      <c r="A7" s="2">
        <v>1006</v>
      </c>
      <c r="B7" s="2" t="s">
        <v>13</v>
      </c>
      <c r="C7" s="2" t="s">
        <v>21</v>
      </c>
      <c r="D7" s="2">
        <v>33</v>
      </c>
      <c r="E7" s="2" t="s">
        <v>26</v>
      </c>
      <c r="F7" s="2" t="s">
        <v>32</v>
      </c>
      <c r="G7" s="2">
        <v>65000</v>
      </c>
      <c r="H7" s="3">
        <v>35041</v>
      </c>
      <c r="I7" s="3">
        <v>41528</v>
      </c>
      <c r="J7" t="str">
        <f t="shared" si="0"/>
        <v>Retaired</v>
      </c>
    </row>
    <row r="8" spans="1:10" x14ac:dyDescent="0.25">
      <c r="A8" s="2">
        <v>1007</v>
      </c>
      <c r="B8" s="2" t="s">
        <v>14</v>
      </c>
      <c r="C8" s="2" t="s">
        <v>22</v>
      </c>
      <c r="D8" s="2">
        <v>38</v>
      </c>
      <c r="E8" s="2" t="s">
        <v>27</v>
      </c>
      <c r="F8" s="2" t="s">
        <v>33</v>
      </c>
      <c r="G8" s="2">
        <v>41000</v>
      </c>
      <c r="H8" s="3">
        <v>37933</v>
      </c>
      <c r="I8" s="3">
        <v>42281</v>
      </c>
      <c r="J8" t="str">
        <f t="shared" si="0"/>
        <v>Retaired</v>
      </c>
    </row>
    <row r="9" spans="1:10" x14ac:dyDescent="0.25">
      <c r="A9" s="2">
        <v>1008</v>
      </c>
      <c r="B9" s="2" t="s">
        <v>15</v>
      </c>
      <c r="C9" s="2" t="s">
        <v>23</v>
      </c>
      <c r="D9" s="2">
        <v>31</v>
      </c>
      <c r="E9" s="2" t="s">
        <v>26</v>
      </c>
      <c r="F9" s="2" t="s">
        <v>28</v>
      </c>
      <c r="G9" s="2">
        <v>48000</v>
      </c>
      <c r="H9" s="3">
        <v>37419</v>
      </c>
      <c r="I9" s="3">
        <v>42116</v>
      </c>
      <c r="J9" t="str">
        <f t="shared" si="0"/>
        <v>Active</v>
      </c>
    </row>
    <row r="10" spans="1:10" x14ac:dyDescent="0.25">
      <c r="A10" s="2">
        <v>1009</v>
      </c>
      <c r="B10" s="2" t="s">
        <v>16</v>
      </c>
      <c r="C10" s="2" t="s">
        <v>24</v>
      </c>
      <c r="D10" s="2">
        <v>32</v>
      </c>
      <c r="E10" s="2" t="s">
        <v>26</v>
      </c>
      <c r="F10" s="2" t="s">
        <v>30</v>
      </c>
      <c r="G10" s="2">
        <v>42000</v>
      </c>
      <c r="H10" s="3">
        <v>37843</v>
      </c>
      <c r="I10" s="3">
        <v>40800</v>
      </c>
      <c r="J10" t="str">
        <f t="shared" si="0"/>
        <v>Active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C9FF2-12AF-41DF-919E-33DC33C99030}">
  <dimension ref="A1:M10"/>
  <sheetViews>
    <sheetView topLeftCell="G1" workbookViewId="0">
      <selection activeCell="L2" sqref="L2"/>
    </sheetView>
  </sheetViews>
  <sheetFormatPr defaultRowHeight="15" x14ac:dyDescent="0.25"/>
  <cols>
    <col min="1" max="1" width="9.875" bestFit="1" customWidth="1"/>
    <col min="6" max="6" width="14.5" bestFit="1" customWidth="1"/>
    <col min="8" max="8" width="9.375" style="1" bestFit="1" customWidth="1"/>
    <col min="9" max="9" width="10.375" bestFit="1" customWidth="1"/>
    <col min="10" max="11" width="10.375" customWidth="1"/>
    <col min="12" max="12" width="12.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34</v>
      </c>
      <c r="H1" s="3" t="s">
        <v>6</v>
      </c>
      <c r="I1" s="2" t="s">
        <v>7</v>
      </c>
      <c r="J1" s="2" t="s">
        <v>66</v>
      </c>
      <c r="K1" s="2" t="s">
        <v>67</v>
      </c>
      <c r="L1" s="2" t="s">
        <v>61</v>
      </c>
      <c r="M1" s="2" t="s">
        <v>62</v>
      </c>
    </row>
    <row r="2" spans="1:13" x14ac:dyDescent="0.25">
      <c r="A2" s="2">
        <v>1001</v>
      </c>
      <c r="B2" s="2" t="s">
        <v>8</v>
      </c>
      <c r="C2" s="2" t="s">
        <v>17</v>
      </c>
      <c r="D2" s="2">
        <v>30</v>
      </c>
      <c r="E2" s="2" t="s">
        <v>26</v>
      </c>
      <c r="F2" s="2" t="s">
        <v>28</v>
      </c>
      <c r="G2" s="2">
        <v>45000</v>
      </c>
      <c r="H2" s="3">
        <v>37197</v>
      </c>
      <c r="I2" s="3">
        <v>42253</v>
      </c>
      <c r="J2" s="3" t="str">
        <f>TEXT(H2, "mm/dd/yyyy")</f>
        <v>11/02/2001</v>
      </c>
      <c r="K2" s="3" t="str">
        <f>TEXT(I2,"mm/dd/yyyy")</f>
        <v>09/06/2015</v>
      </c>
      <c r="L2">
        <f t="shared" ref="L2:L10" si="0">_xlfn.DAYS(K2,J2)</f>
        <v>5056</v>
      </c>
    </row>
    <row r="3" spans="1:13" x14ac:dyDescent="0.25">
      <c r="A3" s="2">
        <f>SUM(1001 + 1)</f>
        <v>1002</v>
      </c>
      <c r="B3" s="2" t="s">
        <v>9</v>
      </c>
      <c r="C3" s="2" t="s">
        <v>18</v>
      </c>
      <c r="D3" s="2">
        <v>30</v>
      </c>
      <c r="E3" s="2" t="s">
        <v>27</v>
      </c>
      <c r="F3" s="2" t="s">
        <v>29</v>
      </c>
      <c r="G3" s="2">
        <v>36000</v>
      </c>
      <c r="H3" s="3">
        <v>36436</v>
      </c>
      <c r="I3" s="3">
        <v>42287</v>
      </c>
      <c r="J3" s="3" t="str">
        <f t="shared" ref="J3:J10" si="1">TEXT(H3, "mm/dd/yyyy")</f>
        <v>10/03/1999</v>
      </c>
      <c r="K3" s="3" t="str">
        <f t="shared" ref="K3:K10" si="2">TEXT(I3,"mm/dd/yyyy")</f>
        <v>10/10/2015</v>
      </c>
      <c r="L3">
        <f t="shared" si="0"/>
        <v>5851</v>
      </c>
    </row>
    <row r="4" spans="1:13" x14ac:dyDescent="0.25">
      <c r="A4" s="2">
        <v>1003</v>
      </c>
      <c r="B4" s="2" t="s">
        <v>10</v>
      </c>
      <c r="C4" s="2" t="s">
        <v>19</v>
      </c>
      <c r="D4" s="2">
        <v>29</v>
      </c>
      <c r="E4" s="2" t="s">
        <v>26</v>
      </c>
      <c r="F4" s="2" t="s">
        <v>28</v>
      </c>
      <c r="G4" s="2">
        <v>63000</v>
      </c>
      <c r="H4" s="3">
        <v>36711</v>
      </c>
      <c r="I4" s="3">
        <v>42986</v>
      </c>
      <c r="J4" s="3" t="str">
        <f t="shared" si="1"/>
        <v>07/04/2000</v>
      </c>
      <c r="K4" s="3" t="str">
        <f t="shared" si="2"/>
        <v>09/08/2017</v>
      </c>
      <c r="L4">
        <f t="shared" si="0"/>
        <v>6275</v>
      </c>
    </row>
    <row r="5" spans="1:13" x14ac:dyDescent="0.25">
      <c r="A5" s="2">
        <v>1004</v>
      </c>
      <c r="B5" s="2" t="s">
        <v>11</v>
      </c>
      <c r="C5" s="2" t="s">
        <v>20</v>
      </c>
      <c r="D5" s="2">
        <v>31</v>
      </c>
      <c r="E5" s="2" t="s">
        <v>27</v>
      </c>
      <c r="F5" s="2" t="s">
        <v>30</v>
      </c>
      <c r="G5" s="2">
        <v>47000</v>
      </c>
      <c r="H5" s="3">
        <v>36530</v>
      </c>
      <c r="I5" s="3">
        <v>42341</v>
      </c>
      <c r="J5" s="3" t="str">
        <f t="shared" si="1"/>
        <v>01/05/2000</v>
      </c>
      <c r="K5" s="3" t="str">
        <f t="shared" si="2"/>
        <v>12/03/2015</v>
      </c>
      <c r="L5">
        <f t="shared" si="0"/>
        <v>5811</v>
      </c>
    </row>
    <row r="6" spans="1:13" x14ac:dyDescent="0.25">
      <c r="A6" s="2">
        <v>1005</v>
      </c>
      <c r="B6" s="2" t="s">
        <v>12</v>
      </c>
      <c r="C6" s="2" t="s">
        <v>25</v>
      </c>
      <c r="D6" s="2">
        <v>32</v>
      </c>
      <c r="E6" s="2" t="s">
        <v>26</v>
      </c>
      <c r="F6" s="2" t="s">
        <v>31</v>
      </c>
      <c r="G6" s="2">
        <v>50000</v>
      </c>
      <c r="H6" s="3">
        <v>36651</v>
      </c>
      <c r="I6" s="3">
        <v>42977</v>
      </c>
      <c r="J6" s="3" t="str">
        <f t="shared" si="1"/>
        <v>05/05/2000</v>
      </c>
      <c r="K6" s="3" t="str">
        <f t="shared" si="2"/>
        <v>08/30/2017</v>
      </c>
      <c r="L6">
        <f t="shared" si="0"/>
        <v>6326</v>
      </c>
    </row>
    <row r="7" spans="1:13" x14ac:dyDescent="0.25">
      <c r="A7" s="2">
        <v>1006</v>
      </c>
      <c r="B7" s="2" t="s">
        <v>13</v>
      </c>
      <c r="C7" s="2" t="s">
        <v>21</v>
      </c>
      <c r="D7" s="2">
        <v>33</v>
      </c>
      <c r="E7" s="2" t="s">
        <v>26</v>
      </c>
      <c r="F7" s="2" t="s">
        <v>32</v>
      </c>
      <c r="G7" s="2">
        <v>65000</v>
      </c>
      <c r="H7" s="3">
        <v>35041</v>
      </c>
      <c r="I7" s="3">
        <v>41528</v>
      </c>
      <c r="J7" s="3" t="str">
        <f t="shared" si="1"/>
        <v>12/08/1995</v>
      </c>
      <c r="K7" s="3" t="str">
        <f t="shared" si="2"/>
        <v>09/11/2013</v>
      </c>
      <c r="L7">
        <f t="shared" si="0"/>
        <v>6487</v>
      </c>
    </row>
    <row r="8" spans="1:13" x14ac:dyDescent="0.25">
      <c r="A8" s="2">
        <v>1007</v>
      </c>
      <c r="B8" s="2" t="s">
        <v>14</v>
      </c>
      <c r="C8" s="2" t="s">
        <v>22</v>
      </c>
      <c r="D8" s="2">
        <v>38</v>
      </c>
      <c r="E8" s="2" t="s">
        <v>27</v>
      </c>
      <c r="F8" s="2" t="s">
        <v>33</v>
      </c>
      <c r="G8" s="2">
        <v>41000</v>
      </c>
      <c r="H8" s="3">
        <v>37933</v>
      </c>
      <c r="I8" s="3">
        <v>42281</v>
      </c>
      <c r="J8" s="3" t="str">
        <f t="shared" si="1"/>
        <v>11/08/2003</v>
      </c>
      <c r="K8" s="3" t="str">
        <f t="shared" si="2"/>
        <v>10/04/2015</v>
      </c>
      <c r="L8">
        <f t="shared" si="0"/>
        <v>4348</v>
      </c>
    </row>
    <row r="9" spans="1:13" x14ac:dyDescent="0.25">
      <c r="A9" s="2">
        <v>1008</v>
      </c>
      <c r="B9" s="2" t="s">
        <v>15</v>
      </c>
      <c r="C9" s="2" t="s">
        <v>23</v>
      </c>
      <c r="D9" s="2">
        <v>31</v>
      </c>
      <c r="E9" s="2" t="s">
        <v>26</v>
      </c>
      <c r="F9" s="2" t="s">
        <v>28</v>
      </c>
      <c r="G9" s="2">
        <v>48000</v>
      </c>
      <c r="H9" s="3">
        <v>37419</v>
      </c>
      <c r="I9" s="3">
        <v>42116</v>
      </c>
      <c r="J9" s="3" t="str">
        <f t="shared" si="1"/>
        <v>06/12/2002</v>
      </c>
      <c r="K9" s="3" t="str">
        <f t="shared" si="2"/>
        <v>04/22/2015</v>
      </c>
      <c r="L9">
        <f t="shared" si="0"/>
        <v>4697</v>
      </c>
    </row>
    <row r="10" spans="1:13" x14ac:dyDescent="0.25">
      <c r="A10" s="2">
        <v>1009</v>
      </c>
      <c r="B10" s="2" t="s">
        <v>16</v>
      </c>
      <c r="C10" s="2" t="s">
        <v>24</v>
      </c>
      <c r="D10" s="2">
        <v>32</v>
      </c>
      <c r="E10" s="2" t="s">
        <v>26</v>
      </c>
      <c r="F10" s="2" t="s">
        <v>30</v>
      </c>
      <c r="G10" s="2">
        <v>42000</v>
      </c>
      <c r="H10" s="3">
        <v>37843</v>
      </c>
      <c r="I10" s="3">
        <v>40800</v>
      </c>
      <c r="J10" s="3" t="str">
        <f t="shared" si="1"/>
        <v>08/10/2003</v>
      </c>
      <c r="K10" s="3" t="str">
        <f t="shared" si="2"/>
        <v>09/14/2011</v>
      </c>
      <c r="L10">
        <f t="shared" si="0"/>
        <v>2957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1B0E-261A-4AE8-8F93-F96AA42256D1}">
  <dimension ref="A1:M10"/>
  <sheetViews>
    <sheetView workbookViewId="0">
      <selection activeCell="J1" sqref="J1:J1048576"/>
    </sheetView>
  </sheetViews>
  <sheetFormatPr defaultRowHeight="15" x14ac:dyDescent="0.25"/>
  <cols>
    <col min="1" max="1" width="9.875" style="4" bestFit="1" customWidth="1"/>
    <col min="2" max="2" width="8.625" style="4" bestFit="1" customWidth="1"/>
    <col min="3" max="3" width="9.25" style="4" bestFit="1" customWidth="1"/>
    <col min="4" max="4" width="3.75" style="4" bestFit="1" customWidth="1"/>
    <col min="5" max="5" width="6.375" style="4" bestFit="1" customWidth="1"/>
    <col min="6" max="6" width="14.5" style="4" bestFit="1" customWidth="1"/>
    <col min="7" max="7" width="5.875" style="4" bestFit="1" customWidth="1"/>
    <col min="8" max="8" width="9.375" style="1" bestFit="1" customWidth="1"/>
    <col min="9" max="9" width="10.375" style="1" bestFit="1" customWidth="1"/>
    <col min="10" max="11" width="10.375" style="4" customWidth="1"/>
    <col min="12" max="16384" width="9" style="4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34</v>
      </c>
      <c r="H1" s="3" t="s">
        <v>6</v>
      </c>
      <c r="I1" s="3" t="s">
        <v>7</v>
      </c>
      <c r="J1" s="5" t="s">
        <v>66</v>
      </c>
      <c r="K1" s="5" t="s">
        <v>67</v>
      </c>
      <c r="L1" s="5" t="s">
        <v>63</v>
      </c>
      <c r="M1" s="5" t="s">
        <v>64</v>
      </c>
    </row>
    <row r="2" spans="1:13" x14ac:dyDescent="0.25">
      <c r="A2" s="5">
        <v>1001</v>
      </c>
      <c r="B2" s="5" t="s">
        <v>8</v>
      </c>
      <c r="C2" s="5" t="s">
        <v>17</v>
      </c>
      <c r="D2" s="5">
        <v>30</v>
      </c>
      <c r="E2" s="5" t="s">
        <v>26</v>
      </c>
      <c r="F2" s="5" t="s">
        <v>28</v>
      </c>
      <c r="G2" s="5">
        <v>45000</v>
      </c>
      <c r="H2" s="3">
        <v>37197</v>
      </c>
      <c r="I2" s="3">
        <v>42253</v>
      </c>
      <c r="J2" s="5" t="str">
        <f>TEXT(H2,"mm/dd/yyyy")</f>
        <v>11/02/2001</v>
      </c>
      <c r="K2" s="5" t="str">
        <f>TEXT(I2,"mm/dd/yyyy")</f>
        <v>09/06/2015</v>
      </c>
      <c r="L2" s="4">
        <f>NETWORKDAYS(J2,K2)</f>
        <v>3611</v>
      </c>
    </row>
    <row r="3" spans="1:13" x14ac:dyDescent="0.25">
      <c r="A3" s="5">
        <f>SUM(1001 + 1)</f>
        <v>1002</v>
      </c>
      <c r="B3" s="5" t="s">
        <v>9</v>
      </c>
      <c r="C3" s="5" t="s">
        <v>18</v>
      </c>
      <c r="D3" s="5">
        <v>30</v>
      </c>
      <c r="E3" s="5" t="s">
        <v>27</v>
      </c>
      <c r="F3" s="5" t="s">
        <v>29</v>
      </c>
      <c r="G3" s="5">
        <v>36000</v>
      </c>
      <c r="H3" s="3">
        <v>36436</v>
      </c>
      <c r="I3" s="3">
        <v>42287</v>
      </c>
      <c r="J3" s="5" t="str">
        <f t="shared" ref="J3:J10" si="0">TEXT(H3,"mm/dd/yyyy")</f>
        <v>10/03/1999</v>
      </c>
      <c r="K3" s="5" t="str">
        <f t="shared" ref="K3:K10" si="1">TEXT(I3,"mm/dd/yyyy")</f>
        <v>10/10/2015</v>
      </c>
      <c r="L3" s="4">
        <f t="shared" ref="L3:L10" si="2">NETWORKDAYS(J3,K3)</f>
        <v>4180</v>
      </c>
    </row>
    <row r="4" spans="1:13" x14ac:dyDescent="0.25">
      <c r="A4" s="5">
        <v>1003</v>
      </c>
      <c r="B4" s="5" t="s">
        <v>10</v>
      </c>
      <c r="C4" s="5" t="s">
        <v>19</v>
      </c>
      <c r="D4" s="5">
        <v>29</v>
      </c>
      <c r="E4" s="5" t="s">
        <v>26</v>
      </c>
      <c r="F4" s="5" t="s">
        <v>28</v>
      </c>
      <c r="G4" s="5">
        <v>63000</v>
      </c>
      <c r="H4" s="3">
        <v>36711</v>
      </c>
      <c r="I4" s="3">
        <v>42986</v>
      </c>
      <c r="J4" s="5" t="str">
        <f t="shared" si="0"/>
        <v>07/04/2000</v>
      </c>
      <c r="K4" s="5" t="str">
        <f t="shared" si="1"/>
        <v>09/08/2017</v>
      </c>
      <c r="L4" s="4">
        <f t="shared" si="2"/>
        <v>4484</v>
      </c>
    </row>
    <row r="5" spans="1:13" x14ac:dyDescent="0.25">
      <c r="A5" s="5">
        <v>1004</v>
      </c>
      <c r="B5" s="5" t="s">
        <v>11</v>
      </c>
      <c r="C5" s="5" t="s">
        <v>20</v>
      </c>
      <c r="D5" s="5">
        <v>31</v>
      </c>
      <c r="E5" s="5" t="s">
        <v>27</v>
      </c>
      <c r="F5" s="5" t="s">
        <v>30</v>
      </c>
      <c r="G5" s="5">
        <v>47000</v>
      </c>
      <c r="H5" s="3">
        <v>36530</v>
      </c>
      <c r="I5" s="3">
        <v>42341</v>
      </c>
      <c r="J5" s="5" t="str">
        <f t="shared" si="0"/>
        <v>01/05/2000</v>
      </c>
      <c r="K5" s="5" t="str">
        <f t="shared" si="1"/>
        <v>12/03/2015</v>
      </c>
      <c r="L5" s="4">
        <f t="shared" si="2"/>
        <v>4152</v>
      </c>
      <c r="M5" s="4" t="s">
        <v>65</v>
      </c>
    </row>
    <row r="6" spans="1:13" x14ac:dyDescent="0.25">
      <c r="A6" s="5">
        <v>1005</v>
      </c>
      <c r="B6" s="5" t="s">
        <v>12</v>
      </c>
      <c r="C6" s="5" t="s">
        <v>25</v>
      </c>
      <c r="D6" s="5">
        <v>32</v>
      </c>
      <c r="E6" s="5" t="s">
        <v>26</v>
      </c>
      <c r="F6" s="5" t="s">
        <v>31</v>
      </c>
      <c r="G6" s="5">
        <v>50000</v>
      </c>
      <c r="H6" s="3">
        <v>36651</v>
      </c>
      <c r="I6" s="3">
        <v>42977</v>
      </c>
      <c r="J6" s="5" t="str">
        <f t="shared" si="0"/>
        <v>05/05/2000</v>
      </c>
      <c r="K6" s="5" t="str">
        <f t="shared" si="1"/>
        <v>08/30/2017</v>
      </c>
      <c r="L6" s="4">
        <f t="shared" si="2"/>
        <v>4519</v>
      </c>
    </row>
    <row r="7" spans="1:13" x14ac:dyDescent="0.25">
      <c r="A7" s="5">
        <v>1006</v>
      </c>
      <c r="B7" s="5" t="s">
        <v>13</v>
      </c>
      <c r="C7" s="5" t="s">
        <v>21</v>
      </c>
      <c r="D7" s="5">
        <v>33</v>
      </c>
      <c r="E7" s="5" t="s">
        <v>26</v>
      </c>
      <c r="F7" s="5" t="s">
        <v>32</v>
      </c>
      <c r="G7" s="5">
        <v>65000</v>
      </c>
      <c r="H7" s="3">
        <v>35041</v>
      </c>
      <c r="I7" s="3">
        <v>41528</v>
      </c>
      <c r="J7" s="5" t="str">
        <f t="shared" si="0"/>
        <v>12/08/1995</v>
      </c>
      <c r="K7" s="5" t="str">
        <f t="shared" si="1"/>
        <v>09/11/2013</v>
      </c>
      <c r="L7" s="4">
        <f t="shared" si="2"/>
        <v>4634</v>
      </c>
    </row>
    <row r="8" spans="1:13" x14ac:dyDescent="0.25">
      <c r="A8" s="5">
        <v>1007</v>
      </c>
      <c r="B8" s="5" t="s">
        <v>14</v>
      </c>
      <c r="C8" s="5" t="s">
        <v>22</v>
      </c>
      <c r="D8" s="5">
        <v>38</v>
      </c>
      <c r="E8" s="5" t="s">
        <v>27</v>
      </c>
      <c r="F8" s="5" t="s">
        <v>33</v>
      </c>
      <c r="G8" s="5">
        <v>41000</v>
      </c>
      <c r="H8" s="3">
        <v>37933</v>
      </c>
      <c r="I8" s="3">
        <v>42281</v>
      </c>
      <c r="J8" s="5" t="str">
        <f t="shared" si="0"/>
        <v>11/08/2003</v>
      </c>
      <c r="K8" s="5" t="str">
        <f t="shared" si="1"/>
        <v>10/04/2015</v>
      </c>
      <c r="L8" s="4">
        <f t="shared" si="2"/>
        <v>3105</v>
      </c>
    </row>
    <row r="9" spans="1:13" x14ac:dyDescent="0.25">
      <c r="A9" s="5">
        <v>1008</v>
      </c>
      <c r="B9" s="5" t="s">
        <v>15</v>
      </c>
      <c r="C9" s="5" t="s">
        <v>23</v>
      </c>
      <c r="D9" s="5">
        <v>31</v>
      </c>
      <c r="E9" s="5" t="s">
        <v>26</v>
      </c>
      <c r="F9" s="5" t="s">
        <v>28</v>
      </c>
      <c r="G9" s="5">
        <v>48000</v>
      </c>
      <c r="H9" s="3">
        <v>37419</v>
      </c>
      <c r="I9" s="3">
        <v>42116</v>
      </c>
      <c r="J9" s="5" t="str">
        <f t="shared" si="0"/>
        <v>06/12/2002</v>
      </c>
      <c r="K9" s="5" t="str">
        <f t="shared" si="1"/>
        <v>04/22/2015</v>
      </c>
      <c r="L9" s="4">
        <f t="shared" si="2"/>
        <v>3356</v>
      </c>
    </row>
    <row r="10" spans="1:13" x14ac:dyDescent="0.25">
      <c r="A10" s="5">
        <v>1009</v>
      </c>
      <c r="B10" s="5" t="s">
        <v>16</v>
      </c>
      <c r="C10" s="5" t="s">
        <v>24</v>
      </c>
      <c r="D10" s="5">
        <v>32</v>
      </c>
      <c r="E10" s="5" t="s">
        <v>26</v>
      </c>
      <c r="F10" s="5" t="s">
        <v>30</v>
      </c>
      <c r="G10" s="5">
        <v>42000</v>
      </c>
      <c r="H10" s="3">
        <v>37843</v>
      </c>
      <c r="I10" s="3">
        <v>40800</v>
      </c>
      <c r="J10" s="5" t="str">
        <f t="shared" si="0"/>
        <v>08/10/2003</v>
      </c>
      <c r="K10" s="5" t="str">
        <f t="shared" si="1"/>
        <v>09/14/2011</v>
      </c>
      <c r="L10" s="4">
        <f t="shared" si="2"/>
        <v>2113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CED09-C44D-44D5-AD06-2A98F7932BFC}">
  <dimension ref="A1:L10"/>
  <sheetViews>
    <sheetView topLeftCell="E1" workbookViewId="0">
      <selection sqref="A1:B10"/>
    </sheetView>
  </sheetViews>
  <sheetFormatPr defaultRowHeight="15" x14ac:dyDescent="0.25"/>
  <cols>
    <col min="1" max="7" width="9" style="2"/>
    <col min="8" max="8" width="9.375" style="3" bestFit="1" customWidth="1"/>
    <col min="9" max="9" width="10.375" style="2" bestFit="1" customWidth="1"/>
    <col min="10" max="10" width="9" style="2"/>
    <col min="11" max="11" width="10.375" style="2" customWidth="1"/>
    <col min="12" max="16384" width="9" style="2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34</v>
      </c>
      <c r="H1" s="3" t="s">
        <v>6</v>
      </c>
      <c r="I1" s="2" t="s">
        <v>7</v>
      </c>
      <c r="J1" s="2" t="s">
        <v>37</v>
      </c>
      <c r="K1" s="2" t="s">
        <v>38</v>
      </c>
      <c r="L1" s="2" t="s">
        <v>39</v>
      </c>
    </row>
    <row r="2" spans="1:12" x14ac:dyDescent="0.25">
      <c r="A2" s="2">
        <v>1001</v>
      </c>
      <c r="B2" s="2" t="s">
        <v>8</v>
      </c>
      <c r="C2" s="2" t="s">
        <v>17</v>
      </c>
      <c r="D2" s="2">
        <v>30</v>
      </c>
      <c r="E2" s="2" t="s">
        <v>26</v>
      </c>
      <c r="F2" s="2" t="s">
        <v>28</v>
      </c>
      <c r="G2" s="2">
        <v>45000</v>
      </c>
      <c r="H2" s="3">
        <v>37197</v>
      </c>
      <c r="I2" s="3">
        <v>42253</v>
      </c>
      <c r="J2" s="2" t="str">
        <f t="shared" ref="J2:J10" si="0">LEFT(B2:B10, 3)</f>
        <v>Jim</v>
      </c>
      <c r="K2" s="2" t="str">
        <f>RIGHT(DateToText!J2:J10, 4)</f>
        <v>2015</v>
      </c>
    </row>
    <row r="3" spans="1:12" x14ac:dyDescent="0.25">
      <c r="A3" s="2">
        <f>SUM(1001 + 1)</f>
        <v>1002</v>
      </c>
      <c r="B3" s="2" t="s">
        <v>9</v>
      </c>
      <c r="C3" s="2" t="s">
        <v>18</v>
      </c>
      <c r="D3" s="2">
        <v>30</v>
      </c>
      <c r="E3" s="2" t="s">
        <v>27</v>
      </c>
      <c r="F3" s="2" t="s">
        <v>29</v>
      </c>
      <c r="G3" s="2">
        <v>36000</v>
      </c>
      <c r="H3" s="3">
        <v>36436</v>
      </c>
      <c r="I3" s="3">
        <v>42287</v>
      </c>
      <c r="J3" s="2" t="str">
        <f t="shared" si="0"/>
        <v>Pam</v>
      </c>
      <c r="K3" s="2" t="str">
        <f>RIGHT(DateToText!H3:H11, 4)</f>
        <v>6436</v>
      </c>
    </row>
    <row r="4" spans="1:12" x14ac:dyDescent="0.25">
      <c r="A4" s="2">
        <v>1003</v>
      </c>
      <c r="B4" s="2" t="s">
        <v>10</v>
      </c>
      <c r="C4" s="2" t="s">
        <v>19</v>
      </c>
      <c r="D4" s="2">
        <v>29</v>
      </c>
      <c r="E4" s="2" t="s">
        <v>26</v>
      </c>
      <c r="F4" s="2" t="s">
        <v>28</v>
      </c>
      <c r="G4" s="2">
        <v>63000</v>
      </c>
      <c r="H4" s="3">
        <v>36711</v>
      </c>
      <c r="I4" s="3">
        <v>42986</v>
      </c>
      <c r="J4" s="2" t="str">
        <f t="shared" si="0"/>
        <v>Dwi</v>
      </c>
      <c r="K4" s="2" t="str">
        <f>RIGHT(DateToText!H4:H12, 4)</f>
        <v>6711</v>
      </c>
    </row>
    <row r="5" spans="1:12" x14ac:dyDescent="0.25">
      <c r="A5" s="2">
        <v>1004</v>
      </c>
      <c r="B5" s="2" t="s">
        <v>11</v>
      </c>
      <c r="C5" s="2" t="s">
        <v>20</v>
      </c>
      <c r="D5" s="2">
        <v>31</v>
      </c>
      <c r="E5" s="2" t="s">
        <v>27</v>
      </c>
      <c r="F5" s="2" t="s">
        <v>30</v>
      </c>
      <c r="G5" s="2">
        <v>47000</v>
      </c>
      <c r="H5" s="3">
        <v>36530</v>
      </c>
      <c r="I5" s="3">
        <v>42341</v>
      </c>
      <c r="J5" s="2" t="str">
        <f t="shared" si="0"/>
        <v>Ang</v>
      </c>
      <c r="K5" s="2" t="str">
        <f>RIGHT(DateToText!H5:H13, 4)</f>
        <v>6530</v>
      </c>
    </row>
    <row r="6" spans="1:12" x14ac:dyDescent="0.25">
      <c r="A6" s="2">
        <v>1005</v>
      </c>
      <c r="B6" s="2" t="s">
        <v>12</v>
      </c>
      <c r="C6" s="2" t="s">
        <v>25</v>
      </c>
      <c r="D6" s="2">
        <v>32</v>
      </c>
      <c r="E6" s="2" t="s">
        <v>26</v>
      </c>
      <c r="F6" s="2" t="s">
        <v>31</v>
      </c>
      <c r="G6" s="2">
        <v>50000</v>
      </c>
      <c r="H6" s="3">
        <v>36651</v>
      </c>
      <c r="I6" s="3">
        <v>42977</v>
      </c>
      <c r="J6" s="2" t="str">
        <f t="shared" si="0"/>
        <v>Tob</v>
      </c>
      <c r="K6" s="2" t="str">
        <f>RIGHT(DateToText!H6:H14, 4)</f>
        <v>6651</v>
      </c>
    </row>
    <row r="7" spans="1:12" x14ac:dyDescent="0.25">
      <c r="A7" s="2">
        <v>1006</v>
      </c>
      <c r="B7" s="2" t="s">
        <v>13</v>
      </c>
      <c r="C7" s="2" t="s">
        <v>21</v>
      </c>
      <c r="D7" s="2">
        <v>33</v>
      </c>
      <c r="E7" s="2" t="s">
        <v>26</v>
      </c>
      <c r="F7" s="2" t="s">
        <v>32</v>
      </c>
      <c r="G7" s="2">
        <v>65000</v>
      </c>
      <c r="H7" s="3">
        <v>35041</v>
      </c>
      <c r="I7" s="3">
        <v>41528</v>
      </c>
      <c r="J7" s="2" t="str">
        <f t="shared" si="0"/>
        <v>Mic</v>
      </c>
      <c r="K7" s="2" t="str">
        <f>RIGHT(DateToText!H7:H15, 4)</f>
        <v>5041</v>
      </c>
    </row>
    <row r="8" spans="1:12" x14ac:dyDescent="0.25">
      <c r="A8" s="2">
        <v>1007</v>
      </c>
      <c r="B8" s="2" t="s">
        <v>14</v>
      </c>
      <c r="C8" s="2" t="s">
        <v>22</v>
      </c>
      <c r="D8" s="2">
        <v>38</v>
      </c>
      <c r="E8" s="2" t="s">
        <v>27</v>
      </c>
      <c r="F8" s="2" t="s">
        <v>33</v>
      </c>
      <c r="G8" s="2">
        <v>41000</v>
      </c>
      <c r="H8" s="3">
        <v>37933</v>
      </c>
      <c r="I8" s="3">
        <v>42281</v>
      </c>
      <c r="J8" s="2" t="str">
        <f t="shared" si="0"/>
        <v>Mer</v>
      </c>
      <c r="K8" s="2" t="str">
        <f>RIGHT(DateToText!H8:H16, 4)</f>
        <v>7933</v>
      </c>
    </row>
    <row r="9" spans="1:12" x14ac:dyDescent="0.25">
      <c r="A9" s="2">
        <v>1008</v>
      </c>
      <c r="B9" s="2" t="s">
        <v>15</v>
      </c>
      <c r="C9" s="2" t="s">
        <v>23</v>
      </c>
      <c r="D9" s="2">
        <v>31</v>
      </c>
      <c r="E9" s="2" t="s">
        <v>26</v>
      </c>
      <c r="F9" s="2" t="s">
        <v>28</v>
      </c>
      <c r="G9" s="2">
        <v>48000</v>
      </c>
      <c r="H9" s="3">
        <v>37419</v>
      </c>
      <c r="I9" s="3">
        <v>42116</v>
      </c>
      <c r="J9" s="2" t="str">
        <f t="shared" si="0"/>
        <v>Sta</v>
      </c>
      <c r="K9" s="2" t="str">
        <f>RIGHT(DateToText!H9:H17, 4)</f>
        <v>7419</v>
      </c>
    </row>
    <row r="10" spans="1:12" x14ac:dyDescent="0.25">
      <c r="A10" s="2">
        <v>1009</v>
      </c>
      <c r="B10" s="2" t="s">
        <v>16</v>
      </c>
      <c r="C10" s="2" t="s">
        <v>24</v>
      </c>
      <c r="D10" s="2">
        <v>32</v>
      </c>
      <c r="E10" s="2" t="s">
        <v>26</v>
      </c>
      <c r="F10" s="2" t="s">
        <v>30</v>
      </c>
      <c r="G10" s="2">
        <v>42000</v>
      </c>
      <c r="H10" s="3">
        <v>37843</v>
      </c>
      <c r="I10" s="3">
        <v>40800</v>
      </c>
      <c r="J10" s="2" t="str">
        <f t="shared" si="0"/>
        <v>Kev</v>
      </c>
      <c r="K10" s="2" t="str">
        <f>RIGHT(DateToText!H10:H18, 4)</f>
        <v>7843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24BB-855A-4D0F-AC0F-7B6513DF96BC}">
  <dimension ref="A1:K10"/>
  <sheetViews>
    <sheetView workbookViewId="0">
      <selection sqref="A1:B10"/>
    </sheetView>
  </sheetViews>
  <sheetFormatPr defaultRowHeight="15" x14ac:dyDescent="0.25"/>
  <cols>
    <col min="1" max="1" width="9.25" bestFit="1" customWidth="1"/>
    <col min="2" max="2" width="3.75" bestFit="1" customWidth="1"/>
    <col min="3" max="3" width="6.375" bestFit="1" customWidth="1"/>
    <col min="4" max="4" width="14.5" bestFit="1" customWidth="1"/>
    <col min="5" max="5" width="5.875" bestFit="1" customWidth="1"/>
    <col min="6" max="6" width="9.375" bestFit="1" customWidth="1"/>
    <col min="7" max="7" width="10.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34</v>
      </c>
      <c r="H1" s="3" t="s">
        <v>6</v>
      </c>
      <c r="I1" s="2" t="s">
        <v>7</v>
      </c>
      <c r="J1" s="2" t="s">
        <v>35</v>
      </c>
      <c r="K1" s="2" t="s">
        <v>36</v>
      </c>
    </row>
    <row r="2" spans="1:11" x14ac:dyDescent="0.25">
      <c r="A2" s="2">
        <v>1001</v>
      </c>
      <c r="B2" s="2" t="s">
        <v>8</v>
      </c>
      <c r="C2" s="2" t="s">
        <v>17</v>
      </c>
      <c r="D2" s="2">
        <v>30</v>
      </c>
      <c r="E2" s="2" t="s">
        <v>26</v>
      </c>
      <c r="F2" s="2" t="s">
        <v>28</v>
      </c>
      <c r="G2" s="2">
        <v>45000</v>
      </c>
      <c r="H2" s="3">
        <v>37197</v>
      </c>
      <c r="I2" s="3">
        <v>42253</v>
      </c>
      <c r="J2">
        <f>LEN(F2:F10)</f>
        <v>8</v>
      </c>
    </row>
    <row r="3" spans="1:11" x14ac:dyDescent="0.25">
      <c r="A3" s="2">
        <f>SUM(1001 + 1)</f>
        <v>1002</v>
      </c>
      <c r="B3" s="2" t="s">
        <v>9</v>
      </c>
      <c r="C3" s="2" t="s">
        <v>18</v>
      </c>
      <c r="D3" s="2">
        <v>30</v>
      </c>
      <c r="E3" s="2" t="s">
        <v>27</v>
      </c>
      <c r="F3" s="2" t="s">
        <v>29</v>
      </c>
      <c r="G3" s="2">
        <v>36000</v>
      </c>
      <c r="H3" s="3">
        <v>36436</v>
      </c>
      <c r="I3" s="3">
        <v>42287</v>
      </c>
      <c r="J3">
        <f t="shared" ref="J3:J10" si="0">LEN(D3:D11)</f>
        <v>2</v>
      </c>
    </row>
    <row r="4" spans="1:11" x14ac:dyDescent="0.25">
      <c r="A4" s="2">
        <v>1003</v>
      </c>
      <c r="B4" s="2" t="s">
        <v>10</v>
      </c>
      <c r="C4" s="2" t="s">
        <v>19</v>
      </c>
      <c r="D4" s="2">
        <v>29</v>
      </c>
      <c r="E4" s="2" t="s">
        <v>26</v>
      </c>
      <c r="F4" s="2" t="s">
        <v>28</v>
      </c>
      <c r="G4" s="2">
        <v>63000</v>
      </c>
      <c r="H4" s="3">
        <v>36711</v>
      </c>
      <c r="I4" s="3">
        <v>42986</v>
      </c>
      <c r="J4">
        <f t="shared" si="0"/>
        <v>2</v>
      </c>
    </row>
    <row r="5" spans="1:11" x14ac:dyDescent="0.25">
      <c r="A5" s="2">
        <v>1004</v>
      </c>
      <c r="B5" s="2" t="s">
        <v>11</v>
      </c>
      <c r="C5" s="2" t="s">
        <v>20</v>
      </c>
      <c r="D5" s="2">
        <v>31</v>
      </c>
      <c r="E5" s="2" t="s">
        <v>27</v>
      </c>
      <c r="F5" s="2" t="s">
        <v>30</v>
      </c>
      <c r="G5" s="2">
        <v>47000</v>
      </c>
      <c r="H5" s="3">
        <v>36530</v>
      </c>
      <c r="I5" s="3">
        <v>42341</v>
      </c>
      <c r="J5">
        <f t="shared" si="0"/>
        <v>2</v>
      </c>
    </row>
    <row r="6" spans="1:11" x14ac:dyDescent="0.25">
      <c r="A6" s="2">
        <v>1005</v>
      </c>
      <c r="B6" s="2" t="s">
        <v>12</v>
      </c>
      <c r="C6" s="2" t="s">
        <v>25</v>
      </c>
      <c r="D6" s="2">
        <v>32</v>
      </c>
      <c r="E6" s="2" t="s">
        <v>26</v>
      </c>
      <c r="F6" s="2" t="s">
        <v>31</v>
      </c>
      <c r="G6" s="2">
        <v>50000</v>
      </c>
      <c r="H6" s="3">
        <v>36651</v>
      </c>
      <c r="I6" s="3">
        <v>42977</v>
      </c>
      <c r="J6">
        <f t="shared" si="0"/>
        <v>2</v>
      </c>
    </row>
    <row r="7" spans="1:11" x14ac:dyDescent="0.25">
      <c r="A7" s="2">
        <v>1006</v>
      </c>
      <c r="B7" s="2" t="s">
        <v>13</v>
      </c>
      <c r="C7" s="2" t="s">
        <v>21</v>
      </c>
      <c r="D7" s="2">
        <v>33</v>
      </c>
      <c r="E7" s="2" t="s">
        <v>26</v>
      </c>
      <c r="F7" s="2" t="s">
        <v>32</v>
      </c>
      <c r="G7" s="2">
        <v>65000</v>
      </c>
      <c r="H7" s="3">
        <v>35041</v>
      </c>
      <c r="I7" s="3">
        <v>41528</v>
      </c>
      <c r="J7">
        <f t="shared" si="0"/>
        <v>2</v>
      </c>
    </row>
    <row r="8" spans="1:11" x14ac:dyDescent="0.25">
      <c r="A8" s="2">
        <v>1007</v>
      </c>
      <c r="B8" s="2" t="s">
        <v>14</v>
      </c>
      <c r="C8" s="2" t="s">
        <v>22</v>
      </c>
      <c r="D8" s="2">
        <v>38</v>
      </c>
      <c r="E8" s="2" t="s">
        <v>27</v>
      </c>
      <c r="F8" s="2" t="s">
        <v>33</v>
      </c>
      <c r="G8" s="2">
        <v>41000</v>
      </c>
      <c r="H8" s="3">
        <v>37933</v>
      </c>
      <c r="I8" s="3">
        <v>42281</v>
      </c>
      <c r="J8">
        <f t="shared" si="0"/>
        <v>2</v>
      </c>
    </row>
    <row r="9" spans="1:11" x14ac:dyDescent="0.25">
      <c r="A9" s="2">
        <v>1008</v>
      </c>
      <c r="B9" s="2" t="s">
        <v>15</v>
      </c>
      <c r="C9" s="2" t="s">
        <v>23</v>
      </c>
      <c r="D9" s="2">
        <v>31</v>
      </c>
      <c r="E9" s="2" t="s">
        <v>26</v>
      </c>
      <c r="F9" s="2" t="s">
        <v>28</v>
      </c>
      <c r="G9" s="2">
        <v>48000</v>
      </c>
      <c r="H9" s="3">
        <v>37419</v>
      </c>
      <c r="I9" s="3">
        <v>42116</v>
      </c>
      <c r="J9">
        <f t="shared" si="0"/>
        <v>2</v>
      </c>
    </row>
    <row r="10" spans="1:11" x14ac:dyDescent="0.25">
      <c r="A10" s="2">
        <v>1009</v>
      </c>
      <c r="B10" s="2" t="s">
        <v>16</v>
      </c>
      <c r="C10" s="2" t="s">
        <v>24</v>
      </c>
      <c r="D10" s="2">
        <v>32</v>
      </c>
      <c r="E10" s="2" t="s">
        <v>26</v>
      </c>
      <c r="F10" s="2" t="s">
        <v>30</v>
      </c>
      <c r="G10" s="2">
        <v>42000</v>
      </c>
      <c r="H10" s="3">
        <v>37843</v>
      </c>
      <c r="I10" s="3">
        <v>40800</v>
      </c>
      <c r="J10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C1D6-89AC-4759-84BD-D4B17AE3259C}">
  <dimension ref="A1:K10"/>
  <sheetViews>
    <sheetView topLeftCell="E1" workbookViewId="0">
      <selection activeCell="J2" sqref="J2"/>
    </sheetView>
  </sheetViews>
  <sheetFormatPr defaultRowHeight="15" x14ac:dyDescent="0.25"/>
  <cols>
    <col min="1" max="1" width="9.875" bestFit="1" customWidth="1"/>
    <col min="2" max="2" width="8.625" bestFit="1" customWidth="1"/>
    <col min="3" max="3" width="9.25" bestFit="1" customWidth="1"/>
    <col min="4" max="4" width="3.75" bestFit="1" customWidth="1"/>
    <col min="5" max="5" width="6.375" bestFit="1" customWidth="1"/>
    <col min="6" max="6" width="14.5" bestFit="1" customWidth="1"/>
    <col min="7" max="7" width="5.875" bestFit="1" customWidth="1"/>
    <col min="8" max="8" width="9.375" style="2" bestFit="1" customWidth="1"/>
    <col min="9" max="9" width="10.375" bestFit="1" customWidth="1"/>
    <col min="10" max="10" width="16.625" bestFit="1" customWidth="1"/>
    <col min="11" max="11" width="41.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34</v>
      </c>
      <c r="H1" s="3" t="s">
        <v>6</v>
      </c>
      <c r="I1" s="2" t="s">
        <v>7</v>
      </c>
      <c r="J1" s="2" t="s">
        <v>40</v>
      </c>
      <c r="K1" s="2" t="s">
        <v>41</v>
      </c>
    </row>
    <row r="2" spans="1:11" x14ac:dyDescent="0.25">
      <c r="A2" s="2">
        <v>1001</v>
      </c>
      <c r="B2" s="2" t="s">
        <v>8</v>
      </c>
      <c r="C2" s="2" t="s">
        <v>17</v>
      </c>
      <c r="D2" s="2">
        <v>30</v>
      </c>
      <c r="E2" s="2" t="s">
        <v>26</v>
      </c>
      <c r="F2" s="2" t="s">
        <v>28</v>
      </c>
      <c r="G2" s="2">
        <v>45000</v>
      </c>
      <c r="H2" s="3">
        <v>37197</v>
      </c>
      <c r="I2" s="3">
        <v>42253</v>
      </c>
      <c r="J2" s="2" t="str">
        <f>TEXT(LeftRight!I2:I10, "dd/mm/yyyy")</f>
        <v>06/09/2015</v>
      </c>
    </row>
    <row r="3" spans="1:11" x14ac:dyDescent="0.25">
      <c r="A3" s="2">
        <f>SUM(1001 + 1)</f>
        <v>1002</v>
      </c>
      <c r="B3" s="2" t="s">
        <v>9</v>
      </c>
      <c r="C3" s="2" t="s">
        <v>18</v>
      </c>
      <c r="D3" s="2">
        <v>30</v>
      </c>
      <c r="E3" s="2" t="s">
        <v>27</v>
      </c>
      <c r="F3" s="2" t="s">
        <v>29</v>
      </c>
      <c r="G3" s="2">
        <v>36000</v>
      </c>
      <c r="H3" s="3">
        <v>36436</v>
      </c>
      <c r="I3" s="3">
        <v>42287</v>
      </c>
      <c r="J3" s="2" t="str">
        <f>TEXT(LeftRight!I3:I11, "dd/mm/yyyy")</f>
        <v>10/10/2015</v>
      </c>
    </row>
    <row r="4" spans="1:11" x14ac:dyDescent="0.25">
      <c r="A4" s="2">
        <v>1003</v>
      </c>
      <c r="B4" s="2" t="s">
        <v>10</v>
      </c>
      <c r="C4" s="2" t="s">
        <v>19</v>
      </c>
      <c r="D4" s="2">
        <v>29</v>
      </c>
      <c r="E4" s="2" t="s">
        <v>26</v>
      </c>
      <c r="F4" s="2" t="s">
        <v>28</v>
      </c>
      <c r="G4" s="2">
        <v>63000</v>
      </c>
      <c r="H4" s="3">
        <v>36711</v>
      </c>
      <c r="I4" s="3">
        <v>42986</v>
      </c>
      <c r="J4" s="2" t="str">
        <f>TEXT(LeftRight!I4:I12, "dd/mm/yyyy")</f>
        <v>08/09/2017</v>
      </c>
    </row>
    <row r="5" spans="1:11" x14ac:dyDescent="0.25">
      <c r="A5" s="2">
        <v>1004</v>
      </c>
      <c r="B5" s="2" t="s">
        <v>11</v>
      </c>
      <c r="C5" s="2" t="s">
        <v>20</v>
      </c>
      <c r="D5" s="2">
        <v>31</v>
      </c>
      <c r="E5" s="2" t="s">
        <v>27</v>
      </c>
      <c r="F5" s="2" t="s">
        <v>30</v>
      </c>
      <c r="G5" s="2">
        <v>47000</v>
      </c>
      <c r="H5" s="3">
        <v>36530</v>
      </c>
      <c r="I5" s="3">
        <v>42341</v>
      </c>
      <c r="J5" s="2" t="str">
        <f>TEXT(LeftRight!I5:I13, "dd/mm/yyyy")</f>
        <v>03/12/2015</v>
      </c>
    </row>
    <row r="6" spans="1:11" x14ac:dyDescent="0.25">
      <c r="A6" s="2">
        <v>1005</v>
      </c>
      <c r="B6" s="2" t="s">
        <v>12</v>
      </c>
      <c r="C6" s="2" t="s">
        <v>25</v>
      </c>
      <c r="D6" s="2">
        <v>32</v>
      </c>
      <c r="E6" s="2" t="s">
        <v>26</v>
      </c>
      <c r="F6" s="2" t="s">
        <v>31</v>
      </c>
      <c r="G6" s="2">
        <v>50000</v>
      </c>
      <c r="H6" s="3">
        <v>36651</v>
      </c>
      <c r="I6" s="3">
        <v>42977</v>
      </c>
      <c r="J6" s="2" t="str">
        <f>TEXT(LeftRight!I6:I14, "dd/mm/yyyy")</f>
        <v>30/08/2017</v>
      </c>
    </row>
    <row r="7" spans="1:11" x14ac:dyDescent="0.25">
      <c r="A7" s="2">
        <v>1006</v>
      </c>
      <c r="B7" s="2" t="s">
        <v>13</v>
      </c>
      <c r="C7" s="2" t="s">
        <v>21</v>
      </c>
      <c r="D7" s="2">
        <v>33</v>
      </c>
      <c r="E7" s="2" t="s">
        <v>26</v>
      </c>
      <c r="F7" s="2" t="s">
        <v>32</v>
      </c>
      <c r="G7" s="2">
        <v>65000</v>
      </c>
      <c r="H7" s="3">
        <v>35041</v>
      </c>
      <c r="I7" s="3">
        <v>41528</v>
      </c>
      <c r="J7" s="2" t="str">
        <f>TEXT(LeftRight!I7:I15, "dd/mm/yyyy")</f>
        <v>11/09/2013</v>
      </c>
    </row>
    <row r="8" spans="1:11" x14ac:dyDescent="0.25">
      <c r="A8" s="2">
        <v>1007</v>
      </c>
      <c r="B8" s="2" t="s">
        <v>14</v>
      </c>
      <c r="C8" s="2" t="s">
        <v>22</v>
      </c>
      <c r="D8" s="2">
        <v>38</v>
      </c>
      <c r="E8" s="2" t="s">
        <v>27</v>
      </c>
      <c r="F8" s="2" t="s">
        <v>33</v>
      </c>
      <c r="G8" s="2">
        <v>41000</v>
      </c>
      <c r="H8" s="3">
        <v>37933</v>
      </c>
      <c r="I8" s="3">
        <v>42281</v>
      </c>
      <c r="J8" s="2" t="str">
        <f>TEXT(LeftRight!I8:I16, "dd/mm/yyyy")</f>
        <v>04/10/2015</v>
      </c>
    </row>
    <row r="9" spans="1:11" x14ac:dyDescent="0.25">
      <c r="A9" s="2">
        <v>1008</v>
      </c>
      <c r="B9" s="2" t="s">
        <v>15</v>
      </c>
      <c r="C9" s="2" t="s">
        <v>23</v>
      </c>
      <c r="D9" s="2">
        <v>31</v>
      </c>
      <c r="E9" s="2" t="s">
        <v>26</v>
      </c>
      <c r="F9" s="2" t="s">
        <v>28</v>
      </c>
      <c r="G9" s="2">
        <v>48000</v>
      </c>
      <c r="H9" s="3">
        <v>37419</v>
      </c>
      <c r="I9" s="3">
        <v>42116</v>
      </c>
      <c r="J9" s="2" t="str">
        <f>TEXT(LeftRight!I9:I17, "dd/mm/yyyy")</f>
        <v>22/04/2015</v>
      </c>
    </row>
    <row r="10" spans="1:11" x14ac:dyDescent="0.25">
      <c r="A10" s="2">
        <v>1009</v>
      </c>
      <c r="B10" s="2" t="s">
        <v>16</v>
      </c>
      <c r="C10" s="2" t="s">
        <v>24</v>
      </c>
      <c r="D10" s="2">
        <v>32</v>
      </c>
      <c r="E10" s="2" t="s">
        <v>26</v>
      </c>
      <c r="F10" s="2" t="s">
        <v>30</v>
      </c>
      <c r="G10" s="2">
        <v>42000</v>
      </c>
      <c r="H10" s="3">
        <v>37843</v>
      </c>
      <c r="I10" s="3">
        <v>40800</v>
      </c>
      <c r="J10" s="2" t="str">
        <f>TEXT(LeftRight!I10:I18, "dd/mm/yyyy")</f>
        <v>14/09/2011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29FD-2631-423C-BEB7-04151A3E4898}">
  <dimension ref="A1:K10"/>
  <sheetViews>
    <sheetView topLeftCell="F1" workbookViewId="0">
      <selection activeCell="J2" sqref="J2:J10"/>
    </sheetView>
  </sheetViews>
  <sheetFormatPr defaultRowHeight="15" x14ac:dyDescent="0.25"/>
  <cols>
    <col min="1" max="1" width="9.875" bestFit="1" customWidth="1"/>
    <col min="2" max="2" width="8.625" bestFit="1" customWidth="1"/>
    <col min="3" max="3" width="9.25" bestFit="1" customWidth="1"/>
    <col min="4" max="4" width="3.75" bestFit="1" customWidth="1"/>
    <col min="5" max="5" width="6.375" bestFit="1" customWidth="1"/>
    <col min="6" max="6" width="14.5" bestFit="1" customWidth="1"/>
    <col min="7" max="7" width="5.875" bestFit="1" customWidth="1"/>
    <col min="8" max="8" width="9.375" bestFit="1" customWidth="1"/>
    <col min="9" max="9" width="10.375" bestFit="1" customWidth="1"/>
    <col min="10" max="10" width="7.875" bestFit="1" customWidth="1"/>
    <col min="11" max="11" width="33.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34</v>
      </c>
      <c r="H1" s="3" t="s">
        <v>6</v>
      </c>
      <c r="I1" s="2" t="s">
        <v>7</v>
      </c>
      <c r="J1" s="2" t="s">
        <v>42</v>
      </c>
      <c r="K1" s="2" t="s">
        <v>43</v>
      </c>
    </row>
    <row r="2" spans="1:11" x14ac:dyDescent="0.25">
      <c r="A2" s="2">
        <v>1001</v>
      </c>
      <c r="B2" s="2" t="s">
        <v>44</v>
      </c>
      <c r="C2" s="2" t="s">
        <v>17</v>
      </c>
      <c r="D2" s="2">
        <v>30</v>
      </c>
      <c r="E2" s="2" t="s">
        <v>26</v>
      </c>
      <c r="F2" s="2" t="s">
        <v>28</v>
      </c>
      <c r="G2" s="2">
        <v>45000</v>
      </c>
      <c r="H2" s="3">
        <v>37197</v>
      </c>
      <c r="I2" s="3">
        <v>42253</v>
      </c>
      <c r="J2" t="str">
        <f>TRIM(B2:B10)</f>
        <v>Jim</v>
      </c>
    </row>
    <row r="3" spans="1:11" x14ac:dyDescent="0.25">
      <c r="A3" s="2">
        <f>SUM(1001 + 1)</f>
        <v>1002</v>
      </c>
      <c r="B3" s="2" t="s">
        <v>45</v>
      </c>
      <c r="C3" s="2" t="s">
        <v>18</v>
      </c>
      <c r="D3" s="2">
        <v>30</v>
      </c>
      <c r="E3" s="2" t="s">
        <v>27</v>
      </c>
      <c r="F3" s="2" t="s">
        <v>29</v>
      </c>
      <c r="G3" s="2">
        <v>36000</v>
      </c>
      <c r="H3" s="3">
        <v>36436</v>
      </c>
      <c r="I3" s="3">
        <v>42287</v>
      </c>
      <c r="J3" t="str">
        <f t="shared" ref="J3:J10" si="0">TRIM(B3:B11)</f>
        <v>Pam</v>
      </c>
    </row>
    <row r="4" spans="1:11" x14ac:dyDescent="0.25">
      <c r="A4" s="2">
        <v>1003</v>
      </c>
      <c r="B4" s="2" t="s">
        <v>46</v>
      </c>
      <c r="C4" s="2" t="s">
        <v>19</v>
      </c>
      <c r="D4" s="2">
        <v>29</v>
      </c>
      <c r="E4" s="2" t="s">
        <v>26</v>
      </c>
      <c r="F4" s="2" t="s">
        <v>28</v>
      </c>
      <c r="G4" s="2">
        <v>63000</v>
      </c>
      <c r="H4" s="3">
        <v>36711</v>
      </c>
      <c r="I4" s="3">
        <v>42986</v>
      </c>
      <c r="J4" t="str">
        <f t="shared" si="0"/>
        <v>Dwight</v>
      </c>
    </row>
    <row r="5" spans="1:11" x14ac:dyDescent="0.25">
      <c r="A5" s="2">
        <v>1004</v>
      </c>
      <c r="B5" s="2" t="s">
        <v>11</v>
      </c>
      <c r="C5" s="2" t="s">
        <v>20</v>
      </c>
      <c r="D5" s="2">
        <v>31</v>
      </c>
      <c r="E5" s="2" t="s">
        <v>27</v>
      </c>
      <c r="F5" s="2" t="s">
        <v>30</v>
      </c>
      <c r="G5" s="2">
        <v>47000</v>
      </c>
      <c r="H5" s="3">
        <v>36530</v>
      </c>
      <c r="I5" s="3">
        <v>42341</v>
      </c>
      <c r="J5" t="str">
        <f t="shared" si="0"/>
        <v>Angela</v>
      </c>
    </row>
    <row r="6" spans="1:11" x14ac:dyDescent="0.25">
      <c r="A6" s="2">
        <v>1005</v>
      </c>
      <c r="B6" s="2" t="s">
        <v>47</v>
      </c>
      <c r="C6" s="2" t="s">
        <v>25</v>
      </c>
      <c r="D6" s="2">
        <v>32</v>
      </c>
      <c r="E6" s="2" t="s">
        <v>26</v>
      </c>
      <c r="F6" s="2" t="s">
        <v>31</v>
      </c>
      <c r="G6" s="2">
        <v>50000</v>
      </c>
      <c r="H6" s="3">
        <v>36651</v>
      </c>
      <c r="I6" s="3">
        <v>42977</v>
      </c>
      <c r="J6" t="str">
        <f t="shared" si="0"/>
        <v>Toby</v>
      </c>
    </row>
    <row r="7" spans="1:11" x14ac:dyDescent="0.25">
      <c r="A7" s="2">
        <v>1006</v>
      </c>
      <c r="B7" s="2" t="s">
        <v>13</v>
      </c>
      <c r="C7" s="2" t="s">
        <v>21</v>
      </c>
      <c r="D7" s="2">
        <v>33</v>
      </c>
      <c r="E7" s="2" t="s">
        <v>26</v>
      </c>
      <c r="F7" s="2" t="s">
        <v>32</v>
      </c>
      <c r="G7" s="2">
        <v>65000</v>
      </c>
      <c r="H7" s="3">
        <v>35041</v>
      </c>
      <c r="I7" s="3">
        <v>41528</v>
      </c>
      <c r="J7" t="str">
        <f t="shared" si="0"/>
        <v>Micheal</v>
      </c>
    </row>
    <row r="8" spans="1:11" x14ac:dyDescent="0.25">
      <c r="A8" s="2">
        <v>1007</v>
      </c>
      <c r="B8" s="2" t="s">
        <v>48</v>
      </c>
      <c r="C8" s="2" t="s">
        <v>22</v>
      </c>
      <c r="D8" s="2">
        <v>38</v>
      </c>
      <c r="E8" s="2" t="s">
        <v>27</v>
      </c>
      <c r="F8" s="2" t="s">
        <v>33</v>
      </c>
      <c r="G8" s="2">
        <v>41000</v>
      </c>
      <c r="H8" s="3">
        <v>37933</v>
      </c>
      <c r="I8" s="3">
        <v>42281</v>
      </c>
      <c r="J8" t="str">
        <f t="shared" si="0"/>
        <v>Meredith</v>
      </c>
    </row>
    <row r="9" spans="1:11" x14ac:dyDescent="0.25">
      <c r="A9" s="2">
        <v>1008</v>
      </c>
      <c r="B9" s="2" t="s">
        <v>15</v>
      </c>
      <c r="C9" s="2" t="s">
        <v>23</v>
      </c>
      <c r="D9" s="2">
        <v>31</v>
      </c>
      <c r="E9" s="2" t="s">
        <v>26</v>
      </c>
      <c r="F9" s="2" t="s">
        <v>28</v>
      </c>
      <c r="G9" s="2">
        <v>48000</v>
      </c>
      <c r="H9" s="3">
        <v>37419</v>
      </c>
      <c r="I9" s="3">
        <v>42116</v>
      </c>
      <c r="J9" t="str">
        <f t="shared" si="0"/>
        <v>Stanley</v>
      </c>
    </row>
    <row r="10" spans="1:11" x14ac:dyDescent="0.25">
      <c r="A10" s="2">
        <v>1009</v>
      </c>
      <c r="B10" s="2" t="s">
        <v>16</v>
      </c>
      <c r="C10" s="2" t="s">
        <v>24</v>
      </c>
      <c r="D10" s="2">
        <v>32</v>
      </c>
      <c r="E10" s="2" t="s">
        <v>26</v>
      </c>
      <c r="F10" s="2" t="s">
        <v>30</v>
      </c>
      <c r="G10" s="2">
        <v>42000</v>
      </c>
      <c r="H10" s="3">
        <v>37843</v>
      </c>
      <c r="I10" s="3">
        <v>40800</v>
      </c>
      <c r="J10" t="str">
        <f t="shared" si="0"/>
        <v>Kevin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C2D6-EC32-4D7B-A2F7-AE650F8FF516}">
  <dimension ref="A1:L10"/>
  <sheetViews>
    <sheetView tabSelected="1" workbookViewId="0">
      <selection sqref="A1:K10"/>
    </sheetView>
  </sheetViews>
  <sheetFormatPr defaultRowHeight="15" x14ac:dyDescent="0.25"/>
  <cols>
    <col min="1" max="1" width="9.875" bestFit="1" customWidth="1"/>
    <col min="2" max="2" width="8.625" bestFit="1" customWidth="1"/>
    <col min="3" max="3" width="9.25" bestFit="1" customWidth="1"/>
    <col min="4" max="4" width="3.75" bestFit="1" customWidth="1"/>
    <col min="5" max="5" width="6.375" bestFit="1" customWidth="1"/>
    <col min="6" max="6" width="14.5" bestFit="1" customWidth="1"/>
    <col min="7" max="7" width="5.875" bestFit="1" customWidth="1"/>
    <col min="8" max="8" width="9.375" bestFit="1" customWidth="1"/>
    <col min="9" max="9" width="10.375" bestFit="1" customWidth="1"/>
    <col min="10" max="10" width="13.625" bestFit="1" customWidth="1"/>
    <col min="11" max="11" width="23.25" bestFit="1" customWidth="1"/>
    <col min="12" max="12" width="34.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34</v>
      </c>
      <c r="H1" s="3" t="s">
        <v>6</v>
      </c>
      <c r="I1" s="2" t="s">
        <v>7</v>
      </c>
      <c r="J1" s="2" t="s">
        <v>49</v>
      </c>
      <c r="K1" s="2" t="s">
        <v>69</v>
      </c>
      <c r="L1" s="2" t="s">
        <v>50</v>
      </c>
    </row>
    <row r="2" spans="1:12" x14ac:dyDescent="0.25">
      <c r="A2" s="2">
        <v>1001</v>
      </c>
      <c r="B2" s="2" t="s">
        <v>8</v>
      </c>
      <c r="C2" s="2" t="s">
        <v>17</v>
      </c>
      <c r="D2" s="2">
        <v>30</v>
      </c>
      <c r="E2" s="2" t="s">
        <v>26</v>
      </c>
      <c r="F2" s="2" t="s">
        <v>28</v>
      </c>
      <c r="G2" s="2">
        <v>45000</v>
      </c>
      <c r="H2" s="3">
        <v>37197</v>
      </c>
      <c r="I2" s="3">
        <v>42253</v>
      </c>
      <c r="J2" t="str">
        <f>CONCATENATE(B2:B10," ", C2:C10)</f>
        <v>Jim Halpert</v>
      </c>
      <c r="K2" t="str">
        <f>CONCATENATE(B2:B10," ", C2:C10, "@gmail.com")</f>
        <v>Jim Halpert@gmail.com</v>
      </c>
    </row>
    <row r="3" spans="1:12" x14ac:dyDescent="0.25">
      <c r="A3" s="2">
        <f>SUM(1001 + 1)</f>
        <v>1002</v>
      </c>
      <c r="B3" s="2" t="s">
        <v>9</v>
      </c>
      <c r="C3" s="2" t="s">
        <v>18</v>
      </c>
      <c r="D3" s="2">
        <v>30</v>
      </c>
      <c r="E3" s="2" t="s">
        <v>27</v>
      </c>
      <c r="F3" s="2" t="s">
        <v>29</v>
      </c>
      <c r="G3" s="2">
        <v>36000</v>
      </c>
      <c r="H3" s="3">
        <v>36436</v>
      </c>
      <c r="I3" s="3">
        <v>42287</v>
      </c>
      <c r="J3" t="str">
        <f t="shared" ref="J3:J10" si="0">CONCATENATE(B3:B11," ", C3:C11)</f>
        <v>Pam Beasely</v>
      </c>
      <c r="K3" t="str">
        <f t="shared" ref="K3:K10" si="1">CONCATENATE(B3:B11," ", C3:C11, "@gmail.com")</f>
        <v>Pam Beasely@gmail.com</v>
      </c>
    </row>
    <row r="4" spans="1:12" x14ac:dyDescent="0.25">
      <c r="A4" s="2">
        <v>1003</v>
      </c>
      <c r="B4" s="2" t="s">
        <v>10</v>
      </c>
      <c r="C4" s="2" t="s">
        <v>19</v>
      </c>
      <c r="D4" s="2">
        <v>29</v>
      </c>
      <c r="E4" s="2" t="s">
        <v>26</v>
      </c>
      <c r="F4" s="2" t="s">
        <v>28</v>
      </c>
      <c r="G4" s="2">
        <v>63000</v>
      </c>
      <c r="H4" s="3">
        <v>36711</v>
      </c>
      <c r="I4" s="3">
        <v>42986</v>
      </c>
      <c r="J4" t="str">
        <f t="shared" si="0"/>
        <v>Dwight Shrute</v>
      </c>
      <c r="K4" t="str">
        <f t="shared" si="1"/>
        <v>Dwight Shrute@gmail.com</v>
      </c>
    </row>
    <row r="5" spans="1:12" x14ac:dyDescent="0.25">
      <c r="A5" s="2">
        <v>1004</v>
      </c>
      <c r="B5" s="2" t="s">
        <v>11</v>
      </c>
      <c r="C5" s="2" t="s">
        <v>20</v>
      </c>
      <c r="D5" s="2">
        <v>31</v>
      </c>
      <c r="E5" s="2" t="s">
        <v>27</v>
      </c>
      <c r="F5" s="2" t="s">
        <v>30</v>
      </c>
      <c r="G5" s="2">
        <v>47000</v>
      </c>
      <c r="H5" s="3">
        <v>36530</v>
      </c>
      <c r="I5" s="3">
        <v>42341</v>
      </c>
      <c r="J5" t="str">
        <f t="shared" si="0"/>
        <v>Angela Martin</v>
      </c>
      <c r="K5" t="str">
        <f t="shared" si="1"/>
        <v>Angela Martin@gmail.com</v>
      </c>
    </row>
    <row r="6" spans="1:12" x14ac:dyDescent="0.25">
      <c r="A6" s="2">
        <v>1005</v>
      </c>
      <c r="B6" s="2" t="s">
        <v>12</v>
      </c>
      <c r="C6" s="2" t="s">
        <v>25</v>
      </c>
      <c r="D6" s="2">
        <v>32</v>
      </c>
      <c r="E6" s="2" t="s">
        <v>26</v>
      </c>
      <c r="F6" s="2" t="s">
        <v>31</v>
      </c>
      <c r="G6" s="2">
        <v>50000</v>
      </c>
      <c r="H6" s="3">
        <v>36651</v>
      </c>
      <c r="I6" s="3">
        <v>42977</v>
      </c>
      <c r="J6" t="str">
        <f t="shared" si="0"/>
        <v>Toby Flanderson</v>
      </c>
      <c r="K6" t="str">
        <f t="shared" si="1"/>
        <v>Toby Flanderson@gmail.com</v>
      </c>
    </row>
    <row r="7" spans="1:12" x14ac:dyDescent="0.25">
      <c r="A7" s="2">
        <v>1006</v>
      </c>
      <c r="B7" s="2" t="s">
        <v>13</v>
      </c>
      <c r="C7" s="2" t="s">
        <v>21</v>
      </c>
      <c r="D7" s="2">
        <v>33</v>
      </c>
      <c r="E7" s="2" t="s">
        <v>26</v>
      </c>
      <c r="F7" s="2" t="s">
        <v>32</v>
      </c>
      <c r="G7" s="2">
        <v>65000</v>
      </c>
      <c r="H7" s="3">
        <v>35041</v>
      </c>
      <c r="I7" s="3">
        <v>41528</v>
      </c>
      <c r="J7" t="str">
        <f t="shared" si="0"/>
        <v>Micheal Scott</v>
      </c>
      <c r="K7" t="str">
        <f t="shared" si="1"/>
        <v>Micheal Scott@gmail.com</v>
      </c>
    </row>
    <row r="8" spans="1:12" x14ac:dyDescent="0.25">
      <c r="A8" s="2">
        <v>1007</v>
      </c>
      <c r="B8" s="2" t="s">
        <v>14</v>
      </c>
      <c r="C8" s="2" t="s">
        <v>22</v>
      </c>
      <c r="D8" s="2">
        <v>38</v>
      </c>
      <c r="E8" s="2" t="s">
        <v>27</v>
      </c>
      <c r="F8" s="2" t="s">
        <v>33</v>
      </c>
      <c r="G8" s="2">
        <v>41000</v>
      </c>
      <c r="H8" s="3">
        <v>37933</v>
      </c>
      <c r="I8" s="3">
        <v>42281</v>
      </c>
      <c r="J8" t="str">
        <f t="shared" si="0"/>
        <v>Meredith Palmer</v>
      </c>
      <c r="K8" t="str">
        <f t="shared" si="1"/>
        <v>Meredith Palmer@gmail.com</v>
      </c>
    </row>
    <row r="9" spans="1:12" x14ac:dyDescent="0.25">
      <c r="A9" s="2">
        <v>1008</v>
      </c>
      <c r="B9" s="2" t="s">
        <v>15</v>
      </c>
      <c r="C9" s="2" t="s">
        <v>23</v>
      </c>
      <c r="D9" s="2">
        <v>31</v>
      </c>
      <c r="E9" s="2" t="s">
        <v>26</v>
      </c>
      <c r="F9" s="2" t="s">
        <v>28</v>
      </c>
      <c r="G9" s="2">
        <v>48000</v>
      </c>
      <c r="H9" s="3">
        <v>37419</v>
      </c>
      <c r="I9" s="3">
        <v>42116</v>
      </c>
      <c r="J9" t="str">
        <f t="shared" si="0"/>
        <v>Stanley Hudson</v>
      </c>
      <c r="K9" t="str">
        <f t="shared" si="1"/>
        <v>Stanley Hudson@gmail.com</v>
      </c>
    </row>
    <row r="10" spans="1:12" x14ac:dyDescent="0.25">
      <c r="A10" s="2">
        <v>1009</v>
      </c>
      <c r="B10" s="2" t="s">
        <v>16</v>
      </c>
      <c r="C10" s="2" t="s">
        <v>24</v>
      </c>
      <c r="D10" s="2">
        <v>32</v>
      </c>
      <c r="E10" s="2" t="s">
        <v>26</v>
      </c>
      <c r="F10" s="2" t="s">
        <v>30</v>
      </c>
      <c r="G10" s="2">
        <v>42000</v>
      </c>
      <c r="H10" s="3">
        <v>37843</v>
      </c>
      <c r="I10" s="3">
        <v>40800</v>
      </c>
      <c r="J10" t="str">
        <f t="shared" si="0"/>
        <v>Kevin Malone</v>
      </c>
      <c r="K10" t="str">
        <f t="shared" si="1"/>
        <v>Kevin Malone@gmail.com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0693E-A5DA-41CA-AEE8-FAC5A7C576D6}">
  <dimension ref="A1:O10"/>
  <sheetViews>
    <sheetView topLeftCell="I1" workbookViewId="0">
      <selection activeCell="K2" sqref="K2"/>
    </sheetView>
  </sheetViews>
  <sheetFormatPr defaultRowHeight="15" x14ac:dyDescent="0.25"/>
  <cols>
    <col min="1" max="1" width="9.875" bestFit="1" customWidth="1"/>
    <col min="2" max="2" width="8.625" bestFit="1" customWidth="1"/>
    <col min="3" max="3" width="9.25" bestFit="1" customWidth="1"/>
    <col min="4" max="4" width="3.75" bestFit="1" customWidth="1"/>
    <col min="5" max="5" width="6.375" bestFit="1" customWidth="1"/>
    <col min="6" max="6" width="14.5" bestFit="1" customWidth="1"/>
    <col min="7" max="7" width="5.875" bestFit="1" customWidth="1"/>
    <col min="8" max="8" width="9.375" bestFit="1" customWidth="1"/>
    <col min="9" max="9" width="10.375" style="1" bestFit="1" customWidth="1"/>
    <col min="11" max="11" width="44.625" bestFit="1" customWidth="1"/>
    <col min="12" max="12" width="10.375" bestFit="1" customWidth="1"/>
    <col min="13" max="13" width="13.375" bestFit="1" customWidth="1"/>
    <col min="14" max="15" width="12.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34</v>
      </c>
      <c r="H1" s="3" t="s">
        <v>6</v>
      </c>
      <c r="I1" s="3" t="s">
        <v>7</v>
      </c>
      <c r="K1" t="s">
        <v>54</v>
      </c>
      <c r="M1" t="s">
        <v>51</v>
      </c>
      <c r="N1" t="s">
        <v>52</v>
      </c>
      <c r="O1" t="s">
        <v>53</v>
      </c>
    </row>
    <row r="2" spans="1:15" x14ac:dyDescent="0.25">
      <c r="A2" s="2">
        <v>1001</v>
      </c>
      <c r="B2" s="2" t="s">
        <v>8</v>
      </c>
      <c r="C2" s="2" t="s">
        <v>17</v>
      </c>
      <c r="D2" s="2">
        <v>30</v>
      </c>
      <c r="E2" s="2" t="s">
        <v>26</v>
      </c>
      <c r="F2" s="2" t="s">
        <v>28</v>
      </c>
      <c r="G2" s="2">
        <v>45000</v>
      </c>
      <c r="H2" s="3">
        <v>37197</v>
      </c>
      <c r="I2" s="3">
        <v>42253</v>
      </c>
      <c r="K2" s="4" t="str">
        <f>SUBSTITUTE(I2:I10, "/", "-")</f>
        <v>42253</v>
      </c>
      <c r="L2" t="str">
        <f>TEXT(K2:K10, "dd/mm/yyyy")</f>
        <v>06/09/2015</v>
      </c>
      <c r="M2" t="str">
        <f>SUBSTITUTE(L2:L10, "/","-")</f>
        <v>06-09-2015</v>
      </c>
      <c r="N2" t="str">
        <f>SUBSTITUTE(M2:M10, "-","/",2)</f>
        <v>06-09/2015</v>
      </c>
      <c r="O2" t="str">
        <f>SUBSTITUTE(M2:M10, "-","/",1)</f>
        <v>06/09-2015</v>
      </c>
    </row>
    <row r="3" spans="1:15" x14ac:dyDescent="0.25">
      <c r="A3" s="2">
        <f>SUM(1001 + 1)</f>
        <v>1002</v>
      </c>
      <c r="B3" s="2" t="s">
        <v>9</v>
      </c>
      <c r="C3" s="2" t="s">
        <v>18</v>
      </c>
      <c r="D3" s="2">
        <v>30</v>
      </c>
      <c r="E3" s="2" t="s">
        <v>27</v>
      </c>
      <c r="F3" s="2" t="s">
        <v>29</v>
      </c>
      <c r="G3" s="2">
        <v>36000</v>
      </c>
      <c r="H3" s="3">
        <v>36436</v>
      </c>
      <c r="I3" s="3">
        <v>42287</v>
      </c>
      <c r="K3" s="4" t="str">
        <f t="shared" ref="K3:K10" si="0">SUBSTITUTE(I3:I11, "/", "-")</f>
        <v>42287</v>
      </c>
      <c r="L3" t="str">
        <f t="shared" ref="L3:L10" si="1">TEXT(K3:K11, "dd/mm/yyyy")</f>
        <v>10/10/2015</v>
      </c>
      <c r="M3" t="str">
        <f t="shared" ref="M3:M10" si="2">SUBSTITUTE(L3:L11, "/","-")</f>
        <v>10-10-2015</v>
      </c>
      <c r="N3" t="str">
        <f t="shared" ref="N3:N10" si="3">SUBSTITUTE(M3:M11, "-","/",2)</f>
        <v>10-10/2015</v>
      </c>
      <c r="O3" t="str">
        <f t="shared" ref="O3:O10" si="4">SUBSTITUTE(M3:M11, "-","/",1)</f>
        <v>10/10-2015</v>
      </c>
    </row>
    <row r="4" spans="1:15" x14ac:dyDescent="0.25">
      <c r="A4" s="2">
        <v>1003</v>
      </c>
      <c r="B4" s="2" t="s">
        <v>10</v>
      </c>
      <c r="C4" s="2" t="s">
        <v>19</v>
      </c>
      <c r="D4" s="2">
        <v>29</v>
      </c>
      <c r="E4" s="2" t="s">
        <v>26</v>
      </c>
      <c r="F4" s="2" t="s">
        <v>28</v>
      </c>
      <c r="G4" s="2">
        <v>63000</v>
      </c>
      <c r="H4" s="3">
        <v>36711</v>
      </c>
      <c r="I4" s="3">
        <v>42986</v>
      </c>
      <c r="K4" s="4" t="str">
        <f t="shared" si="0"/>
        <v>42986</v>
      </c>
      <c r="L4" t="str">
        <f t="shared" si="1"/>
        <v>08/09/2017</v>
      </c>
      <c r="M4" t="str">
        <f t="shared" si="2"/>
        <v>08-09-2017</v>
      </c>
      <c r="N4" t="str">
        <f t="shared" si="3"/>
        <v>08-09/2017</v>
      </c>
      <c r="O4" t="str">
        <f t="shared" si="4"/>
        <v>08/09-2017</v>
      </c>
    </row>
    <row r="5" spans="1:15" x14ac:dyDescent="0.25">
      <c r="A5" s="2">
        <v>1004</v>
      </c>
      <c r="B5" s="2" t="s">
        <v>11</v>
      </c>
      <c r="C5" s="2" t="s">
        <v>20</v>
      </c>
      <c r="D5" s="2">
        <v>31</v>
      </c>
      <c r="E5" s="2" t="s">
        <v>27</v>
      </c>
      <c r="F5" s="2" t="s">
        <v>30</v>
      </c>
      <c r="G5" s="2">
        <v>47000</v>
      </c>
      <c r="H5" s="3">
        <v>36530</v>
      </c>
      <c r="I5" s="3">
        <v>42341</v>
      </c>
      <c r="K5" s="4" t="str">
        <f t="shared" si="0"/>
        <v>42341</v>
      </c>
      <c r="L5" t="str">
        <f t="shared" si="1"/>
        <v>03/12/2015</v>
      </c>
      <c r="M5" t="str">
        <f t="shared" si="2"/>
        <v>03-12-2015</v>
      </c>
      <c r="N5" t="str">
        <f t="shared" si="3"/>
        <v>03-12/2015</v>
      </c>
      <c r="O5" t="str">
        <f t="shared" si="4"/>
        <v>03/12-2015</v>
      </c>
    </row>
    <row r="6" spans="1:15" x14ac:dyDescent="0.25">
      <c r="A6" s="2">
        <v>1005</v>
      </c>
      <c r="B6" s="2" t="s">
        <v>12</v>
      </c>
      <c r="C6" s="2" t="s">
        <v>25</v>
      </c>
      <c r="D6" s="2">
        <v>32</v>
      </c>
      <c r="E6" s="2" t="s">
        <v>26</v>
      </c>
      <c r="F6" s="2" t="s">
        <v>31</v>
      </c>
      <c r="G6" s="2">
        <v>50000</v>
      </c>
      <c r="H6" s="3">
        <v>36651</v>
      </c>
      <c r="I6" s="3">
        <v>42977</v>
      </c>
      <c r="K6" s="4" t="str">
        <f t="shared" si="0"/>
        <v>42977</v>
      </c>
      <c r="L6" t="str">
        <f t="shared" si="1"/>
        <v>30/08/2017</v>
      </c>
      <c r="M6" t="str">
        <f t="shared" si="2"/>
        <v>30-08-2017</v>
      </c>
      <c r="N6" t="str">
        <f t="shared" si="3"/>
        <v>30-08/2017</v>
      </c>
      <c r="O6" t="str">
        <f t="shared" si="4"/>
        <v>30/08-2017</v>
      </c>
    </row>
    <row r="7" spans="1:15" x14ac:dyDescent="0.25">
      <c r="A7" s="2">
        <v>1006</v>
      </c>
      <c r="B7" s="2" t="s">
        <v>13</v>
      </c>
      <c r="C7" s="2" t="s">
        <v>21</v>
      </c>
      <c r="D7" s="2">
        <v>33</v>
      </c>
      <c r="E7" s="2" t="s">
        <v>26</v>
      </c>
      <c r="F7" s="2" t="s">
        <v>32</v>
      </c>
      <c r="G7" s="2">
        <v>65000</v>
      </c>
      <c r="H7" s="3">
        <v>35041</v>
      </c>
      <c r="I7" s="3">
        <v>41528</v>
      </c>
      <c r="K7" s="4" t="str">
        <f t="shared" si="0"/>
        <v>41528</v>
      </c>
      <c r="L7" t="str">
        <f t="shared" si="1"/>
        <v>11/09/2013</v>
      </c>
      <c r="M7" t="str">
        <f t="shared" si="2"/>
        <v>11-09-2013</v>
      </c>
      <c r="N7" t="str">
        <f t="shared" si="3"/>
        <v>11-09/2013</v>
      </c>
      <c r="O7" t="str">
        <f t="shared" si="4"/>
        <v>11/09-2013</v>
      </c>
    </row>
    <row r="8" spans="1:15" x14ac:dyDescent="0.25">
      <c r="A8" s="2">
        <v>1007</v>
      </c>
      <c r="B8" s="2" t="s">
        <v>14</v>
      </c>
      <c r="C8" s="2" t="s">
        <v>22</v>
      </c>
      <c r="D8" s="2">
        <v>38</v>
      </c>
      <c r="E8" s="2" t="s">
        <v>27</v>
      </c>
      <c r="F8" s="2" t="s">
        <v>33</v>
      </c>
      <c r="G8" s="2">
        <v>41000</v>
      </c>
      <c r="H8" s="3">
        <v>37933</v>
      </c>
      <c r="I8" s="3">
        <v>42281</v>
      </c>
      <c r="K8" s="4" t="str">
        <f t="shared" si="0"/>
        <v>42281</v>
      </c>
      <c r="L8" t="str">
        <f t="shared" si="1"/>
        <v>04/10/2015</v>
      </c>
      <c r="M8" t="str">
        <f t="shared" si="2"/>
        <v>04-10-2015</v>
      </c>
      <c r="N8" t="str">
        <f t="shared" si="3"/>
        <v>04-10/2015</v>
      </c>
      <c r="O8" t="str">
        <f t="shared" si="4"/>
        <v>04/10-2015</v>
      </c>
    </row>
    <row r="9" spans="1:15" x14ac:dyDescent="0.25">
      <c r="A9" s="2">
        <v>1008</v>
      </c>
      <c r="B9" s="2" t="s">
        <v>15</v>
      </c>
      <c r="C9" s="2" t="s">
        <v>23</v>
      </c>
      <c r="D9" s="2">
        <v>31</v>
      </c>
      <c r="E9" s="2" t="s">
        <v>26</v>
      </c>
      <c r="F9" s="2" t="s">
        <v>28</v>
      </c>
      <c r="G9" s="2">
        <v>48000</v>
      </c>
      <c r="H9" s="3">
        <v>37419</v>
      </c>
      <c r="I9" s="3">
        <v>42116</v>
      </c>
      <c r="K9" s="4" t="str">
        <f t="shared" si="0"/>
        <v>42116</v>
      </c>
      <c r="L9" t="str">
        <f t="shared" si="1"/>
        <v>22/04/2015</v>
      </c>
      <c r="M9" t="str">
        <f t="shared" si="2"/>
        <v>22-04-2015</v>
      </c>
      <c r="N9" t="str">
        <f t="shared" si="3"/>
        <v>22-04/2015</v>
      </c>
      <c r="O9" t="str">
        <f t="shared" si="4"/>
        <v>22/04-2015</v>
      </c>
    </row>
    <row r="10" spans="1:15" x14ac:dyDescent="0.25">
      <c r="A10" s="2">
        <v>1009</v>
      </c>
      <c r="B10" s="2" t="s">
        <v>16</v>
      </c>
      <c r="C10" s="2" t="s">
        <v>24</v>
      </c>
      <c r="D10" s="2">
        <v>32</v>
      </c>
      <c r="E10" s="2" t="s">
        <v>26</v>
      </c>
      <c r="F10" s="2" t="s">
        <v>30</v>
      </c>
      <c r="G10" s="2">
        <v>42000</v>
      </c>
      <c r="H10" s="3">
        <v>37843</v>
      </c>
      <c r="I10" s="3">
        <v>40800</v>
      </c>
      <c r="K10" s="4" t="str">
        <f t="shared" si="0"/>
        <v>40800</v>
      </c>
      <c r="L10" t="str">
        <f t="shared" si="1"/>
        <v>14/09/2011</v>
      </c>
      <c r="M10" t="str">
        <f t="shared" si="2"/>
        <v>14-09-2011</v>
      </c>
      <c r="N10" t="str">
        <f t="shared" si="3"/>
        <v>14-09/2011</v>
      </c>
      <c r="O10" t="str">
        <f t="shared" si="4"/>
        <v>14/09-2011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6476-E31C-41D2-A226-AB6488A7C3D1}">
  <dimension ref="A1:L10"/>
  <sheetViews>
    <sheetView topLeftCell="E1" workbookViewId="0">
      <selection activeCell="L2" sqref="L2"/>
    </sheetView>
  </sheetViews>
  <sheetFormatPr defaultRowHeight="15" x14ac:dyDescent="0.25"/>
  <cols>
    <col min="1" max="1" width="9.875" bestFit="1" customWidth="1"/>
    <col min="2" max="2" width="8.625" bestFit="1" customWidth="1"/>
    <col min="3" max="3" width="9.25" bestFit="1" customWidth="1"/>
    <col min="4" max="4" width="3.75" bestFit="1" customWidth="1"/>
    <col min="5" max="5" width="6.375" bestFit="1" customWidth="1"/>
    <col min="6" max="6" width="14.5" bestFit="1" customWidth="1"/>
    <col min="7" max="7" width="5.875" bestFit="1" customWidth="1"/>
    <col min="8" max="8" width="9.375" bestFit="1" customWidth="1"/>
    <col min="9" max="9" width="10.37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34</v>
      </c>
      <c r="H1" s="3" t="s">
        <v>6</v>
      </c>
      <c r="I1" s="2" t="s">
        <v>7</v>
      </c>
      <c r="J1" s="2" t="s">
        <v>55</v>
      </c>
      <c r="K1" s="2" t="s">
        <v>56</v>
      </c>
      <c r="L1" s="2" t="s">
        <v>57</v>
      </c>
    </row>
    <row r="2" spans="1:12" x14ac:dyDescent="0.25">
      <c r="A2" s="2">
        <v>1001</v>
      </c>
      <c r="B2" s="2" t="s">
        <v>8</v>
      </c>
      <c r="C2" s="2" t="s">
        <v>17</v>
      </c>
      <c r="D2" s="2">
        <v>30</v>
      </c>
      <c r="E2" s="2" t="s">
        <v>26</v>
      </c>
      <c r="F2" s="2" t="s">
        <v>28</v>
      </c>
      <c r="G2" s="2">
        <v>45000</v>
      </c>
      <c r="H2" s="3">
        <v>37197</v>
      </c>
      <c r="I2" s="3">
        <v>42253</v>
      </c>
      <c r="J2">
        <f>SUM(G2:G10)</f>
        <v>437000</v>
      </c>
      <c r="K2">
        <f>SUMIF(G2:G10, "&gt; 40000")</f>
        <v>401000</v>
      </c>
      <c r="L2">
        <f>SUMIFS(G2:G10, E2:E10, "male", D2:D10, "&gt;30")</f>
        <v>205000</v>
      </c>
    </row>
    <row r="3" spans="1:12" x14ac:dyDescent="0.25">
      <c r="A3" s="2">
        <f>SUM(1001 + 1)</f>
        <v>1002</v>
      </c>
      <c r="B3" s="2" t="s">
        <v>9</v>
      </c>
      <c r="C3" s="2" t="s">
        <v>18</v>
      </c>
      <c r="D3" s="2">
        <v>30</v>
      </c>
      <c r="E3" s="2" t="s">
        <v>27</v>
      </c>
      <c r="F3" s="2" t="s">
        <v>29</v>
      </c>
      <c r="G3" s="2">
        <v>36000</v>
      </c>
      <c r="H3" s="3">
        <v>36436</v>
      </c>
      <c r="I3" s="3">
        <v>42287</v>
      </c>
    </row>
    <row r="4" spans="1:12" x14ac:dyDescent="0.25">
      <c r="A4" s="2">
        <v>1003</v>
      </c>
      <c r="B4" s="2" t="s">
        <v>10</v>
      </c>
      <c r="C4" s="2" t="s">
        <v>19</v>
      </c>
      <c r="D4" s="2">
        <v>29</v>
      </c>
      <c r="E4" s="2" t="s">
        <v>26</v>
      </c>
      <c r="F4" s="2" t="s">
        <v>28</v>
      </c>
      <c r="G4" s="2">
        <v>63000</v>
      </c>
      <c r="H4" s="3">
        <v>36711</v>
      </c>
      <c r="I4" s="3">
        <v>42986</v>
      </c>
    </row>
    <row r="5" spans="1:12" x14ac:dyDescent="0.25">
      <c r="A5" s="2">
        <v>1004</v>
      </c>
      <c r="B5" s="2" t="s">
        <v>11</v>
      </c>
      <c r="C5" s="2" t="s">
        <v>20</v>
      </c>
      <c r="D5" s="2">
        <v>31</v>
      </c>
      <c r="E5" s="2" t="s">
        <v>27</v>
      </c>
      <c r="F5" s="2" t="s">
        <v>30</v>
      </c>
      <c r="G5" s="2">
        <v>47000</v>
      </c>
      <c r="H5" s="3">
        <v>36530</v>
      </c>
      <c r="I5" s="3">
        <v>42341</v>
      </c>
    </row>
    <row r="6" spans="1:12" x14ac:dyDescent="0.25">
      <c r="A6" s="2">
        <v>1005</v>
      </c>
      <c r="B6" s="2" t="s">
        <v>12</v>
      </c>
      <c r="C6" s="2" t="s">
        <v>25</v>
      </c>
      <c r="D6" s="2">
        <v>32</v>
      </c>
      <c r="E6" s="2" t="s">
        <v>26</v>
      </c>
      <c r="F6" s="2" t="s">
        <v>31</v>
      </c>
      <c r="G6" s="2">
        <v>50000</v>
      </c>
      <c r="H6" s="3">
        <v>36651</v>
      </c>
      <c r="I6" s="3">
        <v>42977</v>
      </c>
    </row>
    <row r="7" spans="1:12" x14ac:dyDescent="0.25">
      <c r="A7" s="2">
        <v>1006</v>
      </c>
      <c r="B7" s="2" t="s">
        <v>13</v>
      </c>
      <c r="C7" s="2" t="s">
        <v>21</v>
      </c>
      <c r="D7" s="2">
        <v>33</v>
      </c>
      <c r="E7" s="2" t="s">
        <v>26</v>
      </c>
      <c r="F7" s="2" t="s">
        <v>32</v>
      </c>
      <c r="G7" s="2">
        <v>65000</v>
      </c>
      <c r="H7" s="3">
        <v>35041</v>
      </c>
      <c r="I7" s="3">
        <v>41528</v>
      </c>
    </row>
    <row r="8" spans="1:12" x14ac:dyDescent="0.25">
      <c r="A8" s="2">
        <v>1007</v>
      </c>
      <c r="B8" s="2" t="s">
        <v>14</v>
      </c>
      <c r="C8" s="2" t="s">
        <v>22</v>
      </c>
      <c r="D8" s="2">
        <v>38</v>
      </c>
      <c r="E8" s="2" t="s">
        <v>27</v>
      </c>
      <c r="F8" s="2" t="s">
        <v>33</v>
      </c>
      <c r="G8" s="2">
        <v>41000</v>
      </c>
      <c r="H8" s="3">
        <v>37933</v>
      </c>
      <c r="I8" s="3">
        <v>42281</v>
      </c>
    </row>
    <row r="9" spans="1:12" x14ac:dyDescent="0.25">
      <c r="A9" s="2">
        <v>1008</v>
      </c>
      <c r="B9" s="2" t="s">
        <v>15</v>
      </c>
      <c r="C9" s="2" t="s">
        <v>23</v>
      </c>
      <c r="D9" s="2">
        <v>31</v>
      </c>
      <c r="E9" s="2" t="s">
        <v>26</v>
      </c>
      <c r="F9" s="2" t="s">
        <v>28</v>
      </c>
      <c r="G9" s="2">
        <v>48000</v>
      </c>
      <c r="H9" s="3">
        <v>37419</v>
      </c>
      <c r="I9" s="3">
        <v>42116</v>
      </c>
    </row>
    <row r="10" spans="1:12" x14ac:dyDescent="0.25">
      <c r="A10" s="2">
        <v>1009</v>
      </c>
      <c r="B10" s="2" t="s">
        <v>16</v>
      </c>
      <c r="C10" s="2" t="s">
        <v>24</v>
      </c>
      <c r="D10" s="2">
        <v>32</v>
      </c>
      <c r="E10" s="2" t="s">
        <v>26</v>
      </c>
      <c r="F10" s="2" t="s">
        <v>30</v>
      </c>
      <c r="G10" s="2">
        <v>42000</v>
      </c>
      <c r="H10" s="3">
        <v>37843</v>
      </c>
      <c r="I10" s="3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65CE-3583-44AF-98B2-3D67E8AFD45A}">
  <dimension ref="A1:M10"/>
  <sheetViews>
    <sheetView workbookViewId="0">
      <selection sqref="A1:I10"/>
    </sheetView>
  </sheetViews>
  <sheetFormatPr defaultRowHeight="15" x14ac:dyDescent="0.25"/>
  <cols>
    <col min="1" max="1" width="9.875" bestFit="1" customWidth="1"/>
    <col min="2" max="2" width="8.625" bestFit="1" customWidth="1"/>
    <col min="3" max="3" width="9.25" bestFit="1" customWidth="1"/>
    <col min="4" max="4" width="3.75" bestFit="1" customWidth="1"/>
    <col min="5" max="5" width="6.375" bestFit="1" customWidth="1"/>
    <col min="6" max="6" width="14.5" bestFit="1" customWidth="1"/>
    <col min="7" max="7" width="5.875" bestFit="1" customWidth="1"/>
    <col min="8" max="8" width="9.375" bestFit="1" customWidth="1"/>
    <col min="9" max="9" width="10.375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34</v>
      </c>
      <c r="H1" s="3" t="s">
        <v>6</v>
      </c>
      <c r="I1" s="2" t="s">
        <v>7</v>
      </c>
      <c r="K1" t="s">
        <v>58</v>
      </c>
      <c r="L1" t="s">
        <v>59</v>
      </c>
      <c r="M1" t="s">
        <v>60</v>
      </c>
    </row>
    <row r="2" spans="1:13" x14ac:dyDescent="0.25">
      <c r="A2" s="2">
        <v>1001</v>
      </c>
      <c r="B2" s="2" t="s">
        <v>8</v>
      </c>
      <c r="C2" s="2" t="s">
        <v>17</v>
      </c>
      <c r="D2" s="2">
        <v>30</v>
      </c>
      <c r="E2" s="2" t="s">
        <v>26</v>
      </c>
      <c r="F2" s="2" t="s">
        <v>28</v>
      </c>
      <c r="G2" s="2">
        <v>45000</v>
      </c>
      <c r="H2" s="3">
        <v>37197</v>
      </c>
      <c r="I2" s="3">
        <v>42253</v>
      </c>
      <c r="K2">
        <f>COUNT(H2:H10)</f>
        <v>9</v>
      </c>
      <c r="L2">
        <f>COUNTIF(F2:F10,"Salesman")</f>
        <v>3</v>
      </c>
      <c r="M2">
        <f>COUNTIFS(A2:A10, "&gt;30",E2:E10, "MALE")</f>
        <v>6</v>
      </c>
    </row>
    <row r="3" spans="1:13" x14ac:dyDescent="0.25">
      <c r="A3" s="2">
        <f>SUM(1001 + 1)</f>
        <v>1002</v>
      </c>
      <c r="B3" s="2" t="s">
        <v>9</v>
      </c>
      <c r="C3" s="2" t="s">
        <v>18</v>
      </c>
      <c r="D3" s="2">
        <v>30</v>
      </c>
      <c r="E3" s="2" t="s">
        <v>27</v>
      </c>
      <c r="F3" s="2" t="s">
        <v>29</v>
      </c>
      <c r="G3" s="2">
        <v>36000</v>
      </c>
      <c r="H3" s="3">
        <v>36436</v>
      </c>
      <c r="I3" s="3">
        <v>42287</v>
      </c>
    </row>
    <row r="4" spans="1:13" x14ac:dyDescent="0.25">
      <c r="A4" s="2">
        <v>1003</v>
      </c>
      <c r="B4" s="2" t="s">
        <v>10</v>
      </c>
      <c r="C4" s="2" t="s">
        <v>19</v>
      </c>
      <c r="D4" s="2">
        <v>29</v>
      </c>
      <c r="E4" s="2" t="s">
        <v>26</v>
      </c>
      <c r="F4" s="2" t="s">
        <v>28</v>
      </c>
      <c r="G4" s="2">
        <v>63000</v>
      </c>
      <c r="H4" s="3">
        <v>36711</v>
      </c>
      <c r="I4" s="3">
        <v>42986</v>
      </c>
    </row>
    <row r="5" spans="1:13" x14ac:dyDescent="0.25">
      <c r="A5" s="2">
        <v>1004</v>
      </c>
      <c r="B5" s="2" t="s">
        <v>11</v>
      </c>
      <c r="C5" s="2" t="s">
        <v>20</v>
      </c>
      <c r="D5" s="2">
        <v>31</v>
      </c>
      <c r="E5" s="2" t="s">
        <v>27</v>
      </c>
      <c r="F5" s="2" t="s">
        <v>30</v>
      </c>
      <c r="G5" s="2">
        <v>47000</v>
      </c>
      <c r="H5" s="3">
        <v>36530</v>
      </c>
      <c r="I5" s="3">
        <v>42341</v>
      </c>
    </row>
    <row r="6" spans="1:13" x14ac:dyDescent="0.25">
      <c r="A6" s="2">
        <v>1005</v>
      </c>
      <c r="B6" s="2" t="s">
        <v>12</v>
      </c>
      <c r="C6" s="2" t="s">
        <v>25</v>
      </c>
      <c r="D6" s="2">
        <v>32</v>
      </c>
      <c r="E6" s="2" t="s">
        <v>26</v>
      </c>
      <c r="F6" s="2" t="s">
        <v>31</v>
      </c>
      <c r="G6" s="2">
        <v>50000</v>
      </c>
      <c r="H6" s="3">
        <v>36651</v>
      </c>
      <c r="I6" s="3">
        <v>42977</v>
      </c>
    </row>
    <row r="7" spans="1:13" x14ac:dyDescent="0.25">
      <c r="A7" s="2">
        <v>1006</v>
      </c>
      <c r="B7" s="2" t="s">
        <v>13</v>
      </c>
      <c r="C7" s="2" t="s">
        <v>21</v>
      </c>
      <c r="D7" s="2">
        <v>33</v>
      </c>
      <c r="E7" s="2" t="s">
        <v>26</v>
      </c>
      <c r="F7" s="2" t="s">
        <v>32</v>
      </c>
      <c r="G7" s="2">
        <v>65000</v>
      </c>
      <c r="H7" s="3">
        <v>35041</v>
      </c>
      <c r="I7" s="3">
        <v>41528</v>
      </c>
    </row>
    <row r="8" spans="1:13" x14ac:dyDescent="0.25">
      <c r="A8" s="2">
        <v>1007</v>
      </c>
      <c r="B8" s="2" t="s">
        <v>14</v>
      </c>
      <c r="C8" s="2" t="s">
        <v>22</v>
      </c>
      <c r="D8" s="2">
        <v>38</v>
      </c>
      <c r="E8" s="2" t="s">
        <v>27</v>
      </c>
      <c r="F8" s="2" t="s">
        <v>33</v>
      </c>
      <c r="G8" s="2">
        <v>41000</v>
      </c>
      <c r="H8" s="3">
        <v>37933</v>
      </c>
      <c r="I8" s="3">
        <v>42281</v>
      </c>
    </row>
    <row r="9" spans="1:13" x14ac:dyDescent="0.25">
      <c r="A9" s="2">
        <v>1008</v>
      </c>
      <c r="B9" s="2" t="s">
        <v>15</v>
      </c>
      <c r="C9" s="2" t="s">
        <v>23</v>
      </c>
      <c r="D9" s="2">
        <v>31</v>
      </c>
      <c r="E9" s="2" t="s">
        <v>26</v>
      </c>
      <c r="F9" s="2" t="s">
        <v>28</v>
      </c>
      <c r="G9" s="2">
        <v>48000</v>
      </c>
      <c r="H9" s="3">
        <v>37419</v>
      </c>
      <c r="I9" s="3">
        <v>42116</v>
      </c>
    </row>
    <row r="10" spans="1:13" x14ac:dyDescent="0.25">
      <c r="A10" s="2">
        <v>1009</v>
      </c>
      <c r="B10" s="2" t="s">
        <v>16</v>
      </c>
      <c r="C10" s="2" t="s">
        <v>24</v>
      </c>
      <c r="D10" s="2">
        <v>32</v>
      </c>
      <c r="E10" s="2" t="s">
        <v>26</v>
      </c>
      <c r="F10" s="2" t="s">
        <v>30</v>
      </c>
      <c r="G10" s="2">
        <v>42000</v>
      </c>
      <c r="H10" s="3">
        <v>37843</v>
      </c>
      <c r="I10" s="3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IF-IFS</vt:lpstr>
      <vt:lpstr>LeftRight</vt:lpstr>
      <vt:lpstr>LEN</vt:lpstr>
      <vt:lpstr>DateToText</vt:lpstr>
      <vt:lpstr>TRIM</vt:lpstr>
      <vt:lpstr>Concatenate</vt:lpstr>
      <vt:lpstr>Substitute</vt:lpstr>
      <vt:lpstr>SUM-SUMIF</vt:lpstr>
      <vt:lpstr>COUNT-COUNTIF</vt:lpstr>
      <vt:lpstr>DAYS</vt:lpstr>
      <vt:lpstr>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2024-02-05T22:30:29Z</dcterms:created>
  <dcterms:modified xsi:type="dcterms:W3CDTF">2024-02-10T10:31:57Z</dcterms:modified>
</cp:coreProperties>
</file>