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pe Bern Tern\Desktop\"/>
    </mc:Choice>
  </mc:AlternateContent>
  <bookViews>
    <workbookView xWindow="0" yWindow="0" windowWidth="24000" windowHeight="9600" firstSheet="5" activeTab="13"/>
  </bookViews>
  <sheets>
    <sheet name="DASHBOARD" sheetId="3" r:id="rId1"/>
    <sheet name="MASTER" sheetId="5" r:id="rId2"/>
    <sheet name="NAMES" sheetId="1" r:id="rId3"/>
    <sheet name="ENGLISH" sheetId="2" r:id="rId4"/>
    <sheet name="MATHS" sheetId="6" r:id="rId5"/>
    <sheet name="SCI" sheetId="7" r:id="rId6"/>
    <sheet name="HIS" sheetId="8" r:id="rId7"/>
    <sheet name="UC MATHS" sheetId="9" r:id="rId8"/>
    <sheet name="C ARTS" sheetId="10" r:id="rId9"/>
    <sheet name="RME" sheetId="11" r:id="rId10"/>
    <sheet name="COMPUTING" sheetId="12" r:id="rId11"/>
    <sheet name="SIGN LANG" sheetId="13" r:id="rId12"/>
    <sheet name="FRENCH" sheetId="14" r:id="rId13"/>
    <sheet name="REPORT" sheetId="15" r:id="rId14"/>
    <sheet name="SUBJECTS" sheetId="16" state="hidden" r:id="rId15"/>
  </sheets>
  <externalReferences>
    <externalReference r:id="rId16"/>
  </externalReferences>
  <definedNames>
    <definedName name="PIC">INDEX(NAMES!$J$2:$J$5,MATCH(REPORT!$N$3,NAMES!$A$2:$A$5,0))</definedName>
    <definedName name="picture">INDEX([1]NAME!$J$2:$J$101,MATCH([1]REPORT!$E$6,[1]NAME!$A$2:$A$101,0))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L2" i="5" l="1"/>
  <c r="D3" i="3"/>
  <c r="B6" i="15" l="1"/>
  <c r="B16" i="15"/>
  <c r="B24" i="15"/>
  <c r="B4" i="15" l="1"/>
  <c r="A4" i="2"/>
  <c r="B4" i="2"/>
  <c r="B4" i="6" s="1"/>
  <c r="A5" i="2"/>
  <c r="A5" i="6" s="1"/>
  <c r="B5" i="2"/>
  <c r="A6" i="2"/>
  <c r="B6" i="2"/>
  <c r="B6" i="6" s="1"/>
  <c r="B6" i="7" s="1"/>
  <c r="B6" i="8" s="1"/>
  <c r="B6" i="9" s="1"/>
  <c r="A7" i="2"/>
  <c r="A7" i="6" s="1"/>
  <c r="A7" i="7" s="1"/>
  <c r="A7" i="8" s="1"/>
  <c r="A7" i="9" s="1"/>
  <c r="A7" i="10" s="1"/>
  <c r="B7" i="2"/>
  <c r="A8" i="2"/>
  <c r="B8" i="2"/>
  <c r="B8" i="6" s="1"/>
  <c r="B8" i="7" s="1"/>
  <c r="B8" i="8" s="1"/>
  <c r="B8" i="9" s="1"/>
  <c r="B8" i="10" s="1"/>
  <c r="B8" i="11" s="1"/>
  <c r="B8" i="12" s="1"/>
  <c r="A9" i="2"/>
  <c r="A9" i="6" s="1"/>
  <c r="A9" i="7" s="1"/>
  <c r="A9" i="8" s="1"/>
  <c r="A9" i="9" s="1"/>
  <c r="A9" i="10" s="1"/>
  <c r="A9" i="11" s="1"/>
  <c r="A9" i="12" s="1"/>
  <c r="B9" i="2"/>
  <c r="A10" i="2"/>
  <c r="B10" i="2"/>
  <c r="B10" i="6" s="1"/>
  <c r="B10" i="7" s="1"/>
  <c r="B10" i="8" s="1"/>
  <c r="B10" i="9" s="1"/>
  <c r="A11" i="2"/>
  <c r="A11" i="6" s="1"/>
  <c r="A11" i="7" s="1"/>
  <c r="A11" i="8" s="1"/>
  <c r="A11" i="9" s="1"/>
  <c r="A11" i="10" s="1"/>
  <c r="A11" i="11" s="1"/>
  <c r="A11" i="12" s="1"/>
  <c r="A11" i="13" s="1"/>
  <c r="A11" i="14" s="1"/>
  <c r="B11" i="2"/>
  <c r="A12" i="2"/>
  <c r="B12" i="2"/>
  <c r="B12" i="6" s="1"/>
  <c r="B12" i="7" s="1"/>
  <c r="B12" i="8" s="1"/>
  <c r="B12" i="9" s="1"/>
  <c r="B12" i="10" s="1"/>
  <c r="B12" i="11" s="1"/>
  <c r="B12" i="12" s="1"/>
  <c r="A13" i="2"/>
  <c r="A13" i="6" s="1"/>
  <c r="A13" i="7" s="1"/>
  <c r="A13" i="8" s="1"/>
  <c r="A13" i="9" s="1"/>
  <c r="A13" i="10" s="1"/>
  <c r="A13" i="11" s="1"/>
  <c r="A13" i="12" s="1"/>
  <c r="A13" i="13" s="1"/>
  <c r="A13" i="14" s="1"/>
  <c r="B13" i="2"/>
  <c r="A14" i="2"/>
  <c r="B14" i="2"/>
  <c r="B14" i="6" s="1"/>
  <c r="B14" i="7" s="1"/>
  <c r="B14" i="8" s="1"/>
  <c r="B14" i="9" s="1"/>
  <c r="A15" i="2"/>
  <c r="A15" i="6" s="1"/>
  <c r="A15" i="7" s="1"/>
  <c r="A15" i="8" s="1"/>
  <c r="A15" i="9" s="1"/>
  <c r="A15" i="10" s="1"/>
  <c r="A15" i="11" s="1"/>
  <c r="A15" i="12" s="1"/>
  <c r="A15" i="13" s="1"/>
  <c r="A15" i="14" s="1"/>
  <c r="B15" i="2"/>
  <c r="A16" i="2"/>
  <c r="B16" i="2"/>
  <c r="B16" i="6" s="1"/>
  <c r="B16" i="7" s="1"/>
  <c r="B16" i="8" s="1"/>
  <c r="B16" i="9" s="1"/>
  <c r="B16" i="10" s="1"/>
  <c r="B16" i="11" s="1"/>
  <c r="B16" i="12" s="1"/>
  <c r="A17" i="2"/>
  <c r="A17" i="6" s="1"/>
  <c r="A17" i="7" s="1"/>
  <c r="A17" i="8" s="1"/>
  <c r="A17" i="9" s="1"/>
  <c r="A17" i="10" s="1"/>
  <c r="A17" i="11" s="1"/>
  <c r="A17" i="12" s="1"/>
  <c r="B17" i="2"/>
  <c r="A18" i="2"/>
  <c r="B18" i="2"/>
  <c r="B18" i="6" s="1"/>
  <c r="B18" i="7" s="1"/>
  <c r="B18" i="8" s="1"/>
  <c r="B18" i="9" s="1"/>
  <c r="A19" i="2"/>
  <c r="A19" i="6" s="1"/>
  <c r="A19" i="7" s="1"/>
  <c r="A19" i="8" s="1"/>
  <c r="A19" i="9" s="1"/>
  <c r="A19" i="10" s="1"/>
  <c r="B19" i="2"/>
  <c r="A20" i="2"/>
  <c r="B20" i="2"/>
  <c r="B20" i="6" s="1"/>
  <c r="B20" i="7" s="1"/>
  <c r="B20" i="8" s="1"/>
  <c r="B20" i="9" s="1"/>
  <c r="B20" i="10" s="1"/>
  <c r="B20" i="11" s="1"/>
  <c r="B20" i="12" s="1"/>
  <c r="B20" i="13" s="1"/>
  <c r="B20" i="14" s="1"/>
  <c r="A21" i="2"/>
  <c r="A21" i="6" s="1"/>
  <c r="A21" i="7" s="1"/>
  <c r="A21" i="8" s="1"/>
  <c r="A21" i="9" s="1"/>
  <c r="A21" i="10" s="1"/>
  <c r="A21" i="11" s="1"/>
  <c r="A21" i="12" s="1"/>
  <c r="A21" i="13" s="1"/>
  <c r="A21" i="14" s="1"/>
  <c r="B21" i="2"/>
  <c r="A22" i="2"/>
  <c r="B22" i="2"/>
  <c r="B22" i="6" s="1"/>
  <c r="B22" i="7" s="1"/>
  <c r="B22" i="8" s="1"/>
  <c r="B22" i="9" s="1"/>
  <c r="A23" i="2"/>
  <c r="A23" i="6" s="1"/>
  <c r="A23" i="7" s="1"/>
  <c r="A23" i="8" s="1"/>
  <c r="A23" i="9" s="1"/>
  <c r="A23" i="10" s="1"/>
  <c r="A23" i="11" s="1"/>
  <c r="A23" i="12" s="1"/>
  <c r="A23" i="13" s="1"/>
  <c r="A23" i="14" s="1"/>
  <c r="B23" i="2"/>
  <c r="A24" i="2"/>
  <c r="B24" i="2"/>
  <c r="B24" i="6" s="1"/>
  <c r="B24" i="7" s="1"/>
  <c r="B24" i="8" s="1"/>
  <c r="B24" i="9" s="1"/>
  <c r="B24" i="10" s="1"/>
  <c r="B24" i="11" s="1"/>
  <c r="B24" i="12" s="1"/>
  <c r="A25" i="2"/>
  <c r="A25" i="6" s="1"/>
  <c r="A25" i="7" s="1"/>
  <c r="A25" i="8" s="1"/>
  <c r="A25" i="9" s="1"/>
  <c r="A25" i="10" s="1"/>
  <c r="A25" i="11" s="1"/>
  <c r="A25" i="12" s="1"/>
  <c r="B25" i="2"/>
  <c r="A26" i="2"/>
  <c r="B26" i="2"/>
  <c r="B26" i="6" s="1"/>
  <c r="B26" i="7" s="1"/>
  <c r="B26" i="8" s="1"/>
  <c r="B26" i="9" s="1"/>
  <c r="B26" i="10" s="1"/>
  <c r="B26" i="11" s="1"/>
  <c r="B26" i="12" s="1"/>
  <c r="B26" i="13" s="1"/>
  <c r="B26" i="14" s="1"/>
  <c r="A27" i="2"/>
  <c r="A27" i="6" s="1"/>
  <c r="A27" i="7" s="1"/>
  <c r="A27" i="8" s="1"/>
  <c r="A27" i="9" s="1"/>
  <c r="A27" i="10" s="1"/>
  <c r="A27" i="11" s="1"/>
  <c r="A27" i="12" s="1"/>
  <c r="A27" i="13" s="1"/>
  <c r="A27" i="14" s="1"/>
  <c r="B27" i="2"/>
  <c r="A28" i="2"/>
  <c r="B28" i="2"/>
  <c r="B28" i="6" s="1"/>
  <c r="B28" i="7" s="1"/>
  <c r="B28" i="8" s="1"/>
  <c r="B28" i="9" s="1"/>
  <c r="B28" i="10" s="1"/>
  <c r="B28" i="11" s="1"/>
  <c r="B28" i="12" s="1"/>
  <c r="A29" i="2"/>
  <c r="A29" i="6" s="1"/>
  <c r="A29" i="7" s="1"/>
  <c r="A29" i="8" s="1"/>
  <c r="A29" i="9" s="1"/>
  <c r="A29" i="10" s="1"/>
  <c r="A29" i="11" s="1"/>
  <c r="A29" i="12" s="1"/>
  <c r="A29" i="13" s="1"/>
  <c r="A29" i="14" s="1"/>
  <c r="B29" i="2"/>
  <c r="A30" i="2"/>
  <c r="B30" i="2"/>
  <c r="B30" i="6" s="1"/>
  <c r="B30" i="7" s="1"/>
  <c r="B30" i="8" s="1"/>
  <c r="B30" i="9" s="1"/>
  <c r="A31" i="2"/>
  <c r="A31" i="6" s="1"/>
  <c r="A31" i="7" s="1"/>
  <c r="A31" i="8" s="1"/>
  <c r="A31" i="9" s="1"/>
  <c r="A31" i="10" s="1"/>
  <c r="A31" i="11" s="1"/>
  <c r="A31" i="12" s="1"/>
  <c r="A31" i="13" s="1"/>
  <c r="A31" i="14" s="1"/>
  <c r="B31" i="2"/>
  <c r="A32" i="2"/>
  <c r="B32" i="2"/>
  <c r="B32" i="6" s="1"/>
  <c r="B32" i="7" s="1"/>
  <c r="B32" i="8" s="1"/>
  <c r="B32" i="9" s="1"/>
  <c r="B32" i="10" s="1"/>
  <c r="B32" i="11" s="1"/>
  <c r="B32" i="12" s="1"/>
  <c r="A33" i="2"/>
  <c r="A33" i="6" s="1"/>
  <c r="A33" i="7" s="1"/>
  <c r="A33" i="8" s="1"/>
  <c r="A33" i="9" s="1"/>
  <c r="A33" i="10" s="1"/>
  <c r="A33" i="11" s="1"/>
  <c r="A33" i="12" s="1"/>
  <c r="B33" i="2"/>
  <c r="A34" i="2"/>
  <c r="B34" i="2"/>
  <c r="B34" i="6" s="1"/>
  <c r="B34" i="7" s="1"/>
  <c r="B34" i="8" s="1"/>
  <c r="B34" i="9" s="1"/>
  <c r="B34" i="10" s="1"/>
  <c r="B34" i="11" s="1"/>
  <c r="B34" i="12" s="1"/>
  <c r="B34" i="13" s="1"/>
  <c r="B34" i="14" s="1"/>
  <c r="A35" i="2"/>
  <c r="A35" i="6" s="1"/>
  <c r="A35" i="7" s="1"/>
  <c r="A35" i="8" s="1"/>
  <c r="A35" i="9" s="1"/>
  <c r="A35" i="10" s="1"/>
  <c r="A35" i="11" s="1"/>
  <c r="A35" i="12" s="1"/>
  <c r="A35" i="13" s="1"/>
  <c r="A35" i="14" s="1"/>
  <c r="B35" i="2"/>
  <c r="A36" i="2"/>
  <c r="B36" i="2"/>
  <c r="B36" i="6" s="1"/>
  <c r="A37" i="2"/>
  <c r="A37" i="6" s="1"/>
  <c r="B37" i="2"/>
  <c r="A38" i="2"/>
  <c r="B38" i="2"/>
  <c r="B38" i="6" s="1"/>
  <c r="B38" i="7" s="1"/>
  <c r="B38" i="8" s="1"/>
  <c r="B38" i="9" s="1"/>
  <c r="A39" i="2"/>
  <c r="A39" i="6" s="1"/>
  <c r="A39" i="7" s="1"/>
  <c r="A39" i="8" s="1"/>
  <c r="A39" i="9" s="1"/>
  <c r="A39" i="10" s="1"/>
  <c r="B39" i="2"/>
  <c r="A40" i="2"/>
  <c r="B40" i="2"/>
  <c r="B40" i="6" s="1"/>
  <c r="B40" i="7" s="1"/>
  <c r="B40" i="8" s="1"/>
  <c r="B40" i="9" s="1"/>
  <c r="B40" i="10" s="1"/>
  <c r="B40" i="11" s="1"/>
  <c r="B40" i="12" s="1"/>
  <c r="A41" i="2"/>
  <c r="A41" i="6" s="1"/>
  <c r="A41" i="7" s="1"/>
  <c r="A41" i="8" s="1"/>
  <c r="A41" i="9" s="1"/>
  <c r="A41" i="10" s="1"/>
  <c r="A41" i="11" s="1"/>
  <c r="A41" i="12" s="1"/>
  <c r="B41" i="2"/>
  <c r="A42" i="2"/>
  <c r="B42" i="2"/>
  <c r="B42" i="6" s="1"/>
  <c r="B42" i="7" s="1"/>
  <c r="B42" i="8" s="1"/>
  <c r="B42" i="9" s="1"/>
  <c r="B42" i="10" s="1"/>
  <c r="B42" i="11" s="1"/>
  <c r="B42" i="12" s="1"/>
  <c r="B42" i="13" s="1"/>
  <c r="B42" i="14" s="1"/>
  <c r="A43" i="2"/>
  <c r="A43" i="6" s="1"/>
  <c r="A43" i="7" s="1"/>
  <c r="A43" i="8" s="1"/>
  <c r="A43" i="9" s="1"/>
  <c r="A43" i="10" s="1"/>
  <c r="A43" i="11" s="1"/>
  <c r="A43" i="12" s="1"/>
  <c r="A43" i="13" s="1"/>
  <c r="A43" i="14" s="1"/>
  <c r="B43" i="2"/>
  <c r="A44" i="2"/>
  <c r="B44" i="2"/>
  <c r="B44" i="6" s="1"/>
  <c r="B44" i="7" s="1"/>
  <c r="B44" i="8" s="1"/>
  <c r="B44" i="9" s="1"/>
  <c r="B44" i="10" s="1"/>
  <c r="B44" i="11" s="1"/>
  <c r="B44" i="12" s="1"/>
  <c r="A45" i="2"/>
  <c r="A45" i="6" s="1"/>
  <c r="A45" i="7" s="1"/>
  <c r="A45" i="8" s="1"/>
  <c r="A45" i="9" s="1"/>
  <c r="A45" i="10" s="1"/>
  <c r="A45" i="11" s="1"/>
  <c r="A45" i="12" s="1"/>
  <c r="A45" i="13" s="1"/>
  <c r="A45" i="14" s="1"/>
  <c r="B45" i="2"/>
  <c r="A46" i="2"/>
  <c r="B46" i="2"/>
  <c r="B46" i="6" s="1"/>
  <c r="B46" i="7" s="1"/>
  <c r="B46" i="8" s="1"/>
  <c r="B46" i="9" s="1"/>
  <c r="A47" i="2"/>
  <c r="A47" i="6" s="1"/>
  <c r="A47" i="7" s="1"/>
  <c r="A47" i="8" s="1"/>
  <c r="A47" i="9" s="1"/>
  <c r="A47" i="10" s="1"/>
  <c r="A47" i="11" s="1"/>
  <c r="A47" i="12" s="1"/>
  <c r="A47" i="13" s="1"/>
  <c r="A47" i="14" s="1"/>
  <c r="B47" i="2"/>
  <c r="A48" i="2"/>
  <c r="B48" i="2"/>
  <c r="B48" i="6" s="1"/>
  <c r="B48" i="7" s="1"/>
  <c r="B48" i="8" s="1"/>
  <c r="B48" i="9" s="1"/>
  <c r="B48" i="10" s="1"/>
  <c r="B48" i="11" s="1"/>
  <c r="B48" i="12" s="1"/>
  <c r="A49" i="2"/>
  <c r="A49" i="6" s="1"/>
  <c r="A49" i="7" s="1"/>
  <c r="A49" i="8" s="1"/>
  <c r="A49" i="9" s="1"/>
  <c r="A49" i="10" s="1"/>
  <c r="A49" i="11" s="1"/>
  <c r="A49" i="12" s="1"/>
  <c r="B49" i="2"/>
  <c r="A50" i="2"/>
  <c r="B50" i="2"/>
  <c r="B50" i="6" s="1"/>
  <c r="B50" i="7" s="1"/>
  <c r="B50" i="8" s="1"/>
  <c r="B50" i="9" s="1"/>
  <c r="B50" i="10" s="1"/>
  <c r="B50" i="11" s="1"/>
  <c r="B50" i="12" s="1"/>
  <c r="B50" i="13" s="1"/>
  <c r="B50" i="14" s="1"/>
  <c r="A51" i="2"/>
  <c r="A51" i="6" s="1"/>
  <c r="A51" i="7" s="1"/>
  <c r="A51" i="8" s="1"/>
  <c r="A51" i="9" s="1"/>
  <c r="A51" i="10" s="1"/>
  <c r="A51" i="11" s="1"/>
  <c r="A51" i="12" s="1"/>
  <c r="A51" i="13" s="1"/>
  <c r="A51" i="14" s="1"/>
  <c r="B51" i="2"/>
  <c r="A52" i="2"/>
  <c r="B52" i="2"/>
  <c r="B52" i="6" s="1"/>
  <c r="B52" i="7" s="1"/>
  <c r="B52" i="8" s="1"/>
  <c r="B52" i="9" s="1"/>
  <c r="B52" i="10" s="1"/>
  <c r="B52" i="11" s="1"/>
  <c r="B52" i="12" s="1"/>
  <c r="B52" i="13" s="1"/>
  <c r="B52" i="14" s="1"/>
  <c r="A53" i="2"/>
  <c r="A53" i="6" s="1"/>
  <c r="A53" i="7" s="1"/>
  <c r="A53" i="8" s="1"/>
  <c r="A53" i="9" s="1"/>
  <c r="A53" i="10" s="1"/>
  <c r="A53" i="11" s="1"/>
  <c r="A53" i="12" s="1"/>
  <c r="A53" i="13" s="1"/>
  <c r="A53" i="14" s="1"/>
  <c r="B53" i="2"/>
  <c r="A54" i="2"/>
  <c r="B54" i="2"/>
  <c r="B54" i="6" s="1"/>
  <c r="B54" i="7" s="1"/>
  <c r="B54" i="8" s="1"/>
  <c r="B54" i="9" s="1"/>
  <c r="A55" i="2"/>
  <c r="A55" i="6" s="1"/>
  <c r="A55" i="7" s="1"/>
  <c r="A55" i="8" s="1"/>
  <c r="A55" i="9" s="1"/>
  <c r="A55" i="10" s="1"/>
  <c r="A55" i="11" s="1"/>
  <c r="A55" i="12" s="1"/>
  <c r="A55" i="13" s="1"/>
  <c r="A55" i="14" s="1"/>
  <c r="B55" i="2"/>
  <c r="A56" i="2"/>
  <c r="B56" i="2"/>
  <c r="B56" i="6" s="1"/>
  <c r="B56" i="7" s="1"/>
  <c r="B56" i="8" s="1"/>
  <c r="B56" i="9" s="1"/>
  <c r="B56" i="10" s="1"/>
  <c r="B56" i="11" s="1"/>
  <c r="B56" i="12" s="1"/>
  <c r="A57" i="2"/>
  <c r="A57" i="6" s="1"/>
  <c r="A57" i="7" s="1"/>
  <c r="A57" i="8" s="1"/>
  <c r="B57" i="2"/>
  <c r="A58" i="2"/>
  <c r="B58" i="2"/>
  <c r="B58" i="6" s="1"/>
  <c r="B58" i="7" s="1"/>
  <c r="B58" i="8" s="1"/>
  <c r="B58" i="9" s="1"/>
  <c r="B58" i="10" s="1"/>
  <c r="B58" i="11" s="1"/>
  <c r="B58" i="12" s="1"/>
  <c r="B58" i="13" s="1"/>
  <c r="B58" i="14" s="1"/>
  <c r="A59" i="2"/>
  <c r="A59" i="6" s="1"/>
  <c r="A59" i="7" s="1"/>
  <c r="A59" i="8" s="1"/>
  <c r="A59" i="9" s="1"/>
  <c r="A59" i="10" s="1"/>
  <c r="B59" i="2"/>
  <c r="A60" i="2"/>
  <c r="B60" i="2"/>
  <c r="B60" i="6" s="1"/>
  <c r="B60" i="7" s="1"/>
  <c r="B60" i="8" s="1"/>
  <c r="B60" i="9" s="1"/>
  <c r="B60" i="10" s="1"/>
  <c r="B60" i="11" s="1"/>
  <c r="B60" i="12" s="1"/>
  <c r="A61" i="2"/>
  <c r="A61" i="6" s="1"/>
  <c r="A61" i="7" s="1"/>
  <c r="A61" i="8" s="1"/>
  <c r="B61" i="2"/>
  <c r="A62" i="2"/>
  <c r="B62" i="2"/>
  <c r="B62" i="6" s="1"/>
  <c r="B62" i="7" s="1"/>
  <c r="B62" i="8" s="1"/>
  <c r="B62" i="9" s="1"/>
  <c r="A63" i="2"/>
  <c r="A63" i="6" s="1"/>
  <c r="A63" i="7" s="1"/>
  <c r="A63" i="8" s="1"/>
  <c r="A63" i="9" s="1"/>
  <c r="A63" i="10" s="1"/>
  <c r="A63" i="11" s="1"/>
  <c r="A63" i="12" s="1"/>
  <c r="A63" i="13" s="1"/>
  <c r="A63" i="14" s="1"/>
  <c r="B63" i="2"/>
  <c r="A64" i="2"/>
  <c r="B64" i="2"/>
  <c r="B64" i="6" s="1"/>
  <c r="B64" i="7" s="1"/>
  <c r="B64" i="8" s="1"/>
  <c r="B64" i="9" s="1"/>
  <c r="B64" i="10" s="1"/>
  <c r="B64" i="11" s="1"/>
  <c r="B64" i="12" s="1"/>
  <c r="A65" i="2"/>
  <c r="A65" i="6" s="1"/>
  <c r="A65" i="7" s="1"/>
  <c r="A65" i="8" s="1"/>
  <c r="A65" i="9" s="1"/>
  <c r="A65" i="10" s="1"/>
  <c r="A65" i="11" s="1"/>
  <c r="A65" i="12" s="1"/>
  <c r="A65" i="13" s="1"/>
  <c r="A65" i="14" s="1"/>
  <c r="B65" i="2"/>
  <c r="A66" i="2"/>
  <c r="B66" i="2"/>
  <c r="B66" i="6" s="1"/>
  <c r="B66" i="7" s="1"/>
  <c r="B66" i="8" s="1"/>
  <c r="B66" i="9" s="1"/>
  <c r="B66" i="10" s="1"/>
  <c r="B66" i="11" s="1"/>
  <c r="B66" i="12" s="1"/>
  <c r="B66" i="13" s="1"/>
  <c r="B66" i="14" s="1"/>
  <c r="A67" i="2"/>
  <c r="A67" i="6" s="1"/>
  <c r="A67" i="7" s="1"/>
  <c r="A67" i="8" s="1"/>
  <c r="A67" i="9" s="1"/>
  <c r="A67" i="10" s="1"/>
  <c r="A67" i="11" s="1"/>
  <c r="A67" i="12" s="1"/>
  <c r="A67" i="13" s="1"/>
  <c r="A67" i="14" s="1"/>
  <c r="B67" i="2"/>
  <c r="A68" i="2"/>
  <c r="B68" i="2"/>
  <c r="B68" i="6" s="1"/>
  <c r="A69" i="2"/>
  <c r="A69" i="6" s="1"/>
  <c r="B69" i="2"/>
  <c r="A70" i="2"/>
  <c r="B70" i="2"/>
  <c r="B70" i="6" s="1"/>
  <c r="B70" i="7" s="1"/>
  <c r="B70" i="8" s="1"/>
  <c r="B70" i="9" s="1"/>
  <c r="A71" i="2"/>
  <c r="A71" i="6" s="1"/>
  <c r="A71" i="7" s="1"/>
  <c r="A71" i="8" s="1"/>
  <c r="A71" i="9" s="1"/>
  <c r="A71" i="10" s="1"/>
  <c r="B71" i="2"/>
  <c r="A72" i="2"/>
  <c r="B72" i="2"/>
  <c r="B72" i="6" s="1"/>
  <c r="B72" i="7" s="1"/>
  <c r="B72" i="8" s="1"/>
  <c r="B72" i="9" s="1"/>
  <c r="B72" i="10" s="1"/>
  <c r="B72" i="11" s="1"/>
  <c r="B72" i="12" s="1"/>
  <c r="A73" i="2"/>
  <c r="A73" i="6" s="1"/>
  <c r="A73" i="7" s="1"/>
  <c r="A73" i="8" s="1"/>
  <c r="A73" i="9" s="1"/>
  <c r="A73" i="10" s="1"/>
  <c r="A73" i="11" s="1"/>
  <c r="A73" i="12" s="1"/>
  <c r="A73" i="13" s="1"/>
  <c r="A73" i="14" s="1"/>
  <c r="B73" i="2"/>
  <c r="A74" i="2"/>
  <c r="B74" i="2"/>
  <c r="B74" i="6" s="1"/>
  <c r="B74" i="7" s="1"/>
  <c r="B74" i="8" s="1"/>
  <c r="B74" i="9" s="1"/>
  <c r="B74" i="10" s="1"/>
  <c r="B74" i="11" s="1"/>
  <c r="B74" i="12" s="1"/>
  <c r="B74" i="13" s="1"/>
  <c r="B74" i="14" s="1"/>
  <c r="A75" i="2"/>
  <c r="A75" i="6" s="1"/>
  <c r="A75" i="7" s="1"/>
  <c r="A75" i="8" s="1"/>
  <c r="A75" i="9" s="1"/>
  <c r="A75" i="10" s="1"/>
  <c r="A75" i="11" s="1"/>
  <c r="A75" i="12" s="1"/>
  <c r="A75" i="13" s="1"/>
  <c r="A75" i="14" s="1"/>
  <c r="B75" i="2"/>
  <c r="A76" i="2"/>
  <c r="B76" i="2"/>
  <c r="B76" i="6" s="1"/>
  <c r="B76" i="7" s="1"/>
  <c r="B76" i="8" s="1"/>
  <c r="B76" i="9" s="1"/>
  <c r="B76" i="10" s="1"/>
  <c r="B76" i="11" s="1"/>
  <c r="B76" i="12" s="1"/>
  <c r="A77" i="2"/>
  <c r="A77" i="6" s="1"/>
  <c r="A77" i="7" s="1"/>
  <c r="A77" i="8" s="1"/>
  <c r="A77" i="9" s="1"/>
  <c r="A77" i="10" s="1"/>
  <c r="A77" i="11" s="1"/>
  <c r="A77" i="12" s="1"/>
  <c r="A77" i="13" s="1"/>
  <c r="A77" i="14" s="1"/>
  <c r="B77" i="2"/>
  <c r="A78" i="2"/>
  <c r="B78" i="2"/>
  <c r="B78" i="6" s="1"/>
  <c r="B78" i="7" s="1"/>
  <c r="B78" i="8" s="1"/>
  <c r="B78" i="9" s="1"/>
  <c r="A79" i="2"/>
  <c r="A79" i="6" s="1"/>
  <c r="A79" i="7" s="1"/>
  <c r="A79" i="8" s="1"/>
  <c r="A79" i="9" s="1"/>
  <c r="A79" i="10" s="1"/>
  <c r="A79" i="11" s="1"/>
  <c r="A79" i="12" s="1"/>
  <c r="A79" i="13" s="1"/>
  <c r="A79" i="14" s="1"/>
  <c r="B79" i="2"/>
  <c r="A80" i="2"/>
  <c r="B80" i="2"/>
  <c r="B80" i="6" s="1"/>
  <c r="B80" i="7" s="1"/>
  <c r="A81" i="2"/>
  <c r="A81" i="6" s="1"/>
  <c r="A81" i="7" s="1"/>
  <c r="B81" i="2"/>
  <c r="A82" i="2"/>
  <c r="B82" i="2"/>
  <c r="B82" i="6" s="1"/>
  <c r="B82" i="7" s="1"/>
  <c r="B82" i="8" s="1"/>
  <c r="B82" i="9" s="1"/>
  <c r="B82" i="10" s="1"/>
  <c r="B82" i="11" s="1"/>
  <c r="B82" i="12" s="1"/>
  <c r="B82" i="13" s="1"/>
  <c r="B82" i="14" s="1"/>
  <c r="A83" i="2"/>
  <c r="A83" i="6" s="1"/>
  <c r="A83" i="7" s="1"/>
  <c r="A83" i="8" s="1"/>
  <c r="A83" i="9" s="1"/>
  <c r="A83" i="10" s="1"/>
  <c r="A83" i="11" s="1"/>
  <c r="A83" i="12" s="1"/>
  <c r="A83" i="13" s="1"/>
  <c r="A83" i="14" s="1"/>
  <c r="B83" i="2"/>
  <c r="A84" i="2"/>
  <c r="B84" i="2"/>
  <c r="B84" i="6" s="1"/>
  <c r="B84" i="7" s="1"/>
  <c r="B84" i="8" s="1"/>
  <c r="B84" i="9" s="1"/>
  <c r="B84" i="10" s="1"/>
  <c r="B84" i="11" s="1"/>
  <c r="B84" i="12" s="1"/>
  <c r="A85" i="2"/>
  <c r="A85" i="6" s="1"/>
  <c r="A85" i="7" s="1"/>
  <c r="A85" i="8" s="1"/>
  <c r="A85" i="9" s="1"/>
  <c r="A85" i="10" s="1"/>
  <c r="A85" i="11" s="1"/>
  <c r="A85" i="12" s="1"/>
  <c r="A85" i="13" s="1"/>
  <c r="A85" i="14" s="1"/>
  <c r="B85" i="2"/>
  <c r="A86" i="2"/>
  <c r="B86" i="2"/>
  <c r="B86" i="6" s="1"/>
  <c r="B86" i="7" s="1"/>
  <c r="B86" i="8" s="1"/>
  <c r="B86" i="9" s="1"/>
  <c r="A87" i="2"/>
  <c r="A87" i="6" s="1"/>
  <c r="A87" i="7" s="1"/>
  <c r="A87" i="8" s="1"/>
  <c r="A87" i="9" s="1"/>
  <c r="A87" i="10" s="1"/>
  <c r="A87" i="11" s="1"/>
  <c r="A87" i="12" s="1"/>
  <c r="A87" i="13" s="1"/>
  <c r="A87" i="14" s="1"/>
  <c r="B87" i="2"/>
  <c r="A88" i="2"/>
  <c r="B88" i="2"/>
  <c r="B88" i="6" s="1"/>
  <c r="B88" i="7" s="1"/>
  <c r="B88" i="8" s="1"/>
  <c r="B88" i="9" s="1"/>
  <c r="B88" i="10" s="1"/>
  <c r="B88" i="11" s="1"/>
  <c r="B88" i="12" s="1"/>
  <c r="B88" i="13" s="1"/>
  <c r="B88" i="14" s="1"/>
  <c r="A89" i="2"/>
  <c r="A89" i="6" s="1"/>
  <c r="A89" i="7" s="1"/>
  <c r="A89" i="8" s="1"/>
  <c r="A89" i="9" s="1"/>
  <c r="A89" i="10" s="1"/>
  <c r="A89" i="11" s="1"/>
  <c r="A89" i="12" s="1"/>
  <c r="A89" i="13" s="1"/>
  <c r="A89" i="14" s="1"/>
  <c r="B89" i="2"/>
  <c r="A90" i="2"/>
  <c r="B90" i="2"/>
  <c r="B90" i="6" s="1"/>
  <c r="B90" i="7" s="1"/>
  <c r="B90" i="8" s="1"/>
  <c r="B90" i="9" s="1"/>
  <c r="B90" i="10" s="1"/>
  <c r="B90" i="11" s="1"/>
  <c r="B90" i="12" s="1"/>
  <c r="B90" i="13" s="1"/>
  <c r="B90" i="14" s="1"/>
  <c r="A91" i="2"/>
  <c r="A91" i="6" s="1"/>
  <c r="A91" i="7" s="1"/>
  <c r="A91" i="8" s="1"/>
  <c r="A91" i="9" s="1"/>
  <c r="A91" i="10" s="1"/>
  <c r="B91" i="2"/>
  <c r="A92" i="2"/>
  <c r="B92" i="2"/>
  <c r="B92" i="6" s="1"/>
  <c r="B92" i="7" s="1"/>
  <c r="B92" i="8" s="1"/>
  <c r="B92" i="9" s="1"/>
  <c r="B92" i="10" s="1"/>
  <c r="B92" i="11" s="1"/>
  <c r="B92" i="12" s="1"/>
  <c r="A93" i="2"/>
  <c r="A93" i="6" s="1"/>
  <c r="A93" i="7" s="1"/>
  <c r="A93" i="8" s="1"/>
  <c r="B93" i="2"/>
  <c r="A94" i="2"/>
  <c r="B94" i="2"/>
  <c r="B94" i="6" s="1"/>
  <c r="B94" i="7" s="1"/>
  <c r="B94" i="8" s="1"/>
  <c r="B94" i="9" s="1"/>
  <c r="A95" i="2"/>
  <c r="A95" i="6" s="1"/>
  <c r="A95" i="7" s="1"/>
  <c r="A95" i="8" s="1"/>
  <c r="A95" i="9" s="1"/>
  <c r="A95" i="10" s="1"/>
  <c r="A95" i="11" s="1"/>
  <c r="A95" i="12" s="1"/>
  <c r="A95" i="13" s="1"/>
  <c r="A95" i="14" s="1"/>
  <c r="B95" i="2"/>
  <c r="A96" i="2"/>
  <c r="B96" i="2"/>
  <c r="B96" i="6" s="1"/>
  <c r="B96" i="7" s="1"/>
  <c r="A97" i="2"/>
  <c r="A97" i="6" s="1"/>
  <c r="A97" i="7" s="1"/>
  <c r="B97" i="2"/>
  <c r="A98" i="2"/>
  <c r="B98" i="2"/>
  <c r="B98" i="6" s="1"/>
  <c r="B98" i="7" s="1"/>
  <c r="B98" i="8" s="1"/>
  <c r="B98" i="9" s="1"/>
  <c r="B98" i="10" s="1"/>
  <c r="B98" i="11" s="1"/>
  <c r="B98" i="12" s="1"/>
  <c r="B98" i="13" s="1"/>
  <c r="B98" i="14" s="1"/>
  <c r="A99" i="2"/>
  <c r="A99" i="6" s="1"/>
  <c r="A99" i="7" s="1"/>
  <c r="A99" i="8" s="1"/>
  <c r="A99" i="9" s="1"/>
  <c r="A99" i="10" s="1"/>
  <c r="A99" i="11" s="1"/>
  <c r="A99" i="12" s="1"/>
  <c r="A99" i="13" s="1"/>
  <c r="A99" i="14" s="1"/>
  <c r="B99" i="2"/>
  <c r="A100" i="2"/>
  <c r="B100" i="2"/>
  <c r="B100" i="6" s="1"/>
  <c r="B100" i="7" s="1"/>
  <c r="B100" i="8" s="1"/>
  <c r="B100" i="9" s="1"/>
  <c r="B100" i="10" s="1"/>
  <c r="B100" i="11" s="1"/>
  <c r="B100" i="12" s="1"/>
  <c r="A101" i="2"/>
  <c r="A101" i="6" s="1"/>
  <c r="A101" i="7" s="1"/>
  <c r="A101" i="8" s="1"/>
  <c r="A101" i="9" s="1"/>
  <c r="A101" i="10" s="1"/>
  <c r="A101" i="11" s="1"/>
  <c r="A101" i="12" s="1"/>
  <c r="A101" i="13" s="1"/>
  <c r="A101" i="14" s="1"/>
  <c r="B101" i="2"/>
  <c r="A102" i="2"/>
  <c r="B102" i="2"/>
  <c r="B102" i="6" s="1"/>
  <c r="B102" i="7" s="1"/>
  <c r="B102" i="8" s="1"/>
  <c r="B102" i="9" s="1"/>
  <c r="A4" i="6"/>
  <c r="A4" i="7" s="1"/>
  <c r="A4" i="8" s="1"/>
  <c r="A4" i="9" s="1"/>
  <c r="A4" i="10" s="1"/>
  <c r="A4" i="11" s="1"/>
  <c r="A4" i="12" s="1"/>
  <c r="A4" i="13" s="1"/>
  <c r="A4" i="14" s="1"/>
  <c r="B5" i="6"/>
  <c r="B5" i="7" s="1"/>
  <c r="A6" i="6"/>
  <c r="A6" i="7" s="1"/>
  <c r="B7" i="6"/>
  <c r="B7" i="7" s="1"/>
  <c r="B7" i="8" s="1"/>
  <c r="B7" i="9" s="1"/>
  <c r="B7" i="10" s="1"/>
  <c r="B7" i="11" s="1"/>
  <c r="B7" i="12" s="1"/>
  <c r="B7" i="13" s="1"/>
  <c r="B7" i="14" s="1"/>
  <c r="A8" i="6"/>
  <c r="A8" i="7" s="1"/>
  <c r="A8" i="8" s="1"/>
  <c r="A8" i="9" s="1"/>
  <c r="A8" i="10" s="1"/>
  <c r="A8" i="11" s="1"/>
  <c r="A8" i="12" s="1"/>
  <c r="A8" i="13" s="1"/>
  <c r="A8" i="14" s="1"/>
  <c r="B9" i="6"/>
  <c r="B9" i="7" s="1"/>
  <c r="A10" i="6"/>
  <c r="A10" i="7" s="1"/>
  <c r="B11" i="6"/>
  <c r="B11" i="7" s="1"/>
  <c r="B11" i="8" s="1"/>
  <c r="B11" i="9" s="1"/>
  <c r="B11" i="10" s="1"/>
  <c r="A12" i="6"/>
  <c r="A12" i="7" s="1"/>
  <c r="A12" i="8" s="1"/>
  <c r="A12" i="9" s="1"/>
  <c r="A12" i="10" s="1"/>
  <c r="A12" i="11" s="1"/>
  <c r="A12" i="12" s="1"/>
  <c r="A12" i="13" s="1"/>
  <c r="A12" i="14" s="1"/>
  <c r="B13" i="6"/>
  <c r="B13" i="7" s="1"/>
  <c r="A14" i="6"/>
  <c r="A14" i="7" s="1"/>
  <c r="B15" i="6"/>
  <c r="B15" i="7" s="1"/>
  <c r="B15" i="8" s="1"/>
  <c r="B15" i="9" s="1"/>
  <c r="B15" i="10" s="1"/>
  <c r="B15" i="11" s="1"/>
  <c r="B15" i="12" s="1"/>
  <c r="B15" i="13" s="1"/>
  <c r="B15" i="14" s="1"/>
  <c r="A16" i="6"/>
  <c r="A16" i="7" s="1"/>
  <c r="A16" i="8" s="1"/>
  <c r="A16" i="9" s="1"/>
  <c r="A16" i="10" s="1"/>
  <c r="A16" i="11" s="1"/>
  <c r="A16" i="12" s="1"/>
  <c r="A16" i="13" s="1"/>
  <c r="A16" i="14" s="1"/>
  <c r="B17" i="6"/>
  <c r="B17" i="7" s="1"/>
  <c r="A18" i="6"/>
  <c r="A18" i="7" s="1"/>
  <c r="B19" i="6"/>
  <c r="B19" i="7" s="1"/>
  <c r="B19" i="8" s="1"/>
  <c r="B19" i="9" s="1"/>
  <c r="B19" i="10" s="1"/>
  <c r="B19" i="11" s="1"/>
  <c r="B19" i="12" s="1"/>
  <c r="B19" i="13" s="1"/>
  <c r="B19" i="14" s="1"/>
  <c r="A20" i="6"/>
  <c r="A20" i="7" s="1"/>
  <c r="A20" i="8" s="1"/>
  <c r="A20" i="9" s="1"/>
  <c r="A20" i="10" s="1"/>
  <c r="A20" i="11" s="1"/>
  <c r="A20" i="12" s="1"/>
  <c r="A20" i="13" s="1"/>
  <c r="A20" i="14" s="1"/>
  <c r="B21" i="6"/>
  <c r="B21" i="7" s="1"/>
  <c r="A22" i="6"/>
  <c r="A22" i="7" s="1"/>
  <c r="B23" i="6"/>
  <c r="B23" i="7" s="1"/>
  <c r="B23" i="8" s="1"/>
  <c r="B23" i="9" s="1"/>
  <c r="B23" i="10" s="1"/>
  <c r="A24" i="6"/>
  <c r="A24" i="7" s="1"/>
  <c r="A24" i="8" s="1"/>
  <c r="A24" i="9" s="1"/>
  <c r="A24" i="10" s="1"/>
  <c r="A24" i="11" s="1"/>
  <c r="A24" i="12" s="1"/>
  <c r="A24" i="13" s="1"/>
  <c r="A24" i="14" s="1"/>
  <c r="B25" i="6"/>
  <c r="B25" i="7" s="1"/>
  <c r="A26" i="6"/>
  <c r="A26" i="7" s="1"/>
  <c r="B27" i="6"/>
  <c r="B27" i="7" s="1"/>
  <c r="B27" i="8" s="1"/>
  <c r="B27" i="9" s="1"/>
  <c r="B27" i="10" s="1"/>
  <c r="B27" i="11" s="1"/>
  <c r="B27" i="12" s="1"/>
  <c r="B27" i="13" s="1"/>
  <c r="B27" i="14" s="1"/>
  <c r="A28" i="6"/>
  <c r="A28" i="7" s="1"/>
  <c r="A28" i="8" s="1"/>
  <c r="A28" i="9" s="1"/>
  <c r="A28" i="10" s="1"/>
  <c r="A28" i="11" s="1"/>
  <c r="A28" i="12" s="1"/>
  <c r="A28" i="13" s="1"/>
  <c r="A28" i="14" s="1"/>
  <c r="B29" i="6"/>
  <c r="B29" i="7" s="1"/>
  <c r="A30" i="6"/>
  <c r="A30" i="7" s="1"/>
  <c r="B31" i="6"/>
  <c r="B31" i="7" s="1"/>
  <c r="B31" i="8" s="1"/>
  <c r="B31" i="9" s="1"/>
  <c r="B31" i="10" s="1"/>
  <c r="A32" i="6"/>
  <c r="A32" i="7" s="1"/>
  <c r="A32" i="8" s="1"/>
  <c r="A32" i="9" s="1"/>
  <c r="A32" i="10" s="1"/>
  <c r="A32" i="11" s="1"/>
  <c r="A32" i="12" s="1"/>
  <c r="A32" i="13" s="1"/>
  <c r="A32" i="14" s="1"/>
  <c r="B33" i="6"/>
  <c r="B33" i="7" s="1"/>
  <c r="A34" i="6"/>
  <c r="A34" i="7" s="1"/>
  <c r="B35" i="6"/>
  <c r="B35" i="7" s="1"/>
  <c r="B35" i="8" s="1"/>
  <c r="B35" i="9" s="1"/>
  <c r="B35" i="10" s="1"/>
  <c r="A36" i="6"/>
  <c r="A36" i="7" s="1"/>
  <c r="A36" i="8" s="1"/>
  <c r="A36" i="9" s="1"/>
  <c r="A36" i="10" s="1"/>
  <c r="A36" i="11" s="1"/>
  <c r="A36" i="12" s="1"/>
  <c r="A36" i="13" s="1"/>
  <c r="A36" i="14" s="1"/>
  <c r="B37" i="6"/>
  <c r="B37" i="7" s="1"/>
  <c r="A38" i="6"/>
  <c r="A38" i="7" s="1"/>
  <c r="B39" i="6"/>
  <c r="B39" i="7" s="1"/>
  <c r="B39" i="8" s="1"/>
  <c r="B39" i="9" s="1"/>
  <c r="B39" i="10" s="1"/>
  <c r="B39" i="11" s="1"/>
  <c r="B39" i="12" s="1"/>
  <c r="B39" i="13" s="1"/>
  <c r="B39" i="14" s="1"/>
  <c r="A40" i="6"/>
  <c r="A40" i="7" s="1"/>
  <c r="A40" i="8" s="1"/>
  <c r="A40" i="9" s="1"/>
  <c r="A40" i="10" s="1"/>
  <c r="A40" i="11" s="1"/>
  <c r="A40" i="12" s="1"/>
  <c r="A40" i="13" s="1"/>
  <c r="A40" i="14" s="1"/>
  <c r="B41" i="6"/>
  <c r="B41" i="7" s="1"/>
  <c r="A42" i="6"/>
  <c r="A42" i="7" s="1"/>
  <c r="B43" i="6"/>
  <c r="B43" i="7" s="1"/>
  <c r="B43" i="8" s="1"/>
  <c r="B43" i="9" s="1"/>
  <c r="B43" i="10" s="1"/>
  <c r="A44" i="6"/>
  <c r="A44" i="7" s="1"/>
  <c r="A44" i="8" s="1"/>
  <c r="A44" i="9" s="1"/>
  <c r="A44" i="10" s="1"/>
  <c r="A44" i="11" s="1"/>
  <c r="A44" i="12" s="1"/>
  <c r="A44" i="13" s="1"/>
  <c r="A44" i="14" s="1"/>
  <c r="B45" i="6"/>
  <c r="B45" i="7" s="1"/>
  <c r="A46" i="6"/>
  <c r="A46" i="7" s="1"/>
  <c r="B47" i="6"/>
  <c r="B47" i="7" s="1"/>
  <c r="B47" i="8" s="1"/>
  <c r="B47" i="9" s="1"/>
  <c r="B47" i="10" s="1"/>
  <c r="B47" i="11" s="1"/>
  <c r="B47" i="12" s="1"/>
  <c r="B47" i="13" s="1"/>
  <c r="B47" i="14" s="1"/>
  <c r="A48" i="6"/>
  <c r="A48" i="7" s="1"/>
  <c r="A48" i="8" s="1"/>
  <c r="A48" i="9" s="1"/>
  <c r="A48" i="10" s="1"/>
  <c r="A48" i="11" s="1"/>
  <c r="A48" i="12" s="1"/>
  <c r="A48" i="13" s="1"/>
  <c r="A48" i="14" s="1"/>
  <c r="B49" i="6"/>
  <c r="B49" i="7" s="1"/>
  <c r="A50" i="6"/>
  <c r="A50" i="7" s="1"/>
  <c r="B51" i="6"/>
  <c r="B51" i="7" s="1"/>
  <c r="B51" i="8" s="1"/>
  <c r="B51" i="9" s="1"/>
  <c r="B51" i="10" s="1"/>
  <c r="B51" i="11" s="1"/>
  <c r="B51" i="12" s="1"/>
  <c r="B51" i="13" s="1"/>
  <c r="B51" i="14" s="1"/>
  <c r="A52" i="6"/>
  <c r="A52" i="7" s="1"/>
  <c r="A52" i="8" s="1"/>
  <c r="A52" i="9" s="1"/>
  <c r="A52" i="10" s="1"/>
  <c r="A52" i="11" s="1"/>
  <c r="A52" i="12" s="1"/>
  <c r="A52" i="13" s="1"/>
  <c r="A52" i="14" s="1"/>
  <c r="B53" i="6"/>
  <c r="B53" i="7" s="1"/>
  <c r="A54" i="6"/>
  <c r="A54" i="7" s="1"/>
  <c r="B55" i="6"/>
  <c r="B55" i="7" s="1"/>
  <c r="B55" i="8" s="1"/>
  <c r="B55" i="9" s="1"/>
  <c r="B55" i="10" s="1"/>
  <c r="A56" i="6"/>
  <c r="A56" i="7" s="1"/>
  <c r="A56" i="8" s="1"/>
  <c r="A56" i="9" s="1"/>
  <c r="A56" i="10" s="1"/>
  <c r="A56" i="11" s="1"/>
  <c r="A56" i="12" s="1"/>
  <c r="A56" i="13" s="1"/>
  <c r="A56" i="14" s="1"/>
  <c r="B57" i="6"/>
  <c r="B57" i="7" s="1"/>
  <c r="A58" i="6"/>
  <c r="A58" i="7" s="1"/>
  <c r="B59" i="6"/>
  <c r="B59" i="7" s="1"/>
  <c r="B59" i="8" s="1"/>
  <c r="A60" i="6"/>
  <c r="A60" i="7" s="1"/>
  <c r="A60" i="8" s="1"/>
  <c r="A60" i="9" s="1"/>
  <c r="A60" i="10" s="1"/>
  <c r="A60" i="11" s="1"/>
  <c r="B61" i="6"/>
  <c r="B61" i="7" s="1"/>
  <c r="A62" i="6"/>
  <c r="A62" i="7" s="1"/>
  <c r="B63" i="6"/>
  <c r="B63" i="7" s="1"/>
  <c r="B63" i="8" s="1"/>
  <c r="A64" i="6"/>
  <c r="A64" i="7" s="1"/>
  <c r="A64" i="8" s="1"/>
  <c r="A64" i="9" s="1"/>
  <c r="A64" i="10" s="1"/>
  <c r="A64" i="11" s="1"/>
  <c r="A64" i="12" s="1"/>
  <c r="A64" i="13" s="1"/>
  <c r="A64" i="14" s="1"/>
  <c r="B65" i="6"/>
  <c r="B65" i="7" s="1"/>
  <c r="A66" i="6"/>
  <c r="A66" i="7" s="1"/>
  <c r="B67" i="6"/>
  <c r="B67" i="7" s="1"/>
  <c r="B67" i="8" s="1"/>
  <c r="B67" i="9" s="1"/>
  <c r="B67" i="10" s="1"/>
  <c r="A68" i="6"/>
  <c r="A68" i="7" s="1"/>
  <c r="A68" i="8" s="1"/>
  <c r="A68" i="9" s="1"/>
  <c r="A68" i="10" s="1"/>
  <c r="A68" i="11" s="1"/>
  <c r="B69" i="6"/>
  <c r="B69" i="7" s="1"/>
  <c r="A70" i="6"/>
  <c r="A70" i="7" s="1"/>
  <c r="B71" i="6"/>
  <c r="B71" i="7" s="1"/>
  <c r="B71" i="8" s="1"/>
  <c r="B71" i="9" s="1"/>
  <c r="B71" i="10" s="1"/>
  <c r="B71" i="11" s="1"/>
  <c r="B71" i="12" s="1"/>
  <c r="B71" i="13" s="1"/>
  <c r="B71" i="14" s="1"/>
  <c r="A72" i="6"/>
  <c r="A72" i="7" s="1"/>
  <c r="A72" i="8" s="1"/>
  <c r="A72" i="9" s="1"/>
  <c r="A72" i="10" s="1"/>
  <c r="A72" i="11" s="1"/>
  <c r="A72" i="12" s="1"/>
  <c r="A72" i="13" s="1"/>
  <c r="A72" i="14" s="1"/>
  <c r="B73" i="6"/>
  <c r="B73" i="7" s="1"/>
  <c r="A74" i="6"/>
  <c r="A74" i="7" s="1"/>
  <c r="B75" i="6"/>
  <c r="B75" i="7" s="1"/>
  <c r="B75" i="8" s="1"/>
  <c r="B75" i="9" s="1"/>
  <c r="B75" i="10" s="1"/>
  <c r="B75" i="11" s="1"/>
  <c r="B75" i="12" s="1"/>
  <c r="B75" i="13" s="1"/>
  <c r="B75" i="14" s="1"/>
  <c r="A76" i="6"/>
  <c r="A76" i="7" s="1"/>
  <c r="A76" i="8" s="1"/>
  <c r="A76" i="9" s="1"/>
  <c r="A76" i="10" s="1"/>
  <c r="A76" i="11" s="1"/>
  <c r="B77" i="6"/>
  <c r="A78" i="6"/>
  <c r="B79" i="6"/>
  <c r="B79" i="7" s="1"/>
  <c r="B79" i="8" s="1"/>
  <c r="B79" i="9" s="1"/>
  <c r="B79" i="10" s="1"/>
  <c r="B79" i="11" s="1"/>
  <c r="B79" i="12" s="1"/>
  <c r="B79" i="13" s="1"/>
  <c r="B79" i="14" s="1"/>
  <c r="A80" i="6"/>
  <c r="A80" i="7" s="1"/>
  <c r="A80" i="8" s="1"/>
  <c r="A80" i="9" s="1"/>
  <c r="A80" i="10" s="1"/>
  <c r="A80" i="11" s="1"/>
  <c r="A80" i="12" s="1"/>
  <c r="A80" i="13" s="1"/>
  <c r="A80" i="14" s="1"/>
  <c r="B81" i="6"/>
  <c r="A82" i="6"/>
  <c r="B83" i="6"/>
  <c r="B83" i="7" s="1"/>
  <c r="B83" i="8" s="1"/>
  <c r="B83" i="9" s="1"/>
  <c r="B83" i="10" s="1"/>
  <c r="B83" i="11" s="1"/>
  <c r="B83" i="12" s="1"/>
  <c r="B83" i="13" s="1"/>
  <c r="B83" i="14" s="1"/>
  <c r="A84" i="6"/>
  <c r="A84" i="7" s="1"/>
  <c r="A84" i="8" s="1"/>
  <c r="A84" i="9" s="1"/>
  <c r="A84" i="10" s="1"/>
  <c r="A84" i="11" s="1"/>
  <c r="B85" i="6"/>
  <c r="A86" i="6"/>
  <c r="B87" i="6"/>
  <c r="B87" i="7" s="1"/>
  <c r="B87" i="8" s="1"/>
  <c r="B87" i="9" s="1"/>
  <c r="B87" i="10" s="1"/>
  <c r="A88" i="6"/>
  <c r="A88" i="7" s="1"/>
  <c r="A88" i="8" s="1"/>
  <c r="A88" i="9" s="1"/>
  <c r="A88" i="10" s="1"/>
  <c r="A88" i="11" s="1"/>
  <c r="A88" i="12" s="1"/>
  <c r="A88" i="13" s="1"/>
  <c r="A88" i="14" s="1"/>
  <c r="B89" i="6"/>
  <c r="A90" i="6"/>
  <c r="B91" i="6"/>
  <c r="B91" i="7" s="1"/>
  <c r="B91" i="8" s="1"/>
  <c r="A92" i="6"/>
  <c r="A92" i="7" s="1"/>
  <c r="A92" i="8" s="1"/>
  <c r="A92" i="9" s="1"/>
  <c r="A92" i="10" s="1"/>
  <c r="A92" i="11" s="1"/>
  <c r="B93" i="6"/>
  <c r="A94" i="6"/>
  <c r="B95" i="6"/>
  <c r="B95" i="7" s="1"/>
  <c r="B95" i="8" s="1"/>
  <c r="A96" i="6"/>
  <c r="A96" i="7" s="1"/>
  <c r="A96" i="8" s="1"/>
  <c r="A96" i="9" s="1"/>
  <c r="A96" i="10" s="1"/>
  <c r="A96" i="11" s="1"/>
  <c r="A96" i="12" s="1"/>
  <c r="A96" i="13" s="1"/>
  <c r="A96" i="14" s="1"/>
  <c r="B97" i="6"/>
  <c r="A98" i="6"/>
  <c r="B99" i="6"/>
  <c r="B99" i="7" s="1"/>
  <c r="B99" i="8" s="1"/>
  <c r="B99" i="9" s="1"/>
  <c r="B99" i="10" s="1"/>
  <c r="A100" i="6"/>
  <c r="A100" i="7" s="1"/>
  <c r="A100" i="8" s="1"/>
  <c r="A100" i="9" s="1"/>
  <c r="A100" i="10" s="1"/>
  <c r="A100" i="11" s="1"/>
  <c r="B101" i="6"/>
  <c r="A102" i="6"/>
  <c r="B4" i="7"/>
  <c r="B4" i="8" s="1"/>
  <c r="B4" i="9" s="1"/>
  <c r="B4" i="10" s="1"/>
  <c r="B4" i="11" s="1"/>
  <c r="B4" i="12" s="1"/>
  <c r="B4" i="13" s="1"/>
  <c r="B4" i="14" s="1"/>
  <c r="A5" i="7"/>
  <c r="A5" i="8" s="1"/>
  <c r="A5" i="9" s="1"/>
  <c r="A5" i="10" s="1"/>
  <c r="A5" i="11" s="1"/>
  <c r="A5" i="12" s="1"/>
  <c r="A5" i="13" s="1"/>
  <c r="A5" i="14" s="1"/>
  <c r="B36" i="7"/>
  <c r="B36" i="8" s="1"/>
  <c r="B36" i="9" s="1"/>
  <c r="B36" i="10" s="1"/>
  <c r="B36" i="11" s="1"/>
  <c r="B36" i="12" s="1"/>
  <c r="B36" i="13" s="1"/>
  <c r="B36" i="14" s="1"/>
  <c r="A37" i="7"/>
  <c r="A37" i="8" s="1"/>
  <c r="A37" i="9" s="1"/>
  <c r="A37" i="10" s="1"/>
  <c r="A37" i="11" s="1"/>
  <c r="A37" i="12" s="1"/>
  <c r="A37" i="13" s="1"/>
  <c r="A37" i="14" s="1"/>
  <c r="B68" i="7"/>
  <c r="B68" i="8" s="1"/>
  <c r="B68" i="9" s="1"/>
  <c r="B68" i="10" s="1"/>
  <c r="B68" i="11" s="1"/>
  <c r="B68" i="12" s="1"/>
  <c r="A69" i="7"/>
  <c r="A69" i="8" s="1"/>
  <c r="A69" i="9" s="1"/>
  <c r="A69" i="10" s="1"/>
  <c r="A69" i="11" s="1"/>
  <c r="A69" i="12" s="1"/>
  <c r="A69" i="13" s="1"/>
  <c r="A69" i="14" s="1"/>
  <c r="B77" i="7"/>
  <c r="B77" i="8" s="1"/>
  <c r="A78" i="7"/>
  <c r="A78" i="8" s="1"/>
  <c r="B81" i="7"/>
  <c r="B81" i="8" s="1"/>
  <c r="A82" i="7"/>
  <c r="A82" i="8" s="1"/>
  <c r="B85" i="7"/>
  <c r="B85" i="8" s="1"/>
  <c r="A86" i="7"/>
  <c r="A86" i="8" s="1"/>
  <c r="B89" i="7"/>
  <c r="B89" i="8" s="1"/>
  <c r="A90" i="7"/>
  <c r="A90" i="8" s="1"/>
  <c r="B93" i="7"/>
  <c r="B93" i="8" s="1"/>
  <c r="A94" i="7"/>
  <c r="A94" i="8" s="1"/>
  <c r="B97" i="7"/>
  <c r="B97" i="8" s="1"/>
  <c r="A98" i="7"/>
  <c r="A98" i="8" s="1"/>
  <c r="B101" i="7"/>
  <c r="B101" i="8" s="1"/>
  <c r="A102" i="7"/>
  <c r="A102" i="8" s="1"/>
  <c r="B5" i="8"/>
  <c r="A6" i="8"/>
  <c r="B9" i="8"/>
  <c r="A10" i="8"/>
  <c r="B13" i="8"/>
  <c r="A14" i="8"/>
  <c r="B17" i="8"/>
  <c r="A18" i="8"/>
  <c r="B21" i="8"/>
  <c r="A22" i="8"/>
  <c r="B25" i="8"/>
  <c r="A26" i="8"/>
  <c r="B29" i="8"/>
  <c r="A30" i="8"/>
  <c r="B33" i="8"/>
  <c r="A34" i="8"/>
  <c r="B37" i="8"/>
  <c r="A38" i="8"/>
  <c r="B41" i="8"/>
  <c r="A42" i="8"/>
  <c r="B45" i="8"/>
  <c r="A46" i="8"/>
  <c r="B49" i="8"/>
  <c r="A50" i="8"/>
  <c r="B53" i="8"/>
  <c r="A54" i="8"/>
  <c r="B57" i="8"/>
  <c r="A58" i="8"/>
  <c r="B61" i="8"/>
  <c r="A62" i="8"/>
  <c r="B65" i="8"/>
  <c r="A66" i="8"/>
  <c r="B69" i="8"/>
  <c r="A70" i="8"/>
  <c r="B73" i="8"/>
  <c r="A74" i="8"/>
  <c r="B80" i="8"/>
  <c r="B80" i="9" s="1"/>
  <c r="B80" i="10" s="1"/>
  <c r="B80" i="11" s="1"/>
  <c r="B80" i="12" s="1"/>
  <c r="A81" i="8"/>
  <c r="A81" i="9" s="1"/>
  <c r="A81" i="10" s="1"/>
  <c r="A81" i="11" s="1"/>
  <c r="A81" i="12" s="1"/>
  <c r="A81" i="13" s="1"/>
  <c r="A81" i="14" s="1"/>
  <c r="B96" i="8"/>
  <c r="B96" i="9" s="1"/>
  <c r="B96" i="10" s="1"/>
  <c r="B96" i="11" s="1"/>
  <c r="B96" i="12" s="1"/>
  <c r="A97" i="8"/>
  <c r="A97" i="9" s="1"/>
  <c r="A97" i="10" s="1"/>
  <c r="A97" i="11" s="1"/>
  <c r="A97" i="12" s="1"/>
  <c r="A97" i="13" s="1"/>
  <c r="A97" i="14" s="1"/>
  <c r="B5" i="9"/>
  <c r="B5" i="10" s="1"/>
  <c r="B5" i="11" s="1"/>
  <c r="A6" i="9"/>
  <c r="B9" i="9"/>
  <c r="B9" i="10" s="1"/>
  <c r="A10" i="9"/>
  <c r="B13" i="9"/>
  <c r="B13" i="10" s="1"/>
  <c r="B13" i="11" s="1"/>
  <c r="A14" i="9"/>
  <c r="B17" i="9"/>
  <c r="B17" i="10" s="1"/>
  <c r="A18" i="9"/>
  <c r="B21" i="9"/>
  <c r="B21" i="10" s="1"/>
  <c r="B21" i="11" s="1"/>
  <c r="A22" i="9"/>
  <c r="B25" i="9"/>
  <c r="B25" i="10" s="1"/>
  <c r="A26" i="9"/>
  <c r="B29" i="9"/>
  <c r="B29" i="10" s="1"/>
  <c r="B29" i="11" s="1"/>
  <c r="A30" i="9"/>
  <c r="B33" i="9"/>
  <c r="B33" i="10" s="1"/>
  <c r="A34" i="9"/>
  <c r="B37" i="9"/>
  <c r="B37" i="10" s="1"/>
  <c r="B37" i="11" s="1"/>
  <c r="A38" i="9"/>
  <c r="B41" i="9"/>
  <c r="B41" i="10" s="1"/>
  <c r="A42" i="9"/>
  <c r="B45" i="9"/>
  <c r="B45" i="10" s="1"/>
  <c r="B45" i="11" s="1"/>
  <c r="A46" i="9"/>
  <c r="B49" i="9"/>
  <c r="B49" i="10" s="1"/>
  <c r="A50" i="9"/>
  <c r="B53" i="9"/>
  <c r="B53" i="10" s="1"/>
  <c r="B53" i="11" s="1"/>
  <c r="A54" i="9"/>
  <c r="A57" i="9"/>
  <c r="A57" i="10" s="1"/>
  <c r="A57" i="11" s="1"/>
  <c r="A57" i="12" s="1"/>
  <c r="A57" i="13" s="1"/>
  <c r="A57" i="14" s="1"/>
  <c r="B57" i="9"/>
  <c r="B57" i="10" s="1"/>
  <c r="B57" i="11" s="1"/>
  <c r="A58" i="9"/>
  <c r="B59" i="9"/>
  <c r="B59" i="10" s="1"/>
  <c r="B59" i="11" s="1"/>
  <c r="B59" i="12" s="1"/>
  <c r="B59" i="13" s="1"/>
  <c r="B59" i="14" s="1"/>
  <c r="A61" i="9"/>
  <c r="A61" i="10" s="1"/>
  <c r="A61" i="11" s="1"/>
  <c r="A61" i="12" s="1"/>
  <c r="A61" i="13" s="1"/>
  <c r="A61" i="14" s="1"/>
  <c r="B61" i="9"/>
  <c r="B61" i="10" s="1"/>
  <c r="A62" i="9"/>
  <c r="B63" i="9"/>
  <c r="B63" i="10" s="1"/>
  <c r="B65" i="9"/>
  <c r="B65" i="10" s="1"/>
  <c r="A66" i="9"/>
  <c r="B69" i="9"/>
  <c r="B69" i="10" s="1"/>
  <c r="B69" i="11" s="1"/>
  <c r="B69" i="12" s="1"/>
  <c r="B69" i="13" s="1"/>
  <c r="B69" i="14" s="1"/>
  <c r="A70" i="9"/>
  <c r="B73" i="9"/>
  <c r="B73" i="10" s="1"/>
  <c r="B73" i="11" s="1"/>
  <c r="A74" i="9"/>
  <c r="B77" i="9"/>
  <c r="B77" i="10" s="1"/>
  <c r="A78" i="9"/>
  <c r="B81" i="9"/>
  <c r="B81" i="10" s="1"/>
  <c r="A82" i="9"/>
  <c r="B85" i="9"/>
  <c r="B85" i="10" s="1"/>
  <c r="B85" i="11" s="1"/>
  <c r="A86" i="9"/>
  <c r="B89" i="9"/>
  <c r="B89" i="10" s="1"/>
  <c r="B89" i="11" s="1"/>
  <c r="A90" i="9"/>
  <c r="B91" i="9"/>
  <c r="B91" i="10" s="1"/>
  <c r="B91" i="11" s="1"/>
  <c r="B91" i="12" s="1"/>
  <c r="B91" i="13" s="1"/>
  <c r="B91" i="14" s="1"/>
  <c r="A93" i="9"/>
  <c r="A93" i="10" s="1"/>
  <c r="A93" i="11" s="1"/>
  <c r="A93" i="12" s="1"/>
  <c r="A93" i="13" s="1"/>
  <c r="A93" i="14" s="1"/>
  <c r="B93" i="9"/>
  <c r="B93" i="10" s="1"/>
  <c r="A94" i="9"/>
  <c r="B95" i="9"/>
  <c r="B95" i="10" s="1"/>
  <c r="B97" i="9"/>
  <c r="B97" i="10" s="1"/>
  <c r="A98" i="9"/>
  <c r="B101" i="9"/>
  <c r="B101" i="10" s="1"/>
  <c r="B101" i="11" s="1"/>
  <c r="B101" i="12" s="1"/>
  <c r="B101" i="13" s="1"/>
  <c r="B101" i="14" s="1"/>
  <c r="A102" i="9"/>
  <c r="A6" i="10"/>
  <c r="A6" i="11" s="1"/>
  <c r="B6" i="10"/>
  <c r="B6" i="11" s="1"/>
  <c r="B6" i="12" s="1"/>
  <c r="A10" i="10"/>
  <c r="A10" i="11" s="1"/>
  <c r="A10" i="12" s="1"/>
  <c r="A10" i="13" s="1"/>
  <c r="A10" i="14" s="1"/>
  <c r="B10" i="10"/>
  <c r="B10" i="11" s="1"/>
  <c r="B10" i="12" s="1"/>
  <c r="A14" i="10"/>
  <c r="A14" i="11" s="1"/>
  <c r="B14" i="10"/>
  <c r="B14" i="11" s="1"/>
  <c r="B14" i="12" s="1"/>
  <c r="A18" i="10"/>
  <c r="A18" i="11" s="1"/>
  <c r="A18" i="12" s="1"/>
  <c r="A18" i="13" s="1"/>
  <c r="A18" i="14" s="1"/>
  <c r="B18" i="10"/>
  <c r="B18" i="11" s="1"/>
  <c r="B18" i="12" s="1"/>
  <c r="A22" i="10"/>
  <c r="A22" i="11" s="1"/>
  <c r="B22" i="10"/>
  <c r="B22" i="11" s="1"/>
  <c r="B22" i="12" s="1"/>
  <c r="A26" i="10"/>
  <c r="A26" i="11" s="1"/>
  <c r="A26" i="12" s="1"/>
  <c r="A26" i="13" s="1"/>
  <c r="A26" i="14" s="1"/>
  <c r="A30" i="10"/>
  <c r="A30" i="11" s="1"/>
  <c r="B30" i="10"/>
  <c r="B30" i="11" s="1"/>
  <c r="B30" i="12" s="1"/>
  <c r="A34" i="10"/>
  <c r="A34" i="11" s="1"/>
  <c r="A34" i="12" s="1"/>
  <c r="A34" i="13" s="1"/>
  <c r="A34" i="14" s="1"/>
  <c r="A38" i="10"/>
  <c r="A38" i="11" s="1"/>
  <c r="B38" i="10"/>
  <c r="B38" i="11" s="1"/>
  <c r="B38" i="12" s="1"/>
  <c r="A42" i="10"/>
  <c r="A42" i="11" s="1"/>
  <c r="A42" i="12" s="1"/>
  <c r="A42" i="13" s="1"/>
  <c r="A42" i="14" s="1"/>
  <c r="A46" i="10"/>
  <c r="A46" i="11" s="1"/>
  <c r="B46" i="10"/>
  <c r="B46" i="11" s="1"/>
  <c r="B46" i="12" s="1"/>
  <c r="A50" i="10"/>
  <c r="A50" i="11" s="1"/>
  <c r="A50" i="12" s="1"/>
  <c r="A50" i="13" s="1"/>
  <c r="A50" i="14" s="1"/>
  <c r="A54" i="10"/>
  <c r="A54" i="11" s="1"/>
  <c r="B54" i="10"/>
  <c r="B54" i="11" s="1"/>
  <c r="B54" i="12" s="1"/>
  <c r="A58" i="10"/>
  <c r="A58" i="11" s="1"/>
  <c r="A58" i="12" s="1"/>
  <c r="A58" i="13" s="1"/>
  <c r="A58" i="14" s="1"/>
  <c r="A62" i="10"/>
  <c r="A62" i="11" s="1"/>
  <c r="B62" i="10"/>
  <c r="B62" i="11" s="1"/>
  <c r="B62" i="12" s="1"/>
  <c r="A66" i="10"/>
  <c r="A66" i="11" s="1"/>
  <c r="A66" i="12" s="1"/>
  <c r="A66" i="13" s="1"/>
  <c r="A66" i="14" s="1"/>
  <c r="A70" i="10"/>
  <c r="A70" i="11" s="1"/>
  <c r="B70" i="10"/>
  <c r="B70" i="11" s="1"/>
  <c r="B70" i="12" s="1"/>
  <c r="A74" i="10"/>
  <c r="A74" i="11" s="1"/>
  <c r="A74" i="12" s="1"/>
  <c r="A74" i="13" s="1"/>
  <c r="A74" i="14" s="1"/>
  <c r="A78" i="10"/>
  <c r="A78" i="11" s="1"/>
  <c r="B78" i="10"/>
  <c r="B78" i="11" s="1"/>
  <c r="B78" i="12" s="1"/>
  <c r="A82" i="10"/>
  <c r="A82" i="11" s="1"/>
  <c r="A82" i="12" s="1"/>
  <c r="A82" i="13" s="1"/>
  <c r="A82" i="14" s="1"/>
  <c r="A86" i="10"/>
  <c r="A86" i="11" s="1"/>
  <c r="B86" i="10"/>
  <c r="B86" i="11" s="1"/>
  <c r="B86" i="12" s="1"/>
  <c r="A90" i="10"/>
  <c r="A90" i="11" s="1"/>
  <c r="A90" i="12" s="1"/>
  <c r="A90" i="13" s="1"/>
  <c r="A90" i="14" s="1"/>
  <c r="A94" i="10"/>
  <c r="A94" i="11" s="1"/>
  <c r="B94" i="10"/>
  <c r="B94" i="11" s="1"/>
  <c r="B94" i="12" s="1"/>
  <c r="A98" i="10"/>
  <c r="A98" i="11" s="1"/>
  <c r="A98" i="12" s="1"/>
  <c r="A98" i="13" s="1"/>
  <c r="A98" i="14" s="1"/>
  <c r="A102" i="10"/>
  <c r="A102" i="11" s="1"/>
  <c r="B102" i="10"/>
  <c r="A7" i="11"/>
  <c r="A7" i="12" s="1"/>
  <c r="A7" i="13" s="1"/>
  <c r="A7" i="14" s="1"/>
  <c r="B9" i="11"/>
  <c r="B11" i="11"/>
  <c r="B17" i="11"/>
  <c r="A19" i="11"/>
  <c r="A19" i="12" s="1"/>
  <c r="A19" i="13" s="1"/>
  <c r="A19" i="14" s="1"/>
  <c r="B23" i="11"/>
  <c r="B25" i="11"/>
  <c r="B31" i="11"/>
  <c r="B33" i="11"/>
  <c r="B35" i="11"/>
  <c r="A39" i="11"/>
  <c r="A39" i="12" s="1"/>
  <c r="A39" i="13" s="1"/>
  <c r="A39" i="14" s="1"/>
  <c r="B41" i="11"/>
  <c r="B43" i="11"/>
  <c r="B49" i="11"/>
  <c r="B55" i="11"/>
  <c r="B55" i="12" s="1"/>
  <c r="B55" i="13" s="1"/>
  <c r="B55" i="14" s="1"/>
  <c r="A59" i="11"/>
  <c r="A59" i="12" s="1"/>
  <c r="A59" i="13" s="1"/>
  <c r="A59" i="14" s="1"/>
  <c r="B61" i="11"/>
  <c r="B63" i="11"/>
  <c r="B63" i="12" s="1"/>
  <c r="B63" i="13" s="1"/>
  <c r="B63" i="14" s="1"/>
  <c r="B65" i="11"/>
  <c r="B67" i="11"/>
  <c r="A71" i="11"/>
  <c r="B77" i="11"/>
  <c r="B81" i="11"/>
  <c r="B87" i="11"/>
  <c r="B87" i="12" s="1"/>
  <c r="B87" i="13" s="1"/>
  <c r="B87" i="14" s="1"/>
  <c r="A91" i="11"/>
  <c r="A91" i="12" s="1"/>
  <c r="A91" i="13" s="1"/>
  <c r="A91" i="14" s="1"/>
  <c r="B93" i="11"/>
  <c r="B95" i="11"/>
  <c r="B95" i="12" s="1"/>
  <c r="B95" i="13" s="1"/>
  <c r="B95" i="14" s="1"/>
  <c r="B97" i="11"/>
  <c r="B99" i="11"/>
  <c r="B102" i="11"/>
  <c r="B102" i="12" s="1"/>
  <c r="B102" i="13" s="1"/>
  <c r="B102" i="14" s="1"/>
  <c r="B5" i="12"/>
  <c r="B5" i="13" s="1"/>
  <c r="A6" i="12"/>
  <c r="B9" i="12"/>
  <c r="B9" i="13" s="1"/>
  <c r="B11" i="12"/>
  <c r="B11" i="13" s="1"/>
  <c r="B11" i="14" s="1"/>
  <c r="B13" i="12"/>
  <c r="B13" i="13" s="1"/>
  <c r="A14" i="12"/>
  <c r="B17" i="12"/>
  <c r="B17" i="13" s="1"/>
  <c r="B21" i="12"/>
  <c r="B21" i="13" s="1"/>
  <c r="A22" i="12"/>
  <c r="B23" i="12"/>
  <c r="B23" i="13" s="1"/>
  <c r="B23" i="14" s="1"/>
  <c r="B25" i="12"/>
  <c r="B25" i="13" s="1"/>
  <c r="B29" i="12"/>
  <c r="B29" i="13" s="1"/>
  <c r="A30" i="12"/>
  <c r="B31" i="12"/>
  <c r="B31" i="13" s="1"/>
  <c r="B31" i="14" s="1"/>
  <c r="B33" i="12"/>
  <c r="B33" i="13" s="1"/>
  <c r="B35" i="12"/>
  <c r="B35" i="13" s="1"/>
  <c r="B35" i="14" s="1"/>
  <c r="B37" i="12"/>
  <c r="B37" i="13" s="1"/>
  <c r="A38" i="12"/>
  <c r="B41" i="12"/>
  <c r="B41" i="13" s="1"/>
  <c r="B43" i="12"/>
  <c r="B43" i="13" s="1"/>
  <c r="B43" i="14" s="1"/>
  <c r="B45" i="12"/>
  <c r="B45" i="13" s="1"/>
  <c r="A46" i="12"/>
  <c r="B49" i="12"/>
  <c r="B49" i="13" s="1"/>
  <c r="B53" i="12"/>
  <c r="B53" i="13" s="1"/>
  <c r="A54" i="12"/>
  <c r="B57" i="12"/>
  <c r="B57" i="13" s="1"/>
  <c r="B57" i="14" s="1"/>
  <c r="A60" i="12"/>
  <c r="A60" i="13" s="1"/>
  <c r="A60" i="14" s="1"/>
  <c r="B61" i="12"/>
  <c r="A62" i="12"/>
  <c r="A62" i="13" s="1"/>
  <c r="A62" i="14" s="1"/>
  <c r="B65" i="12"/>
  <c r="B65" i="13" s="1"/>
  <c r="B65" i="14" s="1"/>
  <c r="B67" i="12"/>
  <c r="B67" i="13" s="1"/>
  <c r="B67" i="14" s="1"/>
  <c r="A68" i="12"/>
  <c r="A68" i="13" s="1"/>
  <c r="A68" i="14" s="1"/>
  <c r="A70" i="12"/>
  <c r="A70" i="13" s="1"/>
  <c r="A70" i="14" s="1"/>
  <c r="A71" i="12"/>
  <c r="B73" i="12"/>
  <c r="B73" i="13" s="1"/>
  <c r="B73" i="14" s="1"/>
  <c r="A76" i="12"/>
  <c r="A76" i="13" s="1"/>
  <c r="A76" i="14" s="1"/>
  <c r="B77" i="12"/>
  <c r="A78" i="12"/>
  <c r="A78" i="13" s="1"/>
  <c r="A78" i="14" s="1"/>
  <c r="B81" i="12"/>
  <c r="B81" i="13" s="1"/>
  <c r="B81" i="14" s="1"/>
  <c r="A84" i="12"/>
  <c r="A84" i="13" s="1"/>
  <c r="A84" i="14" s="1"/>
  <c r="B85" i="12"/>
  <c r="A86" i="12"/>
  <c r="A86" i="13" s="1"/>
  <c r="A86" i="14" s="1"/>
  <c r="B89" i="12"/>
  <c r="B89" i="13" s="1"/>
  <c r="B89" i="14" s="1"/>
  <c r="A92" i="12"/>
  <c r="A92" i="13" s="1"/>
  <c r="A92" i="14" s="1"/>
  <c r="B93" i="12"/>
  <c r="A94" i="12"/>
  <c r="A94" i="13" s="1"/>
  <c r="A94" i="14" s="1"/>
  <c r="B97" i="12"/>
  <c r="B97" i="13" s="1"/>
  <c r="B97" i="14" s="1"/>
  <c r="B99" i="12"/>
  <c r="B99" i="13" s="1"/>
  <c r="B99" i="14" s="1"/>
  <c r="A100" i="12"/>
  <c r="A100" i="13" s="1"/>
  <c r="A100" i="14" s="1"/>
  <c r="A102" i="12"/>
  <c r="A102" i="13" s="1"/>
  <c r="A102" i="14" s="1"/>
  <c r="A6" i="13"/>
  <c r="B6" i="13"/>
  <c r="B6" i="14" s="1"/>
  <c r="B8" i="13"/>
  <c r="B8" i="14" s="1"/>
  <c r="A9" i="13"/>
  <c r="A9" i="14" s="1"/>
  <c r="B10" i="13"/>
  <c r="B12" i="13"/>
  <c r="A14" i="13"/>
  <c r="B14" i="13"/>
  <c r="B14" i="14" s="1"/>
  <c r="B16" i="13"/>
  <c r="B16" i="14" s="1"/>
  <c r="A17" i="13"/>
  <c r="A17" i="14" s="1"/>
  <c r="B18" i="13"/>
  <c r="A22" i="13"/>
  <c r="B22" i="13"/>
  <c r="B22" i="14" s="1"/>
  <c r="B24" i="13"/>
  <c r="B24" i="14" s="1"/>
  <c r="A25" i="13"/>
  <c r="A25" i="14" s="1"/>
  <c r="B28" i="13"/>
  <c r="A30" i="13"/>
  <c r="B30" i="13"/>
  <c r="B30" i="14" s="1"/>
  <c r="B32" i="13"/>
  <c r="B32" i="14" s="1"/>
  <c r="A33" i="13"/>
  <c r="A33" i="14" s="1"/>
  <c r="A38" i="13"/>
  <c r="B38" i="13"/>
  <c r="B38" i="14" s="1"/>
  <c r="B40" i="13"/>
  <c r="B40" i="14" s="1"/>
  <c r="A41" i="13"/>
  <c r="A41" i="14" s="1"/>
  <c r="B44" i="13"/>
  <c r="A46" i="13"/>
  <c r="B46" i="13"/>
  <c r="B46" i="14" s="1"/>
  <c r="B48" i="13"/>
  <c r="B48" i="14" s="1"/>
  <c r="A49" i="13"/>
  <c r="A49" i="14" s="1"/>
  <c r="A54" i="13"/>
  <c r="B54" i="13"/>
  <c r="B54" i="14" s="1"/>
  <c r="B56" i="13"/>
  <c r="B56" i="14" s="1"/>
  <c r="B60" i="13"/>
  <c r="B60" i="14" s="1"/>
  <c r="B61" i="13"/>
  <c r="B62" i="13"/>
  <c r="B62" i="14" s="1"/>
  <c r="B64" i="13"/>
  <c r="B64" i="14" s="1"/>
  <c r="B68" i="13"/>
  <c r="B68" i="14" s="1"/>
  <c r="B70" i="13"/>
  <c r="B70" i="14" s="1"/>
  <c r="A71" i="13"/>
  <c r="A71" i="14" s="1"/>
  <c r="B72" i="13"/>
  <c r="B72" i="14" s="1"/>
  <c r="B76" i="13"/>
  <c r="B76" i="14" s="1"/>
  <c r="B77" i="13"/>
  <c r="B78" i="13"/>
  <c r="B78" i="14" s="1"/>
  <c r="B80" i="13"/>
  <c r="B80" i="14" s="1"/>
  <c r="B84" i="13"/>
  <c r="B84" i="14" s="1"/>
  <c r="B85" i="13"/>
  <c r="B86" i="13"/>
  <c r="B86" i="14" s="1"/>
  <c r="B92" i="13"/>
  <c r="B92" i="14" s="1"/>
  <c r="B93" i="13"/>
  <c r="B94" i="13"/>
  <c r="B94" i="14" s="1"/>
  <c r="B96" i="13"/>
  <c r="B96" i="14" s="1"/>
  <c r="B100" i="13"/>
  <c r="B100" i="14" s="1"/>
  <c r="B5" i="14"/>
  <c r="A6" i="14"/>
  <c r="B9" i="14"/>
  <c r="B10" i="14"/>
  <c r="B12" i="14"/>
  <c r="B13" i="14"/>
  <c r="A14" i="14"/>
  <c r="B17" i="14"/>
  <c r="B18" i="14"/>
  <c r="B21" i="14"/>
  <c r="A22" i="14"/>
  <c r="B25" i="14"/>
  <c r="B28" i="14"/>
  <c r="B29" i="14"/>
  <c r="A30" i="14"/>
  <c r="B33" i="14"/>
  <c r="B37" i="14"/>
  <c r="A38" i="14"/>
  <c r="B41" i="14"/>
  <c r="B44" i="14"/>
  <c r="B45" i="14"/>
  <c r="A46" i="14"/>
  <c r="B49" i="14"/>
  <c r="B53" i="14"/>
  <c r="A54" i="14"/>
  <c r="B61" i="14"/>
  <c r="B77" i="14"/>
  <c r="B85" i="14"/>
  <c r="B93" i="14"/>
  <c r="A3" i="2"/>
  <c r="A3" i="6" s="1"/>
  <c r="A3" i="7" s="1"/>
  <c r="A3" i="8" s="1"/>
  <c r="A3" i="9" s="1"/>
  <c r="A3" i="10" s="1"/>
  <c r="A3" i="11" s="1"/>
  <c r="A3" i="12" s="1"/>
  <c r="A3" i="13" s="1"/>
  <c r="A3" i="14" s="1"/>
  <c r="B3" i="2"/>
  <c r="B3" i="6" s="1"/>
  <c r="B3" i="7" s="1"/>
  <c r="B3" i="8" s="1"/>
  <c r="B3" i="9" s="1"/>
  <c r="B3" i="10" s="1"/>
  <c r="B3" i="11" s="1"/>
  <c r="B3" i="12" s="1"/>
  <c r="B3" i="13" s="1"/>
  <c r="B3" i="14" s="1"/>
  <c r="I102" i="14"/>
  <c r="F102" i="14"/>
  <c r="G102" i="14" s="1"/>
  <c r="I101" i="14"/>
  <c r="F101" i="14"/>
  <c r="G101" i="14" s="1"/>
  <c r="I100" i="14"/>
  <c r="F100" i="14"/>
  <c r="G100" i="14" s="1"/>
  <c r="I99" i="14"/>
  <c r="F99" i="14"/>
  <c r="G99" i="14" s="1"/>
  <c r="I98" i="14"/>
  <c r="F98" i="14"/>
  <c r="G98" i="14" s="1"/>
  <c r="I97" i="14"/>
  <c r="F97" i="14"/>
  <c r="G97" i="14" s="1"/>
  <c r="I96" i="14"/>
  <c r="F96" i="14"/>
  <c r="G96" i="14" s="1"/>
  <c r="I95" i="14"/>
  <c r="F95" i="14"/>
  <c r="G95" i="14" s="1"/>
  <c r="I94" i="14"/>
  <c r="F94" i="14"/>
  <c r="G94" i="14" s="1"/>
  <c r="I93" i="14"/>
  <c r="F93" i="14"/>
  <c r="G93" i="14" s="1"/>
  <c r="I92" i="14"/>
  <c r="F92" i="14"/>
  <c r="G92" i="14" s="1"/>
  <c r="I91" i="14"/>
  <c r="F91" i="14"/>
  <c r="G91" i="14" s="1"/>
  <c r="I90" i="14"/>
  <c r="F90" i="14"/>
  <c r="G90" i="14" s="1"/>
  <c r="I89" i="14"/>
  <c r="F89" i="14"/>
  <c r="G89" i="14" s="1"/>
  <c r="I88" i="14"/>
  <c r="F88" i="14"/>
  <c r="G88" i="14" s="1"/>
  <c r="I87" i="14"/>
  <c r="F87" i="14"/>
  <c r="G87" i="14" s="1"/>
  <c r="I86" i="14"/>
  <c r="F86" i="14"/>
  <c r="G86" i="14" s="1"/>
  <c r="I85" i="14"/>
  <c r="F85" i="14"/>
  <c r="G85" i="14" s="1"/>
  <c r="I84" i="14"/>
  <c r="F84" i="14"/>
  <c r="G84" i="14" s="1"/>
  <c r="I83" i="14"/>
  <c r="F83" i="14"/>
  <c r="G83" i="14" s="1"/>
  <c r="I82" i="14"/>
  <c r="F82" i="14"/>
  <c r="G82" i="14" s="1"/>
  <c r="I81" i="14"/>
  <c r="F81" i="14"/>
  <c r="G81" i="14" s="1"/>
  <c r="I80" i="14"/>
  <c r="F80" i="14"/>
  <c r="G80" i="14" s="1"/>
  <c r="I79" i="14"/>
  <c r="F79" i="14"/>
  <c r="G79" i="14" s="1"/>
  <c r="I78" i="14"/>
  <c r="F78" i="14"/>
  <c r="G78" i="14" s="1"/>
  <c r="I77" i="14"/>
  <c r="F77" i="14"/>
  <c r="G77" i="14" s="1"/>
  <c r="I76" i="14"/>
  <c r="F76" i="14"/>
  <c r="G76" i="14" s="1"/>
  <c r="I75" i="14"/>
  <c r="F75" i="14"/>
  <c r="G75" i="14" s="1"/>
  <c r="I74" i="14"/>
  <c r="F74" i="14"/>
  <c r="G74" i="14" s="1"/>
  <c r="I73" i="14"/>
  <c r="F73" i="14"/>
  <c r="G73" i="14" s="1"/>
  <c r="I72" i="14"/>
  <c r="F72" i="14"/>
  <c r="G72" i="14" s="1"/>
  <c r="I71" i="14"/>
  <c r="F71" i="14"/>
  <c r="G71" i="14" s="1"/>
  <c r="I70" i="14"/>
  <c r="F70" i="14"/>
  <c r="G70" i="14" s="1"/>
  <c r="I69" i="14"/>
  <c r="F69" i="14"/>
  <c r="G69" i="14" s="1"/>
  <c r="I68" i="14"/>
  <c r="F68" i="14"/>
  <c r="G68" i="14" s="1"/>
  <c r="I67" i="14"/>
  <c r="F67" i="14"/>
  <c r="G67" i="14" s="1"/>
  <c r="I66" i="14"/>
  <c r="F66" i="14"/>
  <c r="G66" i="14" s="1"/>
  <c r="I65" i="14"/>
  <c r="F65" i="14"/>
  <c r="G65" i="14" s="1"/>
  <c r="I64" i="14"/>
  <c r="F64" i="14"/>
  <c r="G64" i="14" s="1"/>
  <c r="I63" i="14"/>
  <c r="F63" i="14"/>
  <c r="G63" i="14" s="1"/>
  <c r="I62" i="14"/>
  <c r="F62" i="14"/>
  <c r="G62" i="14" s="1"/>
  <c r="I61" i="14"/>
  <c r="F61" i="14"/>
  <c r="G61" i="14" s="1"/>
  <c r="I60" i="14"/>
  <c r="F60" i="14"/>
  <c r="G60" i="14" s="1"/>
  <c r="I59" i="14"/>
  <c r="F59" i="14"/>
  <c r="G59" i="14" s="1"/>
  <c r="I58" i="14"/>
  <c r="F58" i="14"/>
  <c r="G58" i="14" s="1"/>
  <c r="I57" i="14"/>
  <c r="F57" i="14"/>
  <c r="G57" i="14" s="1"/>
  <c r="I56" i="14"/>
  <c r="F56" i="14"/>
  <c r="G56" i="14" s="1"/>
  <c r="I55" i="14"/>
  <c r="F55" i="14"/>
  <c r="G55" i="14" s="1"/>
  <c r="I54" i="14"/>
  <c r="F54" i="14"/>
  <c r="G54" i="14" s="1"/>
  <c r="I53" i="14"/>
  <c r="F53" i="14"/>
  <c r="G53" i="14" s="1"/>
  <c r="I52" i="14"/>
  <c r="F52" i="14"/>
  <c r="G52" i="14" s="1"/>
  <c r="I51" i="14"/>
  <c r="F51" i="14"/>
  <c r="G51" i="14" s="1"/>
  <c r="I50" i="14"/>
  <c r="F50" i="14"/>
  <c r="G50" i="14" s="1"/>
  <c r="I49" i="14"/>
  <c r="F49" i="14"/>
  <c r="G49" i="14" s="1"/>
  <c r="I48" i="14"/>
  <c r="F48" i="14"/>
  <c r="G48" i="14" s="1"/>
  <c r="I47" i="14"/>
  <c r="F47" i="14"/>
  <c r="G47" i="14" s="1"/>
  <c r="I46" i="14"/>
  <c r="F46" i="14"/>
  <c r="G46" i="14" s="1"/>
  <c r="I45" i="14"/>
  <c r="F45" i="14"/>
  <c r="G45" i="14" s="1"/>
  <c r="I44" i="14"/>
  <c r="F44" i="14"/>
  <c r="G44" i="14" s="1"/>
  <c r="I43" i="14"/>
  <c r="F43" i="14"/>
  <c r="G43" i="14" s="1"/>
  <c r="I42" i="14"/>
  <c r="F42" i="14"/>
  <c r="G42" i="14" s="1"/>
  <c r="I41" i="14"/>
  <c r="F41" i="14"/>
  <c r="G41" i="14" s="1"/>
  <c r="I40" i="14"/>
  <c r="F40" i="14"/>
  <c r="G40" i="14" s="1"/>
  <c r="I39" i="14"/>
  <c r="F39" i="14"/>
  <c r="G39" i="14" s="1"/>
  <c r="I38" i="14"/>
  <c r="F38" i="14"/>
  <c r="G38" i="14" s="1"/>
  <c r="I37" i="14"/>
  <c r="F37" i="14"/>
  <c r="G37" i="14" s="1"/>
  <c r="I36" i="14"/>
  <c r="F36" i="14"/>
  <c r="G36" i="14" s="1"/>
  <c r="I35" i="14"/>
  <c r="F35" i="14"/>
  <c r="G35" i="14" s="1"/>
  <c r="I34" i="14"/>
  <c r="F34" i="14"/>
  <c r="G34" i="14" s="1"/>
  <c r="I33" i="14"/>
  <c r="F33" i="14"/>
  <c r="G33" i="14" s="1"/>
  <c r="I32" i="14"/>
  <c r="F32" i="14"/>
  <c r="G32" i="14" s="1"/>
  <c r="I31" i="14"/>
  <c r="F31" i="14"/>
  <c r="G31" i="14" s="1"/>
  <c r="I30" i="14"/>
  <c r="F30" i="14"/>
  <c r="G30" i="14" s="1"/>
  <c r="I29" i="14"/>
  <c r="F29" i="14"/>
  <c r="G29" i="14" s="1"/>
  <c r="I28" i="14"/>
  <c r="F28" i="14"/>
  <c r="G28" i="14" s="1"/>
  <c r="I27" i="14"/>
  <c r="F27" i="14"/>
  <c r="G27" i="14" s="1"/>
  <c r="I26" i="14"/>
  <c r="F26" i="14"/>
  <c r="G26" i="14" s="1"/>
  <c r="I25" i="14"/>
  <c r="F25" i="14"/>
  <c r="G25" i="14" s="1"/>
  <c r="I24" i="14"/>
  <c r="F24" i="14"/>
  <c r="G24" i="14" s="1"/>
  <c r="I23" i="14"/>
  <c r="F23" i="14"/>
  <c r="G23" i="14" s="1"/>
  <c r="I22" i="14"/>
  <c r="F22" i="14"/>
  <c r="G22" i="14" s="1"/>
  <c r="I21" i="14"/>
  <c r="F21" i="14"/>
  <c r="G21" i="14" s="1"/>
  <c r="I20" i="14"/>
  <c r="F20" i="14"/>
  <c r="G20" i="14" s="1"/>
  <c r="I19" i="14"/>
  <c r="F19" i="14"/>
  <c r="G19" i="14" s="1"/>
  <c r="I18" i="14"/>
  <c r="F18" i="14"/>
  <c r="G18" i="14" s="1"/>
  <c r="I17" i="14"/>
  <c r="F17" i="14"/>
  <c r="G17" i="14" s="1"/>
  <c r="I16" i="14"/>
  <c r="F16" i="14"/>
  <c r="G16" i="14" s="1"/>
  <c r="I15" i="14"/>
  <c r="F15" i="14"/>
  <c r="G15" i="14" s="1"/>
  <c r="I14" i="14"/>
  <c r="F14" i="14"/>
  <c r="G14" i="14" s="1"/>
  <c r="I13" i="14"/>
  <c r="F13" i="14"/>
  <c r="G13" i="14" s="1"/>
  <c r="I12" i="14"/>
  <c r="F12" i="14"/>
  <c r="G12" i="14" s="1"/>
  <c r="I11" i="14"/>
  <c r="F11" i="14"/>
  <c r="G11" i="14" s="1"/>
  <c r="I10" i="14"/>
  <c r="F10" i="14"/>
  <c r="G10" i="14" s="1"/>
  <c r="I9" i="14"/>
  <c r="F9" i="14"/>
  <c r="G9" i="14" s="1"/>
  <c r="I8" i="14"/>
  <c r="F8" i="14"/>
  <c r="G8" i="14" s="1"/>
  <c r="I7" i="14"/>
  <c r="F7" i="14"/>
  <c r="G7" i="14" s="1"/>
  <c r="I6" i="14"/>
  <c r="F6" i="14"/>
  <c r="G6" i="14" s="1"/>
  <c r="I5" i="14"/>
  <c r="F5" i="14"/>
  <c r="G5" i="14" s="1"/>
  <c r="I4" i="14"/>
  <c r="F4" i="14"/>
  <c r="G4" i="14" s="1"/>
  <c r="I3" i="14"/>
  <c r="F3" i="14"/>
  <c r="G3" i="14" s="1"/>
  <c r="I102" i="13"/>
  <c r="F102" i="13"/>
  <c r="G102" i="13" s="1"/>
  <c r="I101" i="13"/>
  <c r="F101" i="13"/>
  <c r="G101" i="13" s="1"/>
  <c r="I100" i="13"/>
  <c r="F100" i="13"/>
  <c r="G100" i="13" s="1"/>
  <c r="I99" i="13"/>
  <c r="F99" i="13"/>
  <c r="G99" i="13" s="1"/>
  <c r="I98" i="13"/>
  <c r="F98" i="13"/>
  <c r="G98" i="13" s="1"/>
  <c r="I97" i="13"/>
  <c r="F97" i="13"/>
  <c r="G97" i="13" s="1"/>
  <c r="I96" i="13"/>
  <c r="F96" i="13"/>
  <c r="G96" i="13" s="1"/>
  <c r="I95" i="13"/>
  <c r="F95" i="13"/>
  <c r="G95" i="13" s="1"/>
  <c r="I94" i="13"/>
  <c r="F94" i="13"/>
  <c r="G94" i="13" s="1"/>
  <c r="I93" i="13"/>
  <c r="F93" i="13"/>
  <c r="G93" i="13" s="1"/>
  <c r="I92" i="13"/>
  <c r="F92" i="13"/>
  <c r="G92" i="13" s="1"/>
  <c r="I91" i="13"/>
  <c r="F91" i="13"/>
  <c r="G91" i="13" s="1"/>
  <c r="I90" i="13"/>
  <c r="F90" i="13"/>
  <c r="G90" i="13" s="1"/>
  <c r="I89" i="13"/>
  <c r="F89" i="13"/>
  <c r="G89" i="13" s="1"/>
  <c r="I88" i="13"/>
  <c r="F88" i="13"/>
  <c r="G88" i="13" s="1"/>
  <c r="I87" i="13"/>
  <c r="F87" i="13"/>
  <c r="G87" i="13" s="1"/>
  <c r="I86" i="13"/>
  <c r="F86" i="13"/>
  <c r="G86" i="13" s="1"/>
  <c r="I85" i="13"/>
  <c r="F85" i="13"/>
  <c r="G85" i="13" s="1"/>
  <c r="I84" i="13"/>
  <c r="F84" i="13"/>
  <c r="G84" i="13" s="1"/>
  <c r="I83" i="13"/>
  <c r="F83" i="13"/>
  <c r="G83" i="13" s="1"/>
  <c r="I82" i="13"/>
  <c r="F82" i="13"/>
  <c r="G82" i="13" s="1"/>
  <c r="I81" i="13"/>
  <c r="F81" i="13"/>
  <c r="G81" i="13" s="1"/>
  <c r="I80" i="13"/>
  <c r="F80" i="13"/>
  <c r="G80" i="13" s="1"/>
  <c r="I79" i="13"/>
  <c r="F79" i="13"/>
  <c r="G79" i="13" s="1"/>
  <c r="I78" i="13"/>
  <c r="F78" i="13"/>
  <c r="G78" i="13" s="1"/>
  <c r="I77" i="13"/>
  <c r="F77" i="13"/>
  <c r="G77" i="13" s="1"/>
  <c r="I76" i="13"/>
  <c r="F76" i="13"/>
  <c r="G76" i="13" s="1"/>
  <c r="I75" i="13"/>
  <c r="F75" i="13"/>
  <c r="G75" i="13" s="1"/>
  <c r="I74" i="13"/>
  <c r="F74" i="13"/>
  <c r="G74" i="13" s="1"/>
  <c r="I73" i="13"/>
  <c r="F73" i="13"/>
  <c r="G73" i="13" s="1"/>
  <c r="I72" i="13"/>
  <c r="F72" i="13"/>
  <c r="G72" i="13" s="1"/>
  <c r="I71" i="13"/>
  <c r="F71" i="13"/>
  <c r="G71" i="13" s="1"/>
  <c r="I70" i="13"/>
  <c r="F70" i="13"/>
  <c r="G70" i="13" s="1"/>
  <c r="I69" i="13"/>
  <c r="F69" i="13"/>
  <c r="G69" i="13" s="1"/>
  <c r="I68" i="13"/>
  <c r="F68" i="13"/>
  <c r="G68" i="13" s="1"/>
  <c r="I67" i="13"/>
  <c r="F67" i="13"/>
  <c r="G67" i="13" s="1"/>
  <c r="I66" i="13"/>
  <c r="F66" i="13"/>
  <c r="G66" i="13" s="1"/>
  <c r="I65" i="13"/>
  <c r="F65" i="13"/>
  <c r="G65" i="13" s="1"/>
  <c r="I64" i="13"/>
  <c r="F64" i="13"/>
  <c r="G64" i="13" s="1"/>
  <c r="I63" i="13"/>
  <c r="F63" i="13"/>
  <c r="G63" i="13" s="1"/>
  <c r="I62" i="13"/>
  <c r="F62" i="13"/>
  <c r="G62" i="13" s="1"/>
  <c r="I61" i="13"/>
  <c r="F61" i="13"/>
  <c r="G61" i="13" s="1"/>
  <c r="I60" i="13"/>
  <c r="F60" i="13"/>
  <c r="G60" i="13" s="1"/>
  <c r="I59" i="13"/>
  <c r="F59" i="13"/>
  <c r="G59" i="13" s="1"/>
  <c r="I58" i="13"/>
  <c r="F58" i="13"/>
  <c r="G58" i="13" s="1"/>
  <c r="I57" i="13"/>
  <c r="F57" i="13"/>
  <c r="G57" i="13" s="1"/>
  <c r="I56" i="13"/>
  <c r="F56" i="13"/>
  <c r="G56" i="13" s="1"/>
  <c r="I55" i="13"/>
  <c r="F55" i="13"/>
  <c r="G55" i="13" s="1"/>
  <c r="I54" i="13"/>
  <c r="F54" i="13"/>
  <c r="G54" i="13" s="1"/>
  <c r="I53" i="13"/>
  <c r="F53" i="13"/>
  <c r="G53" i="13" s="1"/>
  <c r="I52" i="13"/>
  <c r="F52" i="13"/>
  <c r="G52" i="13" s="1"/>
  <c r="I51" i="13"/>
  <c r="F51" i="13"/>
  <c r="G51" i="13" s="1"/>
  <c r="I50" i="13"/>
  <c r="F50" i="13"/>
  <c r="G50" i="13" s="1"/>
  <c r="I49" i="13"/>
  <c r="F49" i="13"/>
  <c r="G49" i="13" s="1"/>
  <c r="I48" i="13"/>
  <c r="F48" i="13"/>
  <c r="G48" i="13" s="1"/>
  <c r="I47" i="13"/>
  <c r="F47" i="13"/>
  <c r="G47" i="13" s="1"/>
  <c r="I46" i="13"/>
  <c r="F46" i="13"/>
  <c r="G46" i="13" s="1"/>
  <c r="I45" i="13"/>
  <c r="F45" i="13"/>
  <c r="G45" i="13" s="1"/>
  <c r="I44" i="13"/>
  <c r="F44" i="13"/>
  <c r="G44" i="13" s="1"/>
  <c r="I43" i="13"/>
  <c r="F43" i="13"/>
  <c r="G43" i="13" s="1"/>
  <c r="I42" i="13"/>
  <c r="F42" i="13"/>
  <c r="G42" i="13" s="1"/>
  <c r="I41" i="13"/>
  <c r="F41" i="13"/>
  <c r="G41" i="13" s="1"/>
  <c r="I40" i="13"/>
  <c r="F40" i="13"/>
  <c r="G40" i="13" s="1"/>
  <c r="I39" i="13"/>
  <c r="F39" i="13"/>
  <c r="G39" i="13" s="1"/>
  <c r="I38" i="13"/>
  <c r="F38" i="13"/>
  <c r="G38" i="13" s="1"/>
  <c r="I37" i="13"/>
  <c r="F37" i="13"/>
  <c r="G37" i="13" s="1"/>
  <c r="I36" i="13"/>
  <c r="F36" i="13"/>
  <c r="G36" i="13" s="1"/>
  <c r="I35" i="13"/>
  <c r="F35" i="13"/>
  <c r="G35" i="13" s="1"/>
  <c r="I34" i="13"/>
  <c r="F34" i="13"/>
  <c r="G34" i="13" s="1"/>
  <c r="I33" i="13"/>
  <c r="F33" i="13"/>
  <c r="G33" i="13" s="1"/>
  <c r="I32" i="13"/>
  <c r="F32" i="13"/>
  <c r="G32" i="13" s="1"/>
  <c r="I31" i="13"/>
  <c r="F31" i="13"/>
  <c r="G31" i="13" s="1"/>
  <c r="I30" i="13"/>
  <c r="F30" i="13"/>
  <c r="G30" i="13" s="1"/>
  <c r="I29" i="13"/>
  <c r="F29" i="13"/>
  <c r="G29" i="13" s="1"/>
  <c r="I28" i="13"/>
  <c r="F28" i="13"/>
  <c r="G28" i="13" s="1"/>
  <c r="I27" i="13"/>
  <c r="F27" i="13"/>
  <c r="G27" i="13" s="1"/>
  <c r="I26" i="13"/>
  <c r="F26" i="13"/>
  <c r="G26" i="13" s="1"/>
  <c r="I25" i="13"/>
  <c r="F25" i="13"/>
  <c r="G25" i="13" s="1"/>
  <c r="I24" i="13"/>
  <c r="F24" i="13"/>
  <c r="G24" i="13" s="1"/>
  <c r="I23" i="13"/>
  <c r="F23" i="13"/>
  <c r="G23" i="13" s="1"/>
  <c r="I22" i="13"/>
  <c r="F22" i="13"/>
  <c r="G22" i="13" s="1"/>
  <c r="I21" i="13"/>
  <c r="F21" i="13"/>
  <c r="G21" i="13" s="1"/>
  <c r="I20" i="13"/>
  <c r="F20" i="13"/>
  <c r="G20" i="13" s="1"/>
  <c r="I19" i="13"/>
  <c r="F19" i="13"/>
  <c r="G19" i="13" s="1"/>
  <c r="I18" i="13"/>
  <c r="F18" i="13"/>
  <c r="G18" i="13" s="1"/>
  <c r="I17" i="13"/>
  <c r="F17" i="13"/>
  <c r="G17" i="13" s="1"/>
  <c r="I16" i="13"/>
  <c r="F16" i="13"/>
  <c r="G16" i="13" s="1"/>
  <c r="I15" i="13"/>
  <c r="F15" i="13"/>
  <c r="G15" i="13" s="1"/>
  <c r="I14" i="13"/>
  <c r="F14" i="13"/>
  <c r="G14" i="13" s="1"/>
  <c r="I13" i="13"/>
  <c r="F13" i="13"/>
  <c r="G13" i="13" s="1"/>
  <c r="I12" i="13"/>
  <c r="F12" i="13"/>
  <c r="G12" i="13" s="1"/>
  <c r="I11" i="13"/>
  <c r="F11" i="13"/>
  <c r="G11" i="13" s="1"/>
  <c r="I10" i="13"/>
  <c r="F10" i="13"/>
  <c r="G10" i="13" s="1"/>
  <c r="I9" i="13"/>
  <c r="F9" i="13"/>
  <c r="G9" i="13" s="1"/>
  <c r="I8" i="13"/>
  <c r="F8" i="13"/>
  <c r="G8" i="13" s="1"/>
  <c r="I7" i="13"/>
  <c r="F7" i="13"/>
  <c r="G7" i="13" s="1"/>
  <c r="I6" i="13"/>
  <c r="AJ7" i="5" s="1"/>
  <c r="F6" i="13"/>
  <c r="G6" i="13" s="1"/>
  <c r="AI7" i="5" s="1"/>
  <c r="I5" i="13"/>
  <c r="AJ6" i="5" s="1"/>
  <c r="F5" i="13"/>
  <c r="G5" i="13" s="1"/>
  <c r="AI6" i="5" s="1"/>
  <c r="I4" i="13"/>
  <c r="AJ5" i="5" s="1"/>
  <c r="F4" i="13"/>
  <c r="G4" i="13" s="1"/>
  <c r="AI5" i="5" s="1"/>
  <c r="I3" i="13"/>
  <c r="AJ4" i="5" s="1"/>
  <c r="F3" i="13"/>
  <c r="G3" i="13" s="1"/>
  <c r="AI4" i="5" s="1"/>
  <c r="I102" i="12"/>
  <c r="F102" i="12"/>
  <c r="G102" i="12" s="1"/>
  <c r="I101" i="12"/>
  <c r="F101" i="12"/>
  <c r="G101" i="12" s="1"/>
  <c r="I100" i="12"/>
  <c r="F100" i="12"/>
  <c r="G100" i="12" s="1"/>
  <c r="I99" i="12"/>
  <c r="F99" i="12"/>
  <c r="G99" i="12" s="1"/>
  <c r="I98" i="12"/>
  <c r="F98" i="12"/>
  <c r="G98" i="12" s="1"/>
  <c r="I97" i="12"/>
  <c r="F97" i="12"/>
  <c r="G97" i="12" s="1"/>
  <c r="I96" i="12"/>
  <c r="F96" i="12"/>
  <c r="G96" i="12" s="1"/>
  <c r="I95" i="12"/>
  <c r="F95" i="12"/>
  <c r="G95" i="12" s="1"/>
  <c r="I94" i="12"/>
  <c r="F94" i="12"/>
  <c r="G94" i="12" s="1"/>
  <c r="I93" i="12"/>
  <c r="F93" i="12"/>
  <c r="G93" i="12" s="1"/>
  <c r="I92" i="12"/>
  <c r="F92" i="12"/>
  <c r="G92" i="12" s="1"/>
  <c r="I91" i="12"/>
  <c r="F91" i="12"/>
  <c r="G91" i="12" s="1"/>
  <c r="I90" i="12"/>
  <c r="F90" i="12"/>
  <c r="G90" i="12" s="1"/>
  <c r="I89" i="12"/>
  <c r="F89" i="12"/>
  <c r="G89" i="12" s="1"/>
  <c r="I88" i="12"/>
  <c r="F88" i="12"/>
  <c r="G88" i="12" s="1"/>
  <c r="I87" i="12"/>
  <c r="F87" i="12"/>
  <c r="G87" i="12" s="1"/>
  <c r="I86" i="12"/>
  <c r="F86" i="12"/>
  <c r="G86" i="12" s="1"/>
  <c r="I85" i="12"/>
  <c r="F85" i="12"/>
  <c r="G85" i="12" s="1"/>
  <c r="I84" i="12"/>
  <c r="F84" i="12"/>
  <c r="G84" i="12" s="1"/>
  <c r="I83" i="12"/>
  <c r="F83" i="12"/>
  <c r="G83" i="12" s="1"/>
  <c r="I82" i="12"/>
  <c r="F82" i="12"/>
  <c r="G82" i="12" s="1"/>
  <c r="I81" i="12"/>
  <c r="F81" i="12"/>
  <c r="G81" i="12" s="1"/>
  <c r="I80" i="12"/>
  <c r="F80" i="12"/>
  <c r="G80" i="12" s="1"/>
  <c r="I79" i="12"/>
  <c r="F79" i="12"/>
  <c r="G79" i="12" s="1"/>
  <c r="I78" i="12"/>
  <c r="F78" i="12"/>
  <c r="G78" i="12" s="1"/>
  <c r="I77" i="12"/>
  <c r="F77" i="12"/>
  <c r="G77" i="12" s="1"/>
  <c r="I76" i="12"/>
  <c r="F76" i="12"/>
  <c r="G76" i="12" s="1"/>
  <c r="I75" i="12"/>
  <c r="F75" i="12"/>
  <c r="G75" i="12" s="1"/>
  <c r="I74" i="12"/>
  <c r="F74" i="12"/>
  <c r="G74" i="12" s="1"/>
  <c r="I73" i="12"/>
  <c r="F73" i="12"/>
  <c r="G73" i="12" s="1"/>
  <c r="I72" i="12"/>
  <c r="F72" i="12"/>
  <c r="G72" i="12" s="1"/>
  <c r="I71" i="12"/>
  <c r="F71" i="12"/>
  <c r="G71" i="12" s="1"/>
  <c r="I70" i="12"/>
  <c r="F70" i="12"/>
  <c r="G70" i="12" s="1"/>
  <c r="I69" i="12"/>
  <c r="F69" i="12"/>
  <c r="G69" i="12" s="1"/>
  <c r="I68" i="12"/>
  <c r="F68" i="12"/>
  <c r="G68" i="12" s="1"/>
  <c r="I67" i="12"/>
  <c r="F67" i="12"/>
  <c r="G67" i="12" s="1"/>
  <c r="I66" i="12"/>
  <c r="F66" i="12"/>
  <c r="G66" i="12" s="1"/>
  <c r="I65" i="12"/>
  <c r="F65" i="12"/>
  <c r="G65" i="12" s="1"/>
  <c r="I64" i="12"/>
  <c r="F64" i="12"/>
  <c r="G64" i="12" s="1"/>
  <c r="I63" i="12"/>
  <c r="F63" i="12"/>
  <c r="G63" i="12" s="1"/>
  <c r="I62" i="12"/>
  <c r="F62" i="12"/>
  <c r="G62" i="12" s="1"/>
  <c r="I61" i="12"/>
  <c r="F61" i="12"/>
  <c r="G61" i="12" s="1"/>
  <c r="I60" i="12"/>
  <c r="F60" i="12"/>
  <c r="G60" i="12" s="1"/>
  <c r="I59" i="12"/>
  <c r="F59" i="12"/>
  <c r="G59" i="12" s="1"/>
  <c r="I58" i="12"/>
  <c r="F58" i="12"/>
  <c r="G58" i="12" s="1"/>
  <c r="I57" i="12"/>
  <c r="F57" i="12"/>
  <c r="G57" i="12" s="1"/>
  <c r="I56" i="12"/>
  <c r="F56" i="12"/>
  <c r="G56" i="12" s="1"/>
  <c r="I55" i="12"/>
  <c r="F55" i="12"/>
  <c r="G55" i="12" s="1"/>
  <c r="I54" i="12"/>
  <c r="F54" i="12"/>
  <c r="G54" i="12" s="1"/>
  <c r="I53" i="12"/>
  <c r="F53" i="12"/>
  <c r="G53" i="12" s="1"/>
  <c r="I52" i="12"/>
  <c r="F52" i="12"/>
  <c r="G52" i="12" s="1"/>
  <c r="I51" i="12"/>
  <c r="F51" i="12"/>
  <c r="G51" i="12" s="1"/>
  <c r="I50" i="12"/>
  <c r="F50" i="12"/>
  <c r="G50" i="12" s="1"/>
  <c r="I49" i="12"/>
  <c r="F49" i="12"/>
  <c r="G49" i="12" s="1"/>
  <c r="I48" i="12"/>
  <c r="F48" i="12"/>
  <c r="G48" i="12" s="1"/>
  <c r="I47" i="12"/>
  <c r="F47" i="12"/>
  <c r="G47" i="12" s="1"/>
  <c r="I46" i="12"/>
  <c r="F46" i="12"/>
  <c r="G46" i="12" s="1"/>
  <c r="I45" i="12"/>
  <c r="F45" i="12"/>
  <c r="G45" i="12" s="1"/>
  <c r="I44" i="12"/>
  <c r="F44" i="12"/>
  <c r="G44" i="12" s="1"/>
  <c r="I43" i="12"/>
  <c r="F43" i="12"/>
  <c r="G43" i="12" s="1"/>
  <c r="I42" i="12"/>
  <c r="F42" i="12"/>
  <c r="G42" i="12" s="1"/>
  <c r="I41" i="12"/>
  <c r="F41" i="12"/>
  <c r="G41" i="12" s="1"/>
  <c r="I40" i="12"/>
  <c r="F40" i="12"/>
  <c r="G40" i="12" s="1"/>
  <c r="I39" i="12"/>
  <c r="F39" i="12"/>
  <c r="G39" i="12" s="1"/>
  <c r="I38" i="12"/>
  <c r="F38" i="12"/>
  <c r="G38" i="12" s="1"/>
  <c r="I37" i="12"/>
  <c r="F37" i="12"/>
  <c r="G37" i="12" s="1"/>
  <c r="I36" i="12"/>
  <c r="F36" i="12"/>
  <c r="G36" i="12" s="1"/>
  <c r="I35" i="12"/>
  <c r="F35" i="12"/>
  <c r="G35" i="12" s="1"/>
  <c r="I34" i="12"/>
  <c r="F34" i="12"/>
  <c r="G34" i="12" s="1"/>
  <c r="I33" i="12"/>
  <c r="F33" i="12"/>
  <c r="G33" i="12" s="1"/>
  <c r="I32" i="12"/>
  <c r="F32" i="12"/>
  <c r="G32" i="12" s="1"/>
  <c r="I31" i="12"/>
  <c r="F31" i="12"/>
  <c r="G31" i="12" s="1"/>
  <c r="I30" i="12"/>
  <c r="F30" i="12"/>
  <c r="G30" i="12" s="1"/>
  <c r="I29" i="12"/>
  <c r="F29" i="12"/>
  <c r="G29" i="12" s="1"/>
  <c r="I28" i="12"/>
  <c r="F28" i="12"/>
  <c r="G28" i="12" s="1"/>
  <c r="I27" i="12"/>
  <c r="F27" i="12"/>
  <c r="G27" i="12" s="1"/>
  <c r="I26" i="12"/>
  <c r="F26" i="12"/>
  <c r="G26" i="12" s="1"/>
  <c r="I25" i="12"/>
  <c r="F25" i="12"/>
  <c r="G25" i="12" s="1"/>
  <c r="I24" i="12"/>
  <c r="F24" i="12"/>
  <c r="G24" i="12" s="1"/>
  <c r="I23" i="12"/>
  <c r="F23" i="12"/>
  <c r="G23" i="12" s="1"/>
  <c r="I22" i="12"/>
  <c r="F22" i="12"/>
  <c r="G22" i="12" s="1"/>
  <c r="I21" i="12"/>
  <c r="F21" i="12"/>
  <c r="G21" i="12" s="1"/>
  <c r="I20" i="12"/>
  <c r="F20" i="12"/>
  <c r="G20" i="12" s="1"/>
  <c r="I19" i="12"/>
  <c r="F19" i="12"/>
  <c r="G19" i="12" s="1"/>
  <c r="I18" i="12"/>
  <c r="F18" i="12"/>
  <c r="G18" i="12" s="1"/>
  <c r="I17" i="12"/>
  <c r="F17" i="12"/>
  <c r="G17" i="12" s="1"/>
  <c r="I16" i="12"/>
  <c r="F16" i="12"/>
  <c r="G16" i="12" s="1"/>
  <c r="I15" i="12"/>
  <c r="F15" i="12"/>
  <c r="G15" i="12" s="1"/>
  <c r="I14" i="12"/>
  <c r="F14" i="12"/>
  <c r="G14" i="12" s="1"/>
  <c r="I13" i="12"/>
  <c r="F13" i="12"/>
  <c r="G13" i="12" s="1"/>
  <c r="I12" i="12"/>
  <c r="F12" i="12"/>
  <c r="G12" i="12" s="1"/>
  <c r="I11" i="12"/>
  <c r="F11" i="12"/>
  <c r="G11" i="12" s="1"/>
  <c r="I10" i="12"/>
  <c r="F10" i="12"/>
  <c r="G10" i="12" s="1"/>
  <c r="I9" i="12"/>
  <c r="F9" i="12"/>
  <c r="G9" i="12" s="1"/>
  <c r="I8" i="12"/>
  <c r="F8" i="12"/>
  <c r="G8" i="12" s="1"/>
  <c r="I7" i="12"/>
  <c r="F7" i="12"/>
  <c r="G7" i="12" s="1"/>
  <c r="I6" i="12"/>
  <c r="AF7" i="5" s="1"/>
  <c r="F6" i="12"/>
  <c r="G6" i="12" s="1"/>
  <c r="AE7" i="5" s="1"/>
  <c r="AG7" i="5" s="1"/>
  <c r="I5" i="12"/>
  <c r="AF6" i="5" s="1"/>
  <c r="F5" i="12"/>
  <c r="G5" i="12" s="1"/>
  <c r="AE6" i="5" s="1"/>
  <c r="AG6" i="5" s="1"/>
  <c r="I4" i="12"/>
  <c r="AF5" i="5" s="1"/>
  <c r="F4" i="12"/>
  <c r="G4" i="12" s="1"/>
  <c r="AE5" i="5" s="1"/>
  <c r="I3" i="12"/>
  <c r="AF4" i="5" s="1"/>
  <c r="F3" i="12"/>
  <c r="G3" i="12" s="1"/>
  <c r="AE4" i="5" s="1"/>
  <c r="I102" i="11"/>
  <c r="F102" i="11"/>
  <c r="G102" i="11" s="1"/>
  <c r="I101" i="11"/>
  <c r="F101" i="11"/>
  <c r="G101" i="11" s="1"/>
  <c r="I100" i="11"/>
  <c r="F100" i="11"/>
  <c r="G100" i="11" s="1"/>
  <c r="I99" i="11"/>
  <c r="F99" i="11"/>
  <c r="G99" i="11" s="1"/>
  <c r="I98" i="11"/>
  <c r="F98" i="11"/>
  <c r="G98" i="11" s="1"/>
  <c r="I97" i="11"/>
  <c r="F97" i="11"/>
  <c r="G97" i="11" s="1"/>
  <c r="I96" i="11"/>
  <c r="F96" i="11"/>
  <c r="G96" i="11" s="1"/>
  <c r="I95" i="11"/>
  <c r="F95" i="11"/>
  <c r="G95" i="11" s="1"/>
  <c r="I94" i="11"/>
  <c r="F94" i="11"/>
  <c r="G94" i="11" s="1"/>
  <c r="I93" i="11"/>
  <c r="F93" i="11"/>
  <c r="G93" i="11" s="1"/>
  <c r="I92" i="11"/>
  <c r="F92" i="11"/>
  <c r="G92" i="11" s="1"/>
  <c r="I91" i="11"/>
  <c r="F91" i="11"/>
  <c r="G91" i="11" s="1"/>
  <c r="I90" i="11"/>
  <c r="F90" i="11"/>
  <c r="G90" i="11" s="1"/>
  <c r="I89" i="11"/>
  <c r="F89" i="11"/>
  <c r="G89" i="11" s="1"/>
  <c r="I88" i="11"/>
  <c r="F88" i="11"/>
  <c r="G88" i="11" s="1"/>
  <c r="I87" i="11"/>
  <c r="F87" i="11"/>
  <c r="G87" i="11" s="1"/>
  <c r="I86" i="11"/>
  <c r="F86" i="11"/>
  <c r="G86" i="11" s="1"/>
  <c r="I85" i="11"/>
  <c r="F85" i="11"/>
  <c r="G85" i="11" s="1"/>
  <c r="I84" i="11"/>
  <c r="F84" i="11"/>
  <c r="G84" i="11" s="1"/>
  <c r="I83" i="11"/>
  <c r="F83" i="11"/>
  <c r="G83" i="11" s="1"/>
  <c r="I82" i="11"/>
  <c r="F82" i="11"/>
  <c r="G82" i="11" s="1"/>
  <c r="I81" i="11"/>
  <c r="F81" i="11"/>
  <c r="G81" i="11" s="1"/>
  <c r="I80" i="11"/>
  <c r="F80" i="11"/>
  <c r="G80" i="11" s="1"/>
  <c r="I79" i="11"/>
  <c r="F79" i="11"/>
  <c r="G79" i="11" s="1"/>
  <c r="I78" i="11"/>
  <c r="F78" i="11"/>
  <c r="G78" i="11" s="1"/>
  <c r="I77" i="11"/>
  <c r="F77" i="11"/>
  <c r="G77" i="11" s="1"/>
  <c r="I76" i="11"/>
  <c r="F76" i="11"/>
  <c r="G76" i="11" s="1"/>
  <c r="I75" i="11"/>
  <c r="F75" i="11"/>
  <c r="G75" i="11" s="1"/>
  <c r="I74" i="11"/>
  <c r="F74" i="11"/>
  <c r="G74" i="11" s="1"/>
  <c r="I73" i="11"/>
  <c r="F73" i="11"/>
  <c r="G73" i="11" s="1"/>
  <c r="I72" i="11"/>
  <c r="F72" i="11"/>
  <c r="G72" i="11" s="1"/>
  <c r="I71" i="11"/>
  <c r="F71" i="11"/>
  <c r="G71" i="11" s="1"/>
  <c r="I70" i="11"/>
  <c r="F70" i="11"/>
  <c r="G70" i="11" s="1"/>
  <c r="I69" i="11"/>
  <c r="F69" i="11"/>
  <c r="G69" i="11" s="1"/>
  <c r="I68" i="11"/>
  <c r="F68" i="11"/>
  <c r="G68" i="11" s="1"/>
  <c r="I67" i="11"/>
  <c r="F67" i="11"/>
  <c r="G67" i="11" s="1"/>
  <c r="I66" i="11"/>
  <c r="F66" i="11"/>
  <c r="G66" i="11" s="1"/>
  <c r="I65" i="11"/>
  <c r="F65" i="11"/>
  <c r="G65" i="11" s="1"/>
  <c r="I64" i="11"/>
  <c r="F64" i="11"/>
  <c r="G64" i="11" s="1"/>
  <c r="I63" i="11"/>
  <c r="F63" i="11"/>
  <c r="G63" i="11" s="1"/>
  <c r="I62" i="11"/>
  <c r="F62" i="11"/>
  <c r="G62" i="11" s="1"/>
  <c r="I61" i="11"/>
  <c r="F61" i="11"/>
  <c r="G61" i="11" s="1"/>
  <c r="I60" i="11"/>
  <c r="F60" i="11"/>
  <c r="G60" i="11" s="1"/>
  <c r="I59" i="11"/>
  <c r="F59" i="11"/>
  <c r="G59" i="11" s="1"/>
  <c r="I58" i="11"/>
  <c r="F58" i="11"/>
  <c r="G58" i="11" s="1"/>
  <c r="I57" i="11"/>
  <c r="F57" i="11"/>
  <c r="G57" i="11" s="1"/>
  <c r="I56" i="11"/>
  <c r="F56" i="11"/>
  <c r="G56" i="11" s="1"/>
  <c r="I55" i="11"/>
  <c r="F55" i="11"/>
  <c r="G55" i="11" s="1"/>
  <c r="I54" i="11"/>
  <c r="F54" i="11"/>
  <c r="G54" i="11" s="1"/>
  <c r="I53" i="11"/>
  <c r="F53" i="11"/>
  <c r="G53" i="11" s="1"/>
  <c r="I52" i="11"/>
  <c r="F52" i="11"/>
  <c r="G52" i="11" s="1"/>
  <c r="I51" i="11"/>
  <c r="F51" i="11"/>
  <c r="G51" i="11" s="1"/>
  <c r="I50" i="11"/>
  <c r="F50" i="11"/>
  <c r="G50" i="11" s="1"/>
  <c r="I49" i="11"/>
  <c r="F49" i="11"/>
  <c r="G49" i="11" s="1"/>
  <c r="I48" i="11"/>
  <c r="F48" i="11"/>
  <c r="G48" i="11" s="1"/>
  <c r="I47" i="11"/>
  <c r="F47" i="11"/>
  <c r="G47" i="11" s="1"/>
  <c r="I46" i="11"/>
  <c r="F46" i="11"/>
  <c r="G46" i="11" s="1"/>
  <c r="I45" i="11"/>
  <c r="F45" i="11"/>
  <c r="G45" i="11" s="1"/>
  <c r="I44" i="11"/>
  <c r="F44" i="11"/>
  <c r="G44" i="11" s="1"/>
  <c r="I43" i="11"/>
  <c r="F43" i="11"/>
  <c r="G43" i="11" s="1"/>
  <c r="I42" i="11"/>
  <c r="F42" i="11"/>
  <c r="G42" i="11" s="1"/>
  <c r="I41" i="11"/>
  <c r="F41" i="11"/>
  <c r="G41" i="11" s="1"/>
  <c r="I40" i="11"/>
  <c r="F40" i="11"/>
  <c r="G40" i="11" s="1"/>
  <c r="I39" i="11"/>
  <c r="F39" i="11"/>
  <c r="G39" i="11" s="1"/>
  <c r="I38" i="11"/>
  <c r="F38" i="11"/>
  <c r="G38" i="11" s="1"/>
  <c r="I37" i="11"/>
  <c r="F37" i="11"/>
  <c r="G37" i="11" s="1"/>
  <c r="I36" i="11"/>
  <c r="F36" i="11"/>
  <c r="G36" i="11" s="1"/>
  <c r="I35" i="11"/>
  <c r="F35" i="11"/>
  <c r="G35" i="11" s="1"/>
  <c r="I34" i="11"/>
  <c r="F34" i="11"/>
  <c r="G34" i="11" s="1"/>
  <c r="I33" i="11"/>
  <c r="F33" i="11"/>
  <c r="G33" i="11" s="1"/>
  <c r="I32" i="11"/>
  <c r="F32" i="11"/>
  <c r="G32" i="11" s="1"/>
  <c r="I31" i="11"/>
  <c r="F31" i="11"/>
  <c r="G31" i="11" s="1"/>
  <c r="I30" i="11"/>
  <c r="F30" i="11"/>
  <c r="G30" i="11" s="1"/>
  <c r="I29" i="11"/>
  <c r="F29" i="11"/>
  <c r="G29" i="11" s="1"/>
  <c r="I28" i="11"/>
  <c r="F28" i="11"/>
  <c r="G28" i="11" s="1"/>
  <c r="I27" i="11"/>
  <c r="F27" i="11"/>
  <c r="G27" i="11" s="1"/>
  <c r="I26" i="11"/>
  <c r="F26" i="11"/>
  <c r="G26" i="11" s="1"/>
  <c r="I25" i="11"/>
  <c r="F25" i="11"/>
  <c r="G25" i="11" s="1"/>
  <c r="I24" i="11"/>
  <c r="F24" i="11"/>
  <c r="G24" i="11" s="1"/>
  <c r="I23" i="11"/>
  <c r="F23" i="11"/>
  <c r="G23" i="11" s="1"/>
  <c r="I22" i="11"/>
  <c r="F22" i="11"/>
  <c r="G22" i="11" s="1"/>
  <c r="I21" i="11"/>
  <c r="F21" i="11"/>
  <c r="G21" i="11" s="1"/>
  <c r="I20" i="11"/>
  <c r="F20" i="11"/>
  <c r="G20" i="11" s="1"/>
  <c r="I19" i="11"/>
  <c r="F19" i="11"/>
  <c r="G19" i="11" s="1"/>
  <c r="I18" i="11"/>
  <c r="F18" i="11"/>
  <c r="G18" i="11" s="1"/>
  <c r="I17" i="11"/>
  <c r="F17" i="11"/>
  <c r="G17" i="11" s="1"/>
  <c r="I16" i="11"/>
  <c r="F16" i="11"/>
  <c r="G16" i="11" s="1"/>
  <c r="I15" i="11"/>
  <c r="F15" i="11"/>
  <c r="G15" i="11" s="1"/>
  <c r="I14" i="11"/>
  <c r="F14" i="11"/>
  <c r="G14" i="11" s="1"/>
  <c r="I13" i="11"/>
  <c r="F13" i="11"/>
  <c r="G13" i="11" s="1"/>
  <c r="I12" i="11"/>
  <c r="F12" i="11"/>
  <c r="G12" i="11" s="1"/>
  <c r="I11" i="11"/>
  <c r="F11" i="11"/>
  <c r="G11" i="11" s="1"/>
  <c r="I10" i="11"/>
  <c r="F10" i="11"/>
  <c r="G10" i="11" s="1"/>
  <c r="I9" i="11"/>
  <c r="F9" i="11"/>
  <c r="G9" i="11" s="1"/>
  <c r="I8" i="11"/>
  <c r="F8" i="11"/>
  <c r="G8" i="11" s="1"/>
  <c r="I7" i="11"/>
  <c r="F7" i="11"/>
  <c r="G7" i="11" s="1"/>
  <c r="I6" i="11"/>
  <c r="AB7" i="5" s="1"/>
  <c r="F6" i="11"/>
  <c r="G6" i="11" s="1"/>
  <c r="AA7" i="5" s="1"/>
  <c r="I5" i="11"/>
  <c r="AB6" i="5" s="1"/>
  <c r="F5" i="11"/>
  <c r="G5" i="11" s="1"/>
  <c r="AA6" i="5" s="1"/>
  <c r="I4" i="11"/>
  <c r="AB5" i="5" s="1"/>
  <c r="F4" i="11"/>
  <c r="G4" i="11" s="1"/>
  <c r="AA5" i="5" s="1"/>
  <c r="I3" i="11"/>
  <c r="AB4" i="5" s="1"/>
  <c r="F3" i="11"/>
  <c r="G3" i="11" s="1"/>
  <c r="AA4" i="5" s="1"/>
  <c r="I102" i="10"/>
  <c r="F102" i="10"/>
  <c r="G102" i="10" s="1"/>
  <c r="I101" i="10"/>
  <c r="F101" i="10"/>
  <c r="G101" i="10" s="1"/>
  <c r="I100" i="10"/>
  <c r="F100" i="10"/>
  <c r="G100" i="10" s="1"/>
  <c r="I99" i="10"/>
  <c r="F99" i="10"/>
  <c r="G99" i="10" s="1"/>
  <c r="I98" i="10"/>
  <c r="F98" i="10"/>
  <c r="G98" i="10" s="1"/>
  <c r="I97" i="10"/>
  <c r="F97" i="10"/>
  <c r="G97" i="10" s="1"/>
  <c r="I96" i="10"/>
  <c r="F96" i="10"/>
  <c r="G96" i="10" s="1"/>
  <c r="I95" i="10"/>
  <c r="F95" i="10"/>
  <c r="G95" i="10" s="1"/>
  <c r="I94" i="10"/>
  <c r="F94" i="10"/>
  <c r="G94" i="10" s="1"/>
  <c r="I93" i="10"/>
  <c r="F93" i="10"/>
  <c r="G93" i="10" s="1"/>
  <c r="I92" i="10"/>
  <c r="F92" i="10"/>
  <c r="G92" i="10" s="1"/>
  <c r="I91" i="10"/>
  <c r="F91" i="10"/>
  <c r="G91" i="10" s="1"/>
  <c r="I90" i="10"/>
  <c r="F90" i="10"/>
  <c r="G90" i="10" s="1"/>
  <c r="I89" i="10"/>
  <c r="F89" i="10"/>
  <c r="G89" i="10" s="1"/>
  <c r="I88" i="10"/>
  <c r="F88" i="10"/>
  <c r="G88" i="10" s="1"/>
  <c r="I87" i="10"/>
  <c r="F87" i="10"/>
  <c r="G87" i="10" s="1"/>
  <c r="I86" i="10"/>
  <c r="F86" i="10"/>
  <c r="G86" i="10" s="1"/>
  <c r="I85" i="10"/>
  <c r="F85" i="10"/>
  <c r="G85" i="10" s="1"/>
  <c r="I84" i="10"/>
  <c r="F84" i="10"/>
  <c r="G84" i="10" s="1"/>
  <c r="I83" i="10"/>
  <c r="F83" i="10"/>
  <c r="G83" i="10" s="1"/>
  <c r="I82" i="10"/>
  <c r="F82" i="10"/>
  <c r="G82" i="10" s="1"/>
  <c r="I81" i="10"/>
  <c r="F81" i="10"/>
  <c r="G81" i="10" s="1"/>
  <c r="I80" i="10"/>
  <c r="F80" i="10"/>
  <c r="G80" i="10" s="1"/>
  <c r="I79" i="10"/>
  <c r="F79" i="10"/>
  <c r="G79" i="10" s="1"/>
  <c r="I78" i="10"/>
  <c r="F78" i="10"/>
  <c r="G78" i="10" s="1"/>
  <c r="I77" i="10"/>
  <c r="F77" i="10"/>
  <c r="G77" i="10" s="1"/>
  <c r="I76" i="10"/>
  <c r="F76" i="10"/>
  <c r="G76" i="10" s="1"/>
  <c r="I75" i="10"/>
  <c r="F75" i="10"/>
  <c r="G75" i="10" s="1"/>
  <c r="I74" i="10"/>
  <c r="F74" i="10"/>
  <c r="G74" i="10" s="1"/>
  <c r="I73" i="10"/>
  <c r="F73" i="10"/>
  <c r="G73" i="10" s="1"/>
  <c r="I72" i="10"/>
  <c r="F72" i="10"/>
  <c r="G72" i="10" s="1"/>
  <c r="I71" i="10"/>
  <c r="F71" i="10"/>
  <c r="G71" i="10" s="1"/>
  <c r="I70" i="10"/>
  <c r="F70" i="10"/>
  <c r="G70" i="10" s="1"/>
  <c r="I69" i="10"/>
  <c r="F69" i="10"/>
  <c r="G69" i="10" s="1"/>
  <c r="I68" i="10"/>
  <c r="F68" i="10"/>
  <c r="G68" i="10" s="1"/>
  <c r="I67" i="10"/>
  <c r="F67" i="10"/>
  <c r="G67" i="10" s="1"/>
  <c r="I66" i="10"/>
  <c r="F66" i="10"/>
  <c r="G66" i="10" s="1"/>
  <c r="I65" i="10"/>
  <c r="F65" i="10"/>
  <c r="G65" i="10" s="1"/>
  <c r="I64" i="10"/>
  <c r="F64" i="10"/>
  <c r="G64" i="10" s="1"/>
  <c r="I63" i="10"/>
  <c r="F63" i="10"/>
  <c r="G63" i="10" s="1"/>
  <c r="I62" i="10"/>
  <c r="F62" i="10"/>
  <c r="G62" i="10" s="1"/>
  <c r="I61" i="10"/>
  <c r="F61" i="10"/>
  <c r="G61" i="10" s="1"/>
  <c r="I60" i="10"/>
  <c r="F60" i="10"/>
  <c r="G60" i="10" s="1"/>
  <c r="I59" i="10"/>
  <c r="F59" i="10"/>
  <c r="G59" i="10" s="1"/>
  <c r="I58" i="10"/>
  <c r="F58" i="10"/>
  <c r="G58" i="10" s="1"/>
  <c r="I57" i="10"/>
  <c r="F57" i="10"/>
  <c r="G57" i="10" s="1"/>
  <c r="I56" i="10"/>
  <c r="F56" i="10"/>
  <c r="G56" i="10" s="1"/>
  <c r="I55" i="10"/>
  <c r="F55" i="10"/>
  <c r="G55" i="10" s="1"/>
  <c r="I54" i="10"/>
  <c r="F54" i="10"/>
  <c r="G54" i="10" s="1"/>
  <c r="I53" i="10"/>
  <c r="F53" i="10"/>
  <c r="G53" i="10" s="1"/>
  <c r="I52" i="10"/>
  <c r="F52" i="10"/>
  <c r="G52" i="10" s="1"/>
  <c r="I51" i="10"/>
  <c r="F51" i="10"/>
  <c r="G51" i="10" s="1"/>
  <c r="I50" i="10"/>
  <c r="F50" i="10"/>
  <c r="G50" i="10" s="1"/>
  <c r="I49" i="10"/>
  <c r="F49" i="10"/>
  <c r="G49" i="10" s="1"/>
  <c r="I48" i="10"/>
  <c r="F48" i="10"/>
  <c r="G48" i="10" s="1"/>
  <c r="I47" i="10"/>
  <c r="F47" i="10"/>
  <c r="G47" i="10" s="1"/>
  <c r="I46" i="10"/>
  <c r="F46" i="10"/>
  <c r="G46" i="10" s="1"/>
  <c r="I45" i="10"/>
  <c r="F45" i="10"/>
  <c r="G45" i="10" s="1"/>
  <c r="I44" i="10"/>
  <c r="F44" i="10"/>
  <c r="G44" i="10" s="1"/>
  <c r="I43" i="10"/>
  <c r="F43" i="10"/>
  <c r="G43" i="10" s="1"/>
  <c r="I42" i="10"/>
  <c r="F42" i="10"/>
  <c r="G42" i="10" s="1"/>
  <c r="I41" i="10"/>
  <c r="F41" i="10"/>
  <c r="G41" i="10" s="1"/>
  <c r="I40" i="10"/>
  <c r="F40" i="10"/>
  <c r="G40" i="10" s="1"/>
  <c r="I39" i="10"/>
  <c r="F39" i="10"/>
  <c r="G39" i="10" s="1"/>
  <c r="I38" i="10"/>
  <c r="F38" i="10"/>
  <c r="G38" i="10" s="1"/>
  <c r="I37" i="10"/>
  <c r="F37" i="10"/>
  <c r="G37" i="10" s="1"/>
  <c r="I36" i="10"/>
  <c r="F36" i="10"/>
  <c r="G36" i="10" s="1"/>
  <c r="I35" i="10"/>
  <c r="F35" i="10"/>
  <c r="G35" i="10" s="1"/>
  <c r="I34" i="10"/>
  <c r="F34" i="10"/>
  <c r="G34" i="10" s="1"/>
  <c r="I33" i="10"/>
  <c r="F33" i="10"/>
  <c r="G33" i="10" s="1"/>
  <c r="I32" i="10"/>
  <c r="F32" i="10"/>
  <c r="G32" i="10" s="1"/>
  <c r="I31" i="10"/>
  <c r="F31" i="10"/>
  <c r="G31" i="10" s="1"/>
  <c r="I30" i="10"/>
  <c r="F30" i="10"/>
  <c r="G30" i="10" s="1"/>
  <c r="I29" i="10"/>
  <c r="F29" i="10"/>
  <c r="G29" i="10" s="1"/>
  <c r="I28" i="10"/>
  <c r="F28" i="10"/>
  <c r="G28" i="10" s="1"/>
  <c r="I27" i="10"/>
  <c r="F27" i="10"/>
  <c r="G27" i="10" s="1"/>
  <c r="I26" i="10"/>
  <c r="F26" i="10"/>
  <c r="G26" i="10" s="1"/>
  <c r="I25" i="10"/>
  <c r="F25" i="10"/>
  <c r="G25" i="10" s="1"/>
  <c r="I24" i="10"/>
  <c r="F24" i="10"/>
  <c r="G24" i="10" s="1"/>
  <c r="I23" i="10"/>
  <c r="F23" i="10"/>
  <c r="G23" i="10" s="1"/>
  <c r="I22" i="10"/>
  <c r="F22" i="10"/>
  <c r="G22" i="10" s="1"/>
  <c r="I21" i="10"/>
  <c r="F21" i="10"/>
  <c r="G21" i="10" s="1"/>
  <c r="I20" i="10"/>
  <c r="F20" i="10"/>
  <c r="G20" i="10" s="1"/>
  <c r="I19" i="10"/>
  <c r="F19" i="10"/>
  <c r="G19" i="10" s="1"/>
  <c r="I18" i="10"/>
  <c r="F18" i="10"/>
  <c r="G18" i="10" s="1"/>
  <c r="I17" i="10"/>
  <c r="F17" i="10"/>
  <c r="G17" i="10" s="1"/>
  <c r="I16" i="10"/>
  <c r="F16" i="10"/>
  <c r="G16" i="10" s="1"/>
  <c r="I15" i="10"/>
  <c r="F15" i="10"/>
  <c r="G15" i="10" s="1"/>
  <c r="I14" i="10"/>
  <c r="F14" i="10"/>
  <c r="G14" i="10" s="1"/>
  <c r="I13" i="10"/>
  <c r="F13" i="10"/>
  <c r="G13" i="10" s="1"/>
  <c r="I12" i="10"/>
  <c r="F12" i="10"/>
  <c r="G12" i="10" s="1"/>
  <c r="I11" i="10"/>
  <c r="F11" i="10"/>
  <c r="G11" i="10" s="1"/>
  <c r="I10" i="10"/>
  <c r="F10" i="10"/>
  <c r="G10" i="10" s="1"/>
  <c r="I9" i="10"/>
  <c r="F9" i="10"/>
  <c r="G9" i="10" s="1"/>
  <c r="I8" i="10"/>
  <c r="F8" i="10"/>
  <c r="G8" i="10" s="1"/>
  <c r="I7" i="10"/>
  <c r="F7" i="10"/>
  <c r="G7" i="10" s="1"/>
  <c r="I6" i="10"/>
  <c r="X7" i="5" s="1"/>
  <c r="F6" i="10"/>
  <c r="G6" i="10" s="1"/>
  <c r="W7" i="5" s="1"/>
  <c r="I5" i="10"/>
  <c r="X6" i="5" s="1"/>
  <c r="F5" i="10"/>
  <c r="G5" i="10" s="1"/>
  <c r="W6" i="5" s="1"/>
  <c r="I4" i="10"/>
  <c r="X5" i="5" s="1"/>
  <c r="F4" i="10"/>
  <c r="G4" i="10" s="1"/>
  <c r="W5" i="5" s="1"/>
  <c r="I3" i="10"/>
  <c r="X4" i="5" s="1"/>
  <c r="F3" i="10"/>
  <c r="G3" i="10" s="1"/>
  <c r="W4" i="5" s="1"/>
  <c r="I102" i="9"/>
  <c r="F102" i="9"/>
  <c r="G102" i="9" s="1"/>
  <c r="I101" i="9"/>
  <c r="F101" i="9"/>
  <c r="G101" i="9" s="1"/>
  <c r="I100" i="9"/>
  <c r="F100" i="9"/>
  <c r="G100" i="9" s="1"/>
  <c r="I99" i="9"/>
  <c r="F99" i="9"/>
  <c r="G99" i="9" s="1"/>
  <c r="I98" i="9"/>
  <c r="F98" i="9"/>
  <c r="G98" i="9" s="1"/>
  <c r="I97" i="9"/>
  <c r="F97" i="9"/>
  <c r="G97" i="9" s="1"/>
  <c r="I96" i="9"/>
  <c r="F96" i="9"/>
  <c r="G96" i="9" s="1"/>
  <c r="I95" i="9"/>
  <c r="F95" i="9"/>
  <c r="G95" i="9" s="1"/>
  <c r="I94" i="9"/>
  <c r="F94" i="9"/>
  <c r="G94" i="9" s="1"/>
  <c r="I93" i="9"/>
  <c r="F93" i="9"/>
  <c r="G93" i="9" s="1"/>
  <c r="I92" i="9"/>
  <c r="F92" i="9"/>
  <c r="G92" i="9" s="1"/>
  <c r="I91" i="9"/>
  <c r="F91" i="9"/>
  <c r="G91" i="9" s="1"/>
  <c r="I90" i="9"/>
  <c r="F90" i="9"/>
  <c r="G90" i="9" s="1"/>
  <c r="I89" i="9"/>
  <c r="F89" i="9"/>
  <c r="G89" i="9" s="1"/>
  <c r="I88" i="9"/>
  <c r="F88" i="9"/>
  <c r="G88" i="9" s="1"/>
  <c r="I87" i="9"/>
  <c r="F87" i="9"/>
  <c r="G87" i="9" s="1"/>
  <c r="I86" i="9"/>
  <c r="F86" i="9"/>
  <c r="G86" i="9" s="1"/>
  <c r="I85" i="9"/>
  <c r="F85" i="9"/>
  <c r="G85" i="9" s="1"/>
  <c r="I84" i="9"/>
  <c r="F84" i="9"/>
  <c r="G84" i="9" s="1"/>
  <c r="I83" i="9"/>
  <c r="F83" i="9"/>
  <c r="G83" i="9" s="1"/>
  <c r="I82" i="9"/>
  <c r="F82" i="9"/>
  <c r="G82" i="9" s="1"/>
  <c r="I81" i="9"/>
  <c r="F81" i="9"/>
  <c r="G81" i="9" s="1"/>
  <c r="I80" i="9"/>
  <c r="F80" i="9"/>
  <c r="G80" i="9" s="1"/>
  <c r="I79" i="9"/>
  <c r="F79" i="9"/>
  <c r="G79" i="9" s="1"/>
  <c r="I78" i="9"/>
  <c r="F78" i="9"/>
  <c r="G78" i="9" s="1"/>
  <c r="I77" i="9"/>
  <c r="F77" i="9"/>
  <c r="G77" i="9" s="1"/>
  <c r="I76" i="9"/>
  <c r="F76" i="9"/>
  <c r="G76" i="9" s="1"/>
  <c r="I75" i="9"/>
  <c r="F75" i="9"/>
  <c r="G75" i="9" s="1"/>
  <c r="I74" i="9"/>
  <c r="F74" i="9"/>
  <c r="G74" i="9" s="1"/>
  <c r="I73" i="9"/>
  <c r="F73" i="9"/>
  <c r="G73" i="9" s="1"/>
  <c r="I72" i="9"/>
  <c r="F72" i="9"/>
  <c r="G72" i="9" s="1"/>
  <c r="I71" i="9"/>
  <c r="F71" i="9"/>
  <c r="G71" i="9" s="1"/>
  <c r="I70" i="9"/>
  <c r="F70" i="9"/>
  <c r="G70" i="9" s="1"/>
  <c r="I69" i="9"/>
  <c r="F69" i="9"/>
  <c r="G69" i="9" s="1"/>
  <c r="I68" i="9"/>
  <c r="F68" i="9"/>
  <c r="G68" i="9" s="1"/>
  <c r="I67" i="9"/>
  <c r="F67" i="9"/>
  <c r="G67" i="9" s="1"/>
  <c r="I66" i="9"/>
  <c r="F66" i="9"/>
  <c r="G66" i="9" s="1"/>
  <c r="I65" i="9"/>
  <c r="F65" i="9"/>
  <c r="G65" i="9" s="1"/>
  <c r="I64" i="9"/>
  <c r="F64" i="9"/>
  <c r="G64" i="9" s="1"/>
  <c r="I63" i="9"/>
  <c r="F63" i="9"/>
  <c r="G63" i="9" s="1"/>
  <c r="I62" i="9"/>
  <c r="F62" i="9"/>
  <c r="G62" i="9" s="1"/>
  <c r="I61" i="9"/>
  <c r="F61" i="9"/>
  <c r="G61" i="9" s="1"/>
  <c r="I60" i="9"/>
  <c r="F60" i="9"/>
  <c r="G60" i="9" s="1"/>
  <c r="I59" i="9"/>
  <c r="F59" i="9"/>
  <c r="G59" i="9" s="1"/>
  <c r="I58" i="9"/>
  <c r="F58" i="9"/>
  <c r="G58" i="9" s="1"/>
  <c r="I57" i="9"/>
  <c r="F57" i="9"/>
  <c r="G57" i="9" s="1"/>
  <c r="I56" i="9"/>
  <c r="F56" i="9"/>
  <c r="G56" i="9" s="1"/>
  <c r="I55" i="9"/>
  <c r="F55" i="9"/>
  <c r="G55" i="9" s="1"/>
  <c r="I54" i="9"/>
  <c r="F54" i="9"/>
  <c r="G54" i="9" s="1"/>
  <c r="I53" i="9"/>
  <c r="F53" i="9"/>
  <c r="G53" i="9" s="1"/>
  <c r="I52" i="9"/>
  <c r="F52" i="9"/>
  <c r="G52" i="9" s="1"/>
  <c r="I51" i="9"/>
  <c r="F51" i="9"/>
  <c r="G51" i="9" s="1"/>
  <c r="I50" i="9"/>
  <c r="F50" i="9"/>
  <c r="G50" i="9" s="1"/>
  <c r="I49" i="9"/>
  <c r="F49" i="9"/>
  <c r="G49" i="9" s="1"/>
  <c r="I48" i="9"/>
  <c r="F48" i="9"/>
  <c r="G48" i="9" s="1"/>
  <c r="I47" i="9"/>
  <c r="F47" i="9"/>
  <c r="G47" i="9" s="1"/>
  <c r="I46" i="9"/>
  <c r="F46" i="9"/>
  <c r="G46" i="9" s="1"/>
  <c r="I45" i="9"/>
  <c r="F45" i="9"/>
  <c r="G45" i="9" s="1"/>
  <c r="I44" i="9"/>
  <c r="F44" i="9"/>
  <c r="G44" i="9" s="1"/>
  <c r="I43" i="9"/>
  <c r="F43" i="9"/>
  <c r="G43" i="9" s="1"/>
  <c r="I42" i="9"/>
  <c r="F42" i="9"/>
  <c r="G42" i="9" s="1"/>
  <c r="I41" i="9"/>
  <c r="F41" i="9"/>
  <c r="G41" i="9" s="1"/>
  <c r="I40" i="9"/>
  <c r="F40" i="9"/>
  <c r="G40" i="9" s="1"/>
  <c r="I39" i="9"/>
  <c r="F39" i="9"/>
  <c r="G39" i="9" s="1"/>
  <c r="I38" i="9"/>
  <c r="F38" i="9"/>
  <c r="G38" i="9" s="1"/>
  <c r="I37" i="9"/>
  <c r="F37" i="9"/>
  <c r="G37" i="9" s="1"/>
  <c r="I36" i="9"/>
  <c r="F36" i="9"/>
  <c r="G36" i="9" s="1"/>
  <c r="I35" i="9"/>
  <c r="F35" i="9"/>
  <c r="G35" i="9" s="1"/>
  <c r="I34" i="9"/>
  <c r="F34" i="9"/>
  <c r="G34" i="9" s="1"/>
  <c r="I33" i="9"/>
  <c r="F33" i="9"/>
  <c r="G33" i="9" s="1"/>
  <c r="I32" i="9"/>
  <c r="F32" i="9"/>
  <c r="G32" i="9" s="1"/>
  <c r="I31" i="9"/>
  <c r="F31" i="9"/>
  <c r="G31" i="9" s="1"/>
  <c r="I30" i="9"/>
  <c r="F30" i="9"/>
  <c r="G30" i="9" s="1"/>
  <c r="I29" i="9"/>
  <c r="F29" i="9"/>
  <c r="G29" i="9" s="1"/>
  <c r="I28" i="9"/>
  <c r="F28" i="9"/>
  <c r="G28" i="9" s="1"/>
  <c r="I27" i="9"/>
  <c r="F27" i="9"/>
  <c r="G27" i="9" s="1"/>
  <c r="I26" i="9"/>
  <c r="F26" i="9"/>
  <c r="G26" i="9" s="1"/>
  <c r="I25" i="9"/>
  <c r="F25" i="9"/>
  <c r="G25" i="9" s="1"/>
  <c r="I24" i="9"/>
  <c r="F24" i="9"/>
  <c r="G24" i="9" s="1"/>
  <c r="I23" i="9"/>
  <c r="F23" i="9"/>
  <c r="G23" i="9" s="1"/>
  <c r="I22" i="9"/>
  <c r="F22" i="9"/>
  <c r="G22" i="9" s="1"/>
  <c r="I21" i="9"/>
  <c r="F21" i="9"/>
  <c r="G21" i="9" s="1"/>
  <c r="I20" i="9"/>
  <c r="F20" i="9"/>
  <c r="G20" i="9" s="1"/>
  <c r="I19" i="9"/>
  <c r="F19" i="9"/>
  <c r="G19" i="9" s="1"/>
  <c r="I18" i="9"/>
  <c r="F18" i="9"/>
  <c r="G18" i="9" s="1"/>
  <c r="I17" i="9"/>
  <c r="F17" i="9"/>
  <c r="G17" i="9" s="1"/>
  <c r="I16" i="9"/>
  <c r="F16" i="9"/>
  <c r="G16" i="9" s="1"/>
  <c r="I15" i="9"/>
  <c r="F15" i="9"/>
  <c r="G15" i="9" s="1"/>
  <c r="I14" i="9"/>
  <c r="F14" i="9"/>
  <c r="G14" i="9" s="1"/>
  <c r="I13" i="9"/>
  <c r="F13" i="9"/>
  <c r="G13" i="9" s="1"/>
  <c r="I12" i="9"/>
  <c r="F12" i="9"/>
  <c r="G12" i="9" s="1"/>
  <c r="I11" i="9"/>
  <c r="F11" i="9"/>
  <c r="G11" i="9" s="1"/>
  <c r="I10" i="9"/>
  <c r="F10" i="9"/>
  <c r="G10" i="9" s="1"/>
  <c r="I9" i="9"/>
  <c r="F9" i="9"/>
  <c r="G9" i="9" s="1"/>
  <c r="I8" i="9"/>
  <c r="F8" i="9"/>
  <c r="G8" i="9" s="1"/>
  <c r="I7" i="9"/>
  <c r="F7" i="9"/>
  <c r="G7" i="9" s="1"/>
  <c r="I6" i="9"/>
  <c r="T7" i="5" s="1"/>
  <c r="F6" i="9"/>
  <c r="G6" i="9" s="1"/>
  <c r="S7" i="5" s="1"/>
  <c r="I5" i="9"/>
  <c r="T6" i="5" s="1"/>
  <c r="F5" i="9"/>
  <c r="G5" i="9" s="1"/>
  <c r="S6" i="5" s="1"/>
  <c r="I4" i="9"/>
  <c r="T5" i="5" s="1"/>
  <c r="F4" i="9"/>
  <c r="G4" i="9" s="1"/>
  <c r="S5" i="5" s="1"/>
  <c r="I3" i="9"/>
  <c r="T4" i="5" s="1"/>
  <c r="F3" i="9"/>
  <c r="G3" i="9" s="1"/>
  <c r="S4" i="5" s="1"/>
  <c r="I102" i="8"/>
  <c r="F102" i="8"/>
  <c r="G102" i="8" s="1"/>
  <c r="I101" i="8"/>
  <c r="F101" i="8"/>
  <c r="G101" i="8" s="1"/>
  <c r="I100" i="8"/>
  <c r="F100" i="8"/>
  <c r="G100" i="8" s="1"/>
  <c r="I99" i="8"/>
  <c r="F99" i="8"/>
  <c r="G99" i="8" s="1"/>
  <c r="I98" i="8"/>
  <c r="F98" i="8"/>
  <c r="G98" i="8" s="1"/>
  <c r="I97" i="8"/>
  <c r="F97" i="8"/>
  <c r="G97" i="8" s="1"/>
  <c r="I96" i="8"/>
  <c r="F96" i="8"/>
  <c r="G96" i="8" s="1"/>
  <c r="I95" i="8"/>
  <c r="F95" i="8"/>
  <c r="G95" i="8" s="1"/>
  <c r="I94" i="8"/>
  <c r="F94" i="8"/>
  <c r="G94" i="8" s="1"/>
  <c r="I93" i="8"/>
  <c r="F93" i="8"/>
  <c r="G93" i="8" s="1"/>
  <c r="I92" i="8"/>
  <c r="F92" i="8"/>
  <c r="G92" i="8" s="1"/>
  <c r="I91" i="8"/>
  <c r="F91" i="8"/>
  <c r="G91" i="8" s="1"/>
  <c r="I90" i="8"/>
  <c r="F90" i="8"/>
  <c r="G90" i="8" s="1"/>
  <c r="I89" i="8"/>
  <c r="F89" i="8"/>
  <c r="G89" i="8" s="1"/>
  <c r="I88" i="8"/>
  <c r="F88" i="8"/>
  <c r="G88" i="8" s="1"/>
  <c r="I87" i="8"/>
  <c r="F87" i="8"/>
  <c r="G87" i="8" s="1"/>
  <c r="I86" i="8"/>
  <c r="F86" i="8"/>
  <c r="G86" i="8" s="1"/>
  <c r="I85" i="8"/>
  <c r="F85" i="8"/>
  <c r="G85" i="8" s="1"/>
  <c r="I84" i="8"/>
  <c r="F84" i="8"/>
  <c r="G84" i="8" s="1"/>
  <c r="I83" i="8"/>
  <c r="F83" i="8"/>
  <c r="G83" i="8" s="1"/>
  <c r="I82" i="8"/>
  <c r="F82" i="8"/>
  <c r="G82" i="8" s="1"/>
  <c r="I81" i="8"/>
  <c r="F81" i="8"/>
  <c r="G81" i="8" s="1"/>
  <c r="I80" i="8"/>
  <c r="F80" i="8"/>
  <c r="G80" i="8" s="1"/>
  <c r="I79" i="8"/>
  <c r="F79" i="8"/>
  <c r="G79" i="8" s="1"/>
  <c r="I78" i="8"/>
  <c r="F78" i="8"/>
  <c r="G78" i="8" s="1"/>
  <c r="I77" i="8"/>
  <c r="F77" i="8"/>
  <c r="G77" i="8" s="1"/>
  <c r="I76" i="8"/>
  <c r="F76" i="8"/>
  <c r="G76" i="8" s="1"/>
  <c r="I75" i="8"/>
  <c r="F75" i="8"/>
  <c r="G75" i="8" s="1"/>
  <c r="I74" i="8"/>
  <c r="F74" i="8"/>
  <c r="G74" i="8" s="1"/>
  <c r="I73" i="8"/>
  <c r="F73" i="8"/>
  <c r="G73" i="8" s="1"/>
  <c r="I72" i="8"/>
  <c r="F72" i="8"/>
  <c r="G72" i="8" s="1"/>
  <c r="I71" i="8"/>
  <c r="F71" i="8"/>
  <c r="G71" i="8" s="1"/>
  <c r="I70" i="8"/>
  <c r="F70" i="8"/>
  <c r="G70" i="8" s="1"/>
  <c r="I69" i="8"/>
  <c r="F69" i="8"/>
  <c r="G69" i="8" s="1"/>
  <c r="I68" i="8"/>
  <c r="F68" i="8"/>
  <c r="G68" i="8" s="1"/>
  <c r="I67" i="8"/>
  <c r="F67" i="8"/>
  <c r="G67" i="8" s="1"/>
  <c r="I66" i="8"/>
  <c r="F66" i="8"/>
  <c r="G66" i="8" s="1"/>
  <c r="I65" i="8"/>
  <c r="F65" i="8"/>
  <c r="G65" i="8" s="1"/>
  <c r="I64" i="8"/>
  <c r="F64" i="8"/>
  <c r="G64" i="8" s="1"/>
  <c r="I63" i="8"/>
  <c r="F63" i="8"/>
  <c r="G63" i="8" s="1"/>
  <c r="I62" i="8"/>
  <c r="F62" i="8"/>
  <c r="G62" i="8" s="1"/>
  <c r="I61" i="8"/>
  <c r="F61" i="8"/>
  <c r="G61" i="8" s="1"/>
  <c r="I60" i="8"/>
  <c r="F60" i="8"/>
  <c r="G60" i="8" s="1"/>
  <c r="I59" i="8"/>
  <c r="F59" i="8"/>
  <c r="G59" i="8" s="1"/>
  <c r="I58" i="8"/>
  <c r="F58" i="8"/>
  <c r="G58" i="8" s="1"/>
  <c r="I57" i="8"/>
  <c r="F57" i="8"/>
  <c r="G57" i="8" s="1"/>
  <c r="I56" i="8"/>
  <c r="F56" i="8"/>
  <c r="G56" i="8" s="1"/>
  <c r="I55" i="8"/>
  <c r="F55" i="8"/>
  <c r="G55" i="8" s="1"/>
  <c r="I54" i="8"/>
  <c r="F54" i="8"/>
  <c r="G54" i="8" s="1"/>
  <c r="I53" i="8"/>
  <c r="F53" i="8"/>
  <c r="G53" i="8" s="1"/>
  <c r="I52" i="8"/>
  <c r="F52" i="8"/>
  <c r="G52" i="8" s="1"/>
  <c r="I51" i="8"/>
  <c r="F51" i="8"/>
  <c r="G51" i="8" s="1"/>
  <c r="I50" i="8"/>
  <c r="F50" i="8"/>
  <c r="G50" i="8" s="1"/>
  <c r="I49" i="8"/>
  <c r="F49" i="8"/>
  <c r="G49" i="8" s="1"/>
  <c r="I48" i="8"/>
  <c r="F48" i="8"/>
  <c r="G48" i="8" s="1"/>
  <c r="I47" i="8"/>
  <c r="F47" i="8"/>
  <c r="G47" i="8" s="1"/>
  <c r="I46" i="8"/>
  <c r="F46" i="8"/>
  <c r="G46" i="8" s="1"/>
  <c r="I45" i="8"/>
  <c r="F45" i="8"/>
  <c r="G45" i="8" s="1"/>
  <c r="I44" i="8"/>
  <c r="F44" i="8"/>
  <c r="G44" i="8" s="1"/>
  <c r="I43" i="8"/>
  <c r="F43" i="8"/>
  <c r="G43" i="8" s="1"/>
  <c r="I42" i="8"/>
  <c r="F42" i="8"/>
  <c r="G42" i="8" s="1"/>
  <c r="I41" i="8"/>
  <c r="F41" i="8"/>
  <c r="G41" i="8" s="1"/>
  <c r="I40" i="8"/>
  <c r="F40" i="8"/>
  <c r="G40" i="8" s="1"/>
  <c r="I39" i="8"/>
  <c r="F39" i="8"/>
  <c r="G39" i="8" s="1"/>
  <c r="I38" i="8"/>
  <c r="F38" i="8"/>
  <c r="G38" i="8" s="1"/>
  <c r="I37" i="8"/>
  <c r="F37" i="8"/>
  <c r="G37" i="8" s="1"/>
  <c r="I36" i="8"/>
  <c r="F36" i="8"/>
  <c r="G36" i="8" s="1"/>
  <c r="I35" i="8"/>
  <c r="F35" i="8"/>
  <c r="G35" i="8" s="1"/>
  <c r="I34" i="8"/>
  <c r="F34" i="8"/>
  <c r="G34" i="8" s="1"/>
  <c r="I33" i="8"/>
  <c r="F33" i="8"/>
  <c r="G33" i="8" s="1"/>
  <c r="I32" i="8"/>
  <c r="F32" i="8"/>
  <c r="G32" i="8" s="1"/>
  <c r="I31" i="8"/>
  <c r="F31" i="8"/>
  <c r="G31" i="8" s="1"/>
  <c r="I30" i="8"/>
  <c r="F30" i="8"/>
  <c r="G30" i="8" s="1"/>
  <c r="I29" i="8"/>
  <c r="F29" i="8"/>
  <c r="G29" i="8" s="1"/>
  <c r="I28" i="8"/>
  <c r="F28" i="8"/>
  <c r="G28" i="8" s="1"/>
  <c r="I27" i="8"/>
  <c r="F27" i="8"/>
  <c r="G27" i="8" s="1"/>
  <c r="I26" i="8"/>
  <c r="F26" i="8"/>
  <c r="G26" i="8" s="1"/>
  <c r="I25" i="8"/>
  <c r="F25" i="8"/>
  <c r="G25" i="8" s="1"/>
  <c r="I24" i="8"/>
  <c r="F24" i="8"/>
  <c r="G24" i="8" s="1"/>
  <c r="I23" i="8"/>
  <c r="F23" i="8"/>
  <c r="G23" i="8" s="1"/>
  <c r="I22" i="8"/>
  <c r="F22" i="8"/>
  <c r="G22" i="8" s="1"/>
  <c r="I21" i="8"/>
  <c r="F21" i="8"/>
  <c r="G21" i="8" s="1"/>
  <c r="I20" i="8"/>
  <c r="F20" i="8"/>
  <c r="G20" i="8" s="1"/>
  <c r="I19" i="8"/>
  <c r="F19" i="8"/>
  <c r="G19" i="8" s="1"/>
  <c r="I18" i="8"/>
  <c r="F18" i="8"/>
  <c r="G18" i="8" s="1"/>
  <c r="I17" i="8"/>
  <c r="F17" i="8"/>
  <c r="G17" i="8" s="1"/>
  <c r="I16" i="8"/>
  <c r="F16" i="8"/>
  <c r="G16" i="8" s="1"/>
  <c r="I15" i="8"/>
  <c r="F15" i="8"/>
  <c r="G15" i="8" s="1"/>
  <c r="I14" i="8"/>
  <c r="F14" i="8"/>
  <c r="G14" i="8" s="1"/>
  <c r="I13" i="8"/>
  <c r="F13" i="8"/>
  <c r="G13" i="8" s="1"/>
  <c r="I12" i="8"/>
  <c r="F12" i="8"/>
  <c r="G12" i="8" s="1"/>
  <c r="I11" i="8"/>
  <c r="F11" i="8"/>
  <c r="G11" i="8" s="1"/>
  <c r="I10" i="8"/>
  <c r="F10" i="8"/>
  <c r="G10" i="8" s="1"/>
  <c r="I9" i="8"/>
  <c r="F9" i="8"/>
  <c r="G9" i="8" s="1"/>
  <c r="I8" i="8"/>
  <c r="F8" i="8"/>
  <c r="G8" i="8" s="1"/>
  <c r="I7" i="8"/>
  <c r="F7" i="8"/>
  <c r="G7" i="8" s="1"/>
  <c r="I6" i="8"/>
  <c r="P7" i="5" s="1"/>
  <c r="F6" i="8"/>
  <c r="G6" i="8" s="1"/>
  <c r="O7" i="5" s="1"/>
  <c r="I5" i="8"/>
  <c r="P6" i="5" s="1"/>
  <c r="F5" i="8"/>
  <c r="G5" i="8" s="1"/>
  <c r="O6" i="5" s="1"/>
  <c r="I4" i="8"/>
  <c r="P5" i="5" s="1"/>
  <c r="F4" i="8"/>
  <c r="G4" i="8" s="1"/>
  <c r="O5" i="5" s="1"/>
  <c r="I3" i="8"/>
  <c r="P4" i="5" s="1"/>
  <c r="F3" i="8"/>
  <c r="G3" i="8" s="1"/>
  <c r="O4" i="5" s="1"/>
  <c r="I102" i="7"/>
  <c r="F102" i="7"/>
  <c r="G102" i="7" s="1"/>
  <c r="I101" i="7"/>
  <c r="F101" i="7"/>
  <c r="G101" i="7" s="1"/>
  <c r="I100" i="7"/>
  <c r="F100" i="7"/>
  <c r="G100" i="7" s="1"/>
  <c r="I99" i="7"/>
  <c r="F99" i="7"/>
  <c r="G99" i="7" s="1"/>
  <c r="I98" i="7"/>
  <c r="F98" i="7"/>
  <c r="G98" i="7" s="1"/>
  <c r="I97" i="7"/>
  <c r="F97" i="7"/>
  <c r="G97" i="7" s="1"/>
  <c r="I96" i="7"/>
  <c r="F96" i="7"/>
  <c r="G96" i="7" s="1"/>
  <c r="I95" i="7"/>
  <c r="F95" i="7"/>
  <c r="G95" i="7" s="1"/>
  <c r="I94" i="7"/>
  <c r="F94" i="7"/>
  <c r="G94" i="7" s="1"/>
  <c r="I93" i="7"/>
  <c r="F93" i="7"/>
  <c r="G93" i="7" s="1"/>
  <c r="I92" i="7"/>
  <c r="F92" i="7"/>
  <c r="G92" i="7" s="1"/>
  <c r="I91" i="7"/>
  <c r="F91" i="7"/>
  <c r="G91" i="7" s="1"/>
  <c r="I90" i="7"/>
  <c r="F90" i="7"/>
  <c r="G90" i="7" s="1"/>
  <c r="I89" i="7"/>
  <c r="F89" i="7"/>
  <c r="G89" i="7" s="1"/>
  <c r="I88" i="7"/>
  <c r="F88" i="7"/>
  <c r="G88" i="7" s="1"/>
  <c r="I87" i="7"/>
  <c r="F87" i="7"/>
  <c r="G87" i="7" s="1"/>
  <c r="I86" i="7"/>
  <c r="F86" i="7"/>
  <c r="G86" i="7" s="1"/>
  <c r="I85" i="7"/>
  <c r="F85" i="7"/>
  <c r="G85" i="7" s="1"/>
  <c r="I84" i="7"/>
  <c r="F84" i="7"/>
  <c r="G84" i="7" s="1"/>
  <c r="I83" i="7"/>
  <c r="F83" i="7"/>
  <c r="G83" i="7" s="1"/>
  <c r="I82" i="7"/>
  <c r="F82" i="7"/>
  <c r="G82" i="7" s="1"/>
  <c r="I81" i="7"/>
  <c r="F81" i="7"/>
  <c r="G81" i="7" s="1"/>
  <c r="I80" i="7"/>
  <c r="F80" i="7"/>
  <c r="G80" i="7" s="1"/>
  <c r="I79" i="7"/>
  <c r="F79" i="7"/>
  <c r="G79" i="7" s="1"/>
  <c r="I78" i="7"/>
  <c r="F78" i="7"/>
  <c r="G78" i="7" s="1"/>
  <c r="I77" i="7"/>
  <c r="F77" i="7"/>
  <c r="G77" i="7" s="1"/>
  <c r="I76" i="7"/>
  <c r="F76" i="7"/>
  <c r="G76" i="7" s="1"/>
  <c r="I75" i="7"/>
  <c r="F75" i="7"/>
  <c r="G75" i="7" s="1"/>
  <c r="I74" i="7"/>
  <c r="F74" i="7"/>
  <c r="G74" i="7" s="1"/>
  <c r="I73" i="7"/>
  <c r="F73" i="7"/>
  <c r="G73" i="7" s="1"/>
  <c r="I72" i="7"/>
  <c r="F72" i="7"/>
  <c r="G72" i="7" s="1"/>
  <c r="I71" i="7"/>
  <c r="F71" i="7"/>
  <c r="G71" i="7" s="1"/>
  <c r="I70" i="7"/>
  <c r="F70" i="7"/>
  <c r="G70" i="7" s="1"/>
  <c r="I69" i="7"/>
  <c r="F69" i="7"/>
  <c r="G69" i="7" s="1"/>
  <c r="I68" i="7"/>
  <c r="F68" i="7"/>
  <c r="G68" i="7" s="1"/>
  <c r="I67" i="7"/>
  <c r="F67" i="7"/>
  <c r="G67" i="7" s="1"/>
  <c r="I66" i="7"/>
  <c r="F66" i="7"/>
  <c r="G66" i="7" s="1"/>
  <c r="I65" i="7"/>
  <c r="F65" i="7"/>
  <c r="G65" i="7" s="1"/>
  <c r="I64" i="7"/>
  <c r="F64" i="7"/>
  <c r="G64" i="7" s="1"/>
  <c r="I63" i="7"/>
  <c r="F63" i="7"/>
  <c r="G63" i="7" s="1"/>
  <c r="I62" i="7"/>
  <c r="F62" i="7"/>
  <c r="G62" i="7" s="1"/>
  <c r="I61" i="7"/>
  <c r="F61" i="7"/>
  <c r="G61" i="7" s="1"/>
  <c r="I60" i="7"/>
  <c r="F60" i="7"/>
  <c r="G60" i="7" s="1"/>
  <c r="I59" i="7"/>
  <c r="F59" i="7"/>
  <c r="G59" i="7" s="1"/>
  <c r="I58" i="7"/>
  <c r="F58" i="7"/>
  <c r="G58" i="7" s="1"/>
  <c r="I57" i="7"/>
  <c r="F57" i="7"/>
  <c r="G57" i="7" s="1"/>
  <c r="I56" i="7"/>
  <c r="F56" i="7"/>
  <c r="G56" i="7" s="1"/>
  <c r="I55" i="7"/>
  <c r="F55" i="7"/>
  <c r="G55" i="7" s="1"/>
  <c r="I54" i="7"/>
  <c r="F54" i="7"/>
  <c r="G54" i="7" s="1"/>
  <c r="I53" i="7"/>
  <c r="F53" i="7"/>
  <c r="G53" i="7" s="1"/>
  <c r="I52" i="7"/>
  <c r="F52" i="7"/>
  <c r="G52" i="7" s="1"/>
  <c r="I51" i="7"/>
  <c r="F51" i="7"/>
  <c r="G51" i="7" s="1"/>
  <c r="I50" i="7"/>
  <c r="F50" i="7"/>
  <c r="G50" i="7" s="1"/>
  <c r="I49" i="7"/>
  <c r="F49" i="7"/>
  <c r="G49" i="7" s="1"/>
  <c r="I48" i="7"/>
  <c r="F48" i="7"/>
  <c r="G48" i="7" s="1"/>
  <c r="I47" i="7"/>
  <c r="F47" i="7"/>
  <c r="G47" i="7" s="1"/>
  <c r="I46" i="7"/>
  <c r="F46" i="7"/>
  <c r="G46" i="7" s="1"/>
  <c r="I45" i="7"/>
  <c r="F45" i="7"/>
  <c r="G45" i="7" s="1"/>
  <c r="I44" i="7"/>
  <c r="F44" i="7"/>
  <c r="G44" i="7" s="1"/>
  <c r="I43" i="7"/>
  <c r="F43" i="7"/>
  <c r="G43" i="7" s="1"/>
  <c r="I42" i="7"/>
  <c r="F42" i="7"/>
  <c r="G42" i="7" s="1"/>
  <c r="I41" i="7"/>
  <c r="F41" i="7"/>
  <c r="G41" i="7" s="1"/>
  <c r="I40" i="7"/>
  <c r="F40" i="7"/>
  <c r="G40" i="7" s="1"/>
  <c r="I39" i="7"/>
  <c r="F39" i="7"/>
  <c r="G39" i="7" s="1"/>
  <c r="I38" i="7"/>
  <c r="F38" i="7"/>
  <c r="G38" i="7" s="1"/>
  <c r="I37" i="7"/>
  <c r="F37" i="7"/>
  <c r="G37" i="7" s="1"/>
  <c r="I36" i="7"/>
  <c r="F36" i="7"/>
  <c r="G36" i="7" s="1"/>
  <c r="I35" i="7"/>
  <c r="F35" i="7"/>
  <c r="G35" i="7" s="1"/>
  <c r="I34" i="7"/>
  <c r="F34" i="7"/>
  <c r="G34" i="7" s="1"/>
  <c r="I33" i="7"/>
  <c r="F33" i="7"/>
  <c r="G33" i="7" s="1"/>
  <c r="I32" i="7"/>
  <c r="F32" i="7"/>
  <c r="G32" i="7" s="1"/>
  <c r="I31" i="7"/>
  <c r="F31" i="7"/>
  <c r="G31" i="7" s="1"/>
  <c r="I30" i="7"/>
  <c r="F30" i="7"/>
  <c r="G30" i="7" s="1"/>
  <c r="I29" i="7"/>
  <c r="F29" i="7"/>
  <c r="G29" i="7" s="1"/>
  <c r="I28" i="7"/>
  <c r="F28" i="7"/>
  <c r="G28" i="7" s="1"/>
  <c r="I27" i="7"/>
  <c r="F27" i="7"/>
  <c r="G27" i="7" s="1"/>
  <c r="I26" i="7"/>
  <c r="F26" i="7"/>
  <c r="G26" i="7" s="1"/>
  <c r="I25" i="7"/>
  <c r="F25" i="7"/>
  <c r="G25" i="7" s="1"/>
  <c r="I24" i="7"/>
  <c r="F24" i="7"/>
  <c r="G24" i="7" s="1"/>
  <c r="I23" i="7"/>
  <c r="F23" i="7"/>
  <c r="G23" i="7" s="1"/>
  <c r="I22" i="7"/>
  <c r="F22" i="7"/>
  <c r="G22" i="7" s="1"/>
  <c r="I21" i="7"/>
  <c r="F21" i="7"/>
  <c r="G21" i="7" s="1"/>
  <c r="I20" i="7"/>
  <c r="F20" i="7"/>
  <c r="G20" i="7" s="1"/>
  <c r="I19" i="7"/>
  <c r="F19" i="7"/>
  <c r="G19" i="7" s="1"/>
  <c r="I18" i="7"/>
  <c r="F18" i="7"/>
  <c r="G18" i="7" s="1"/>
  <c r="I17" i="7"/>
  <c r="F17" i="7"/>
  <c r="G17" i="7" s="1"/>
  <c r="I16" i="7"/>
  <c r="F16" i="7"/>
  <c r="G16" i="7" s="1"/>
  <c r="I15" i="7"/>
  <c r="F15" i="7"/>
  <c r="G15" i="7" s="1"/>
  <c r="I14" i="7"/>
  <c r="F14" i="7"/>
  <c r="G14" i="7" s="1"/>
  <c r="I13" i="7"/>
  <c r="F13" i="7"/>
  <c r="G13" i="7" s="1"/>
  <c r="I12" i="7"/>
  <c r="F12" i="7"/>
  <c r="G12" i="7" s="1"/>
  <c r="I11" i="7"/>
  <c r="F11" i="7"/>
  <c r="G11" i="7" s="1"/>
  <c r="I10" i="7"/>
  <c r="F10" i="7"/>
  <c r="G10" i="7" s="1"/>
  <c r="I9" i="7"/>
  <c r="F9" i="7"/>
  <c r="G9" i="7" s="1"/>
  <c r="I8" i="7"/>
  <c r="F8" i="7"/>
  <c r="G8" i="7" s="1"/>
  <c r="I7" i="7"/>
  <c r="F7" i="7"/>
  <c r="G7" i="7" s="1"/>
  <c r="I6" i="7"/>
  <c r="L7" i="5" s="1"/>
  <c r="F6" i="7"/>
  <c r="G6" i="7" s="1"/>
  <c r="K7" i="5" s="1"/>
  <c r="I5" i="7"/>
  <c r="L6" i="5" s="1"/>
  <c r="F5" i="7"/>
  <c r="G5" i="7" s="1"/>
  <c r="K6" i="5" s="1"/>
  <c r="I4" i="7"/>
  <c r="L5" i="5" s="1"/>
  <c r="F4" i="7"/>
  <c r="G4" i="7" s="1"/>
  <c r="K5" i="5" s="1"/>
  <c r="I3" i="7"/>
  <c r="L4" i="5" s="1"/>
  <c r="F3" i="7"/>
  <c r="G3" i="7" s="1"/>
  <c r="K4" i="5" s="1"/>
  <c r="I102" i="6"/>
  <c r="F102" i="6"/>
  <c r="G102" i="6" s="1"/>
  <c r="I101" i="6"/>
  <c r="F101" i="6"/>
  <c r="G101" i="6" s="1"/>
  <c r="I100" i="6"/>
  <c r="F100" i="6"/>
  <c r="G100" i="6" s="1"/>
  <c r="I99" i="6"/>
  <c r="F99" i="6"/>
  <c r="G99" i="6" s="1"/>
  <c r="I98" i="6"/>
  <c r="F98" i="6"/>
  <c r="G98" i="6" s="1"/>
  <c r="I97" i="6"/>
  <c r="F97" i="6"/>
  <c r="G97" i="6" s="1"/>
  <c r="I96" i="6"/>
  <c r="F96" i="6"/>
  <c r="G96" i="6" s="1"/>
  <c r="I95" i="6"/>
  <c r="F95" i="6"/>
  <c r="G95" i="6" s="1"/>
  <c r="I94" i="6"/>
  <c r="F94" i="6"/>
  <c r="G94" i="6" s="1"/>
  <c r="I93" i="6"/>
  <c r="F93" i="6"/>
  <c r="G93" i="6" s="1"/>
  <c r="I92" i="6"/>
  <c r="F92" i="6"/>
  <c r="G92" i="6" s="1"/>
  <c r="I91" i="6"/>
  <c r="F91" i="6"/>
  <c r="G91" i="6" s="1"/>
  <c r="I90" i="6"/>
  <c r="F90" i="6"/>
  <c r="G90" i="6" s="1"/>
  <c r="I89" i="6"/>
  <c r="F89" i="6"/>
  <c r="G89" i="6" s="1"/>
  <c r="I88" i="6"/>
  <c r="F88" i="6"/>
  <c r="G88" i="6" s="1"/>
  <c r="I87" i="6"/>
  <c r="F87" i="6"/>
  <c r="G87" i="6" s="1"/>
  <c r="I86" i="6"/>
  <c r="F86" i="6"/>
  <c r="G86" i="6" s="1"/>
  <c r="I85" i="6"/>
  <c r="F85" i="6"/>
  <c r="G85" i="6" s="1"/>
  <c r="I84" i="6"/>
  <c r="F84" i="6"/>
  <c r="G84" i="6" s="1"/>
  <c r="I83" i="6"/>
  <c r="F83" i="6"/>
  <c r="G83" i="6" s="1"/>
  <c r="I82" i="6"/>
  <c r="F82" i="6"/>
  <c r="G82" i="6" s="1"/>
  <c r="I81" i="6"/>
  <c r="F81" i="6"/>
  <c r="G81" i="6" s="1"/>
  <c r="I80" i="6"/>
  <c r="F80" i="6"/>
  <c r="G80" i="6" s="1"/>
  <c r="I79" i="6"/>
  <c r="F79" i="6"/>
  <c r="G79" i="6" s="1"/>
  <c r="I78" i="6"/>
  <c r="F78" i="6"/>
  <c r="G78" i="6" s="1"/>
  <c r="I77" i="6"/>
  <c r="F77" i="6"/>
  <c r="G77" i="6" s="1"/>
  <c r="I76" i="6"/>
  <c r="F76" i="6"/>
  <c r="G76" i="6" s="1"/>
  <c r="I75" i="6"/>
  <c r="F75" i="6"/>
  <c r="G75" i="6" s="1"/>
  <c r="I74" i="6"/>
  <c r="F74" i="6"/>
  <c r="G74" i="6" s="1"/>
  <c r="I73" i="6"/>
  <c r="F73" i="6"/>
  <c r="G73" i="6" s="1"/>
  <c r="I72" i="6"/>
  <c r="F72" i="6"/>
  <c r="G72" i="6" s="1"/>
  <c r="I71" i="6"/>
  <c r="F71" i="6"/>
  <c r="G71" i="6" s="1"/>
  <c r="I70" i="6"/>
  <c r="F70" i="6"/>
  <c r="G70" i="6" s="1"/>
  <c r="I69" i="6"/>
  <c r="F69" i="6"/>
  <c r="G69" i="6" s="1"/>
  <c r="I68" i="6"/>
  <c r="F68" i="6"/>
  <c r="G68" i="6" s="1"/>
  <c r="I67" i="6"/>
  <c r="F67" i="6"/>
  <c r="G67" i="6" s="1"/>
  <c r="I66" i="6"/>
  <c r="F66" i="6"/>
  <c r="G66" i="6" s="1"/>
  <c r="I65" i="6"/>
  <c r="F65" i="6"/>
  <c r="G65" i="6" s="1"/>
  <c r="I64" i="6"/>
  <c r="F64" i="6"/>
  <c r="G64" i="6" s="1"/>
  <c r="I63" i="6"/>
  <c r="F63" i="6"/>
  <c r="G63" i="6" s="1"/>
  <c r="I62" i="6"/>
  <c r="F62" i="6"/>
  <c r="G62" i="6" s="1"/>
  <c r="I61" i="6"/>
  <c r="F61" i="6"/>
  <c r="G61" i="6" s="1"/>
  <c r="I60" i="6"/>
  <c r="F60" i="6"/>
  <c r="G60" i="6" s="1"/>
  <c r="I59" i="6"/>
  <c r="F59" i="6"/>
  <c r="G59" i="6" s="1"/>
  <c r="I58" i="6"/>
  <c r="F58" i="6"/>
  <c r="G58" i="6" s="1"/>
  <c r="I57" i="6"/>
  <c r="F57" i="6"/>
  <c r="G57" i="6" s="1"/>
  <c r="I56" i="6"/>
  <c r="F56" i="6"/>
  <c r="G56" i="6" s="1"/>
  <c r="I55" i="6"/>
  <c r="F55" i="6"/>
  <c r="G55" i="6" s="1"/>
  <c r="I54" i="6"/>
  <c r="F54" i="6"/>
  <c r="G54" i="6" s="1"/>
  <c r="I53" i="6"/>
  <c r="F53" i="6"/>
  <c r="G53" i="6" s="1"/>
  <c r="I52" i="6"/>
  <c r="F52" i="6"/>
  <c r="G52" i="6" s="1"/>
  <c r="I51" i="6"/>
  <c r="F51" i="6"/>
  <c r="G51" i="6" s="1"/>
  <c r="I50" i="6"/>
  <c r="F50" i="6"/>
  <c r="G50" i="6" s="1"/>
  <c r="I49" i="6"/>
  <c r="F49" i="6"/>
  <c r="G49" i="6" s="1"/>
  <c r="I48" i="6"/>
  <c r="F48" i="6"/>
  <c r="G48" i="6" s="1"/>
  <c r="I47" i="6"/>
  <c r="F47" i="6"/>
  <c r="G47" i="6" s="1"/>
  <c r="I46" i="6"/>
  <c r="F46" i="6"/>
  <c r="G46" i="6" s="1"/>
  <c r="I45" i="6"/>
  <c r="F45" i="6"/>
  <c r="G45" i="6" s="1"/>
  <c r="I44" i="6"/>
  <c r="F44" i="6"/>
  <c r="G44" i="6" s="1"/>
  <c r="I43" i="6"/>
  <c r="F43" i="6"/>
  <c r="G43" i="6" s="1"/>
  <c r="I42" i="6"/>
  <c r="F42" i="6"/>
  <c r="G42" i="6" s="1"/>
  <c r="I41" i="6"/>
  <c r="F41" i="6"/>
  <c r="G41" i="6" s="1"/>
  <c r="I40" i="6"/>
  <c r="F40" i="6"/>
  <c r="G40" i="6" s="1"/>
  <c r="I39" i="6"/>
  <c r="F39" i="6"/>
  <c r="G39" i="6" s="1"/>
  <c r="I38" i="6"/>
  <c r="F38" i="6"/>
  <c r="G38" i="6" s="1"/>
  <c r="I37" i="6"/>
  <c r="F37" i="6"/>
  <c r="G37" i="6" s="1"/>
  <c r="I36" i="6"/>
  <c r="F36" i="6"/>
  <c r="G36" i="6" s="1"/>
  <c r="I35" i="6"/>
  <c r="F35" i="6"/>
  <c r="G35" i="6" s="1"/>
  <c r="I34" i="6"/>
  <c r="F34" i="6"/>
  <c r="G34" i="6" s="1"/>
  <c r="I33" i="6"/>
  <c r="F33" i="6"/>
  <c r="G33" i="6" s="1"/>
  <c r="I32" i="6"/>
  <c r="F32" i="6"/>
  <c r="G32" i="6" s="1"/>
  <c r="I31" i="6"/>
  <c r="F31" i="6"/>
  <c r="G31" i="6" s="1"/>
  <c r="I30" i="6"/>
  <c r="F30" i="6"/>
  <c r="G30" i="6" s="1"/>
  <c r="I29" i="6"/>
  <c r="F29" i="6"/>
  <c r="G29" i="6" s="1"/>
  <c r="I28" i="6"/>
  <c r="F28" i="6"/>
  <c r="G28" i="6" s="1"/>
  <c r="I27" i="6"/>
  <c r="F27" i="6"/>
  <c r="G27" i="6" s="1"/>
  <c r="I26" i="6"/>
  <c r="F26" i="6"/>
  <c r="G26" i="6" s="1"/>
  <c r="I25" i="6"/>
  <c r="F25" i="6"/>
  <c r="G25" i="6" s="1"/>
  <c r="I24" i="6"/>
  <c r="F24" i="6"/>
  <c r="G24" i="6" s="1"/>
  <c r="I23" i="6"/>
  <c r="F23" i="6"/>
  <c r="G23" i="6" s="1"/>
  <c r="I22" i="6"/>
  <c r="F22" i="6"/>
  <c r="G22" i="6" s="1"/>
  <c r="I21" i="6"/>
  <c r="F21" i="6"/>
  <c r="G21" i="6" s="1"/>
  <c r="I20" i="6"/>
  <c r="F20" i="6"/>
  <c r="G20" i="6" s="1"/>
  <c r="I19" i="6"/>
  <c r="F19" i="6"/>
  <c r="G19" i="6" s="1"/>
  <c r="I18" i="6"/>
  <c r="F18" i="6"/>
  <c r="G18" i="6" s="1"/>
  <c r="I17" i="6"/>
  <c r="F17" i="6"/>
  <c r="G17" i="6" s="1"/>
  <c r="I16" i="6"/>
  <c r="F16" i="6"/>
  <c r="G16" i="6" s="1"/>
  <c r="I15" i="6"/>
  <c r="F15" i="6"/>
  <c r="G15" i="6" s="1"/>
  <c r="I14" i="6"/>
  <c r="F14" i="6"/>
  <c r="G14" i="6" s="1"/>
  <c r="I13" i="6"/>
  <c r="F13" i="6"/>
  <c r="G13" i="6" s="1"/>
  <c r="I12" i="6"/>
  <c r="F12" i="6"/>
  <c r="G12" i="6" s="1"/>
  <c r="I11" i="6"/>
  <c r="F11" i="6"/>
  <c r="G11" i="6" s="1"/>
  <c r="I10" i="6"/>
  <c r="F10" i="6"/>
  <c r="G10" i="6" s="1"/>
  <c r="I9" i="6"/>
  <c r="F9" i="6"/>
  <c r="G9" i="6" s="1"/>
  <c r="I8" i="6"/>
  <c r="F8" i="6"/>
  <c r="G8" i="6" s="1"/>
  <c r="I7" i="6"/>
  <c r="F7" i="6"/>
  <c r="G7" i="6" s="1"/>
  <c r="I6" i="6"/>
  <c r="H7" i="5" s="1"/>
  <c r="F6" i="6"/>
  <c r="G6" i="6" s="1"/>
  <c r="G7" i="5" s="1"/>
  <c r="I5" i="6"/>
  <c r="H6" i="5" s="1"/>
  <c r="F5" i="6"/>
  <c r="G5" i="6" s="1"/>
  <c r="G6" i="5" s="1"/>
  <c r="I4" i="6"/>
  <c r="H5" i="5" s="1"/>
  <c r="F4" i="6"/>
  <c r="G4" i="6" s="1"/>
  <c r="G5" i="5" s="1"/>
  <c r="I3" i="6"/>
  <c r="H4" i="5" s="1"/>
  <c r="F3" i="6"/>
  <c r="G3" i="6" s="1"/>
  <c r="G4" i="5" s="1"/>
  <c r="I4" i="5" s="1"/>
  <c r="I102" i="2"/>
  <c r="F102" i="2"/>
  <c r="G102" i="2" s="1"/>
  <c r="I101" i="2"/>
  <c r="F101" i="2"/>
  <c r="G101" i="2" s="1"/>
  <c r="I100" i="2"/>
  <c r="F100" i="2"/>
  <c r="G100" i="2" s="1"/>
  <c r="I99" i="2"/>
  <c r="F99" i="2"/>
  <c r="G99" i="2" s="1"/>
  <c r="I98" i="2"/>
  <c r="F98" i="2"/>
  <c r="G98" i="2" s="1"/>
  <c r="I97" i="2"/>
  <c r="F97" i="2"/>
  <c r="G97" i="2" s="1"/>
  <c r="I96" i="2"/>
  <c r="F96" i="2"/>
  <c r="G96" i="2" s="1"/>
  <c r="I95" i="2"/>
  <c r="F95" i="2"/>
  <c r="G95" i="2" s="1"/>
  <c r="I94" i="2"/>
  <c r="F94" i="2"/>
  <c r="G94" i="2" s="1"/>
  <c r="I93" i="2"/>
  <c r="F93" i="2"/>
  <c r="G93" i="2" s="1"/>
  <c r="I92" i="2"/>
  <c r="F92" i="2"/>
  <c r="G92" i="2" s="1"/>
  <c r="I91" i="2"/>
  <c r="F91" i="2"/>
  <c r="G91" i="2" s="1"/>
  <c r="I90" i="2"/>
  <c r="F90" i="2"/>
  <c r="G90" i="2" s="1"/>
  <c r="I89" i="2"/>
  <c r="F89" i="2"/>
  <c r="G89" i="2" s="1"/>
  <c r="I88" i="2"/>
  <c r="F88" i="2"/>
  <c r="G88" i="2" s="1"/>
  <c r="I87" i="2"/>
  <c r="F87" i="2"/>
  <c r="G87" i="2" s="1"/>
  <c r="I86" i="2"/>
  <c r="F86" i="2"/>
  <c r="G86" i="2" s="1"/>
  <c r="I85" i="2"/>
  <c r="F85" i="2"/>
  <c r="G85" i="2" s="1"/>
  <c r="I84" i="2"/>
  <c r="F84" i="2"/>
  <c r="G84" i="2" s="1"/>
  <c r="I83" i="2"/>
  <c r="F83" i="2"/>
  <c r="G83" i="2" s="1"/>
  <c r="I82" i="2"/>
  <c r="F82" i="2"/>
  <c r="G82" i="2" s="1"/>
  <c r="I81" i="2"/>
  <c r="F81" i="2"/>
  <c r="G81" i="2" s="1"/>
  <c r="I80" i="2"/>
  <c r="F80" i="2"/>
  <c r="G80" i="2" s="1"/>
  <c r="I79" i="2"/>
  <c r="F79" i="2"/>
  <c r="G79" i="2" s="1"/>
  <c r="I78" i="2"/>
  <c r="F78" i="2"/>
  <c r="G78" i="2" s="1"/>
  <c r="I77" i="2"/>
  <c r="F77" i="2"/>
  <c r="G77" i="2" s="1"/>
  <c r="I76" i="2"/>
  <c r="F76" i="2"/>
  <c r="G76" i="2" s="1"/>
  <c r="I75" i="2"/>
  <c r="F75" i="2"/>
  <c r="G75" i="2" s="1"/>
  <c r="I74" i="2"/>
  <c r="F74" i="2"/>
  <c r="G74" i="2" s="1"/>
  <c r="I73" i="2"/>
  <c r="F73" i="2"/>
  <c r="G73" i="2" s="1"/>
  <c r="I72" i="2"/>
  <c r="F72" i="2"/>
  <c r="G72" i="2" s="1"/>
  <c r="I71" i="2"/>
  <c r="F71" i="2"/>
  <c r="G71" i="2" s="1"/>
  <c r="I70" i="2"/>
  <c r="F70" i="2"/>
  <c r="G70" i="2" s="1"/>
  <c r="I69" i="2"/>
  <c r="F69" i="2"/>
  <c r="G69" i="2" s="1"/>
  <c r="I68" i="2"/>
  <c r="F68" i="2"/>
  <c r="G68" i="2" s="1"/>
  <c r="I67" i="2"/>
  <c r="F67" i="2"/>
  <c r="G67" i="2" s="1"/>
  <c r="I66" i="2"/>
  <c r="F66" i="2"/>
  <c r="G66" i="2" s="1"/>
  <c r="I65" i="2"/>
  <c r="F65" i="2"/>
  <c r="G65" i="2" s="1"/>
  <c r="I64" i="2"/>
  <c r="F64" i="2"/>
  <c r="G64" i="2" s="1"/>
  <c r="I63" i="2"/>
  <c r="F63" i="2"/>
  <c r="G63" i="2" s="1"/>
  <c r="I62" i="2"/>
  <c r="F62" i="2"/>
  <c r="G62" i="2" s="1"/>
  <c r="I61" i="2"/>
  <c r="F61" i="2"/>
  <c r="G61" i="2" s="1"/>
  <c r="I60" i="2"/>
  <c r="F60" i="2"/>
  <c r="G60" i="2" s="1"/>
  <c r="I59" i="2"/>
  <c r="F59" i="2"/>
  <c r="G59" i="2" s="1"/>
  <c r="I58" i="2"/>
  <c r="F58" i="2"/>
  <c r="G58" i="2" s="1"/>
  <c r="I57" i="2"/>
  <c r="F57" i="2"/>
  <c r="G57" i="2" s="1"/>
  <c r="I56" i="2"/>
  <c r="F56" i="2"/>
  <c r="G56" i="2" s="1"/>
  <c r="I55" i="2"/>
  <c r="F55" i="2"/>
  <c r="G55" i="2" s="1"/>
  <c r="I54" i="2"/>
  <c r="F54" i="2"/>
  <c r="G54" i="2" s="1"/>
  <c r="I53" i="2"/>
  <c r="F53" i="2"/>
  <c r="G53" i="2" s="1"/>
  <c r="I52" i="2"/>
  <c r="F52" i="2"/>
  <c r="G52" i="2" s="1"/>
  <c r="I51" i="2"/>
  <c r="F51" i="2"/>
  <c r="G51" i="2" s="1"/>
  <c r="I50" i="2"/>
  <c r="F50" i="2"/>
  <c r="G50" i="2" s="1"/>
  <c r="I49" i="2"/>
  <c r="F49" i="2"/>
  <c r="G49" i="2" s="1"/>
  <c r="I48" i="2"/>
  <c r="F48" i="2"/>
  <c r="G48" i="2" s="1"/>
  <c r="I47" i="2"/>
  <c r="F47" i="2"/>
  <c r="G47" i="2" s="1"/>
  <c r="I46" i="2"/>
  <c r="F46" i="2"/>
  <c r="G46" i="2" s="1"/>
  <c r="I45" i="2"/>
  <c r="F45" i="2"/>
  <c r="G45" i="2" s="1"/>
  <c r="I44" i="2"/>
  <c r="F44" i="2"/>
  <c r="G44" i="2" s="1"/>
  <c r="I43" i="2"/>
  <c r="F43" i="2"/>
  <c r="G43" i="2" s="1"/>
  <c r="I42" i="2"/>
  <c r="F42" i="2"/>
  <c r="G42" i="2" s="1"/>
  <c r="I41" i="2"/>
  <c r="F41" i="2"/>
  <c r="G41" i="2" s="1"/>
  <c r="I40" i="2"/>
  <c r="F40" i="2"/>
  <c r="G40" i="2" s="1"/>
  <c r="I39" i="2"/>
  <c r="F39" i="2"/>
  <c r="G39" i="2" s="1"/>
  <c r="I38" i="2"/>
  <c r="F38" i="2"/>
  <c r="G38" i="2" s="1"/>
  <c r="I37" i="2"/>
  <c r="F37" i="2"/>
  <c r="G37" i="2" s="1"/>
  <c r="I36" i="2"/>
  <c r="F36" i="2"/>
  <c r="G36" i="2" s="1"/>
  <c r="I35" i="2"/>
  <c r="F35" i="2"/>
  <c r="G35" i="2" s="1"/>
  <c r="I34" i="2"/>
  <c r="F34" i="2"/>
  <c r="G34" i="2" s="1"/>
  <c r="I33" i="2"/>
  <c r="F33" i="2"/>
  <c r="G33" i="2" s="1"/>
  <c r="I32" i="2"/>
  <c r="F32" i="2"/>
  <c r="G32" i="2" s="1"/>
  <c r="I31" i="2"/>
  <c r="F31" i="2"/>
  <c r="G31" i="2" s="1"/>
  <c r="I30" i="2"/>
  <c r="F30" i="2"/>
  <c r="G30" i="2" s="1"/>
  <c r="I29" i="2"/>
  <c r="F29" i="2"/>
  <c r="G29" i="2" s="1"/>
  <c r="I28" i="2"/>
  <c r="F28" i="2"/>
  <c r="G28" i="2" s="1"/>
  <c r="I27" i="2"/>
  <c r="F27" i="2"/>
  <c r="G27" i="2" s="1"/>
  <c r="I26" i="2"/>
  <c r="F26" i="2"/>
  <c r="G26" i="2" s="1"/>
  <c r="I25" i="2"/>
  <c r="F25" i="2"/>
  <c r="G25" i="2" s="1"/>
  <c r="I24" i="2"/>
  <c r="F24" i="2"/>
  <c r="G24" i="2" s="1"/>
  <c r="I23" i="2"/>
  <c r="F23" i="2"/>
  <c r="G23" i="2" s="1"/>
  <c r="I22" i="2"/>
  <c r="F22" i="2"/>
  <c r="G22" i="2" s="1"/>
  <c r="I21" i="2"/>
  <c r="F21" i="2"/>
  <c r="G21" i="2" s="1"/>
  <c r="I20" i="2"/>
  <c r="F20" i="2"/>
  <c r="G20" i="2" s="1"/>
  <c r="I19" i="2"/>
  <c r="F19" i="2"/>
  <c r="G19" i="2" s="1"/>
  <c r="I18" i="2"/>
  <c r="F18" i="2"/>
  <c r="G18" i="2" s="1"/>
  <c r="I17" i="2"/>
  <c r="F17" i="2"/>
  <c r="G17" i="2" s="1"/>
  <c r="I16" i="2"/>
  <c r="F16" i="2"/>
  <c r="G16" i="2" s="1"/>
  <c r="I15" i="2"/>
  <c r="F15" i="2"/>
  <c r="G15" i="2" s="1"/>
  <c r="I14" i="2"/>
  <c r="F14" i="2"/>
  <c r="G14" i="2" s="1"/>
  <c r="I13" i="2"/>
  <c r="F13" i="2"/>
  <c r="G13" i="2" s="1"/>
  <c r="I12" i="2"/>
  <c r="F12" i="2"/>
  <c r="G12" i="2" s="1"/>
  <c r="I11" i="2"/>
  <c r="F11" i="2"/>
  <c r="G11" i="2" s="1"/>
  <c r="I10" i="2"/>
  <c r="F10" i="2"/>
  <c r="G10" i="2" s="1"/>
  <c r="I9" i="2"/>
  <c r="F9" i="2"/>
  <c r="G9" i="2" s="1"/>
  <c r="I8" i="2"/>
  <c r="F8" i="2"/>
  <c r="G8" i="2" s="1"/>
  <c r="I7" i="2"/>
  <c r="F7" i="2"/>
  <c r="G7" i="2" s="1"/>
  <c r="I6" i="2"/>
  <c r="D7" i="5" s="1"/>
  <c r="F6" i="2"/>
  <c r="G6" i="2" s="1"/>
  <c r="C7" i="5" s="1"/>
  <c r="E7" i="5" s="1"/>
  <c r="I5" i="2"/>
  <c r="D6" i="5" s="1"/>
  <c r="F5" i="2"/>
  <c r="G5" i="2" s="1"/>
  <c r="C6" i="5" s="1"/>
  <c r="E6" i="5" s="1"/>
  <c r="I4" i="2"/>
  <c r="D5" i="5" s="1"/>
  <c r="F4" i="2"/>
  <c r="G4" i="2" s="1"/>
  <c r="C5" i="5" s="1"/>
  <c r="E5" i="5" s="1"/>
  <c r="I3" i="2"/>
  <c r="D4" i="5" s="1"/>
  <c r="F3" i="2"/>
  <c r="G3" i="2" s="1"/>
  <c r="C4" i="5" s="1"/>
  <c r="E4" i="5" s="1"/>
  <c r="I5" i="5" l="1"/>
  <c r="I6" i="5"/>
  <c r="I7" i="5"/>
  <c r="M5" i="5"/>
  <c r="M6" i="5"/>
  <c r="M7" i="5"/>
  <c r="Q5" i="5"/>
  <c r="Q6" i="5"/>
  <c r="Q7" i="5"/>
  <c r="U5" i="5"/>
  <c r="U6" i="5"/>
  <c r="U7" i="5"/>
  <c r="AU7" i="5" s="1"/>
  <c r="AV7" i="5" s="1"/>
  <c r="Y5" i="5"/>
  <c r="Y6" i="5"/>
  <c r="Y7" i="5"/>
  <c r="AX7" i="5" s="1"/>
  <c r="AC5" i="5"/>
  <c r="AW5" i="5" s="1"/>
  <c r="AC6" i="5"/>
  <c r="AC7" i="5"/>
  <c r="AW7" i="5" s="1"/>
  <c r="AK5" i="5"/>
  <c r="AU5" i="5" s="1"/>
  <c r="AV5" i="5" s="1"/>
  <c r="AK6" i="5"/>
  <c r="AW6" i="5" s="1"/>
  <c r="AK7" i="5"/>
  <c r="AG5" i="5"/>
  <c r="AX5" i="5"/>
  <c r="AU6" i="5"/>
  <c r="AV6" i="5" s="1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3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AX6" i="5" l="1"/>
  <c r="L102" i="14"/>
  <c r="K102" i="14"/>
  <c r="L101" i="14"/>
  <c r="K101" i="14"/>
  <c r="L100" i="14"/>
  <c r="K100" i="14"/>
  <c r="L99" i="14"/>
  <c r="K99" i="14"/>
  <c r="L98" i="14"/>
  <c r="K98" i="14"/>
  <c r="L97" i="14"/>
  <c r="K97" i="14"/>
  <c r="L96" i="14"/>
  <c r="K96" i="14"/>
  <c r="L95" i="14"/>
  <c r="K95" i="14"/>
  <c r="L94" i="14"/>
  <c r="K94" i="14"/>
  <c r="L93" i="14"/>
  <c r="K93" i="14"/>
  <c r="L92" i="14"/>
  <c r="K92" i="14"/>
  <c r="L91" i="14"/>
  <c r="K91" i="14"/>
  <c r="L90" i="14"/>
  <c r="K90" i="14"/>
  <c r="L89" i="14"/>
  <c r="K89" i="14"/>
  <c r="L88" i="14"/>
  <c r="K88" i="14"/>
  <c r="L87" i="14"/>
  <c r="K87" i="14"/>
  <c r="L86" i="14"/>
  <c r="K86" i="14"/>
  <c r="L85" i="14"/>
  <c r="K85" i="14"/>
  <c r="L84" i="14"/>
  <c r="K84" i="14"/>
  <c r="L83" i="14"/>
  <c r="K83" i="14"/>
  <c r="L82" i="14"/>
  <c r="K82" i="14"/>
  <c r="L81" i="14"/>
  <c r="K81" i="14"/>
  <c r="L80" i="14"/>
  <c r="K80" i="14"/>
  <c r="L79" i="14"/>
  <c r="K79" i="14"/>
  <c r="L78" i="14"/>
  <c r="K78" i="14"/>
  <c r="L77" i="14"/>
  <c r="K77" i="14"/>
  <c r="L76" i="14"/>
  <c r="K76" i="14"/>
  <c r="L75" i="14"/>
  <c r="K75" i="14"/>
  <c r="L74" i="14"/>
  <c r="K74" i="14"/>
  <c r="L73" i="14"/>
  <c r="K73" i="14"/>
  <c r="L72" i="14"/>
  <c r="K72" i="14"/>
  <c r="L71" i="14"/>
  <c r="K71" i="14"/>
  <c r="L70" i="14"/>
  <c r="K70" i="14"/>
  <c r="L69" i="14"/>
  <c r="K69" i="14"/>
  <c r="L68" i="14"/>
  <c r="K68" i="14"/>
  <c r="L67" i="14"/>
  <c r="K67" i="14"/>
  <c r="L66" i="14"/>
  <c r="K66" i="14"/>
  <c r="L65" i="14"/>
  <c r="K65" i="14"/>
  <c r="L64" i="14"/>
  <c r="K64" i="14"/>
  <c r="L63" i="14"/>
  <c r="K63" i="14"/>
  <c r="L62" i="14"/>
  <c r="K62" i="14"/>
  <c r="L61" i="14"/>
  <c r="K61" i="14"/>
  <c r="L60" i="14"/>
  <c r="K60" i="14"/>
  <c r="L59" i="14"/>
  <c r="K59" i="14"/>
  <c r="L58" i="14"/>
  <c r="K58" i="14"/>
  <c r="L57" i="14"/>
  <c r="K57" i="14"/>
  <c r="L56" i="14"/>
  <c r="K56" i="14"/>
  <c r="L55" i="14"/>
  <c r="K55" i="14"/>
  <c r="L54" i="14"/>
  <c r="K54" i="14"/>
  <c r="L53" i="14"/>
  <c r="K53" i="14"/>
  <c r="L52" i="14"/>
  <c r="K52" i="14"/>
  <c r="L51" i="14"/>
  <c r="K51" i="14"/>
  <c r="L50" i="14"/>
  <c r="K50" i="14"/>
  <c r="L49" i="14"/>
  <c r="K49" i="14"/>
  <c r="L48" i="14"/>
  <c r="K48" i="14"/>
  <c r="L47" i="14"/>
  <c r="K47" i="14"/>
  <c r="L46" i="14"/>
  <c r="K46" i="14"/>
  <c r="L45" i="14"/>
  <c r="K45" i="14"/>
  <c r="L44" i="14"/>
  <c r="K44" i="14"/>
  <c r="L43" i="14"/>
  <c r="K43" i="14"/>
  <c r="L42" i="14"/>
  <c r="K42" i="14"/>
  <c r="L41" i="14"/>
  <c r="K41" i="14"/>
  <c r="L40" i="14"/>
  <c r="K40" i="14"/>
  <c r="L39" i="14"/>
  <c r="K39" i="14"/>
  <c r="L38" i="14"/>
  <c r="K38" i="14"/>
  <c r="L37" i="14"/>
  <c r="K37" i="14"/>
  <c r="L36" i="14"/>
  <c r="K36" i="14"/>
  <c r="L35" i="14"/>
  <c r="K35" i="14"/>
  <c r="L34" i="14"/>
  <c r="K34" i="14"/>
  <c r="L33" i="14"/>
  <c r="K33" i="14"/>
  <c r="L32" i="14"/>
  <c r="K32" i="14"/>
  <c r="L31" i="14"/>
  <c r="K31" i="14"/>
  <c r="L30" i="14"/>
  <c r="K30" i="14"/>
  <c r="L29" i="14"/>
  <c r="K29" i="14"/>
  <c r="L28" i="14"/>
  <c r="K28" i="14"/>
  <c r="L27" i="14"/>
  <c r="K27" i="14"/>
  <c r="L26" i="14"/>
  <c r="K26" i="14"/>
  <c r="L25" i="14"/>
  <c r="K25" i="14"/>
  <c r="L24" i="14"/>
  <c r="K24" i="14"/>
  <c r="L23" i="14"/>
  <c r="K23" i="14"/>
  <c r="L22" i="14"/>
  <c r="K22" i="14"/>
  <c r="L21" i="14"/>
  <c r="K21" i="14"/>
  <c r="L20" i="14"/>
  <c r="K20" i="14"/>
  <c r="L19" i="14"/>
  <c r="K19" i="14"/>
  <c r="L18" i="14"/>
  <c r="K18" i="14"/>
  <c r="L17" i="14"/>
  <c r="K17" i="14"/>
  <c r="L16" i="14"/>
  <c r="K16" i="14"/>
  <c r="L15" i="14"/>
  <c r="K15" i="14"/>
  <c r="L14" i="14"/>
  <c r="K14" i="14"/>
  <c r="L13" i="14"/>
  <c r="K13" i="14"/>
  <c r="L12" i="14"/>
  <c r="K12" i="14"/>
  <c r="L11" i="14"/>
  <c r="K11" i="14"/>
  <c r="L10" i="14"/>
  <c r="K10" i="14"/>
  <c r="L9" i="14"/>
  <c r="K9" i="14"/>
  <c r="L8" i="14"/>
  <c r="K8" i="14"/>
  <c r="L7" i="14"/>
  <c r="K7" i="14"/>
  <c r="L6" i="14"/>
  <c r="K6" i="14"/>
  <c r="L5" i="14"/>
  <c r="K5" i="14"/>
  <c r="L4" i="14"/>
  <c r="K4" i="14"/>
  <c r="L3" i="14"/>
  <c r="K3" i="14"/>
  <c r="L102" i="13"/>
  <c r="K102" i="13"/>
  <c r="L101" i="13"/>
  <c r="K101" i="13"/>
  <c r="L100" i="13"/>
  <c r="K100" i="13"/>
  <c r="L99" i="13"/>
  <c r="K99" i="13"/>
  <c r="L98" i="13"/>
  <c r="K98" i="13"/>
  <c r="L97" i="13"/>
  <c r="K97" i="13"/>
  <c r="L96" i="13"/>
  <c r="K96" i="13"/>
  <c r="L95" i="13"/>
  <c r="K95" i="13"/>
  <c r="L94" i="13"/>
  <c r="K94" i="13"/>
  <c r="L93" i="13"/>
  <c r="K93" i="13"/>
  <c r="L92" i="13"/>
  <c r="K92" i="13"/>
  <c r="L91" i="13"/>
  <c r="K91" i="13"/>
  <c r="L90" i="13"/>
  <c r="K90" i="13"/>
  <c r="L89" i="13"/>
  <c r="K89" i="13"/>
  <c r="L88" i="13"/>
  <c r="K88" i="13"/>
  <c r="L87" i="13"/>
  <c r="K87" i="13"/>
  <c r="L86" i="13"/>
  <c r="K86" i="13"/>
  <c r="L85" i="13"/>
  <c r="K85" i="13"/>
  <c r="L84" i="13"/>
  <c r="K84" i="13"/>
  <c r="L83" i="13"/>
  <c r="K83" i="13"/>
  <c r="L82" i="13"/>
  <c r="K82" i="13"/>
  <c r="L81" i="13"/>
  <c r="K81" i="13"/>
  <c r="L80" i="13"/>
  <c r="K80" i="13"/>
  <c r="L79" i="13"/>
  <c r="K79" i="13"/>
  <c r="L78" i="13"/>
  <c r="K78" i="13"/>
  <c r="L77" i="13"/>
  <c r="K77" i="13"/>
  <c r="L76" i="13"/>
  <c r="K76" i="13"/>
  <c r="L75" i="13"/>
  <c r="K75" i="13"/>
  <c r="L74" i="13"/>
  <c r="K74" i="13"/>
  <c r="L73" i="13"/>
  <c r="K73" i="13"/>
  <c r="L72" i="13"/>
  <c r="K72" i="13"/>
  <c r="L71" i="13"/>
  <c r="K71" i="13"/>
  <c r="L70" i="13"/>
  <c r="K70" i="13"/>
  <c r="L69" i="13"/>
  <c r="K69" i="13"/>
  <c r="L68" i="13"/>
  <c r="K68" i="13"/>
  <c r="L67" i="13"/>
  <c r="K67" i="13"/>
  <c r="L66" i="13"/>
  <c r="K66" i="13"/>
  <c r="L65" i="13"/>
  <c r="K65" i="13"/>
  <c r="L64" i="13"/>
  <c r="K64" i="13"/>
  <c r="L63" i="13"/>
  <c r="K63" i="13"/>
  <c r="L62" i="13"/>
  <c r="K62" i="13"/>
  <c r="L61" i="13"/>
  <c r="K61" i="13"/>
  <c r="L60" i="13"/>
  <c r="K60" i="13"/>
  <c r="L59" i="13"/>
  <c r="K59" i="13"/>
  <c r="L58" i="13"/>
  <c r="K58" i="13"/>
  <c r="L57" i="13"/>
  <c r="K57" i="13"/>
  <c r="L56" i="13"/>
  <c r="K56" i="13"/>
  <c r="L55" i="13"/>
  <c r="K55" i="13"/>
  <c r="L54" i="13"/>
  <c r="K54" i="13"/>
  <c r="L53" i="13"/>
  <c r="K53" i="13"/>
  <c r="L52" i="13"/>
  <c r="K52" i="13"/>
  <c r="L51" i="13"/>
  <c r="K51" i="13"/>
  <c r="L50" i="13"/>
  <c r="K50" i="13"/>
  <c r="L49" i="13"/>
  <c r="K49" i="13"/>
  <c r="L48" i="13"/>
  <c r="K48" i="13"/>
  <c r="L47" i="13"/>
  <c r="K47" i="13"/>
  <c r="L46" i="13"/>
  <c r="K46" i="13"/>
  <c r="L45" i="13"/>
  <c r="K45" i="13"/>
  <c r="L44" i="13"/>
  <c r="K44" i="13"/>
  <c r="L43" i="13"/>
  <c r="K43" i="13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L31" i="13"/>
  <c r="K31" i="13"/>
  <c r="L30" i="13"/>
  <c r="K30" i="13"/>
  <c r="L29" i="13"/>
  <c r="K29" i="13"/>
  <c r="L28" i="13"/>
  <c r="K28" i="13"/>
  <c r="L27" i="13"/>
  <c r="K27" i="13"/>
  <c r="L26" i="13"/>
  <c r="K26" i="13"/>
  <c r="L25" i="13"/>
  <c r="K25" i="13"/>
  <c r="L24" i="13"/>
  <c r="K24" i="13"/>
  <c r="L23" i="13"/>
  <c r="K23" i="13"/>
  <c r="L22" i="13"/>
  <c r="K22" i="13"/>
  <c r="L21" i="13"/>
  <c r="K21" i="13"/>
  <c r="L20" i="13"/>
  <c r="K20" i="13"/>
  <c r="L19" i="13"/>
  <c r="K19" i="13"/>
  <c r="L18" i="13"/>
  <c r="K18" i="13"/>
  <c r="L17" i="13"/>
  <c r="K17" i="13"/>
  <c r="L16" i="13"/>
  <c r="K16" i="13"/>
  <c r="L15" i="13"/>
  <c r="K15" i="13"/>
  <c r="L14" i="13"/>
  <c r="K14" i="13"/>
  <c r="L13" i="13"/>
  <c r="K13" i="13"/>
  <c r="L12" i="13"/>
  <c r="K12" i="13"/>
  <c r="L11" i="13"/>
  <c r="K11" i="13"/>
  <c r="L10" i="13"/>
  <c r="K10" i="13"/>
  <c r="L9" i="13"/>
  <c r="K9" i="13"/>
  <c r="L8" i="13"/>
  <c r="K8" i="13"/>
  <c r="L7" i="13"/>
  <c r="K7" i="13"/>
  <c r="L6" i="13"/>
  <c r="K6" i="13"/>
  <c r="L5" i="13"/>
  <c r="K5" i="13"/>
  <c r="L4" i="13"/>
  <c r="K4" i="13"/>
  <c r="L3" i="13"/>
  <c r="K3" i="13"/>
  <c r="L102" i="12"/>
  <c r="K102" i="12"/>
  <c r="L101" i="12"/>
  <c r="K101" i="12"/>
  <c r="L100" i="12"/>
  <c r="K100" i="12"/>
  <c r="L99" i="12"/>
  <c r="K99" i="12"/>
  <c r="L98" i="12"/>
  <c r="K98" i="12"/>
  <c r="L97" i="12"/>
  <c r="K97" i="12"/>
  <c r="L96" i="12"/>
  <c r="K96" i="12"/>
  <c r="L95" i="12"/>
  <c r="K95" i="12"/>
  <c r="L94" i="12"/>
  <c r="K94" i="12"/>
  <c r="L93" i="12"/>
  <c r="K93" i="12"/>
  <c r="L92" i="12"/>
  <c r="K92" i="12"/>
  <c r="L91" i="12"/>
  <c r="K91" i="12"/>
  <c r="L90" i="12"/>
  <c r="K90" i="12"/>
  <c r="L89" i="12"/>
  <c r="K89" i="12"/>
  <c r="L88" i="12"/>
  <c r="K88" i="12"/>
  <c r="L87" i="12"/>
  <c r="K87" i="12"/>
  <c r="L86" i="12"/>
  <c r="K86" i="12"/>
  <c r="L85" i="12"/>
  <c r="K85" i="12"/>
  <c r="L84" i="12"/>
  <c r="K84" i="12"/>
  <c r="L83" i="12"/>
  <c r="K83" i="12"/>
  <c r="L82" i="12"/>
  <c r="K82" i="12"/>
  <c r="L81" i="12"/>
  <c r="K81" i="12"/>
  <c r="L80" i="12"/>
  <c r="K80" i="12"/>
  <c r="L79" i="12"/>
  <c r="K79" i="12"/>
  <c r="L78" i="12"/>
  <c r="K78" i="12"/>
  <c r="L77" i="12"/>
  <c r="K77" i="12"/>
  <c r="L76" i="12"/>
  <c r="K76" i="12"/>
  <c r="L75" i="12"/>
  <c r="K75" i="12"/>
  <c r="L74" i="12"/>
  <c r="K74" i="12"/>
  <c r="L73" i="12"/>
  <c r="K73" i="12"/>
  <c r="L72" i="12"/>
  <c r="K72" i="12"/>
  <c r="L71" i="12"/>
  <c r="K71" i="12"/>
  <c r="L70" i="12"/>
  <c r="K70" i="12"/>
  <c r="L69" i="12"/>
  <c r="K69" i="12"/>
  <c r="L68" i="12"/>
  <c r="K68" i="12"/>
  <c r="L67" i="12"/>
  <c r="K67" i="12"/>
  <c r="L66" i="12"/>
  <c r="K66" i="12"/>
  <c r="L65" i="12"/>
  <c r="K65" i="12"/>
  <c r="L64" i="12"/>
  <c r="K64" i="12"/>
  <c r="L63" i="12"/>
  <c r="K63" i="12"/>
  <c r="L62" i="12"/>
  <c r="K62" i="12"/>
  <c r="L61" i="12"/>
  <c r="K61" i="12"/>
  <c r="L60" i="12"/>
  <c r="K60" i="12"/>
  <c r="L59" i="12"/>
  <c r="K59" i="12"/>
  <c r="L58" i="12"/>
  <c r="K58" i="12"/>
  <c r="L57" i="12"/>
  <c r="K57" i="12"/>
  <c r="L56" i="12"/>
  <c r="K56" i="12"/>
  <c r="L55" i="12"/>
  <c r="K55" i="12"/>
  <c r="L54" i="12"/>
  <c r="K54" i="12"/>
  <c r="L53" i="12"/>
  <c r="K53" i="12"/>
  <c r="L52" i="12"/>
  <c r="K52" i="12"/>
  <c r="L51" i="12"/>
  <c r="K51" i="12"/>
  <c r="L50" i="12"/>
  <c r="K50" i="12"/>
  <c r="L49" i="12"/>
  <c r="K49" i="12"/>
  <c r="L48" i="12"/>
  <c r="K48" i="12"/>
  <c r="L47" i="12"/>
  <c r="K47" i="12"/>
  <c r="L46" i="12"/>
  <c r="K46" i="12"/>
  <c r="L45" i="12"/>
  <c r="K45" i="12"/>
  <c r="L44" i="12"/>
  <c r="K44" i="12"/>
  <c r="L43" i="12"/>
  <c r="K43" i="12"/>
  <c r="L42" i="12"/>
  <c r="K42" i="12"/>
  <c r="L41" i="12"/>
  <c r="K41" i="12"/>
  <c r="L40" i="12"/>
  <c r="K40" i="12"/>
  <c r="L39" i="12"/>
  <c r="K39" i="12"/>
  <c r="L38" i="12"/>
  <c r="K38" i="12"/>
  <c r="L37" i="12"/>
  <c r="K37" i="12"/>
  <c r="L36" i="12"/>
  <c r="K36" i="12"/>
  <c r="L35" i="12"/>
  <c r="K35" i="12"/>
  <c r="L34" i="12"/>
  <c r="K34" i="12"/>
  <c r="L33" i="12"/>
  <c r="K33" i="12"/>
  <c r="L32" i="12"/>
  <c r="K32" i="12"/>
  <c r="L31" i="12"/>
  <c r="K31" i="12"/>
  <c r="L30" i="12"/>
  <c r="K30" i="12"/>
  <c r="L29" i="12"/>
  <c r="K29" i="12"/>
  <c r="L28" i="12"/>
  <c r="K28" i="12"/>
  <c r="L27" i="12"/>
  <c r="K27" i="12"/>
  <c r="L26" i="12"/>
  <c r="K26" i="12"/>
  <c r="L25" i="12"/>
  <c r="K25" i="12"/>
  <c r="L24" i="12"/>
  <c r="K24" i="12"/>
  <c r="L23" i="12"/>
  <c r="K23" i="12"/>
  <c r="L22" i="12"/>
  <c r="K22" i="12"/>
  <c r="L21" i="12"/>
  <c r="K21" i="12"/>
  <c r="L20" i="12"/>
  <c r="K20" i="12"/>
  <c r="L19" i="12"/>
  <c r="K19" i="12"/>
  <c r="L18" i="12"/>
  <c r="K18" i="12"/>
  <c r="L17" i="12"/>
  <c r="K17" i="12"/>
  <c r="L16" i="12"/>
  <c r="K16" i="12"/>
  <c r="L15" i="12"/>
  <c r="K15" i="12"/>
  <c r="L14" i="12"/>
  <c r="K14" i="12"/>
  <c r="L13" i="12"/>
  <c r="K13" i="12"/>
  <c r="L12" i="12"/>
  <c r="K12" i="12"/>
  <c r="L11" i="12"/>
  <c r="K11" i="12"/>
  <c r="L10" i="12"/>
  <c r="K10" i="12"/>
  <c r="L9" i="12"/>
  <c r="K9" i="12"/>
  <c r="L8" i="12"/>
  <c r="K8" i="12"/>
  <c r="L7" i="12"/>
  <c r="K7" i="12"/>
  <c r="L6" i="12"/>
  <c r="K6" i="12"/>
  <c r="L5" i="12"/>
  <c r="K5" i="12"/>
  <c r="L4" i="12"/>
  <c r="K4" i="12"/>
  <c r="L3" i="12"/>
  <c r="K3" i="12"/>
  <c r="L102" i="11"/>
  <c r="K102" i="11"/>
  <c r="L101" i="11"/>
  <c r="K101" i="11"/>
  <c r="L100" i="11"/>
  <c r="K100" i="11"/>
  <c r="L99" i="11"/>
  <c r="K99" i="11"/>
  <c r="L98" i="11"/>
  <c r="K98" i="11"/>
  <c r="L97" i="11"/>
  <c r="K97" i="11"/>
  <c r="L96" i="11"/>
  <c r="K96" i="11"/>
  <c r="L95" i="11"/>
  <c r="K95" i="11"/>
  <c r="L94" i="11"/>
  <c r="K94" i="11"/>
  <c r="L93" i="11"/>
  <c r="K93" i="11"/>
  <c r="L92" i="11"/>
  <c r="K92" i="11"/>
  <c r="L91" i="11"/>
  <c r="K91" i="11"/>
  <c r="L90" i="11"/>
  <c r="K90" i="11"/>
  <c r="L89" i="11"/>
  <c r="K89" i="11"/>
  <c r="L88" i="11"/>
  <c r="K88" i="11"/>
  <c r="L87" i="11"/>
  <c r="K87" i="11"/>
  <c r="L86" i="11"/>
  <c r="K86" i="11"/>
  <c r="L85" i="11"/>
  <c r="K85" i="11"/>
  <c r="L84" i="11"/>
  <c r="K84" i="11"/>
  <c r="L83" i="11"/>
  <c r="K83" i="11"/>
  <c r="L82" i="11"/>
  <c r="K82" i="11"/>
  <c r="L81" i="11"/>
  <c r="K81" i="11"/>
  <c r="L80" i="11"/>
  <c r="K80" i="11"/>
  <c r="L79" i="11"/>
  <c r="K79" i="11"/>
  <c r="L78" i="11"/>
  <c r="K78" i="11"/>
  <c r="L77" i="11"/>
  <c r="K77" i="11"/>
  <c r="L76" i="11"/>
  <c r="K76" i="11"/>
  <c r="L75" i="11"/>
  <c r="K75" i="11"/>
  <c r="L74" i="11"/>
  <c r="K74" i="11"/>
  <c r="L73" i="11"/>
  <c r="K73" i="11"/>
  <c r="L72" i="11"/>
  <c r="K72" i="11"/>
  <c r="L71" i="11"/>
  <c r="K71" i="11"/>
  <c r="L70" i="11"/>
  <c r="K70" i="11"/>
  <c r="L69" i="11"/>
  <c r="K69" i="11"/>
  <c r="L68" i="11"/>
  <c r="K68" i="11"/>
  <c r="L67" i="11"/>
  <c r="K67" i="11"/>
  <c r="L66" i="11"/>
  <c r="K66" i="11"/>
  <c r="L65" i="11"/>
  <c r="K65" i="11"/>
  <c r="L64" i="11"/>
  <c r="K64" i="11"/>
  <c r="L63" i="11"/>
  <c r="K63" i="11"/>
  <c r="L62" i="11"/>
  <c r="K62" i="11"/>
  <c r="L61" i="11"/>
  <c r="K61" i="11"/>
  <c r="L60" i="11"/>
  <c r="K60" i="11"/>
  <c r="L59" i="11"/>
  <c r="K59" i="11"/>
  <c r="L58" i="11"/>
  <c r="K58" i="11"/>
  <c r="L57" i="11"/>
  <c r="K57" i="11"/>
  <c r="L56" i="11"/>
  <c r="K56" i="11"/>
  <c r="L55" i="11"/>
  <c r="K55" i="11"/>
  <c r="L54" i="11"/>
  <c r="K54" i="11"/>
  <c r="L53" i="11"/>
  <c r="K53" i="11"/>
  <c r="L52" i="11"/>
  <c r="K52" i="11"/>
  <c r="L51" i="11"/>
  <c r="K51" i="11"/>
  <c r="L50" i="11"/>
  <c r="K50" i="11"/>
  <c r="L49" i="11"/>
  <c r="K49" i="11"/>
  <c r="L48" i="11"/>
  <c r="K48" i="11"/>
  <c r="L47" i="11"/>
  <c r="K47" i="11"/>
  <c r="L46" i="11"/>
  <c r="K46" i="11"/>
  <c r="L45" i="11"/>
  <c r="K45" i="11"/>
  <c r="L44" i="11"/>
  <c r="K44" i="11"/>
  <c r="L43" i="11"/>
  <c r="K43" i="11"/>
  <c r="L42" i="11"/>
  <c r="K42" i="11"/>
  <c r="L41" i="11"/>
  <c r="K41" i="11"/>
  <c r="L40" i="11"/>
  <c r="K40" i="11"/>
  <c r="L39" i="11"/>
  <c r="K39" i="11"/>
  <c r="L38" i="11"/>
  <c r="K38" i="11"/>
  <c r="L37" i="11"/>
  <c r="K37" i="11"/>
  <c r="L36" i="11"/>
  <c r="K36" i="11"/>
  <c r="L35" i="11"/>
  <c r="K35" i="11"/>
  <c r="L34" i="11"/>
  <c r="K34" i="11"/>
  <c r="L33" i="11"/>
  <c r="K33" i="11"/>
  <c r="L32" i="11"/>
  <c r="K32" i="11"/>
  <c r="L31" i="11"/>
  <c r="K31" i="11"/>
  <c r="L30" i="11"/>
  <c r="K30" i="11"/>
  <c r="L29" i="11"/>
  <c r="K29" i="11"/>
  <c r="L28" i="11"/>
  <c r="K28" i="11"/>
  <c r="L27" i="11"/>
  <c r="K27" i="11"/>
  <c r="L26" i="11"/>
  <c r="K26" i="11"/>
  <c r="L25" i="11"/>
  <c r="K25" i="11"/>
  <c r="L24" i="11"/>
  <c r="K24" i="11"/>
  <c r="L23" i="11"/>
  <c r="K23" i="11"/>
  <c r="L22" i="11"/>
  <c r="K22" i="11"/>
  <c r="L21" i="11"/>
  <c r="K21" i="11"/>
  <c r="L20" i="11"/>
  <c r="K20" i="11"/>
  <c r="L19" i="11"/>
  <c r="K19" i="11"/>
  <c r="L18" i="11"/>
  <c r="K18" i="11"/>
  <c r="L17" i="11"/>
  <c r="K17" i="11"/>
  <c r="L16" i="11"/>
  <c r="K16" i="11"/>
  <c r="L15" i="11"/>
  <c r="K15" i="11"/>
  <c r="L14" i="11"/>
  <c r="K14" i="11"/>
  <c r="L13" i="11"/>
  <c r="K13" i="11"/>
  <c r="L12" i="11"/>
  <c r="K12" i="11"/>
  <c r="L11" i="11"/>
  <c r="K11" i="11"/>
  <c r="L10" i="11"/>
  <c r="K10" i="11"/>
  <c r="L9" i="11"/>
  <c r="K9" i="11"/>
  <c r="L8" i="11"/>
  <c r="K8" i="11"/>
  <c r="L7" i="11"/>
  <c r="K7" i="11"/>
  <c r="L6" i="11"/>
  <c r="K6" i="11"/>
  <c r="L5" i="11"/>
  <c r="K5" i="11"/>
  <c r="L4" i="11"/>
  <c r="K4" i="11"/>
  <c r="L3" i="11"/>
  <c r="K3" i="11"/>
  <c r="L102" i="10"/>
  <c r="K102" i="10"/>
  <c r="L101" i="10"/>
  <c r="K101" i="10"/>
  <c r="L100" i="10"/>
  <c r="K100" i="10"/>
  <c r="L99" i="10"/>
  <c r="K99" i="10"/>
  <c r="L98" i="10"/>
  <c r="K98" i="10"/>
  <c r="L97" i="10"/>
  <c r="K97" i="10"/>
  <c r="L96" i="10"/>
  <c r="K96" i="10"/>
  <c r="L95" i="10"/>
  <c r="K95" i="10"/>
  <c r="L94" i="10"/>
  <c r="K94" i="10"/>
  <c r="L93" i="10"/>
  <c r="K93" i="10"/>
  <c r="L92" i="10"/>
  <c r="K92" i="10"/>
  <c r="L91" i="10"/>
  <c r="K91" i="10"/>
  <c r="L90" i="10"/>
  <c r="K90" i="10"/>
  <c r="L89" i="10"/>
  <c r="K89" i="10"/>
  <c r="L88" i="10"/>
  <c r="K88" i="10"/>
  <c r="L87" i="10"/>
  <c r="K87" i="10"/>
  <c r="L86" i="10"/>
  <c r="K86" i="10"/>
  <c r="L85" i="10"/>
  <c r="K85" i="10"/>
  <c r="L84" i="10"/>
  <c r="K84" i="10"/>
  <c r="L83" i="10"/>
  <c r="K83" i="10"/>
  <c r="L82" i="10"/>
  <c r="K82" i="10"/>
  <c r="L81" i="10"/>
  <c r="K81" i="10"/>
  <c r="L80" i="10"/>
  <c r="K80" i="10"/>
  <c r="L79" i="10"/>
  <c r="K79" i="10"/>
  <c r="L78" i="10"/>
  <c r="K78" i="10"/>
  <c r="L77" i="10"/>
  <c r="K77" i="10"/>
  <c r="L76" i="10"/>
  <c r="K76" i="10"/>
  <c r="L75" i="10"/>
  <c r="K75" i="10"/>
  <c r="L74" i="10"/>
  <c r="K74" i="10"/>
  <c r="L73" i="10"/>
  <c r="K73" i="10"/>
  <c r="L72" i="10"/>
  <c r="K72" i="10"/>
  <c r="L71" i="10"/>
  <c r="K71" i="10"/>
  <c r="L70" i="10"/>
  <c r="K70" i="10"/>
  <c r="L69" i="10"/>
  <c r="K69" i="10"/>
  <c r="L68" i="10"/>
  <c r="K68" i="10"/>
  <c r="L67" i="10"/>
  <c r="K67" i="10"/>
  <c r="L66" i="10"/>
  <c r="K66" i="10"/>
  <c r="L65" i="10"/>
  <c r="K65" i="10"/>
  <c r="L64" i="10"/>
  <c r="K64" i="10"/>
  <c r="L63" i="10"/>
  <c r="K63" i="10"/>
  <c r="L62" i="10"/>
  <c r="K62" i="10"/>
  <c r="L61" i="10"/>
  <c r="K61" i="10"/>
  <c r="L60" i="10"/>
  <c r="K60" i="10"/>
  <c r="L59" i="10"/>
  <c r="K59" i="10"/>
  <c r="L58" i="10"/>
  <c r="K58" i="10"/>
  <c r="L57" i="10"/>
  <c r="K57" i="10"/>
  <c r="L56" i="10"/>
  <c r="K56" i="10"/>
  <c r="L55" i="10"/>
  <c r="K55" i="10"/>
  <c r="L54" i="10"/>
  <c r="K54" i="10"/>
  <c r="L53" i="10"/>
  <c r="K53" i="10"/>
  <c r="L52" i="10"/>
  <c r="K52" i="10"/>
  <c r="L51" i="10"/>
  <c r="K51" i="10"/>
  <c r="L50" i="10"/>
  <c r="K50" i="10"/>
  <c r="L49" i="10"/>
  <c r="K49" i="10"/>
  <c r="L48" i="10"/>
  <c r="K48" i="10"/>
  <c r="L47" i="10"/>
  <c r="K47" i="10"/>
  <c r="L46" i="10"/>
  <c r="K46" i="10"/>
  <c r="L45" i="10"/>
  <c r="K45" i="10"/>
  <c r="L44" i="10"/>
  <c r="K44" i="10"/>
  <c r="L43" i="10"/>
  <c r="K43" i="10"/>
  <c r="L42" i="10"/>
  <c r="K42" i="10"/>
  <c r="L41" i="10"/>
  <c r="K41" i="10"/>
  <c r="L40" i="10"/>
  <c r="K40" i="10"/>
  <c r="L39" i="10"/>
  <c r="K39" i="10"/>
  <c r="L38" i="10"/>
  <c r="K38" i="10"/>
  <c r="L37" i="10"/>
  <c r="K37" i="10"/>
  <c r="L36" i="10"/>
  <c r="K36" i="10"/>
  <c r="L35" i="10"/>
  <c r="K35" i="10"/>
  <c r="L34" i="10"/>
  <c r="K34" i="10"/>
  <c r="L33" i="10"/>
  <c r="K33" i="10"/>
  <c r="L32" i="10"/>
  <c r="K32" i="10"/>
  <c r="L31" i="10"/>
  <c r="K31" i="10"/>
  <c r="L30" i="10"/>
  <c r="K30" i="10"/>
  <c r="L29" i="10"/>
  <c r="K29" i="10"/>
  <c r="L28" i="10"/>
  <c r="K28" i="10"/>
  <c r="L27" i="10"/>
  <c r="K27" i="10"/>
  <c r="L26" i="10"/>
  <c r="K26" i="10"/>
  <c r="L25" i="10"/>
  <c r="K25" i="10"/>
  <c r="L24" i="10"/>
  <c r="K24" i="10"/>
  <c r="L23" i="10"/>
  <c r="K23" i="10"/>
  <c r="L22" i="10"/>
  <c r="K22" i="10"/>
  <c r="L21" i="10"/>
  <c r="K21" i="10"/>
  <c r="L20" i="10"/>
  <c r="K20" i="10"/>
  <c r="L19" i="10"/>
  <c r="K19" i="10"/>
  <c r="L18" i="10"/>
  <c r="K18" i="10"/>
  <c r="L17" i="10"/>
  <c r="K17" i="10"/>
  <c r="L16" i="10"/>
  <c r="K16" i="10"/>
  <c r="L15" i="10"/>
  <c r="K15" i="10"/>
  <c r="L14" i="10"/>
  <c r="K14" i="10"/>
  <c r="L13" i="10"/>
  <c r="K13" i="10"/>
  <c r="L12" i="10"/>
  <c r="K12" i="10"/>
  <c r="L11" i="10"/>
  <c r="K11" i="10"/>
  <c r="L10" i="10"/>
  <c r="K10" i="10"/>
  <c r="L9" i="10"/>
  <c r="K9" i="10"/>
  <c r="L8" i="10"/>
  <c r="K8" i="10"/>
  <c r="L7" i="10"/>
  <c r="K7" i="10"/>
  <c r="L6" i="10"/>
  <c r="K6" i="10"/>
  <c r="L5" i="10"/>
  <c r="K5" i="10"/>
  <c r="L4" i="10"/>
  <c r="K4" i="10"/>
  <c r="L3" i="10"/>
  <c r="K3" i="10"/>
  <c r="L102" i="9"/>
  <c r="K102" i="9"/>
  <c r="L101" i="9"/>
  <c r="K101" i="9"/>
  <c r="L100" i="9"/>
  <c r="K100" i="9"/>
  <c r="L99" i="9"/>
  <c r="K99" i="9"/>
  <c r="L98" i="9"/>
  <c r="K98" i="9"/>
  <c r="L97" i="9"/>
  <c r="K97" i="9"/>
  <c r="L96" i="9"/>
  <c r="K96" i="9"/>
  <c r="L95" i="9"/>
  <c r="K95" i="9"/>
  <c r="L94" i="9"/>
  <c r="K94" i="9"/>
  <c r="L93" i="9"/>
  <c r="K93" i="9"/>
  <c r="L92" i="9"/>
  <c r="K92" i="9"/>
  <c r="L91" i="9"/>
  <c r="K91" i="9"/>
  <c r="L90" i="9"/>
  <c r="K90" i="9"/>
  <c r="L89" i="9"/>
  <c r="K89" i="9"/>
  <c r="L88" i="9"/>
  <c r="K88" i="9"/>
  <c r="L87" i="9"/>
  <c r="K87" i="9"/>
  <c r="L86" i="9"/>
  <c r="K86" i="9"/>
  <c r="L85" i="9"/>
  <c r="K85" i="9"/>
  <c r="L84" i="9"/>
  <c r="K84" i="9"/>
  <c r="L83" i="9"/>
  <c r="K83" i="9"/>
  <c r="L82" i="9"/>
  <c r="K82" i="9"/>
  <c r="L81" i="9"/>
  <c r="K81" i="9"/>
  <c r="L80" i="9"/>
  <c r="K80" i="9"/>
  <c r="L79" i="9"/>
  <c r="K79" i="9"/>
  <c r="L78" i="9"/>
  <c r="K78" i="9"/>
  <c r="L77" i="9"/>
  <c r="K77" i="9"/>
  <c r="L76" i="9"/>
  <c r="K76" i="9"/>
  <c r="L75" i="9"/>
  <c r="K75" i="9"/>
  <c r="L74" i="9"/>
  <c r="K74" i="9"/>
  <c r="L73" i="9"/>
  <c r="K73" i="9"/>
  <c r="L72" i="9"/>
  <c r="K72" i="9"/>
  <c r="L71" i="9"/>
  <c r="K71" i="9"/>
  <c r="L70" i="9"/>
  <c r="K70" i="9"/>
  <c r="L69" i="9"/>
  <c r="K69" i="9"/>
  <c r="L68" i="9"/>
  <c r="K68" i="9"/>
  <c r="L67" i="9"/>
  <c r="K67" i="9"/>
  <c r="L66" i="9"/>
  <c r="K66" i="9"/>
  <c r="L65" i="9"/>
  <c r="K65" i="9"/>
  <c r="L64" i="9"/>
  <c r="K64" i="9"/>
  <c r="L63" i="9"/>
  <c r="K63" i="9"/>
  <c r="L62" i="9"/>
  <c r="K62" i="9"/>
  <c r="L61" i="9"/>
  <c r="K61" i="9"/>
  <c r="L60" i="9"/>
  <c r="K60" i="9"/>
  <c r="L59" i="9"/>
  <c r="K59" i="9"/>
  <c r="L58" i="9"/>
  <c r="K58" i="9"/>
  <c r="L57" i="9"/>
  <c r="K57" i="9"/>
  <c r="L56" i="9"/>
  <c r="K56" i="9"/>
  <c r="L55" i="9"/>
  <c r="K55" i="9"/>
  <c r="L54" i="9"/>
  <c r="K54" i="9"/>
  <c r="L53" i="9"/>
  <c r="K53" i="9"/>
  <c r="L52" i="9"/>
  <c r="K52" i="9"/>
  <c r="L51" i="9"/>
  <c r="K51" i="9"/>
  <c r="L50" i="9"/>
  <c r="K50" i="9"/>
  <c r="L49" i="9"/>
  <c r="K49" i="9"/>
  <c r="L48" i="9"/>
  <c r="K48" i="9"/>
  <c r="L47" i="9"/>
  <c r="K47" i="9"/>
  <c r="L46" i="9"/>
  <c r="K46" i="9"/>
  <c r="L45" i="9"/>
  <c r="K45" i="9"/>
  <c r="L44" i="9"/>
  <c r="K44" i="9"/>
  <c r="L43" i="9"/>
  <c r="K43" i="9"/>
  <c r="L42" i="9"/>
  <c r="K42" i="9"/>
  <c r="L41" i="9"/>
  <c r="K41" i="9"/>
  <c r="L40" i="9"/>
  <c r="K40" i="9"/>
  <c r="L39" i="9"/>
  <c r="K39" i="9"/>
  <c r="L38" i="9"/>
  <c r="K38" i="9"/>
  <c r="L37" i="9"/>
  <c r="K37" i="9"/>
  <c r="L36" i="9"/>
  <c r="K36" i="9"/>
  <c r="L35" i="9"/>
  <c r="K35" i="9"/>
  <c r="L34" i="9"/>
  <c r="K34" i="9"/>
  <c r="L33" i="9"/>
  <c r="K33" i="9"/>
  <c r="L32" i="9"/>
  <c r="K32" i="9"/>
  <c r="L31" i="9"/>
  <c r="K31" i="9"/>
  <c r="L30" i="9"/>
  <c r="K30" i="9"/>
  <c r="L29" i="9"/>
  <c r="K29" i="9"/>
  <c r="L28" i="9"/>
  <c r="K28" i="9"/>
  <c r="L27" i="9"/>
  <c r="K27" i="9"/>
  <c r="L26" i="9"/>
  <c r="K26" i="9"/>
  <c r="L25" i="9"/>
  <c r="K25" i="9"/>
  <c r="L24" i="9"/>
  <c r="K24" i="9"/>
  <c r="L23" i="9"/>
  <c r="K23" i="9"/>
  <c r="L22" i="9"/>
  <c r="K22" i="9"/>
  <c r="L21" i="9"/>
  <c r="K21" i="9"/>
  <c r="L20" i="9"/>
  <c r="K20" i="9"/>
  <c r="L19" i="9"/>
  <c r="K19" i="9"/>
  <c r="L18" i="9"/>
  <c r="K18" i="9"/>
  <c r="L17" i="9"/>
  <c r="K17" i="9"/>
  <c r="L16" i="9"/>
  <c r="K16" i="9"/>
  <c r="L15" i="9"/>
  <c r="K15" i="9"/>
  <c r="L14" i="9"/>
  <c r="K14" i="9"/>
  <c r="L13" i="9"/>
  <c r="K13" i="9"/>
  <c r="L12" i="9"/>
  <c r="K12" i="9"/>
  <c r="L11" i="9"/>
  <c r="K11" i="9"/>
  <c r="L10" i="9"/>
  <c r="K10" i="9"/>
  <c r="L9" i="9"/>
  <c r="K9" i="9"/>
  <c r="L8" i="9"/>
  <c r="K8" i="9"/>
  <c r="L7" i="9"/>
  <c r="K7" i="9"/>
  <c r="L6" i="9"/>
  <c r="K6" i="9"/>
  <c r="L5" i="9"/>
  <c r="K5" i="9"/>
  <c r="L4" i="9"/>
  <c r="K4" i="9"/>
  <c r="L3" i="9"/>
  <c r="K3" i="9"/>
  <c r="L102" i="8"/>
  <c r="K102" i="8"/>
  <c r="L101" i="8"/>
  <c r="K101" i="8"/>
  <c r="L100" i="8"/>
  <c r="K100" i="8"/>
  <c r="L99" i="8"/>
  <c r="K99" i="8"/>
  <c r="L98" i="8"/>
  <c r="K98" i="8"/>
  <c r="L97" i="8"/>
  <c r="K97" i="8"/>
  <c r="L96" i="8"/>
  <c r="K96" i="8"/>
  <c r="L95" i="8"/>
  <c r="K95" i="8"/>
  <c r="L94" i="8"/>
  <c r="K94" i="8"/>
  <c r="L93" i="8"/>
  <c r="K93" i="8"/>
  <c r="L92" i="8"/>
  <c r="K92" i="8"/>
  <c r="L91" i="8"/>
  <c r="K91" i="8"/>
  <c r="L90" i="8"/>
  <c r="K90" i="8"/>
  <c r="L89" i="8"/>
  <c r="K89" i="8"/>
  <c r="L88" i="8"/>
  <c r="K88" i="8"/>
  <c r="L87" i="8"/>
  <c r="K87" i="8"/>
  <c r="L86" i="8"/>
  <c r="K86" i="8"/>
  <c r="L85" i="8"/>
  <c r="K85" i="8"/>
  <c r="L84" i="8"/>
  <c r="K84" i="8"/>
  <c r="L83" i="8"/>
  <c r="K83" i="8"/>
  <c r="L82" i="8"/>
  <c r="K82" i="8"/>
  <c r="L81" i="8"/>
  <c r="K81" i="8"/>
  <c r="L80" i="8"/>
  <c r="K80" i="8"/>
  <c r="L79" i="8"/>
  <c r="K79" i="8"/>
  <c r="L78" i="8"/>
  <c r="K78" i="8"/>
  <c r="L77" i="8"/>
  <c r="K77" i="8"/>
  <c r="L76" i="8"/>
  <c r="K76" i="8"/>
  <c r="L75" i="8"/>
  <c r="K75" i="8"/>
  <c r="L74" i="8"/>
  <c r="K74" i="8"/>
  <c r="L73" i="8"/>
  <c r="K73" i="8"/>
  <c r="L72" i="8"/>
  <c r="K72" i="8"/>
  <c r="L71" i="8"/>
  <c r="K71" i="8"/>
  <c r="L70" i="8"/>
  <c r="K70" i="8"/>
  <c r="L69" i="8"/>
  <c r="K69" i="8"/>
  <c r="L68" i="8"/>
  <c r="K68" i="8"/>
  <c r="L67" i="8"/>
  <c r="K67" i="8"/>
  <c r="L66" i="8"/>
  <c r="K66" i="8"/>
  <c r="L65" i="8"/>
  <c r="K65" i="8"/>
  <c r="L64" i="8"/>
  <c r="K64" i="8"/>
  <c r="L63" i="8"/>
  <c r="K63" i="8"/>
  <c r="L62" i="8"/>
  <c r="K62" i="8"/>
  <c r="L61" i="8"/>
  <c r="K61" i="8"/>
  <c r="L60" i="8"/>
  <c r="K60" i="8"/>
  <c r="L59" i="8"/>
  <c r="K59" i="8"/>
  <c r="L58" i="8"/>
  <c r="K58" i="8"/>
  <c r="L57" i="8"/>
  <c r="K57" i="8"/>
  <c r="L56" i="8"/>
  <c r="K56" i="8"/>
  <c r="L55" i="8"/>
  <c r="K55" i="8"/>
  <c r="L54" i="8"/>
  <c r="K54" i="8"/>
  <c r="L53" i="8"/>
  <c r="K53" i="8"/>
  <c r="L52" i="8"/>
  <c r="K52" i="8"/>
  <c r="L51" i="8"/>
  <c r="K51" i="8"/>
  <c r="L50" i="8"/>
  <c r="K50" i="8"/>
  <c r="L49" i="8"/>
  <c r="K49" i="8"/>
  <c r="L48" i="8"/>
  <c r="K48" i="8"/>
  <c r="L47" i="8"/>
  <c r="K47" i="8"/>
  <c r="L46" i="8"/>
  <c r="K46" i="8"/>
  <c r="L45" i="8"/>
  <c r="K45" i="8"/>
  <c r="L44" i="8"/>
  <c r="K44" i="8"/>
  <c r="L43" i="8"/>
  <c r="K43" i="8"/>
  <c r="L42" i="8"/>
  <c r="K42" i="8"/>
  <c r="L41" i="8"/>
  <c r="K41" i="8"/>
  <c r="L40" i="8"/>
  <c r="K40" i="8"/>
  <c r="L39" i="8"/>
  <c r="K39" i="8"/>
  <c r="L38" i="8"/>
  <c r="K38" i="8"/>
  <c r="L37" i="8"/>
  <c r="K37" i="8"/>
  <c r="L36" i="8"/>
  <c r="K36" i="8"/>
  <c r="L35" i="8"/>
  <c r="K35" i="8"/>
  <c r="L34" i="8"/>
  <c r="K34" i="8"/>
  <c r="L33" i="8"/>
  <c r="K33" i="8"/>
  <c r="L32" i="8"/>
  <c r="K32" i="8"/>
  <c r="L31" i="8"/>
  <c r="K31" i="8"/>
  <c r="L30" i="8"/>
  <c r="K30" i="8"/>
  <c r="L29" i="8"/>
  <c r="K29" i="8"/>
  <c r="L28" i="8"/>
  <c r="K28" i="8"/>
  <c r="L27" i="8"/>
  <c r="K27" i="8"/>
  <c r="L26" i="8"/>
  <c r="K26" i="8"/>
  <c r="L25" i="8"/>
  <c r="K25" i="8"/>
  <c r="L24" i="8"/>
  <c r="K24" i="8"/>
  <c r="L23" i="8"/>
  <c r="K23" i="8"/>
  <c r="L22" i="8"/>
  <c r="K22" i="8"/>
  <c r="L21" i="8"/>
  <c r="K21" i="8"/>
  <c r="L20" i="8"/>
  <c r="K20" i="8"/>
  <c r="L19" i="8"/>
  <c r="K19" i="8"/>
  <c r="L18" i="8"/>
  <c r="K18" i="8"/>
  <c r="L17" i="8"/>
  <c r="K17" i="8"/>
  <c r="L16" i="8"/>
  <c r="K16" i="8"/>
  <c r="L15" i="8"/>
  <c r="K15" i="8"/>
  <c r="L14" i="8"/>
  <c r="K14" i="8"/>
  <c r="L13" i="8"/>
  <c r="K13" i="8"/>
  <c r="L12" i="8"/>
  <c r="K12" i="8"/>
  <c r="L11" i="8"/>
  <c r="K11" i="8"/>
  <c r="L10" i="8"/>
  <c r="K10" i="8"/>
  <c r="L9" i="8"/>
  <c r="K9" i="8"/>
  <c r="L8" i="8"/>
  <c r="K8" i="8"/>
  <c r="L7" i="8"/>
  <c r="K7" i="8"/>
  <c r="L6" i="8"/>
  <c r="K6" i="8"/>
  <c r="L5" i="8"/>
  <c r="K5" i="8"/>
  <c r="L4" i="8"/>
  <c r="K4" i="8"/>
  <c r="L3" i="8"/>
  <c r="K3" i="8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L43" i="7"/>
  <c r="K43" i="7"/>
  <c r="L42" i="7"/>
  <c r="K42" i="7"/>
  <c r="L41" i="7"/>
  <c r="K41" i="7"/>
  <c r="L40" i="7"/>
  <c r="K40" i="7"/>
  <c r="L39" i="7"/>
  <c r="K39" i="7"/>
  <c r="L38" i="7"/>
  <c r="K38" i="7"/>
  <c r="L37" i="7"/>
  <c r="K37" i="7"/>
  <c r="L36" i="7"/>
  <c r="K36" i="7"/>
  <c r="L35" i="7"/>
  <c r="K35" i="7"/>
  <c r="L34" i="7"/>
  <c r="K34" i="7"/>
  <c r="L33" i="7"/>
  <c r="K33" i="7"/>
  <c r="L32" i="7"/>
  <c r="K32" i="7"/>
  <c r="L31" i="7"/>
  <c r="K31" i="7"/>
  <c r="L30" i="7"/>
  <c r="K30" i="7"/>
  <c r="L29" i="7"/>
  <c r="K29" i="7"/>
  <c r="L28" i="7"/>
  <c r="K28" i="7"/>
  <c r="L27" i="7"/>
  <c r="K27" i="7"/>
  <c r="L26" i="7"/>
  <c r="K26" i="7"/>
  <c r="L25" i="7"/>
  <c r="K25" i="7"/>
  <c r="L24" i="7"/>
  <c r="K24" i="7"/>
  <c r="L23" i="7"/>
  <c r="K23" i="7"/>
  <c r="L22" i="7"/>
  <c r="K22" i="7"/>
  <c r="L21" i="7"/>
  <c r="K21" i="7"/>
  <c r="L20" i="7"/>
  <c r="K20" i="7"/>
  <c r="L19" i="7"/>
  <c r="K19" i="7"/>
  <c r="L18" i="7"/>
  <c r="K18" i="7"/>
  <c r="L17" i="7"/>
  <c r="K17" i="7"/>
  <c r="L16" i="7"/>
  <c r="K16" i="7"/>
  <c r="L15" i="7"/>
  <c r="K15" i="7"/>
  <c r="L14" i="7"/>
  <c r="K14" i="7"/>
  <c r="L13" i="7"/>
  <c r="K13" i="7"/>
  <c r="L12" i="7"/>
  <c r="K12" i="7"/>
  <c r="L11" i="7"/>
  <c r="K11" i="7"/>
  <c r="L10" i="7"/>
  <c r="K10" i="7"/>
  <c r="L9" i="7"/>
  <c r="K9" i="7"/>
  <c r="L8" i="7"/>
  <c r="K8" i="7"/>
  <c r="L7" i="7"/>
  <c r="K7" i="7"/>
  <c r="L6" i="7"/>
  <c r="K6" i="7"/>
  <c r="L5" i="7"/>
  <c r="K5" i="7"/>
  <c r="L4" i="7"/>
  <c r="K4" i="7"/>
  <c r="L3" i="7"/>
  <c r="K3" i="7"/>
  <c r="L102" i="6"/>
  <c r="K102" i="6"/>
  <c r="L101" i="6"/>
  <c r="K101" i="6"/>
  <c r="L100" i="6"/>
  <c r="K100" i="6"/>
  <c r="L99" i="6"/>
  <c r="K99" i="6"/>
  <c r="L98" i="6"/>
  <c r="K98" i="6"/>
  <c r="L97" i="6"/>
  <c r="K97" i="6"/>
  <c r="L96" i="6"/>
  <c r="K96" i="6"/>
  <c r="L95" i="6"/>
  <c r="K95" i="6"/>
  <c r="L94" i="6"/>
  <c r="K94" i="6"/>
  <c r="L93" i="6"/>
  <c r="K93" i="6"/>
  <c r="L92" i="6"/>
  <c r="K92" i="6"/>
  <c r="L91" i="6"/>
  <c r="K91" i="6"/>
  <c r="L90" i="6"/>
  <c r="K90" i="6"/>
  <c r="L89" i="6"/>
  <c r="K89" i="6"/>
  <c r="L88" i="6"/>
  <c r="K88" i="6"/>
  <c r="L87" i="6"/>
  <c r="K87" i="6"/>
  <c r="L86" i="6"/>
  <c r="K86" i="6"/>
  <c r="L85" i="6"/>
  <c r="K85" i="6"/>
  <c r="L84" i="6"/>
  <c r="K84" i="6"/>
  <c r="L83" i="6"/>
  <c r="K83" i="6"/>
  <c r="L82" i="6"/>
  <c r="K82" i="6"/>
  <c r="L81" i="6"/>
  <c r="K81" i="6"/>
  <c r="L80" i="6"/>
  <c r="K80" i="6"/>
  <c r="L79" i="6"/>
  <c r="K79" i="6"/>
  <c r="L78" i="6"/>
  <c r="K78" i="6"/>
  <c r="L77" i="6"/>
  <c r="K77" i="6"/>
  <c r="L76" i="6"/>
  <c r="K76" i="6"/>
  <c r="L75" i="6"/>
  <c r="K75" i="6"/>
  <c r="L74" i="6"/>
  <c r="K74" i="6"/>
  <c r="L73" i="6"/>
  <c r="K73" i="6"/>
  <c r="L72" i="6"/>
  <c r="K72" i="6"/>
  <c r="L71" i="6"/>
  <c r="K71" i="6"/>
  <c r="L70" i="6"/>
  <c r="K70" i="6"/>
  <c r="L69" i="6"/>
  <c r="K69" i="6"/>
  <c r="L68" i="6"/>
  <c r="K68" i="6"/>
  <c r="L67" i="6"/>
  <c r="K67" i="6"/>
  <c r="L66" i="6"/>
  <c r="K66" i="6"/>
  <c r="L65" i="6"/>
  <c r="K65" i="6"/>
  <c r="L64" i="6"/>
  <c r="K64" i="6"/>
  <c r="L63" i="6"/>
  <c r="K63" i="6"/>
  <c r="L62" i="6"/>
  <c r="K62" i="6"/>
  <c r="L61" i="6"/>
  <c r="K61" i="6"/>
  <c r="L60" i="6"/>
  <c r="K60" i="6"/>
  <c r="L59" i="6"/>
  <c r="K59" i="6"/>
  <c r="L58" i="6"/>
  <c r="K58" i="6"/>
  <c r="L57" i="6"/>
  <c r="K57" i="6"/>
  <c r="L56" i="6"/>
  <c r="K56" i="6"/>
  <c r="L55" i="6"/>
  <c r="K55" i="6"/>
  <c r="L54" i="6"/>
  <c r="K54" i="6"/>
  <c r="L53" i="6"/>
  <c r="K53" i="6"/>
  <c r="L52" i="6"/>
  <c r="K52" i="6"/>
  <c r="L51" i="6"/>
  <c r="K51" i="6"/>
  <c r="L50" i="6"/>
  <c r="K50" i="6"/>
  <c r="L49" i="6"/>
  <c r="K49" i="6"/>
  <c r="L48" i="6"/>
  <c r="K48" i="6"/>
  <c r="L47" i="6"/>
  <c r="K47" i="6"/>
  <c r="L46" i="6"/>
  <c r="K46" i="6"/>
  <c r="L45" i="6"/>
  <c r="K45" i="6"/>
  <c r="L44" i="6"/>
  <c r="K44" i="6"/>
  <c r="L43" i="6"/>
  <c r="K43" i="6"/>
  <c r="L42" i="6"/>
  <c r="K42" i="6"/>
  <c r="L41" i="6"/>
  <c r="K41" i="6"/>
  <c r="L40" i="6"/>
  <c r="K40" i="6"/>
  <c r="L39" i="6"/>
  <c r="K39" i="6"/>
  <c r="L38" i="6"/>
  <c r="K38" i="6"/>
  <c r="L37" i="6"/>
  <c r="K37" i="6"/>
  <c r="L36" i="6"/>
  <c r="K36" i="6"/>
  <c r="L35" i="6"/>
  <c r="K35" i="6"/>
  <c r="L34" i="6"/>
  <c r="K34" i="6"/>
  <c r="L33" i="6"/>
  <c r="K33" i="6"/>
  <c r="L32" i="6"/>
  <c r="K32" i="6"/>
  <c r="L31" i="6"/>
  <c r="K31" i="6"/>
  <c r="L30" i="6"/>
  <c r="K30" i="6"/>
  <c r="L29" i="6"/>
  <c r="K29" i="6"/>
  <c r="L28" i="6"/>
  <c r="K28" i="6"/>
  <c r="L27" i="6"/>
  <c r="K27" i="6"/>
  <c r="L26" i="6"/>
  <c r="K26" i="6"/>
  <c r="L25" i="6"/>
  <c r="K25" i="6"/>
  <c r="L24" i="6"/>
  <c r="K24" i="6"/>
  <c r="L23" i="6"/>
  <c r="K23" i="6"/>
  <c r="L22" i="6"/>
  <c r="K22" i="6"/>
  <c r="L21" i="6"/>
  <c r="K21" i="6"/>
  <c r="L20" i="6"/>
  <c r="K20" i="6"/>
  <c r="L19" i="6"/>
  <c r="K19" i="6"/>
  <c r="L18" i="6"/>
  <c r="K18" i="6"/>
  <c r="L17" i="6"/>
  <c r="K17" i="6"/>
  <c r="L16" i="6"/>
  <c r="K16" i="6"/>
  <c r="L15" i="6"/>
  <c r="K15" i="6"/>
  <c r="L14" i="6"/>
  <c r="K14" i="6"/>
  <c r="L13" i="6"/>
  <c r="K13" i="6"/>
  <c r="L12" i="6"/>
  <c r="K12" i="6"/>
  <c r="L11" i="6"/>
  <c r="K11" i="6"/>
  <c r="L10" i="6"/>
  <c r="K10" i="6"/>
  <c r="L9" i="6"/>
  <c r="K9" i="6"/>
  <c r="L8" i="6"/>
  <c r="K8" i="6"/>
  <c r="L7" i="6"/>
  <c r="K7" i="6"/>
  <c r="L6" i="6"/>
  <c r="K6" i="6"/>
  <c r="L5" i="6"/>
  <c r="K5" i="6"/>
  <c r="L4" i="6"/>
  <c r="K4" i="6"/>
  <c r="L3" i="6"/>
  <c r="K3" i="6"/>
  <c r="L102" i="2"/>
  <c r="K102" i="2"/>
  <c r="L101" i="2"/>
  <c r="K101" i="2"/>
  <c r="L100" i="2"/>
  <c r="K100" i="2"/>
  <c r="L99" i="2"/>
  <c r="K99" i="2"/>
  <c r="L98" i="2"/>
  <c r="K98" i="2"/>
  <c r="L97" i="2"/>
  <c r="K97" i="2"/>
  <c r="L96" i="2"/>
  <c r="K96" i="2"/>
  <c r="L95" i="2"/>
  <c r="K95" i="2"/>
  <c r="L94" i="2"/>
  <c r="K94" i="2"/>
  <c r="L93" i="2"/>
  <c r="K93" i="2"/>
  <c r="L92" i="2"/>
  <c r="K92" i="2"/>
  <c r="L91" i="2"/>
  <c r="K91" i="2"/>
  <c r="L90" i="2"/>
  <c r="K90" i="2"/>
  <c r="L89" i="2"/>
  <c r="K89" i="2"/>
  <c r="L88" i="2"/>
  <c r="K88" i="2"/>
  <c r="L87" i="2"/>
  <c r="K87" i="2"/>
  <c r="L86" i="2"/>
  <c r="K86" i="2"/>
  <c r="L85" i="2"/>
  <c r="K85" i="2"/>
  <c r="L84" i="2"/>
  <c r="K84" i="2"/>
  <c r="L83" i="2"/>
  <c r="K83" i="2"/>
  <c r="L82" i="2"/>
  <c r="K82" i="2"/>
  <c r="L81" i="2"/>
  <c r="K81" i="2"/>
  <c r="L80" i="2"/>
  <c r="K80" i="2"/>
  <c r="L79" i="2"/>
  <c r="K79" i="2"/>
  <c r="L78" i="2"/>
  <c r="K78" i="2"/>
  <c r="L77" i="2"/>
  <c r="K77" i="2"/>
  <c r="L76" i="2"/>
  <c r="K76" i="2"/>
  <c r="L75" i="2"/>
  <c r="K75" i="2"/>
  <c r="L74" i="2"/>
  <c r="K74" i="2"/>
  <c r="L73" i="2"/>
  <c r="K73" i="2"/>
  <c r="L72" i="2"/>
  <c r="K72" i="2"/>
  <c r="L71" i="2"/>
  <c r="K71" i="2"/>
  <c r="L70" i="2"/>
  <c r="K70" i="2"/>
  <c r="L69" i="2"/>
  <c r="K69" i="2"/>
  <c r="L68" i="2"/>
  <c r="K68" i="2"/>
  <c r="L67" i="2"/>
  <c r="K67" i="2"/>
  <c r="L66" i="2"/>
  <c r="K66" i="2"/>
  <c r="L65" i="2"/>
  <c r="K65" i="2"/>
  <c r="L64" i="2"/>
  <c r="K64" i="2"/>
  <c r="L63" i="2"/>
  <c r="K63" i="2"/>
  <c r="L62" i="2"/>
  <c r="K62" i="2"/>
  <c r="L61" i="2"/>
  <c r="K61" i="2"/>
  <c r="L60" i="2"/>
  <c r="K60" i="2"/>
  <c r="L59" i="2"/>
  <c r="K59" i="2"/>
  <c r="L58" i="2"/>
  <c r="K58" i="2"/>
  <c r="L57" i="2"/>
  <c r="K57" i="2"/>
  <c r="L56" i="2"/>
  <c r="K56" i="2"/>
  <c r="L55" i="2"/>
  <c r="K55" i="2"/>
  <c r="L54" i="2"/>
  <c r="K54" i="2"/>
  <c r="L53" i="2"/>
  <c r="K53" i="2"/>
  <c r="L52" i="2"/>
  <c r="K52" i="2"/>
  <c r="L51" i="2"/>
  <c r="K51" i="2"/>
  <c r="L50" i="2"/>
  <c r="K50" i="2"/>
  <c r="L49" i="2"/>
  <c r="K49" i="2"/>
  <c r="L48" i="2"/>
  <c r="K48" i="2"/>
  <c r="L47" i="2"/>
  <c r="K47" i="2"/>
  <c r="L46" i="2"/>
  <c r="K46" i="2"/>
  <c r="L45" i="2"/>
  <c r="K45" i="2"/>
  <c r="L44" i="2"/>
  <c r="K44" i="2"/>
  <c r="L43" i="2"/>
  <c r="K43" i="2"/>
  <c r="L42" i="2"/>
  <c r="K42" i="2"/>
  <c r="L41" i="2"/>
  <c r="K41" i="2"/>
  <c r="L40" i="2"/>
  <c r="K40" i="2"/>
  <c r="L39" i="2"/>
  <c r="K39" i="2"/>
  <c r="L38" i="2"/>
  <c r="K38" i="2"/>
  <c r="L37" i="2"/>
  <c r="K37" i="2"/>
  <c r="L36" i="2"/>
  <c r="K36" i="2"/>
  <c r="L35" i="2"/>
  <c r="K35" i="2"/>
  <c r="L34" i="2"/>
  <c r="K34" i="2"/>
  <c r="L33" i="2"/>
  <c r="K33" i="2"/>
  <c r="L32" i="2"/>
  <c r="K32" i="2"/>
  <c r="L31" i="2"/>
  <c r="K31" i="2"/>
  <c r="L30" i="2"/>
  <c r="K30" i="2"/>
  <c r="L29" i="2"/>
  <c r="K29" i="2"/>
  <c r="L28" i="2"/>
  <c r="K28" i="2"/>
  <c r="L27" i="2"/>
  <c r="K27" i="2"/>
  <c r="L26" i="2"/>
  <c r="K26" i="2"/>
  <c r="L25" i="2"/>
  <c r="K25" i="2"/>
  <c r="L24" i="2"/>
  <c r="K24" i="2"/>
  <c r="L23" i="2"/>
  <c r="K23" i="2"/>
  <c r="L22" i="2"/>
  <c r="K22" i="2"/>
  <c r="L21" i="2"/>
  <c r="K21" i="2"/>
  <c r="L20" i="2"/>
  <c r="K20" i="2"/>
  <c r="L19" i="2"/>
  <c r="K19" i="2"/>
  <c r="L18" i="2"/>
  <c r="K18" i="2"/>
  <c r="L17" i="2"/>
  <c r="K17" i="2"/>
  <c r="L16" i="2"/>
  <c r="K16" i="2"/>
  <c r="L15" i="2"/>
  <c r="K15" i="2"/>
  <c r="L14" i="2"/>
  <c r="K14" i="2"/>
  <c r="L13" i="2"/>
  <c r="K13" i="2"/>
  <c r="L12" i="2"/>
  <c r="K12" i="2"/>
  <c r="L11" i="2"/>
  <c r="K11" i="2"/>
  <c r="L10" i="2"/>
  <c r="K10" i="2"/>
  <c r="L9" i="2"/>
  <c r="K9" i="2"/>
  <c r="L8" i="2"/>
  <c r="K8" i="2"/>
  <c r="L7" i="2"/>
  <c r="K7" i="2"/>
  <c r="L6" i="2"/>
  <c r="K6" i="2"/>
  <c r="L5" i="2"/>
  <c r="K5" i="2"/>
  <c r="L4" i="2"/>
  <c r="K4" i="2"/>
  <c r="L3" i="2"/>
  <c r="K3" i="2"/>
  <c r="N4" i="13" l="1"/>
  <c r="N3" i="14"/>
  <c r="C35" i="15"/>
  <c r="C34" i="15"/>
  <c r="G11" i="15"/>
  <c r="C11" i="15"/>
  <c r="B3" i="15" l="1"/>
  <c r="B1" i="15" s="1"/>
  <c r="F42" i="15" l="1"/>
  <c r="C42" i="15"/>
  <c r="I3" i="1"/>
  <c r="I4" i="1" s="1"/>
  <c r="I5" i="1" s="1"/>
  <c r="I1" i="1"/>
  <c r="C31" i="15"/>
  <c r="E1" i="1"/>
  <c r="D32" i="15"/>
  <c r="F26" i="15"/>
  <c r="C30" i="15"/>
  <c r="C29" i="15"/>
  <c r="J28" i="15"/>
  <c r="C9" i="15"/>
  <c r="G15" i="3"/>
  <c r="C26" i="15" s="1"/>
  <c r="D33" i="15" l="1"/>
  <c r="H42" i="15"/>
  <c r="C10" i="15" l="1"/>
  <c r="E10" i="15"/>
  <c r="H10" i="15"/>
  <c r="H9" i="15"/>
  <c r="B17" i="15"/>
  <c r="B18" i="15"/>
  <c r="B19" i="15"/>
  <c r="B20" i="15"/>
  <c r="B21" i="15"/>
  <c r="B22" i="15"/>
  <c r="B23" i="15"/>
  <c r="T1" i="5"/>
  <c r="W1" i="5"/>
  <c r="I1" i="5"/>
  <c r="F1" i="5"/>
  <c r="C1" i="5"/>
  <c r="M1" i="5" l="1"/>
  <c r="A7" i="5" l="1"/>
  <c r="A4" i="5"/>
  <c r="D17" i="15" s="1"/>
  <c r="A5" i="5"/>
  <c r="B5" i="5"/>
  <c r="A6" i="5"/>
  <c r="B6" i="5"/>
  <c r="B7" i="5"/>
  <c r="B4" i="5"/>
  <c r="D16" i="15"/>
  <c r="N3" i="7"/>
  <c r="L2" i="5" s="1"/>
  <c r="N3" i="6"/>
  <c r="H2" i="5" s="1"/>
  <c r="N3" i="8"/>
  <c r="P2" i="5" s="1"/>
  <c r="N3" i="9"/>
  <c r="T2" i="5" s="1"/>
  <c r="N3" i="10"/>
  <c r="X2" i="5" s="1"/>
  <c r="N3" i="11"/>
  <c r="AB2" i="5" s="1"/>
  <c r="N3" i="12"/>
  <c r="AF2" i="5" s="1"/>
  <c r="AJ2" i="5" a="1"/>
  <c r="AJ2" i="5" s="1"/>
  <c r="AN2" i="5"/>
  <c r="N3" i="2"/>
  <c r="D2" i="5" s="1"/>
  <c r="AR2" i="5"/>
  <c r="H1" i="1"/>
  <c r="B31" i="15" s="1"/>
  <c r="G1" i="1"/>
  <c r="F1" i="1"/>
  <c r="D24" i="15" l="1"/>
  <c r="D22" i="15"/>
  <c r="D21" i="15"/>
  <c r="D20" i="15"/>
  <c r="D19" i="15"/>
  <c r="C24" i="15"/>
  <c r="C22" i="15"/>
  <c r="C21" i="15"/>
  <c r="C19" i="15"/>
  <c r="E19" i="15" s="1"/>
  <c r="C23" i="15"/>
  <c r="D23" i="15"/>
  <c r="C20" i="15"/>
  <c r="C16" i="15"/>
  <c r="E16" i="15" s="1"/>
  <c r="G16" i="15" s="1"/>
  <c r="D18" i="15"/>
  <c r="C18" i="15"/>
  <c r="C17" i="15"/>
  <c r="AL5" i="5"/>
  <c r="AL6" i="5"/>
  <c r="AL7" i="5"/>
  <c r="AH5" i="5"/>
  <c r="AH6" i="5"/>
  <c r="AH7" i="5"/>
  <c r="AD5" i="5"/>
  <c r="AD6" i="5"/>
  <c r="AD7" i="5"/>
  <c r="Z5" i="5"/>
  <c r="Z6" i="5"/>
  <c r="Z7" i="5"/>
  <c r="V5" i="5"/>
  <c r="V6" i="5"/>
  <c r="V7" i="5"/>
  <c r="R5" i="5"/>
  <c r="R6" i="5"/>
  <c r="R7" i="5"/>
  <c r="N5" i="5"/>
  <c r="N6" i="5"/>
  <c r="N7" i="5"/>
  <c r="J5" i="5"/>
  <c r="J6" i="5"/>
  <c r="J7" i="5"/>
  <c r="F5" i="5"/>
  <c r="F6" i="5"/>
  <c r="F7" i="5"/>
  <c r="M4" i="5"/>
  <c r="Q4" i="5"/>
  <c r="U4" i="5"/>
  <c r="Y4" i="5"/>
  <c r="AC4" i="5"/>
  <c r="AG4" i="5"/>
  <c r="AK4" i="5"/>
  <c r="F16" i="15" l="1"/>
  <c r="E24" i="15"/>
  <c r="G24" i="15" s="1"/>
  <c r="E22" i="15"/>
  <c r="G22" i="15" s="1"/>
  <c r="E20" i="15"/>
  <c r="F20" i="15" s="1"/>
  <c r="E21" i="15"/>
  <c r="F21" i="15" s="1"/>
  <c r="E18" i="15"/>
  <c r="G18" i="15" s="1"/>
  <c r="E17" i="15"/>
  <c r="F17" i="15" s="1"/>
  <c r="AX4" i="5"/>
  <c r="AW4" i="5"/>
  <c r="AU4" i="5"/>
  <c r="E23" i="15"/>
  <c r="G23" i="15" s="1"/>
  <c r="G19" i="15"/>
  <c r="F19" i="15"/>
  <c r="AL4" i="5"/>
  <c r="AH4" i="5"/>
  <c r="AD4" i="5"/>
  <c r="Z4" i="5"/>
  <c r="V4" i="5"/>
  <c r="R4" i="5"/>
  <c r="N4" i="5"/>
  <c r="J4" i="5"/>
  <c r="F4" i="5"/>
  <c r="F24" i="15" l="1"/>
  <c r="G17" i="15"/>
  <c r="F22" i="15"/>
  <c r="G20" i="15"/>
  <c r="G21" i="15"/>
  <c r="F18" i="15"/>
  <c r="F23" i="15"/>
  <c r="AY5" i="5"/>
  <c r="AY6" i="5"/>
  <c r="AY7" i="5"/>
  <c r="AV4" i="5"/>
  <c r="F27" i="15"/>
  <c r="C27" i="15"/>
  <c r="AY4" i="5" l="1"/>
  <c r="J27" i="15" s="1"/>
  <c r="AK2" i="5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<sst xmlns="http://schemas.openxmlformats.org/spreadsheetml/2006/main" count="409" uniqueCount="140">
  <si>
    <t>TOTAL</t>
  </si>
  <si>
    <t>POSITION</t>
  </si>
  <si>
    <t>REF NO</t>
  </si>
  <si>
    <t>NAME</t>
  </si>
  <si>
    <t>TOTAL ATTENDANCE</t>
  </si>
  <si>
    <t>PROMOTION STSTUS</t>
  </si>
  <si>
    <t>PHOTO</t>
  </si>
  <si>
    <t>NEXT TERM FEE(GHc)</t>
  </si>
  <si>
    <t>ARREARS(GHc)</t>
  </si>
  <si>
    <t>LEVY(GHc):if any</t>
  </si>
  <si>
    <t>POPE 1</t>
  </si>
  <si>
    <t>50/66</t>
  </si>
  <si>
    <t>Promoted</t>
  </si>
  <si>
    <t>More Room For Improvement</t>
  </si>
  <si>
    <t>BBBBBBBB NNNNNN LLLLLLLLLL</t>
  </si>
  <si>
    <t>44/66</t>
  </si>
  <si>
    <t>Repeated</t>
  </si>
  <si>
    <t>mimi</t>
  </si>
  <si>
    <t>66/66</t>
  </si>
  <si>
    <t>-</t>
  </si>
  <si>
    <t>POPE BEN TERN</t>
  </si>
  <si>
    <t>20/66</t>
  </si>
  <si>
    <t>REPORTING FOR</t>
  </si>
  <si>
    <t>DATE FORMAT</t>
  </si>
  <si>
    <t>dd</t>
  </si>
  <si>
    <t>mm</t>
  </si>
  <si>
    <t>yyyy</t>
  </si>
  <si>
    <t>BASIC</t>
  </si>
  <si>
    <t>VACATION</t>
  </si>
  <si>
    <t>NEXT TERM</t>
  </si>
  <si>
    <t>TERM</t>
  </si>
  <si>
    <t>YEAR</t>
  </si>
  <si>
    <t>NOTE</t>
  </si>
  <si>
    <t>MONTH</t>
  </si>
  <si>
    <t xml:space="preserve">To change the arrangement of the subjects on the report card, kind click on </t>
  </si>
  <si>
    <t>SUBJECT button and type the subjects as you want them to appear</t>
  </si>
  <si>
    <t>BOYS</t>
  </si>
  <si>
    <t>GIRLS</t>
  </si>
  <si>
    <t>The GREEN button will open the MASTER sheet for you as well.</t>
  </si>
  <si>
    <t>NO ON ROLL</t>
  </si>
  <si>
    <t>For any details, call/whatsapp 0249361762</t>
  </si>
  <si>
    <t>ACADEMIC YEAR</t>
  </si>
  <si>
    <t xml:space="preserve"> SCHOOL NAME</t>
  </si>
  <si>
    <t>VACATION DATE</t>
  </si>
  <si>
    <t>GRADINGS</t>
  </si>
  <si>
    <t>CLASS</t>
  </si>
  <si>
    <t xml:space="preserve"> </t>
  </si>
  <si>
    <t>MAXIMUM</t>
  </si>
  <si>
    <t>MINIMUM</t>
  </si>
  <si>
    <t>WHOLE</t>
  </si>
  <si>
    <t>REF</t>
  </si>
  <si>
    <t>SCORE</t>
  </si>
  <si>
    <t>EXAMS</t>
  </si>
  <si>
    <t>POSI</t>
  </si>
  <si>
    <t>%</t>
  </si>
  <si>
    <t>MARKS</t>
  </si>
  <si>
    <t xml:space="preserve"> CLASS POSI</t>
  </si>
  <si>
    <t>S/N</t>
  </si>
  <si>
    <t>CODE</t>
  </si>
  <si>
    <t>SUBJECT</t>
  </si>
  <si>
    <t>BASIC/FORM</t>
  </si>
  <si>
    <t>E.L</t>
  </si>
  <si>
    <t>ENGLISH LANGUAGE</t>
  </si>
  <si>
    <t>MAT</t>
  </si>
  <si>
    <t>MATHEMATICS</t>
  </si>
  <si>
    <t>SCI</t>
  </si>
  <si>
    <t>SCIENCE</t>
  </si>
  <si>
    <t>RELIGIOUS &amp; MORAL EDU.</t>
  </si>
  <si>
    <t>1A</t>
  </si>
  <si>
    <t>COMPUTING</t>
  </si>
  <si>
    <t>1B</t>
  </si>
  <si>
    <t>2A</t>
  </si>
  <si>
    <t>2B</t>
  </si>
  <si>
    <t>3A</t>
  </si>
  <si>
    <t>G.L.</t>
  </si>
  <si>
    <t>3B</t>
  </si>
  <si>
    <t>Click On The Picture To Create PDF</t>
  </si>
  <si>
    <t>popejohnpaul68@gmail.com</t>
  </si>
  <si>
    <t>ATTITUDE</t>
  </si>
  <si>
    <t>INTEREST</t>
  </si>
  <si>
    <t>PROMOTION STATUS</t>
  </si>
  <si>
    <t>SCHOOL VACATES</t>
  </si>
  <si>
    <t>NEXT TERM BEGINS</t>
  </si>
  <si>
    <t>REMARK</t>
  </si>
  <si>
    <t>NO. ON ROLL</t>
  </si>
  <si>
    <t>ATTENDANCE</t>
  </si>
  <si>
    <t>TOTAL MARKS</t>
  </si>
  <si>
    <t>AVERAGE MARK</t>
  </si>
  <si>
    <t>POSITION IN CLASS</t>
  </si>
  <si>
    <t>NAME OF CLASS TEACHER</t>
  </si>
  <si>
    <t>NAME OF HEADTEACHER</t>
  </si>
  <si>
    <t>STAMP/SIGN.</t>
  </si>
  <si>
    <t>REMARK INTERPRETATIONS</t>
  </si>
  <si>
    <t>BERN TERN</t>
  </si>
  <si>
    <t>Running</t>
  </si>
  <si>
    <t>SANDRA</t>
  </si>
  <si>
    <t>PTA DUES FOR NEXT TERM:</t>
  </si>
  <si>
    <t>PTA ARREARS</t>
  </si>
  <si>
    <t>Dependable</t>
  </si>
  <si>
    <t>40 - 53%</t>
  </si>
  <si>
    <t>DEVELOPING{D}</t>
  </si>
  <si>
    <t>80 - 100%</t>
  </si>
  <si>
    <t>HIGHLY PROFICIENT {HP}</t>
  </si>
  <si>
    <t>0 - 39%</t>
  </si>
  <si>
    <t>EMERGING {E}</t>
  </si>
  <si>
    <t>68 - 79%</t>
  </si>
  <si>
    <t>PROFICIENT {P}</t>
  </si>
  <si>
    <t>54 - 67%</t>
  </si>
  <si>
    <t>APPROACHING PROFICIENCY {AP}</t>
  </si>
  <si>
    <t>RME</t>
  </si>
  <si>
    <t>COM</t>
  </si>
  <si>
    <t>SOS</t>
  </si>
  <si>
    <t>CT</t>
  </si>
  <si>
    <t>D/CA</t>
  </si>
  <si>
    <t>Jacob</t>
  </si>
  <si>
    <t>HEADTEACHER'S CONTACT</t>
  </si>
  <si>
    <t>CLASS TR'S CONTACT</t>
  </si>
  <si>
    <t>CLASSTR'S CONTACT</t>
  </si>
  <si>
    <t xml:space="preserve">CLASS </t>
  </si>
  <si>
    <t>GROUP</t>
  </si>
  <si>
    <t>SCALED</t>
  </si>
  <si>
    <t>GRAND</t>
  </si>
  <si>
    <t>GRADE</t>
  </si>
  <si>
    <t>TEST(30)</t>
  </si>
  <si>
    <t>WORK(30)</t>
  </si>
  <si>
    <t>TEST(40)</t>
  </si>
  <si>
    <t>(50%) A</t>
  </si>
  <si>
    <t>SCORE(100)</t>
  </si>
  <si>
    <t>TOTAL(100%)</t>
  </si>
  <si>
    <t>ID</t>
  </si>
  <si>
    <t>ADDRESS</t>
  </si>
  <si>
    <t>HISTORY</t>
  </si>
  <si>
    <t>CREATIVE ARTS</t>
  </si>
  <si>
    <t>SIGN LANGUAGE</t>
  </si>
  <si>
    <t>UC MATHS</t>
  </si>
  <si>
    <t>PRIMARY LEARNER'S REPORT CARD</t>
  </si>
  <si>
    <t>C/O BOX 455, UWR</t>
  </si>
  <si>
    <t>APRIL</t>
  </si>
  <si>
    <t>END OF SECOND TERM EXAMINATION-2026</t>
  </si>
  <si>
    <t>TWO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</si>
</sst>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mmmm\ d\,\ yyyy;@"/>
    <numFmt numFmtId="165" formatCode="[$-409]d\-mmm\-yy;@"/>
    <numFmt numFmtId="166" formatCode="000"/>
    <numFmt numFmtId="167" formatCode="0000000000"/>
    <numFmt numFmtId="168" formatCode="[$]d\ mmm\ yyyy;@"/>
  </numFmts>
  <fonts count="4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3366F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Arial Black"/>
      <family val="2"/>
    </font>
    <font>
      <b/>
      <sz val="11"/>
      <color rgb="FF6600CC"/>
      <name val="Calibri"/>
      <family val="2"/>
      <scheme val="minor"/>
    </font>
    <font>
      <b/>
      <sz val="11"/>
      <color rgb="FF3366FF"/>
      <name val="Calibri"/>
      <family val="2"/>
      <scheme val="minor"/>
    </font>
    <font>
      <sz val="11"/>
      <color rgb="FF002060"/>
      <name val="Calibri"/>
      <family val="2"/>
      <scheme val="minor"/>
    </font>
    <font>
      <sz val="12"/>
      <color theme="1"/>
      <name val="Arial Black"/>
      <family val="2"/>
    </font>
    <font>
      <sz val="9"/>
      <color theme="0"/>
      <name val="Arial Black"/>
      <family val="2"/>
    </font>
    <font>
      <sz val="8"/>
      <color theme="0"/>
      <name val="Arial Black"/>
      <family val="2"/>
    </font>
    <font>
      <u/>
      <sz val="12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rgb="FF00B050"/>
      <name val="Arial Black"/>
      <family val="2"/>
    </font>
    <font>
      <b/>
      <sz val="12"/>
      <color rgb="FF7030A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6"/>
      <color theme="8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theme="4" tint="-0.499984740745262"/>
      <name val="Times New Roman"/>
      <family val="1"/>
    </font>
    <font>
      <b/>
      <sz val="14"/>
      <color theme="1"/>
      <name val="Bookman Old Style"/>
      <family val="1"/>
    </font>
    <font>
      <b/>
      <sz val="11"/>
      <color theme="1"/>
      <name val="Georgia Pro Light"/>
      <family val="1"/>
    </font>
    <font>
      <b/>
      <sz val="11"/>
      <color theme="1"/>
      <name val="Bookman Old Style"/>
      <family val="1"/>
    </font>
    <font>
      <b/>
      <sz val="11"/>
      <color theme="1"/>
      <name val="Bahnschrift"/>
      <family val="2"/>
    </font>
    <font>
      <b/>
      <sz val="11"/>
      <color theme="1"/>
      <name val="Book Antiqua"/>
      <family val="1"/>
    </font>
    <font>
      <b/>
      <sz val="11"/>
      <color theme="1" tint="4.9989318521683403E-2"/>
      <name val="Calibri"/>
      <family val="2"/>
      <scheme val="minor"/>
    </font>
    <font>
      <b/>
      <sz val="12"/>
      <color theme="0"/>
      <name val="Arial Black"/>
      <family val="2"/>
    </font>
    <font>
      <b/>
      <sz val="11"/>
      <color rgb="FF7030A0"/>
      <name val="Calibri"/>
      <family val="2"/>
      <scheme val="minor"/>
    </font>
    <font>
      <sz val="10"/>
      <color rgb="FF002060"/>
      <name val="Arial Black"/>
      <family val="2"/>
    </font>
    <font>
      <sz val="12"/>
      <color theme="4" tint="-0.499984740745262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4"/>
      <color theme="1"/>
      <name val="Arial Black"/>
      <family val="2"/>
    </font>
    <font>
      <b/>
      <sz val="13"/>
      <color theme="1"/>
      <name val="Bookman Old Style"/>
      <family val="1"/>
    </font>
    <font>
      <b/>
      <sz val="20"/>
      <name val="Arial Black"/>
      <family val="2"/>
    </font>
    <font>
      <b/>
      <sz val="12"/>
      <color theme="0" tint="-4.9989318521683403E-2"/>
      <name val="Arial Black"/>
      <family val="2"/>
    </font>
    <font>
      <sz val="9"/>
      <color rgb="FFFF0000"/>
      <name val="Arial Black"/>
      <family val="2"/>
    </font>
  </fonts>
  <fills count="35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11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medium">
        <color theme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medium">
        <color rgb="FFFF00FF"/>
      </left>
      <right style="thin">
        <color theme="5" tint="-0.499984740745262"/>
      </right>
      <top style="medium">
        <color rgb="FFFF00FF"/>
      </top>
      <bottom style="thin">
        <color rgb="FF0070C0"/>
      </bottom>
      <diagonal/>
    </border>
    <border>
      <left style="thin">
        <color theme="5" tint="-0.499984740745262"/>
      </left>
      <right style="thin">
        <color theme="5" tint="-0.499984740745262"/>
      </right>
      <top style="medium">
        <color rgb="FFFF00FF"/>
      </top>
      <bottom style="thin">
        <color rgb="FF0070C0"/>
      </bottom>
      <diagonal/>
    </border>
    <border>
      <left style="thin">
        <color theme="5" tint="-0.499984740745262"/>
      </left>
      <right/>
      <top style="medium">
        <color rgb="FFFF00FF"/>
      </top>
      <bottom style="thin">
        <color rgb="FF0070C0"/>
      </bottom>
      <diagonal/>
    </border>
    <border>
      <left style="medium">
        <color rgb="FFFF6600"/>
      </left>
      <right/>
      <top style="medium">
        <color rgb="FFFF6600"/>
      </top>
      <bottom style="medium">
        <color rgb="FFFF6600"/>
      </bottom>
      <diagonal/>
    </border>
    <border>
      <left style="medium">
        <color rgb="FFFF3300"/>
      </left>
      <right style="medium">
        <color theme="1"/>
      </right>
      <top style="medium">
        <color theme="1"/>
      </top>
      <bottom style="medium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auto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auto="1"/>
      </bottom>
      <diagonal/>
    </border>
    <border>
      <left style="medium">
        <color rgb="FFFF00FF"/>
      </left>
      <right style="thin">
        <color theme="5" tint="-0.499984740745262"/>
      </right>
      <top style="thin">
        <color rgb="FF0070C0"/>
      </top>
      <bottom style="thin">
        <color rgb="FF0070C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rgb="FF0070C0"/>
      </top>
      <bottom style="thin">
        <color rgb="FF0070C0"/>
      </bottom>
      <diagonal/>
    </border>
    <border>
      <left style="thin">
        <color theme="5" tint="-0.499984740745262"/>
      </left>
      <right/>
      <top style="thin">
        <color rgb="FF0070C0"/>
      </top>
      <bottom style="thin">
        <color rgb="FF0070C0"/>
      </bottom>
      <diagonal/>
    </border>
    <border>
      <left style="medium">
        <color rgb="FFFF3300"/>
      </left>
      <right style="medium">
        <color theme="1"/>
      </right>
      <top style="medium">
        <color auto="1"/>
      </top>
      <bottom style="medium">
        <color auto="1"/>
      </bottom>
      <diagonal/>
    </border>
    <border>
      <left style="medium">
        <color theme="1"/>
      </left>
      <right style="medium">
        <color theme="1"/>
      </right>
      <top style="medium">
        <color auto="1"/>
      </top>
      <bottom style="medium">
        <color auto="1"/>
      </bottom>
      <diagonal/>
    </border>
    <border>
      <left style="medium">
        <color theme="1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 style="thick">
        <color rgb="FFFFFF00"/>
      </left>
      <right/>
      <top style="thick">
        <color rgb="FFFFFF00"/>
      </top>
      <bottom/>
      <diagonal/>
    </border>
    <border>
      <left/>
      <right/>
      <top style="thick">
        <color rgb="FFFFFF00"/>
      </top>
      <bottom/>
      <diagonal/>
    </border>
    <border>
      <left/>
      <right style="thick">
        <color rgb="FFFFFF00"/>
      </right>
      <top style="thick">
        <color rgb="FFFFFF00"/>
      </top>
      <bottom/>
      <diagonal/>
    </border>
    <border>
      <left/>
      <right style="thick">
        <color rgb="FF00B0F0"/>
      </right>
      <top/>
      <bottom/>
      <diagonal/>
    </border>
    <border>
      <left style="thick">
        <color rgb="FFFFFF00"/>
      </left>
      <right/>
      <top/>
      <bottom/>
      <diagonal/>
    </border>
    <border>
      <left style="medium">
        <color rgb="FFFF00FF"/>
      </left>
      <right/>
      <top style="medium">
        <color rgb="FFFF00FF"/>
      </top>
      <bottom style="medium">
        <color rgb="FFFF00FF"/>
      </bottom>
      <diagonal/>
    </border>
    <border>
      <left/>
      <right/>
      <top style="medium">
        <color rgb="FFFF00FF"/>
      </top>
      <bottom style="medium">
        <color rgb="FFFF00FF"/>
      </bottom>
      <diagonal/>
    </border>
    <border>
      <left/>
      <right style="medium">
        <color rgb="FFFF00FF"/>
      </right>
      <top style="medium">
        <color rgb="FFFF00FF"/>
      </top>
      <bottom style="medium">
        <color rgb="FFFF00FF"/>
      </bottom>
      <diagonal/>
    </border>
    <border>
      <left/>
      <right style="thick">
        <color rgb="FFFFFF00"/>
      </right>
      <top/>
      <bottom/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ck">
        <color rgb="FF00FF00"/>
      </right>
      <top style="thick">
        <color rgb="FF00FF00"/>
      </top>
      <bottom/>
      <diagonal/>
    </border>
    <border>
      <left/>
      <right style="thick">
        <color rgb="FF00FF00"/>
      </right>
      <top/>
      <bottom/>
      <diagonal/>
    </border>
    <border>
      <left style="thin">
        <color rgb="FFFF00FF"/>
      </left>
      <right/>
      <top/>
      <bottom/>
      <diagonal/>
    </border>
    <border>
      <left style="thick">
        <color rgb="FF00FF00"/>
      </left>
      <right style="thick">
        <color rgb="FF00FF00"/>
      </right>
      <top/>
      <bottom/>
      <diagonal/>
    </border>
    <border>
      <left style="thick">
        <color rgb="FF00FF00"/>
      </left>
      <right style="thick">
        <color rgb="FF00FF00"/>
      </right>
      <top/>
      <bottom style="thick">
        <color rgb="FF00FF00"/>
      </bottom>
      <diagonal/>
    </border>
    <border>
      <left style="thick">
        <color rgb="FFFFFF00"/>
      </left>
      <right/>
      <top/>
      <bottom style="thick">
        <color rgb="FFFFFF00"/>
      </bottom>
      <diagonal/>
    </border>
    <border>
      <left/>
      <right/>
      <top/>
      <bottom style="thick">
        <color rgb="FFFFFF00"/>
      </bottom>
      <diagonal/>
    </border>
    <border>
      <left/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FF6600"/>
      </left>
      <right/>
      <top style="thick">
        <color rgb="FFFFFF00"/>
      </top>
      <bottom style="medium">
        <color rgb="FFFF66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/>
      <right style="medium">
        <color rgb="FFFF6600"/>
      </right>
      <top style="thick">
        <color rgb="FFFFFF00"/>
      </top>
      <bottom style="thick">
        <color rgb="FFFF6600"/>
      </bottom>
      <diagonal/>
    </border>
    <border>
      <left/>
      <right style="medium">
        <color rgb="FFFF6600"/>
      </right>
      <top style="thick">
        <color rgb="FFFF6600"/>
      </top>
      <bottom style="medium">
        <color rgb="FFFF6600"/>
      </bottom>
      <diagonal/>
    </border>
    <border>
      <left/>
      <right/>
      <top style="thick">
        <color rgb="FFFFFF00"/>
      </top>
      <bottom style="medium">
        <color rgb="FFFF6600"/>
      </bottom>
      <diagonal/>
    </border>
    <border>
      <left style="medium">
        <color indexed="64"/>
      </left>
      <right style="thin">
        <color theme="5" tint="-0.24994659260841701"/>
      </right>
      <top style="medium">
        <color indexed="64"/>
      </top>
      <bottom style="thin">
        <color rgb="FF00B0F0"/>
      </bottom>
      <diagonal/>
    </border>
    <border>
      <left style="thin">
        <color theme="5" tint="-0.24994659260841701"/>
      </left>
      <right style="thin">
        <color theme="5" tint="-0.24994659260841701"/>
      </right>
      <top style="medium">
        <color indexed="64"/>
      </top>
      <bottom style="thin">
        <color rgb="FF00B0F0"/>
      </bottom>
      <diagonal/>
    </border>
    <border>
      <left style="thin">
        <color theme="5" tint="-0.24994659260841701"/>
      </left>
      <right style="medium">
        <color indexed="64"/>
      </right>
      <top style="medium">
        <color indexed="64"/>
      </top>
      <bottom style="thin">
        <color rgb="FF00B0F0"/>
      </bottom>
      <diagonal/>
    </border>
    <border>
      <left style="medium">
        <color indexed="64"/>
      </left>
      <right style="thin">
        <color theme="5" tint="-0.24994659260841701"/>
      </right>
      <top style="thin">
        <color rgb="FF00B0F0"/>
      </top>
      <bottom style="thin">
        <color rgb="FF00B0F0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rgb="FF00B0F0"/>
      </top>
      <bottom style="thin">
        <color rgb="FF00B0F0"/>
      </bottom>
      <diagonal/>
    </border>
    <border>
      <left style="thin">
        <color theme="5" tint="-0.24994659260841701"/>
      </left>
      <right style="medium">
        <color indexed="64"/>
      </right>
      <top style="thin">
        <color rgb="FF00B0F0"/>
      </top>
      <bottom style="thin">
        <color rgb="FF00B0F0"/>
      </bottom>
      <diagonal/>
    </border>
    <border>
      <left style="medium">
        <color indexed="64"/>
      </left>
      <right style="thin">
        <color theme="5" tint="-0.24994659260841701"/>
      </right>
      <top style="thin">
        <color rgb="FF00B0F0"/>
      </top>
      <bottom style="medium">
        <color indexed="64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rgb="FF00B0F0"/>
      </top>
      <bottom style="medium">
        <color indexed="64"/>
      </bottom>
      <diagonal/>
    </border>
    <border>
      <left style="thin">
        <color theme="5" tint="-0.24994659260841701"/>
      </left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rgb="FF7030A0"/>
      </right>
      <top style="medium">
        <color indexed="64"/>
      </top>
      <bottom/>
      <diagonal/>
    </border>
    <border>
      <left style="thin">
        <color indexed="64"/>
      </left>
      <right style="medium">
        <color rgb="FF7030A0"/>
      </right>
      <top/>
      <bottom style="medium">
        <color indexed="64"/>
      </bottom>
      <diagonal/>
    </border>
    <border>
      <left style="medium">
        <color theme="1" tint="4.9989318521683403E-2"/>
      </left>
      <right style="thin">
        <color theme="1" tint="4.9989318521683403E-2"/>
      </right>
      <top style="medium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 style="medium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medium">
        <color theme="1" tint="4.9989318521683403E-2"/>
      </right>
      <top style="medium">
        <color theme="1" tint="4.9989318521683403E-2"/>
      </top>
      <bottom style="thin">
        <color theme="1" tint="4.9989318521683403E-2"/>
      </bottom>
      <diagonal/>
    </border>
    <border>
      <left style="medium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medium">
        <color rgb="FFFF00FF"/>
      </top>
      <bottom/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21" fillId="0" borderId="0" applyNumberFormat="0" applyFill="0" applyBorder="0" applyAlignment="0" applyProtection="0"/>
  </cellStyleXfs>
  <cellXfs count="335">
    <xf numFmtId="0" fontId="0" fillId="0" borderId="0" xfId="0"/>
    <xf numFmtId="0" fontId="6" fillId="2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1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2" fontId="0" fillId="4" borderId="11" xfId="0" applyNumberFormat="1" applyFill="1" applyBorder="1" applyAlignment="1">
      <alignment horizontal="center" vertical="center"/>
    </xf>
    <xf numFmtId="2" fontId="0" fillId="5" borderId="12" xfId="0" applyNumberFormat="1" applyFill="1" applyBorder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2" fontId="0" fillId="4" borderId="17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6" borderId="19" xfId="0" applyNumberFormat="1" applyFill="1" applyBorder="1" applyAlignment="1">
      <alignment horizontal="center" vertical="center"/>
    </xf>
    <xf numFmtId="0" fontId="0" fillId="7" borderId="0" xfId="0" applyFill="1"/>
    <xf numFmtId="0" fontId="0" fillId="0" borderId="0" xfId="0" applyAlignment="1">
      <alignment horizontal="center" vertical="center"/>
    </xf>
    <xf numFmtId="0" fontId="0" fillId="8" borderId="20" xfId="0" applyFill="1" applyBorder="1" applyProtection="1">
      <protection locked="0"/>
    </xf>
    <xf numFmtId="0" fontId="0" fillId="8" borderId="21" xfId="0" applyFill="1" applyBorder="1" applyProtection="1">
      <protection locked="0"/>
    </xf>
    <xf numFmtId="0" fontId="0" fillId="8" borderId="22" xfId="0" applyFill="1" applyBorder="1" applyProtection="1">
      <protection locked="0"/>
    </xf>
    <xf numFmtId="0" fontId="0" fillId="0" borderId="0" xfId="0" applyProtection="1">
      <protection locked="0"/>
    </xf>
    <xf numFmtId="0" fontId="0" fillId="8" borderId="23" xfId="0" applyFill="1" applyBorder="1" applyProtection="1">
      <protection locked="0"/>
    </xf>
    <xf numFmtId="0" fontId="0" fillId="10" borderId="24" xfId="0" applyFill="1" applyBorder="1" applyProtection="1">
      <protection locked="0"/>
    </xf>
    <xf numFmtId="0" fontId="0" fillId="10" borderId="25" xfId="0" applyFill="1" applyBorder="1" applyProtection="1">
      <protection locked="0"/>
    </xf>
    <xf numFmtId="0" fontId="0" fillId="10" borderId="26" xfId="0" applyFill="1" applyBorder="1" applyProtection="1">
      <protection locked="0"/>
    </xf>
    <xf numFmtId="0" fontId="0" fillId="8" borderId="27" xfId="0" applyFill="1" applyBorder="1" applyProtection="1">
      <protection locked="0"/>
    </xf>
    <xf numFmtId="0" fontId="0" fillId="10" borderId="28" xfId="0" applyFill="1" applyBorder="1" applyProtection="1">
      <protection locked="0"/>
    </xf>
    <xf numFmtId="0" fontId="0" fillId="10" borderId="32" xfId="0" applyFill="1" applyBorder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8" borderId="0" xfId="0" applyFill="1" applyProtection="1">
      <protection locked="0"/>
    </xf>
    <xf numFmtId="0" fontId="11" fillId="10" borderId="33" xfId="0" applyFont="1" applyFill="1" applyBorder="1" applyAlignment="1" applyProtection="1">
      <alignment horizontal="center" vertical="center"/>
      <protection locked="0"/>
    </xf>
    <xf numFmtId="0" fontId="12" fillId="12" borderId="34" xfId="1" applyFont="1" applyFill="1" applyBorder="1" applyAlignment="1" applyProtection="1">
      <alignment horizontal="center" vertical="center"/>
      <protection locked="0"/>
    </xf>
    <xf numFmtId="0" fontId="13" fillId="5" borderId="33" xfId="0" applyFont="1" applyFill="1" applyBorder="1" applyAlignment="1" applyProtection="1">
      <alignment horizontal="center" vertical="center"/>
      <protection locked="0"/>
    </xf>
    <xf numFmtId="0" fontId="0" fillId="10" borderId="0" xfId="0" applyFill="1" applyProtection="1">
      <protection locked="0"/>
    </xf>
    <xf numFmtId="0" fontId="0" fillId="13" borderId="0" xfId="0" applyFill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0" fontId="0" fillId="14" borderId="0" xfId="0" applyFill="1" applyAlignment="1" applyProtection="1">
      <alignment horizontal="center" vertical="center"/>
      <protection locked="0"/>
    </xf>
    <xf numFmtId="0" fontId="0" fillId="10" borderId="42" xfId="0" applyFill="1" applyBorder="1" applyProtection="1">
      <protection locked="0"/>
    </xf>
    <xf numFmtId="0" fontId="0" fillId="10" borderId="44" xfId="0" applyFill="1" applyBorder="1" applyProtection="1">
      <protection locked="0"/>
    </xf>
    <xf numFmtId="0" fontId="0" fillId="8" borderId="45" xfId="0" applyFill="1" applyBorder="1" applyProtection="1">
      <protection locked="0"/>
    </xf>
    <xf numFmtId="0" fontId="0" fillId="8" borderId="46" xfId="0" applyFill="1" applyBorder="1" applyProtection="1">
      <protection locked="0"/>
    </xf>
    <xf numFmtId="0" fontId="0" fillId="8" borderId="47" xfId="0" applyFill="1" applyBorder="1" applyProtection="1">
      <protection locked="0"/>
    </xf>
    <xf numFmtId="0" fontId="0" fillId="0" borderId="0" xfId="0" applyAlignment="1" applyProtection="1">
      <alignment horizontal="center" vertical="center"/>
      <protection hidden="1"/>
    </xf>
    <xf numFmtId="0" fontId="9" fillId="4" borderId="0" xfId="0" applyFont="1" applyFill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165" fontId="17" fillId="5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6" borderId="0" xfId="0" applyFill="1" applyAlignment="1" applyProtection="1">
      <alignment horizontal="center" vertical="center"/>
      <protection hidden="1"/>
    </xf>
    <xf numFmtId="0" fontId="18" fillId="15" borderId="0" xfId="0" applyFont="1" applyFill="1" applyAlignment="1" applyProtection="1">
      <alignment horizontal="center" vertical="center"/>
      <protection hidden="1"/>
    </xf>
    <xf numFmtId="0" fontId="4" fillId="16" borderId="0" xfId="0" applyFont="1" applyFill="1" applyAlignment="1" applyProtection="1">
      <alignment horizontal="center" vertical="center"/>
      <protection hidden="1"/>
    </xf>
    <xf numFmtId="166" fontId="18" fillId="0" borderId="0" xfId="0" applyNumberFormat="1" applyFont="1" applyAlignment="1" applyProtection="1">
      <alignment horizontal="center" vertical="center"/>
      <protection hidden="1"/>
    </xf>
    <xf numFmtId="0" fontId="18" fillId="18" borderId="0" xfId="0" applyFont="1" applyFill="1" applyAlignment="1" applyProtection="1">
      <alignment horizontal="center" vertical="center"/>
      <protection hidden="1"/>
    </xf>
    <xf numFmtId="0" fontId="4" fillId="19" borderId="0" xfId="0" applyFont="1" applyFill="1" applyAlignment="1" applyProtection="1">
      <alignment horizontal="center" vertical="center"/>
      <protection hidden="1"/>
    </xf>
    <xf numFmtId="0" fontId="3" fillId="20" borderId="0" xfId="0" applyFont="1" applyFill="1" applyAlignment="1" applyProtection="1">
      <alignment horizontal="center" vertical="center"/>
      <protection hidden="1"/>
    </xf>
    <xf numFmtId="0" fontId="4" fillId="18" borderId="0" xfId="0" applyFont="1" applyFill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  <xf numFmtId="0" fontId="4" fillId="15" borderId="0" xfId="0" applyFont="1" applyFill="1" applyAlignment="1" applyProtection="1">
      <alignment horizontal="center" vertical="center"/>
      <protection hidden="1"/>
    </xf>
    <xf numFmtId="0" fontId="4" fillId="21" borderId="0" xfId="0" applyFont="1" applyFill="1" applyAlignment="1" applyProtection="1">
      <alignment horizontal="center" vertical="center"/>
      <protection hidden="1"/>
    </xf>
    <xf numFmtId="0" fontId="4" fillId="22" borderId="0" xfId="0" applyFont="1" applyFill="1" applyAlignment="1" applyProtection="1">
      <alignment horizontal="center" vertical="center"/>
      <protection hidden="1"/>
    </xf>
    <xf numFmtId="0" fontId="4" fillId="23" borderId="0" xfId="0" applyFont="1" applyFill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7" borderId="0" xfId="0" applyFill="1" applyProtection="1">
      <protection hidden="1"/>
    </xf>
    <xf numFmtId="0" fontId="2" fillId="0" borderId="0" xfId="1" applyProtection="1">
      <protection locked="0"/>
    </xf>
    <xf numFmtId="0" fontId="2" fillId="7" borderId="0" xfId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1" applyFont="1" applyProtection="1">
      <protection locked="0"/>
    </xf>
    <xf numFmtId="0" fontId="0" fillId="24" borderId="0" xfId="0" applyFill="1" applyProtection="1">
      <protection locked="0"/>
    </xf>
    <xf numFmtId="0" fontId="0" fillId="27" borderId="0" xfId="0" applyFill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3" fillId="12" borderId="3" xfId="0" applyFont="1" applyFill="1" applyBorder="1" applyAlignment="1" applyProtection="1">
      <alignment horizontal="center" vertical="center"/>
      <protection hidden="1"/>
    </xf>
    <xf numFmtId="0" fontId="13" fillId="29" borderId="52" xfId="0" applyFont="1" applyFill="1" applyBorder="1" applyAlignment="1" applyProtection="1">
      <alignment horizontal="center" vertical="center"/>
      <protection hidden="1"/>
    </xf>
    <xf numFmtId="0" fontId="13" fillId="29" borderId="48" xfId="0" applyFont="1" applyFill="1" applyBorder="1" applyAlignment="1" applyProtection="1">
      <alignment horizontal="center" vertical="center"/>
      <protection hidden="1"/>
    </xf>
    <xf numFmtId="1" fontId="13" fillId="0" borderId="2" xfId="0" applyNumberFormat="1" applyFont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1" fontId="13" fillId="0" borderId="3" xfId="0" applyNumberFormat="1" applyFont="1" applyBorder="1" applyAlignment="1" applyProtection="1">
      <alignment horizontal="center" vertical="center"/>
      <protection hidden="1"/>
    </xf>
    <xf numFmtId="0" fontId="13" fillId="0" borderId="3" xfId="0" applyFont="1" applyBorder="1" applyProtection="1">
      <protection hidden="1"/>
    </xf>
    <xf numFmtId="0" fontId="8" fillId="27" borderId="55" xfId="0" applyFont="1" applyFill="1" applyBorder="1" applyAlignment="1" applyProtection="1">
      <alignment vertical="center"/>
      <protection hidden="1"/>
    </xf>
    <xf numFmtId="0" fontId="4" fillId="0" borderId="53" xfId="0" applyFont="1" applyBorder="1" applyAlignment="1" applyProtection="1">
      <alignment horizontal="right" vertical="center"/>
      <protection hidden="1"/>
    </xf>
    <xf numFmtId="0" fontId="4" fillId="0" borderId="53" xfId="0" applyFont="1" applyBorder="1" applyAlignment="1" applyProtection="1">
      <alignment vertical="center"/>
      <protection hidden="1"/>
    </xf>
    <xf numFmtId="168" fontId="13" fillId="0" borderId="51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vertical="center"/>
      <protection locked="0"/>
    </xf>
    <xf numFmtId="0" fontId="0" fillId="0" borderId="8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166" fontId="4" fillId="2" borderId="0" xfId="1" applyNumberFormat="1" applyFont="1" applyFill="1" applyAlignment="1" applyProtection="1">
      <alignment horizontal="center" vertical="center"/>
      <protection locked="0"/>
    </xf>
    <xf numFmtId="0" fontId="13" fillId="12" borderId="55" xfId="0" applyFont="1" applyFill="1" applyBorder="1" applyProtection="1">
      <protection hidden="1"/>
    </xf>
    <xf numFmtId="167" fontId="4" fillId="24" borderId="62" xfId="0" applyNumberFormat="1" applyFont="1" applyFill="1" applyBorder="1" applyAlignment="1" applyProtection="1">
      <alignment horizontal="left"/>
      <protection locked="0"/>
    </xf>
    <xf numFmtId="167" fontId="4" fillId="24" borderId="63" xfId="0" applyNumberFormat="1" applyFont="1" applyFill="1" applyBorder="1" applyAlignment="1" applyProtection="1">
      <alignment horizontal="left"/>
      <protection locked="0"/>
    </xf>
    <xf numFmtId="0" fontId="4" fillId="24" borderId="64" xfId="0" applyFont="1" applyFill="1" applyBorder="1" applyProtection="1">
      <protection locked="0"/>
    </xf>
    <xf numFmtId="0" fontId="13" fillId="27" borderId="53" xfId="0" applyFont="1" applyFill="1" applyBorder="1" applyProtection="1">
      <protection hidden="1"/>
    </xf>
    <xf numFmtId="0" fontId="13" fillId="27" borderId="58" xfId="0" applyFont="1" applyFill="1" applyBorder="1" applyProtection="1">
      <protection hidden="1"/>
    </xf>
    <xf numFmtId="0" fontId="13" fillId="27" borderId="49" xfId="0" applyFont="1" applyFill="1" applyBorder="1" applyProtection="1">
      <protection hidden="1"/>
    </xf>
    <xf numFmtId="0" fontId="13" fillId="27" borderId="59" xfId="0" applyFont="1" applyFill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32" borderId="0" xfId="0" applyFill="1" applyProtection="1">
      <protection locked="0"/>
    </xf>
    <xf numFmtId="1" fontId="0" fillId="15" borderId="65" xfId="0" applyNumberFormat="1" applyFill="1" applyBorder="1" applyAlignment="1" applyProtection="1">
      <alignment horizontal="center" vertical="center"/>
      <protection hidden="1"/>
    </xf>
    <xf numFmtId="1" fontId="0" fillId="0" borderId="66" xfId="0" applyNumberFormat="1" applyBorder="1" applyAlignment="1" applyProtection="1">
      <alignment horizontal="center"/>
      <protection locked="0"/>
    </xf>
    <xf numFmtId="1" fontId="0" fillId="15" borderId="66" xfId="0" applyNumberFormat="1" applyFill="1" applyBorder="1" applyAlignment="1" applyProtection="1">
      <alignment horizontal="center" vertical="center"/>
      <protection hidden="1"/>
    </xf>
    <xf numFmtId="1" fontId="0" fillId="15" borderId="66" xfId="0" applyNumberFormat="1" applyFill="1" applyBorder="1" applyAlignment="1" applyProtection="1">
      <alignment horizontal="center"/>
      <protection hidden="1"/>
    </xf>
    <xf numFmtId="1" fontId="0" fillId="15" borderId="67" xfId="0" applyNumberFormat="1" applyFill="1" applyBorder="1" applyAlignment="1" applyProtection="1">
      <alignment horizontal="center"/>
      <protection hidden="1"/>
    </xf>
    <xf numFmtId="1" fontId="0" fillId="15" borderId="68" xfId="0" applyNumberFormat="1" applyFill="1" applyBorder="1" applyAlignment="1" applyProtection="1">
      <alignment horizontal="center" vertical="center"/>
      <protection hidden="1"/>
    </xf>
    <xf numFmtId="1" fontId="0" fillId="0" borderId="69" xfId="0" applyNumberFormat="1" applyBorder="1" applyAlignment="1" applyProtection="1">
      <alignment horizontal="center"/>
      <protection locked="0"/>
    </xf>
    <xf numFmtId="1" fontId="0" fillId="15" borderId="69" xfId="0" applyNumberFormat="1" applyFill="1" applyBorder="1" applyAlignment="1" applyProtection="1">
      <alignment horizontal="center" vertical="center"/>
      <protection hidden="1"/>
    </xf>
    <xf numFmtId="1" fontId="0" fillId="15" borderId="69" xfId="0" applyNumberFormat="1" applyFill="1" applyBorder="1" applyAlignment="1" applyProtection="1">
      <alignment horizontal="center"/>
      <protection hidden="1"/>
    </xf>
    <xf numFmtId="1" fontId="0" fillId="15" borderId="70" xfId="0" applyNumberFormat="1" applyFill="1" applyBorder="1" applyAlignment="1" applyProtection="1">
      <alignment horizontal="center"/>
      <protection hidden="1"/>
    </xf>
    <xf numFmtId="1" fontId="0" fillId="0" borderId="69" xfId="0" applyNumberFormat="1" applyBorder="1" applyProtection="1">
      <protection locked="0"/>
    </xf>
    <xf numFmtId="1" fontId="0" fillId="15" borderId="71" xfId="0" applyNumberFormat="1" applyFill="1" applyBorder="1" applyAlignment="1" applyProtection="1">
      <alignment horizontal="center" vertical="center"/>
      <protection hidden="1"/>
    </xf>
    <xf numFmtId="1" fontId="0" fillId="0" borderId="72" xfId="0" applyNumberFormat="1" applyBorder="1" applyAlignment="1" applyProtection="1">
      <alignment horizontal="center"/>
      <protection locked="0"/>
    </xf>
    <xf numFmtId="1" fontId="0" fillId="15" borderId="72" xfId="0" applyNumberFormat="1" applyFill="1" applyBorder="1" applyAlignment="1" applyProtection="1">
      <alignment horizontal="center" vertical="center"/>
      <protection hidden="1"/>
    </xf>
    <xf numFmtId="1" fontId="0" fillId="0" borderId="72" xfId="0" applyNumberFormat="1" applyBorder="1" applyProtection="1">
      <protection locked="0"/>
    </xf>
    <xf numFmtId="1" fontId="0" fillId="15" borderId="72" xfId="0" applyNumberFormat="1" applyFill="1" applyBorder="1" applyAlignment="1" applyProtection="1">
      <alignment horizontal="center"/>
      <protection hidden="1"/>
    </xf>
    <xf numFmtId="1" fontId="0" fillId="15" borderId="73" xfId="0" applyNumberFormat="1" applyFill="1" applyBorder="1" applyAlignment="1" applyProtection="1">
      <alignment horizontal="center"/>
      <protection hidden="1"/>
    </xf>
    <xf numFmtId="0" fontId="3" fillId="14" borderId="74" xfId="0" applyFont="1" applyFill="1" applyBorder="1" applyAlignment="1" applyProtection="1">
      <alignment horizontal="center" vertical="center"/>
      <protection hidden="1"/>
    </xf>
    <xf numFmtId="0" fontId="39" fillId="14" borderId="74" xfId="0" applyFont="1" applyFill="1" applyBorder="1" applyAlignment="1" applyProtection="1">
      <alignment horizontal="center" vertical="center"/>
      <protection hidden="1"/>
    </xf>
    <xf numFmtId="0" fontId="3" fillId="14" borderId="1" xfId="0" applyFont="1" applyFill="1" applyBorder="1" applyAlignment="1" applyProtection="1">
      <alignment horizontal="center" vertical="center"/>
      <protection hidden="1"/>
    </xf>
    <xf numFmtId="0" fontId="3" fillId="14" borderId="1" xfId="0" applyFont="1" applyFill="1" applyBorder="1" applyAlignment="1" applyProtection="1">
      <alignment horizontal="center"/>
      <protection hidden="1"/>
    </xf>
    <xf numFmtId="9" fontId="3" fillId="14" borderId="1" xfId="0" applyNumberFormat="1" applyFont="1" applyFill="1" applyBorder="1" applyAlignment="1" applyProtection="1">
      <alignment horizontal="center"/>
      <protection hidden="1"/>
    </xf>
    <xf numFmtId="0" fontId="39" fillId="14" borderId="1" xfId="0" applyFont="1" applyFill="1" applyBorder="1" applyAlignment="1" applyProtection="1">
      <alignment horizontal="center" vertical="center"/>
      <protection hidden="1"/>
    </xf>
    <xf numFmtId="0" fontId="4" fillId="33" borderId="0" xfId="0" applyFont="1" applyFill="1" applyAlignment="1" applyProtection="1">
      <alignment horizontal="center" vertical="center"/>
      <protection hidden="1"/>
    </xf>
    <xf numFmtId="0" fontId="0" fillId="0" borderId="77" xfId="0" applyBorder="1" applyAlignment="1" applyProtection="1">
      <alignment horizontal="center" vertical="center"/>
      <protection hidden="1"/>
    </xf>
    <xf numFmtId="0" fontId="0" fillId="0" borderId="78" xfId="0" applyBorder="1" applyAlignment="1" applyProtection="1">
      <alignment horizontal="left" vertical="center"/>
      <protection hidden="1"/>
    </xf>
    <xf numFmtId="1" fontId="0" fillId="33" borderId="78" xfId="0" applyNumberFormat="1" applyFill="1" applyBorder="1" applyAlignment="1" applyProtection="1">
      <alignment horizontal="center" vertical="center"/>
      <protection hidden="1"/>
    </xf>
    <xf numFmtId="0" fontId="0" fillId="33" borderId="78" xfId="0" applyFill="1" applyBorder="1" applyAlignment="1" applyProtection="1">
      <alignment horizontal="center" vertical="center"/>
      <protection hidden="1"/>
    </xf>
    <xf numFmtId="1" fontId="0" fillId="0" borderId="78" xfId="0" applyNumberFormat="1" applyBorder="1" applyAlignment="1" applyProtection="1">
      <alignment horizontal="center" vertical="center"/>
      <protection hidden="1"/>
    </xf>
    <xf numFmtId="0" fontId="0" fillId="0" borderId="78" xfId="0" applyBorder="1" applyAlignment="1" applyProtection="1">
      <alignment horizontal="center" vertical="center"/>
      <protection hidden="1"/>
    </xf>
    <xf numFmtId="0" fontId="0" fillId="0" borderId="79" xfId="0" applyBorder="1" applyAlignment="1" applyProtection="1">
      <alignment horizontal="center" vertical="center"/>
      <protection hidden="1"/>
    </xf>
    <xf numFmtId="0" fontId="0" fillId="0" borderId="80" xfId="0" applyBorder="1" applyAlignment="1" applyProtection="1">
      <alignment horizontal="center" vertical="center"/>
      <protection hidden="1"/>
    </xf>
    <xf numFmtId="0" fontId="0" fillId="0" borderId="81" xfId="0" applyBorder="1" applyAlignment="1" applyProtection="1">
      <alignment horizontal="left" vertical="center"/>
      <protection hidden="1"/>
    </xf>
    <xf numFmtId="1" fontId="0" fillId="33" borderId="81" xfId="0" applyNumberFormat="1" applyFill="1" applyBorder="1" applyAlignment="1" applyProtection="1">
      <alignment horizontal="center" vertical="center"/>
      <protection hidden="1"/>
    </xf>
    <xf numFmtId="0" fontId="0" fillId="33" borderId="81" xfId="0" applyFill="1" applyBorder="1" applyAlignment="1" applyProtection="1">
      <alignment horizontal="center" vertical="center"/>
      <protection hidden="1"/>
    </xf>
    <xf numFmtId="1" fontId="0" fillId="0" borderId="81" xfId="0" applyNumberFormat="1" applyBorder="1" applyAlignment="1" applyProtection="1">
      <alignment horizontal="center" vertical="center"/>
      <protection hidden="1"/>
    </xf>
    <xf numFmtId="0" fontId="0" fillId="0" borderId="81" xfId="0" applyBorder="1" applyAlignment="1" applyProtection="1">
      <alignment horizontal="center" vertical="center"/>
      <protection hidden="1"/>
    </xf>
    <xf numFmtId="0" fontId="3" fillId="14" borderId="74" xfId="0" applyFont="1" applyFill="1" applyBorder="1" applyAlignment="1" applyProtection="1">
      <alignment horizontal="center" vertical="center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0" fillId="15" borderId="66" xfId="0" applyFill="1" applyBorder="1" applyProtection="1">
      <protection hidden="1"/>
    </xf>
    <xf numFmtId="0" fontId="0" fillId="15" borderId="69" xfId="0" applyFill="1" applyBorder="1" applyProtection="1">
      <protection hidden="1"/>
    </xf>
    <xf numFmtId="1" fontId="0" fillId="15" borderId="69" xfId="0" applyNumberFormat="1" applyFill="1" applyBorder="1" applyAlignment="1" applyProtection="1">
      <alignment horizontal="left" vertical="center"/>
      <protection hidden="1"/>
    </xf>
    <xf numFmtId="1" fontId="0" fillId="15" borderId="72" xfId="0" applyNumberFormat="1" applyFill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/>
      <protection hidden="1"/>
    </xf>
    <xf numFmtId="1" fontId="0" fillId="15" borderId="66" xfId="0" applyNumberFormat="1" applyFill="1" applyBorder="1" applyAlignment="1" applyProtection="1">
      <alignment horizontal="left" vertical="center"/>
      <protection hidden="1"/>
    </xf>
    <xf numFmtId="0" fontId="0" fillId="15" borderId="72" xfId="0" applyFill="1" applyBorder="1" applyProtection="1">
      <protection hidden="1"/>
    </xf>
    <xf numFmtId="1" fontId="0" fillId="15" borderId="66" xfId="0" applyNumberFormat="1" applyFill="1" applyBorder="1" applyProtection="1">
      <protection hidden="1"/>
    </xf>
    <xf numFmtId="1" fontId="0" fillId="15" borderId="69" xfId="0" applyNumberFormat="1" applyFill="1" applyBorder="1" applyProtection="1">
      <protection hidden="1"/>
    </xf>
    <xf numFmtId="1" fontId="0" fillId="15" borderId="72" xfId="0" applyNumberFormat="1" applyFill="1" applyBorder="1" applyProtection="1">
      <protection hidden="1"/>
    </xf>
    <xf numFmtId="2" fontId="4" fillId="0" borderId="55" xfId="0" applyNumberFormat="1" applyFont="1" applyBorder="1" applyAlignment="1" applyProtection="1">
      <alignment horizontal="center" vertical="center"/>
      <protection hidden="1"/>
    </xf>
    <xf numFmtId="0" fontId="4" fillId="0" borderId="55" xfId="0" applyFont="1" applyBorder="1" applyAlignment="1" applyProtection="1">
      <alignment vertical="center"/>
      <protection hidden="1"/>
    </xf>
    <xf numFmtId="0" fontId="26" fillId="33" borderId="0" xfId="0" applyFont="1" applyFill="1" applyAlignment="1" applyProtection="1">
      <alignment vertical="top"/>
      <protection hidden="1"/>
    </xf>
    <xf numFmtId="0" fontId="26" fillId="33" borderId="88" xfId="0" applyFont="1" applyFill="1" applyBorder="1" applyAlignment="1" applyProtection="1">
      <alignment vertical="top"/>
      <protection hidden="1"/>
    </xf>
    <xf numFmtId="0" fontId="29" fillId="21" borderId="0" xfId="0" applyFont="1" applyFill="1" applyAlignment="1" applyProtection="1">
      <alignment vertical="center"/>
      <protection hidden="1"/>
    </xf>
    <xf numFmtId="0" fontId="29" fillId="21" borderId="88" xfId="0" applyFont="1" applyFill="1" applyBorder="1" applyAlignment="1" applyProtection="1">
      <alignment vertical="center"/>
      <protection hidden="1"/>
    </xf>
    <xf numFmtId="0" fontId="13" fillId="12" borderId="90" xfId="0" applyFont="1" applyFill="1" applyBorder="1" applyAlignment="1" applyProtection="1">
      <alignment horizontal="center" vertical="center"/>
      <protection hidden="1"/>
    </xf>
    <xf numFmtId="0" fontId="13" fillId="28" borderId="90" xfId="0" applyFont="1" applyFill="1" applyBorder="1" applyAlignment="1" applyProtection="1">
      <alignment horizontal="center" vertical="center"/>
      <protection hidden="1"/>
    </xf>
    <xf numFmtId="0" fontId="13" fillId="12" borderId="93" xfId="0" applyFont="1" applyFill="1" applyBorder="1" applyProtection="1">
      <protection hidden="1"/>
    </xf>
    <xf numFmtId="0" fontId="13" fillId="21" borderId="90" xfId="0" applyFont="1" applyFill="1" applyBorder="1" applyProtection="1">
      <protection hidden="1"/>
    </xf>
    <xf numFmtId="0" fontId="13" fillId="21" borderId="90" xfId="0" applyFont="1" applyFill="1" applyBorder="1" applyAlignment="1" applyProtection="1">
      <alignment horizontal="left"/>
      <protection hidden="1"/>
    </xf>
    <xf numFmtId="0" fontId="36" fillId="31" borderId="91" xfId="0" applyFont="1" applyFill="1" applyBorder="1" applyAlignment="1" applyProtection="1">
      <alignment horizontal="center"/>
      <protection hidden="1"/>
    </xf>
    <xf numFmtId="0" fontId="22" fillId="0" borderId="91" xfId="0" applyFont="1" applyBorder="1" applyAlignment="1" applyProtection="1">
      <alignment horizontal="center" vertical="center"/>
      <protection hidden="1"/>
    </xf>
    <xf numFmtId="0" fontId="31" fillId="30" borderId="90" xfId="0" applyFont="1" applyFill="1" applyBorder="1" applyAlignment="1" applyProtection="1">
      <alignment horizontal="center"/>
      <protection hidden="1"/>
    </xf>
    <xf numFmtId="0" fontId="13" fillId="4" borderId="90" xfId="0" applyFont="1" applyFill="1" applyBorder="1" applyProtection="1">
      <protection hidden="1"/>
    </xf>
    <xf numFmtId="0" fontId="8" fillId="27" borderId="92" xfId="0" applyFont="1" applyFill="1" applyBorder="1" applyAlignment="1" applyProtection="1">
      <alignment vertical="center"/>
      <protection hidden="1"/>
    </xf>
    <xf numFmtId="0" fontId="13" fillId="27" borderId="93" xfId="0" applyFont="1" applyFill="1" applyBorder="1" applyProtection="1">
      <protection hidden="1"/>
    </xf>
    <xf numFmtId="0" fontId="13" fillId="30" borderId="90" xfId="0" applyFont="1" applyFill="1" applyBorder="1" applyAlignment="1" applyProtection="1">
      <alignment horizontal="center"/>
      <protection hidden="1"/>
    </xf>
    <xf numFmtId="0" fontId="13" fillId="30" borderId="99" xfId="0" applyFont="1" applyFill="1" applyBorder="1" applyAlignment="1" applyProtection="1">
      <alignment horizontal="center"/>
      <protection hidden="1"/>
    </xf>
    <xf numFmtId="0" fontId="13" fillId="0" borderId="94" xfId="0" applyFont="1" applyBorder="1" applyAlignment="1" applyProtection="1">
      <alignment vertical="center"/>
      <protection hidden="1"/>
    </xf>
    <xf numFmtId="0" fontId="4" fillId="0" borderId="95" xfId="0" applyFont="1" applyBorder="1" applyAlignment="1" applyProtection="1">
      <alignment vertical="center"/>
      <protection hidden="1"/>
    </xf>
    <xf numFmtId="0" fontId="13" fillId="0" borderId="93" xfId="0" applyFont="1" applyBorder="1" applyAlignment="1" applyProtection="1">
      <alignment vertical="center"/>
      <protection hidden="1"/>
    </xf>
    <xf numFmtId="0" fontId="4" fillId="0" borderId="92" xfId="0" applyFont="1" applyBorder="1" applyAlignment="1" applyProtection="1">
      <alignment vertical="center"/>
      <protection hidden="1"/>
    </xf>
    <xf numFmtId="0" fontId="4" fillId="0" borderId="101" xfId="0" applyFont="1" applyBorder="1" applyAlignment="1" applyProtection="1">
      <alignment vertical="center"/>
      <protection hidden="1"/>
    </xf>
    <xf numFmtId="0" fontId="4" fillId="0" borderId="102" xfId="0" applyFont="1" applyBorder="1" applyAlignment="1" applyProtection="1">
      <alignment vertical="center"/>
      <protection hidden="1"/>
    </xf>
    <xf numFmtId="0" fontId="4" fillId="0" borderId="103" xfId="0" applyFont="1" applyBorder="1" applyAlignment="1" applyProtection="1">
      <alignment vertical="center"/>
      <protection hidden="1"/>
    </xf>
    <xf numFmtId="0" fontId="4" fillId="26" borderId="0" xfId="1" applyFont="1" applyFill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hidden="1"/>
    </xf>
    <xf numFmtId="0" fontId="13" fillId="5" borderId="33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 applyProtection="1">
      <alignment vertical="center"/>
      <protection locked="0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38" fillId="10" borderId="0" xfId="0" applyFont="1" applyFill="1" applyProtection="1">
      <protection hidden="1"/>
    </xf>
    <xf numFmtId="0" fontId="19" fillId="17" borderId="0" xfId="0" applyFont="1" applyFill="1" applyAlignment="1" applyProtection="1">
      <alignment horizontal="center" vertical="center"/>
      <protection hidden="1"/>
    </xf>
    <xf numFmtId="0" fontId="16" fillId="5" borderId="0" xfId="0" applyFont="1" applyFill="1" applyAlignment="1" applyProtection="1">
      <alignment horizontal="center"/>
      <protection hidden="1"/>
    </xf>
    <xf numFmtId="0" fontId="4" fillId="0" borderId="53" xfId="0" applyFont="1" applyBorder="1" applyAlignment="1" applyProtection="1">
      <alignment horizontal="center" vertical="center"/>
      <protection hidden="1"/>
    </xf>
    <xf numFmtId="0" fontId="4" fillId="0" borderId="55" xfId="0" applyFont="1" applyBorder="1" applyAlignment="1" applyProtection="1">
      <alignment horizontal="right" vertical="center"/>
      <protection hidden="1"/>
    </xf>
    <xf numFmtId="0" fontId="13" fillId="29" borderId="52" xfId="0" applyFont="1" applyFill="1" applyBorder="1" applyAlignment="1" applyProtection="1">
      <alignment horizontal="center"/>
      <protection hidden="1"/>
    </xf>
    <xf numFmtId="0" fontId="13" fillId="29" borderId="48" xfId="0" applyFont="1" applyFill="1" applyBorder="1" applyAlignment="1" applyProtection="1">
      <alignment horizontal="center"/>
      <protection hidden="1"/>
    </xf>
    <xf numFmtId="0" fontId="2" fillId="0" borderId="0" xfId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13" fillId="0" borderId="96" xfId="0" applyFont="1" applyFill="1" applyBorder="1" applyProtection="1">
      <protection hidden="1"/>
    </xf>
    <xf numFmtId="0" fontId="13" fillId="0" borderId="49" xfId="0" applyFont="1" applyFill="1" applyBorder="1" applyAlignment="1" applyProtection="1">
      <alignment horizontal="center" vertical="center"/>
      <protection hidden="1"/>
    </xf>
    <xf numFmtId="0" fontId="13" fillId="21" borderId="107" xfId="0" applyFont="1" applyFill="1" applyBorder="1" applyProtection="1">
      <protection hidden="1"/>
    </xf>
    <xf numFmtId="1" fontId="13" fillId="0" borderId="106" xfId="0" applyNumberFormat="1" applyFont="1" applyBorder="1" applyAlignment="1" applyProtection="1">
      <alignment horizontal="center" vertical="center"/>
      <protection hidden="1"/>
    </xf>
    <xf numFmtId="0" fontId="13" fillId="0" borderId="106" xfId="0" applyFont="1" applyBorder="1" applyAlignment="1" applyProtection="1">
      <alignment horizontal="center" vertical="center"/>
      <protection hidden="1"/>
    </xf>
    <xf numFmtId="9" fontId="13" fillId="29" borderId="48" xfId="0" applyNumberFormat="1" applyFont="1" applyFill="1" applyBorder="1" applyAlignment="1" applyProtection="1">
      <alignment horizontal="center"/>
      <protection hidden="1"/>
    </xf>
    <xf numFmtId="9" fontId="13" fillId="29" borderId="48" xfId="0" applyNumberFormat="1" applyFont="1" applyFill="1" applyBorder="1" applyAlignment="1" applyProtection="1">
      <alignment horizontal="center" vertical="center"/>
      <protection hidden="1"/>
    </xf>
    <xf numFmtId="0" fontId="13" fillId="21" borderId="108" xfId="0" applyFont="1" applyFill="1" applyBorder="1" applyProtection="1">
      <protection hidden="1"/>
    </xf>
    <xf numFmtId="1" fontId="13" fillId="0" borderId="109" xfId="0" applyNumberFormat="1" applyFont="1" applyBorder="1" applyAlignment="1" applyProtection="1">
      <alignment horizontal="center" vertical="center"/>
      <protection hidden="1"/>
    </xf>
    <xf numFmtId="0" fontId="13" fillId="0" borderId="109" xfId="0" applyFont="1" applyBorder="1" applyAlignment="1" applyProtection="1">
      <alignment horizontal="center" vertical="center"/>
      <protection hidden="1"/>
    </xf>
    <xf numFmtId="2" fontId="3" fillId="3" borderId="55" xfId="0" applyNumberFormat="1" applyFont="1" applyFill="1" applyBorder="1" applyAlignment="1" applyProtection="1">
      <alignment horizontal="center" vertical="center"/>
      <protection hidden="1"/>
    </xf>
    <xf numFmtId="0" fontId="44" fillId="17" borderId="0" xfId="0" applyFont="1" applyFill="1" applyAlignment="1" applyProtection="1">
      <alignment vertical="center"/>
      <protection hidden="1"/>
    </xf>
    <xf numFmtId="0" fontId="4" fillId="24" borderId="60" xfId="0" applyFont="1" applyFill="1" applyBorder="1" applyAlignment="1" applyProtection="1">
      <alignment horizontal="right"/>
      <protection locked="0"/>
    </xf>
    <xf numFmtId="0" fontId="4" fillId="24" borderId="64" xfId="0" applyFont="1" applyFill="1" applyBorder="1" applyAlignment="1" applyProtection="1">
      <alignment horizontal="right"/>
      <protection locked="0"/>
    </xf>
    <xf numFmtId="0" fontId="4" fillId="24" borderId="61" xfId="0" applyFont="1" applyFill="1" applyBorder="1" applyAlignment="1" applyProtection="1">
      <alignment horizontal="center"/>
      <protection locked="0"/>
    </xf>
    <xf numFmtId="0" fontId="4" fillId="24" borderId="10" xfId="0" applyFont="1" applyFill="1" applyBorder="1" applyAlignment="1" applyProtection="1">
      <alignment horizontal="center"/>
      <protection locked="0"/>
    </xf>
    <xf numFmtId="0" fontId="15" fillId="0" borderId="43" xfId="0" applyFont="1" applyBorder="1" applyAlignment="1" applyProtection="1">
      <alignment horizontal="center"/>
      <protection hidden="1"/>
    </xf>
    <xf numFmtId="0" fontId="8" fillId="9" borderId="0" xfId="0" applyFont="1" applyFill="1" applyAlignment="1" applyProtection="1">
      <alignment horizontal="center"/>
      <protection locked="0"/>
    </xf>
    <xf numFmtId="0" fontId="9" fillId="8" borderId="0" xfId="0" applyFont="1" applyFill="1" applyAlignment="1" applyProtection="1">
      <alignment horizontal="center"/>
      <protection hidden="1"/>
    </xf>
    <xf numFmtId="0" fontId="37" fillId="8" borderId="29" xfId="0" applyFont="1" applyFill="1" applyBorder="1" applyAlignment="1" applyProtection="1">
      <alignment horizontal="center" vertical="center"/>
      <protection hidden="1"/>
    </xf>
    <xf numFmtId="0" fontId="37" fillId="8" borderId="30" xfId="0" applyFont="1" applyFill="1" applyBorder="1" applyAlignment="1" applyProtection="1">
      <alignment horizontal="center" vertical="center"/>
      <protection hidden="1"/>
    </xf>
    <xf numFmtId="0" fontId="37" fillId="8" borderId="31" xfId="0" applyFont="1" applyFill="1" applyBorder="1" applyAlignment="1" applyProtection="1">
      <alignment horizontal="center" vertical="center"/>
      <protection hidden="1"/>
    </xf>
    <xf numFmtId="0" fontId="0" fillId="11" borderId="0" xfId="0" applyFill="1" applyAlignment="1" applyProtection="1">
      <alignment horizontal="center" vertical="center"/>
      <protection locked="0"/>
    </xf>
    <xf numFmtId="164" fontId="1" fillId="5" borderId="35" xfId="0" applyNumberFormat="1" applyFont="1" applyFill="1" applyBorder="1" applyAlignment="1" applyProtection="1">
      <alignment horizontal="center" vertical="center"/>
      <protection locked="0"/>
    </xf>
    <xf numFmtId="164" fontId="1" fillId="5" borderId="36" xfId="0" applyNumberFormat="1" applyFont="1" applyFill="1" applyBorder="1" applyAlignment="1" applyProtection="1">
      <alignment horizontal="center" vertical="center"/>
      <protection locked="0"/>
    </xf>
    <xf numFmtId="0" fontId="0" fillId="8" borderId="37" xfId="0" applyFill="1" applyBorder="1" applyAlignment="1" applyProtection="1">
      <alignment horizontal="center"/>
      <protection locked="0"/>
    </xf>
    <xf numFmtId="0" fontId="0" fillId="8" borderId="38" xfId="0" applyFill="1" applyBorder="1" applyAlignment="1" applyProtection="1">
      <alignment horizontal="center"/>
      <protection locked="0"/>
    </xf>
    <xf numFmtId="0" fontId="0" fillId="8" borderId="40" xfId="0" applyFill="1" applyBorder="1" applyAlignment="1" applyProtection="1">
      <alignment horizontal="center"/>
      <protection locked="0"/>
    </xf>
    <xf numFmtId="0" fontId="0" fillId="8" borderId="41" xfId="0" applyFill="1" applyBorder="1" applyAlignment="1" applyProtection="1">
      <alignment horizontal="center"/>
      <protection locked="0"/>
    </xf>
    <xf numFmtId="0" fontId="0" fillId="5" borderId="0" xfId="0" applyFill="1" applyAlignment="1" applyProtection="1">
      <alignment horizontal="center"/>
      <protection locked="0"/>
    </xf>
    <xf numFmtId="164" fontId="0" fillId="5" borderId="35" xfId="0" applyNumberFormat="1" applyFill="1" applyBorder="1" applyAlignment="1" applyProtection="1">
      <alignment horizontal="center" vertical="center"/>
      <protection locked="0"/>
    </xf>
    <xf numFmtId="164" fontId="0" fillId="5" borderId="36" xfId="0" applyNumberFormat="1" applyFill="1" applyBorder="1" applyAlignment="1" applyProtection="1">
      <alignment horizontal="center" vertical="center"/>
      <protection locked="0"/>
    </xf>
    <xf numFmtId="0" fontId="0" fillId="0" borderId="39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15" borderId="104" xfId="0" applyFont="1" applyFill="1" applyBorder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hidden="1"/>
    </xf>
    <xf numFmtId="0" fontId="19" fillId="17" borderId="0" xfId="0" applyFont="1" applyFill="1" applyAlignment="1" applyProtection="1">
      <alignment horizontal="center" vertical="center"/>
      <protection hidden="1"/>
    </xf>
    <xf numFmtId="0" fontId="20" fillId="17" borderId="0" xfId="0" applyFont="1" applyFill="1" applyAlignment="1" applyProtection="1">
      <alignment horizontal="center" vertical="center"/>
      <protection hidden="1"/>
    </xf>
    <xf numFmtId="0" fontId="16" fillId="5" borderId="0" xfId="0" applyFont="1" applyFill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center"/>
      <protection hidden="1"/>
    </xf>
    <xf numFmtId="0" fontId="8" fillId="14" borderId="74" xfId="0" applyFont="1" applyFill="1" applyBorder="1" applyAlignment="1" applyProtection="1">
      <alignment horizontal="center" vertical="center"/>
      <protection hidden="1"/>
    </xf>
    <xf numFmtId="0" fontId="8" fillId="14" borderId="1" xfId="0" applyFont="1" applyFill="1" applyBorder="1" applyAlignment="1" applyProtection="1">
      <alignment horizontal="center" vertical="center"/>
      <protection hidden="1"/>
    </xf>
    <xf numFmtId="0" fontId="3" fillId="14" borderId="74" xfId="0" applyFont="1" applyFill="1" applyBorder="1" applyAlignment="1" applyProtection="1">
      <alignment horizontal="center" vertical="center"/>
      <protection hidden="1"/>
    </xf>
    <xf numFmtId="0" fontId="3" fillId="14" borderId="1" xfId="0" applyFont="1" applyFill="1" applyBorder="1" applyAlignment="1" applyProtection="1">
      <alignment horizontal="center" vertical="center"/>
      <protection hidden="1"/>
    </xf>
    <xf numFmtId="0" fontId="0" fillId="24" borderId="0" xfId="0" applyFill="1" applyAlignment="1" applyProtection="1">
      <alignment horizontal="center"/>
      <protection locked="0"/>
    </xf>
    <xf numFmtId="0" fontId="5" fillId="25" borderId="0" xfId="0" applyFont="1" applyFill="1" applyAlignment="1" applyProtection="1">
      <alignment horizontal="center"/>
      <protection hidden="1"/>
    </xf>
    <xf numFmtId="0" fontId="8" fillId="14" borderId="75" xfId="0" applyFont="1" applyFill="1" applyBorder="1" applyAlignment="1" applyProtection="1">
      <alignment horizontal="center" vertical="center"/>
      <protection hidden="1"/>
    </xf>
    <xf numFmtId="0" fontId="8" fillId="14" borderId="76" xfId="0" applyFont="1" applyFill="1" applyBorder="1" applyAlignment="1" applyProtection="1">
      <alignment horizontal="center" vertical="center"/>
      <protection hidden="1"/>
    </xf>
    <xf numFmtId="0" fontId="7" fillId="25" borderId="0" xfId="0" applyFont="1" applyFill="1" applyAlignment="1" applyProtection="1">
      <alignment horizontal="center"/>
      <protection hidden="1"/>
    </xf>
    <xf numFmtId="0" fontId="25" fillId="25" borderId="0" xfId="0" applyFont="1" applyFill="1" applyAlignment="1" applyProtection="1">
      <alignment horizontal="center"/>
      <protection hidden="1"/>
    </xf>
    <xf numFmtId="0" fontId="13" fillId="0" borderId="49" xfId="0" applyFont="1" applyFill="1" applyBorder="1" applyAlignment="1" applyProtection="1">
      <alignment horizontal="center" vertical="center"/>
      <protection hidden="1"/>
    </xf>
    <xf numFmtId="0" fontId="13" fillId="0" borderId="97" xfId="0" applyFont="1" applyFill="1" applyBorder="1" applyAlignment="1" applyProtection="1">
      <alignment horizontal="center" vertical="center"/>
      <protection hidden="1"/>
    </xf>
    <xf numFmtId="0" fontId="4" fillId="0" borderId="53" xfId="0" applyFont="1" applyBorder="1" applyAlignment="1" applyProtection="1">
      <alignment horizontal="center" vertical="center"/>
      <protection hidden="1"/>
    </xf>
    <xf numFmtId="0" fontId="4" fillId="0" borderId="55" xfId="0" applyFont="1" applyBorder="1" applyAlignment="1" applyProtection="1">
      <alignment horizontal="right" vertical="center"/>
      <protection hidden="1"/>
    </xf>
    <xf numFmtId="0" fontId="42" fillId="34" borderId="82" xfId="0" applyFont="1" applyFill="1" applyBorder="1" applyAlignment="1" applyProtection="1">
      <alignment horizontal="center" vertical="top"/>
      <protection hidden="1"/>
    </xf>
    <xf numFmtId="0" fontId="42" fillId="34" borderId="83" xfId="0" applyFont="1" applyFill="1" applyBorder="1" applyAlignment="1" applyProtection="1">
      <alignment horizontal="center" vertical="top"/>
      <protection hidden="1"/>
    </xf>
    <xf numFmtId="0" fontId="42" fillId="34" borderId="84" xfId="0" applyFont="1" applyFill="1" applyBorder="1" applyAlignment="1" applyProtection="1">
      <alignment horizontal="center" vertical="top"/>
      <protection hidden="1"/>
    </xf>
    <xf numFmtId="0" fontId="42" fillId="34" borderId="85" xfId="0" applyFont="1" applyFill="1" applyBorder="1" applyAlignment="1" applyProtection="1">
      <alignment horizontal="center" vertical="top"/>
      <protection hidden="1"/>
    </xf>
    <xf numFmtId="0" fontId="42" fillId="34" borderId="56" xfId="0" applyFont="1" applyFill="1" applyBorder="1" applyAlignment="1" applyProtection="1">
      <alignment horizontal="center" vertical="top"/>
      <protection hidden="1"/>
    </xf>
    <xf numFmtId="0" fontId="42" fillId="34" borderId="86" xfId="0" applyFont="1" applyFill="1" applyBorder="1" applyAlignment="1" applyProtection="1">
      <alignment horizontal="center" vertical="top"/>
      <protection hidden="1"/>
    </xf>
    <xf numFmtId="0" fontId="27" fillId="33" borderId="89" xfId="0" applyFont="1" applyFill="1" applyBorder="1" applyAlignment="1" applyProtection="1">
      <alignment horizontal="center" vertical="top"/>
      <protection hidden="1"/>
    </xf>
    <xf numFmtId="0" fontId="27" fillId="33" borderId="0" xfId="0" applyFont="1" applyFill="1" applyAlignment="1" applyProtection="1">
      <alignment horizontal="center" vertical="top"/>
      <protection hidden="1"/>
    </xf>
    <xf numFmtId="0" fontId="27" fillId="33" borderId="88" xfId="0" applyFont="1" applyFill="1" applyBorder="1" applyAlignment="1" applyProtection="1">
      <alignment horizontal="center" vertical="top"/>
      <protection hidden="1"/>
    </xf>
    <xf numFmtId="0" fontId="28" fillId="33" borderId="89" xfId="0" applyFont="1" applyFill="1" applyBorder="1" applyAlignment="1" applyProtection="1">
      <alignment horizontal="center"/>
      <protection hidden="1"/>
    </xf>
    <xf numFmtId="0" fontId="28" fillId="33" borderId="0" xfId="0" applyFont="1" applyFill="1" applyAlignment="1" applyProtection="1">
      <alignment horizontal="center"/>
      <protection hidden="1"/>
    </xf>
    <xf numFmtId="0" fontId="28" fillId="33" borderId="88" xfId="0" applyFont="1" applyFill="1" applyBorder="1" applyAlignment="1" applyProtection="1">
      <alignment horizontal="center"/>
      <protection hidden="1"/>
    </xf>
    <xf numFmtId="0" fontId="35" fillId="28" borderId="89" xfId="0" applyFont="1" applyFill="1" applyBorder="1" applyAlignment="1" applyProtection="1">
      <alignment horizontal="center"/>
      <protection hidden="1"/>
    </xf>
    <xf numFmtId="0" fontId="35" fillId="28" borderId="0" xfId="0" applyFont="1" applyFill="1" applyAlignment="1" applyProtection="1">
      <alignment horizontal="center"/>
      <protection hidden="1"/>
    </xf>
    <xf numFmtId="0" fontId="35" fillId="28" borderId="88" xfId="0" applyFont="1" applyFill="1" applyBorder="1" applyAlignment="1" applyProtection="1">
      <alignment horizontal="center"/>
      <protection hidden="1"/>
    </xf>
    <xf numFmtId="0" fontId="40" fillId="0" borderId="3" xfId="0" applyFont="1" applyBorder="1" applyAlignment="1" applyProtection="1">
      <alignment horizontal="center" vertical="center"/>
      <protection hidden="1"/>
    </xf>
    <xf numFmtId="0" fontId="13" fillId="0" borderId="54" xfId="0" applyFont="1" applyBorder="1" applyAlignment="1" applyProtection="1">
      <alignment horizontal="center" vertical="center"/>
      <protection hidden="1"/>
    </xf>
    <xf numFmtId="0" fontId="13" fillId="0" borderId="57" xfId="0" applyFont="1" applyBorder="1" applyAlignment="1" applyProtection="1">
      <alignment horizontal="center" vertical="center"/>
      <protection hidden="1"/>
    </xf>
    <xf numFmtId="0" fontId="30" fillId="4" borderId="94" xfId="0" applyFont="1" applyFill="1" applyBorder="1" applyAlignment="1" applyProtection="1">
      <alignment horizontal="center" vertical="center"/>
      <protection hidden="1"/>
    </xf>
    <xf numFmtId="0" fontId="30" fillId="4" borderId="89" xfId="0" applyFont="1" applyFill="1" applyBorder="1" applyAlignment="1" applyProtection="1">
      <alignment horizontal="center" vertical="center"/>
      <protection hidden="1"/>
    </xf>
    <xf numFmtId="0" fontId="13" fillId="29" borderId="52" xfId="0" applyFont="1" applyFill="1" applyBorder="1" applyAlignment="1" applyProtection="1">
      <alignment horizontal="center"/>
      <protection hidden="1"/>
    </xf>
    <xf numFmtId="0" fontId="13" fillId="29" borderId="48" xfId="0" applyFont="1" applyFill="1" applyBorder="1" applyAlignment="1" applyProtection="1">
      <alignment horizontal="center"/>
      <protection hidden="1"/>
    </xf>
    <xf numFmtId="0" fontId="30" fillId="4" borderId="52" xfId="0" applyFont="1" applyFill="1" applyBorder="1" applyAlignment="1" applyProtection="1">
      <alignment horizontal="center" vertical="center"/>
      <protection hidden="1"/>
    </xf>
    <xf numFmtId="0" fontId="30" fillId="4" borderId="53" xfId="0" applyFont="1" applyFill="1" applyBorder="1" applyAlignment="1" applyProtection="1">
      <alignment horizontal="center" vertical="center"/>
      <protection hidden="1"/>
    </xf>
    <xf numFmtId="0" fontId="30" fillId="4" borderId="95" xfId="0" applyFont="1" applyFill="1" applyBorder="1" applyAlignment="1" applyProtection="1">
      <alignment horizontal="center" vertical="center"/>
      <protection hidden="1"/>
    </xf>
    <xf numFmtId="0" fontId="30" fillId="4" borderId="48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0" fillId="4" borderId="88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Border="1" applyAlignment="1" applyProtection="1">
      <alignment horizontal="center" vertical="center"/>
      <protection hidden="1"/>
    </xf>
    <xf numFmtId="0" fontId="13" fillId="0" borderId="109" xfId="0" applyFont="1" applyBorder="1" applyAlignment="1" applyProtection="1">
      <alignment horizontal="center" vertical="top"/>
      <protection hidden="1"/>
    </xf>
    <xf numFmtId="0" fontId="13" fillId="0" borderId="110" xfId="0" applyFont="1" applyBorder="1" applyAlignment="1" applyProtection="1">
      <alignment horizontal="center" vertical="top"/>
      <protection hidden="1"/>
    </xf>
    <xf numFmtId="0" fontId="13" fillId="0" borderId="2" xfId="0" applyFont="1" applyBorder="1" applyAlignment="1" applyProtection="1">
      <alignment horizontal="center" vertical="top"/>
      <protection hidden="1"/>
    </xf>
    <xf numFmtId="0" fontId="13" fillId="0" borderId="98" xfId="0" applyFont="1" applyBorder="1" applyAlignment="1" applyProtection="1">
      <alignment horizontal="center" vertical="top"/>
      <protection hidden="1"/>
    </xf>
    <xf numFmtId="0" fontId="13" fillId="0" borderId="54" xfId="0" applyFont="1" applyBorder="1" applyAlignment="1" applyProtection="1">
      <alignment horizontal="center"/>
      <protection hidden="1"/>
    </xf>
    <xf numFmtId="0" fontId="13" fillId="0" borderId="55" xfId="0" applyFont="1" applyBorder="1" applyAlignment="1" applyProtection="1">
      <alignment horizontal="center"/>
      <protection hidden="1"/>
    </xf>
    <xf numFmtId="0" fontId="13" fillId="0" borderId="92" xfId="0" applyFont="1" applyBorder="1" applyAlignment="1" applyProtection="1">
      <alignment horizontal="center"/>
      <protection hidden="1"/>
    </xf>
    <xf numFmtId="0" fontId="43" fillId="33" borderId="87" xfId="0" applyFont="1" applyFill="1" applyBorder="1" applyAlignment="1" applyProtection="1">
      <alignment horizontal="center" vertical="top"/>
      <protection hidden="1"/>
    </xf>
    <xf numFmtId="0" fontId="43" fillId="33" borderId="50" xfId="0" applyFont="1" applyFill="1" applyBorder="1" applyAlignment="1" applyProtection="1">
      <alignment horizontal="center" vertical="top"/>
      <protection hidden="1"/>
    </xf>
    <xf numFmtId="0" fontId="2" fillId="0" borderId="0" xfId="1" applyAlignment="1" applyProtection="1">
      <alignment horizontal="center"/>
      <protection hidden="1"/>
    </xf>
    <xf numFmtId="0" fontId="13" fillId="0" borderId="3" xfId="0" applyFont="1" applyBorder="1" applyAlignment="1" applyProtection="1">
      <alignment horizontal="center"/>
      <protection hidden="1"/>
    </xf>
    <xf numFmtId="0" fontId="13" fillId="0" borderId="91" xfId="0" applyFont="1" applyBorder="1" applyAlignment="1" applyProtection="1">
      <alignment horizontal="center"/>
      <protection hidden="1"/>
    </xf>
    <xf numFmtId="0" fontId="13" fillId="0" borderId="3" xfId="0" applyFont="1" applyBorder="1" applyAlignment="1" applyProtection="1">
      <alignment horizontal="center" vertical="center"/>
      <protection hidden="1"/>
    </xf>
    <xf numFmtId="0" fontId="13" fillId="0" borderId="91" xfId="0" applyFont="1" applyBorder="1" applyAlignment="1" applyProtection="1">
      <alignment horizontal="center" vertical="center"/>
      <protection hidden="1"/>
    </xf>
    <xf numFmtId="0" fontId="13" fillId="12" borderId="55" xfId="0" applyFont="1" applyFill="1" applyBorder="1" applyAlignment="1" applyProtection="1">
      <alignment horizontal="center"/>
      <protection hidden="1"/>
    </xf>
    <xf numFmtId="0" fontId="13" fillId="12" borderId="92" xfId="0" applyFont="1" applyFill="1" applyBorder="1" applyAlignment="1" applyProtection="1">
      <alignment horizontal="center"/>
      <protection hidden="1"/>
    </xf>
    <xf numFmtId="0" fontId="41" fillId="21" borderId="89" xfId="0" applyFont="1" applyFill="1" applyBorder="1" applyAlignment="1" applyProtection="1">
      <alignment horizontal="right" vertical="center"/>
      <protection hidden="1"/>
    </xf>
    <xf numFmtId="0" fontId="41" fillId="21" borderId="0" xfId="0" applyFont="1" applyFill="1" applyAlignment="1" applyProtection="1">
      <alignment horizontal="right" vertical="center"/>
      <protection hidden="1"/>
    </xf>
    <xf numFmtId="0" fontId="23" fillId="0" borderId="0" xfId="1" applyFont="1" applyAlignment="1" applyProtection="1">
      <alignment horizontal="center" vertical="center"/>
      <protection hidden="1"/>
    </xf>
    <xf numFmtId="0" fontId="21" fillId="0" borderId="0" xfId="2" applyAlignment="1" applyProtection="1">
      <alignment horizontal="center" vertical="center"/>
      <protection hidden="1"/>
    </xf>
    <xf numFmtId="0" fontId="2" fillId="0" borderId="0" xfId="1" applyAlignment="1" applyProtection="1">
      <alignment horizontal="center" vertical="center"/>
      <protection hidden="1"/>
    </xf>
    <xf numFmtId="167" fontId="24" fillId="0" borderId="0" xfId="1" applyNumberFormat="1" applyFont="1" applyAlignment="1" applyProtection="1">
      <alignment horizontal="center" vertical="center"/>
      <protection hidden="1"/>
    </xf>
    <xf numFmtId="0" fontId="13" fillId="4" borderId="3" xfId="0" applyFont="1" applyFill="1" applyBorder="1" applyAlignment="1" applyProtection="1">
      <alignment horizontal="center"/>
      <protection hidden="1"/>
    </xf>
    <xf numFmtId="0" fontId="13" fillId="30" borderId="3" xfId="0" applyFont="1" applyFill="1" applyBorder="1" applyAlignment="1" applyProtection="1">
      <alignment horizontal="center"/>
      <protection hidden="1"/>
    </xf>
    <xf numFmtId="0" fontId="13" fillId="4" borderId="90" xfId="0" applyFont="1" applyFill="1" applyBorder="1" applyAlignment="1" applyProtection="1">
      <alignment horizontal="left"/>
      <protection hidden="1"/>
    </xf>
    <xf numFmtId="0" fontId="13" fillId="4" borderId="3" xfId="0" applyFont="1" applyFill="1" applyBorder="1" applyAlignment="1" applyProtection="1">
      <alignment horizontal="left"/>
      <protection hidden="1"/>
    </xf>
    <xf numFmtId="0" fontId="13" fillId="0" borderId="3" xfId="0" applyFont="1" applyBorder="1" applyAlignment="1" applyProtection="1">
      <alignment horizontal="left"/>
      <protection hidden="1"/>
    </xf>
    <xf numFmtId="0" fontId="13" fillId="0" borderId="91" xfId="0" applyFont="1" applyBorder="1" applyAlignment="1" applyProtection="1">
      <alignment horizontal="left"/>
      <protection hidden="1"/>
    </xf>
    <xf numFmtId="0" fontId="13" fillId="0" borderId="106" xfId="0" applyFont="1" applyBorder="1" applyAlignment="1" applyProtection="1">
      <alignment horizontal="center" vertical="top"/>
      <protection hidden="1"/>
    </xf>
    <xf numFmtId="0" fontId="13" fillId="0" borderId="105" xfId="0" applyFont="1" applyBorder="1" applyAlignment="1" applyProtection="1">
      <alignment horizontal="center" vertical="top"/>
      <protection hidden="1"/>
    </xf>
    <xf numFmtId="0" fontId="13" fillId="28" borderId="54" xfId="0" applyFont="1" applyFill="1" applyBorder="1" applyAlignment="1" applyProtection="1">
      <alignment horizontal="center" vertical="center"/>
      <protection hidden="1"/>
    </xf>
    <xf numFmtId="0" fontId="13" fillId="28" borderId="55" xfId="0" applyFont="1" applyFill="1" applyBorder="1" applyAlignment="1" applyProtection="1">
      <alignment horizontal="center" vertical="center"/>
      <protection hidden="1"/>
    </xf>
    <xf numFmtId="0" fontId="13" fillId="28" borderId="57" xfId="0" applyFont="1" applyFill="1" applyBorder="1" applyAlignment="1" applyProtection="1">
      <alignment horizontal="center" vertical="center"/>
      <protection hidden="1"/>
    </xf>
    <xf numFmtId="0" fontId="13" fillId="28" borderId="92" xfId="0" applyFont="1" applyFill="1" applyBorder="1" applyAlignment="1" applyProtection="1">
      <alignment horizontal="center" vertical="center"/>
      <protection hidden="1"/>
    </xf>
    <xf numFmtId="0" fontId="13" fillId="21" borderId="54" xfId="0" applyFont="1" applyFill="1" applyBorder="1" applyAlignment="1" applyProtection="1">
      <alignment horizontal="center"/>
      <protection hidden="1"/>
    </xf>
    <xf numFmtId="0" fontId="13" fillId="21" borderId="57" xfId="0" applyFont="1" applyFill="1" applyBorder="1" applyAlignment="1" applyProtection="1">
      <alignment horizontal="center"/>
      <protection hidden="1"/>
    </xf>
    <xf numFmtId="0" fontId="13" fillId="0" borderId="90" xfId="0" applyFont="1" applyBorder="1" applyAlignment="1" applyProtection="1">
      <alignment horizontal="center"/>
      <protection hidden="1"/>
    </xf>
    <xf numFmtId="0" fontId="34" fillId="27" borderId="54" xfId="0" applyFont="1" applyFill="1" applyBorder="1" applyAlignment="1" applyProtection="1">
      <alignment horizontal="center" vertical="center"/>
      <protection hidden="1"/>
    </xf>
    <xf numFmtId="0" fontId="34" fillId="27" borderId="55" xfId="0" applyFont="1" applyFill="1" applyBorder="1" applyAlignment="1" applyProtection="1">
      <alignment horizontal="center" vertical="center"/>
      <protection hidden="1"/>
    </xf>
    <xf numFmtId="167" fontId="13" fillId="27" borderId="55" xfId="0" applyNumberFormat="1" applyFont="1" applyFill="1" applyBorder="1" applyAlignment="1" applyProtection="1">
      <alignment horizontal="center"/>
      <protection hidden="1"/>
    </xf>
    <xf numFmtId="167" fontId="13" fillId="27" borderId="57" xfId="0" applyNumberFormat="1" applyFont="1" applyFill="1" applyBorder="1" applyAlignment="1" applyProtection="1">
      <alignment horizontal="center"/>
      <protection hidden="1"/>
    </xf>
    <xf numFmtId="0" fontId="13" fillId="0" borderId="51" xfId="0" applyFont="1" applyBorder="1" applyAlignment="1" applyProtection="1">
      <alignment horizontal="left"/>
      <protection hidden="1"/>
    </xf>
    <xf numFmtId="0" fontId="13" fillId="30" borderId="51" xfId="0" applyFont="1" applyFill="1" applyBorder="1" applyAlignment="1" applyProtection="1">
      <alignment horizontal="center"/>
      <protection hidden="1"/>
    </xf>
    <xf numFmtId="0" fontId="22" fillId="0" borderId="51" xfId="0" applyFont="1" applyBorder="1" applyAlignment="1" applyProtection="1">
      <alignment horizontal="left"/>
      <protection hidden="1"/>
    </xf>
    <xf numFmtId="0" fontId="22" fillId="0" borderId="100" xfId="0" applyFont="1" applyBorder="1" applyAlignment="1" applyProtection="1">
      <alignment horizontal="left"/>
      <protection hidden="1"/>
    </xf>
    <xf numFmtId="0" fontId="13" fillId="0" borderId="0" xfId="0" applyFont="1" applyAlignment="1" applyProtection="1">
      <alignment horizontal="left"/>
      <protection locked="0"/>
    </xf>
    <xf numFmtId="0" fontId="13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32" fillId="21" borderId="3" xfId="0" applyFont="1" applyFill="1" applyBorder="1" applyAlignment="1" applyProtection="1">
      <alignment horizontal="center" vertical="center"/>
      <protection hidden="1"/>
    </xf>
    <xf numFmtId="0" fontId="33" fillId="4" borderId="90" xfId="0" applyFont="1" applyFill="1" applyBorder="1" applyAlignment="1" applyProtection="1">
      <alignment horizontal="center" vertical="center"/>
      <protection hidden="1"/>
    </xf>
    <xf numFmtId="0" fontId="33" fillId="4" borderId="3" xfId="0" applyFont="1" applyFill="1" applyBorder="1" applyAlignment="1" applyProtection="1">
      <alignment horizontal="center" vertical="center"/>
      <protection hidden="1"/>
    </xf>
    <xf numFmtId="0" fontId="33" fillId="4" borderId="91" xfId="0" applyFont="1" applyFill="1" applyBorder="1" applyAlignment="1" applyProtection="1">
      <alignment horizontal="center" vertical="center"/>
      <protection hidden="1"/>
    </xf>
    <xf numFmtId="0" fontId="7" fillId="27" borderId="0" xfId="0" applyFont="1" applyFill="1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5" fillId="27" borderId="0" xfId="0" applyFont="1" applyFill="1" applyBorder="1" applyAlignment="1" applyProtection="1">
      <alignment horizontal="center" vertical="center"/>
      <protection hidden="1"/>
    </xf>
    <xf numFmtId="0" fontId="5" fillId="27" borderId="0" xfId="0" applyFont="1" applyFill="1" applyBorder="1" applyAlignment="1" applyProtection="1">
      <alignment horizontal="center"/>
      <protection hidden="1"/>
    </xf>
    <xf numFmtId="0" fontId="5" fillId="27" borderId="0" xfId="0" applyFont="1" applyFill="1" applyBorder="1" applyProtection="1">
      <protection hidden="1"/>
    </xf>
  </cellXfs>
  <cellStyles count="3">
    <cellStyle name="Hyperlink" xfId="2" builtinId="8"/>
    <cellStyle name="Normal" xfId="0" builtinId="0"/>
    <cellStyle name="Normal 2" xfId="1"/>
  </cellStyles>
  <dxfs count="6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rgb="FF7030A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00B0F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3399F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6600"/>
      <color rgb="FFFFFFFF"/>
      <color rgb="FFFF0000"/>
      <color rgb="FF00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MPUTING!A1"/><Relationship Id="rId13" Type="http://schemas.openxmlformats.org/officeDocument/2006/relationships/hyperlink" Target="#'SIGN LANG'!A1"/><Relationship Id="rId3" Type="http://schemas.openxmlformats.org/officeDocument/2006/relationships/hyperlink" Target="#SCI!A1"/><Relationship Id="rId7" Type="http://schemas.openxmlformats.org/officeDocument/2006/relationships/hyperlink" Target="#'C ARTS'!A1"/><Relationship Id="rId12" Type="http://schemas.openxmlformats.org/officeDocument/2006/relationships/hyperlink" Target="#NAMES!A1"/><Relationship Id="rId2" Type="http://schemas.openxmlformats.org/officeDocument/2006/relationships/hyperlink" Target="#MATHS!A1"/><Relationship Id="rId1" Type="http://schemas.openxmlformats.org/officeDocument/2006/relationships/hyperlink" Target="#ENGLISH!A1"/><Relationship Id="rId6" Type="http://schemas.openxmlformats.org/officeDocument/2006/relationships/hyperlink" Target="#'UC MATHS'!A1"/><Relationship Id="rId11" Type="http://schemas.openxmlformats.org/officeDocument/2006/relationships/hyperlink" Target="#SUBJECTS!A1"/><Relationship Id="rId5" Type="http://schemas.openxmlformats.org/officeDocument/2006/relationships/hyperlink" Target="#RME!A1"/><Relationship Id="rId10" Type="http://schemas.openxmlformats.org/officeDocument/2006/relationships/hyperlink" Target="#REPORT!A1"/><Relationship Id="rId4" Type="http://schemas.openxmlformats.org/officeDocument/2006/relationships/hyperlink" Target="#HIS!A1"/><Relationship Id="rId9" Type="http://schemas.openxmlformats.org/officeDocument/2006/relationships/hyperlink" Target="#MASTER!A1"/><Relationship Id="rId14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REPORT!A1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MASTER!A1"/><Relationship Id="rId7" Type="http://schemas.microsoft.com/office/2007/relationships/hdphoto" Target="../media/hdphoto2.wdp"/><Relationship Id="rId2" Type="http://schemas.openxmlformats.org/officeDocument/2006/relationships/hyperlink" Target="#REPORT!A1"/><Relationship Id="rId1" Type="http://schemas.openxmlformats.org/officeDocument/2006/relationships/hyperlink" Target="#DASHBOARD!A1"/><Relationship Id="rId6" Type="http://schemas.openxmlformats.org/officeDocument/2006/relationships/image" Target="../media/image3.png"/><Relationship Id="rId11" Type="http://schemas.microsoft.com/office/2007/relationships/hdphoto" Target="../media/hdphoto4.wdp"/><Relationship Id="rId5" Type="http://schemas.microsoft.com/office/2007/relationships/hdphoto" Target="../media/hdphoto1.wdp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microsoft.com/office/2007/relationships/hdphoto" Target="../media/hdphoto3.wdp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REPORT!A1"/><Relationship Id="rId2" Type="http://schemas.openxmlformats.org/officeDocument/2006/relationships/hyperlink" Target="#MASTER!A1"/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REPORT!A1"/><Relationship Id="rId2" Type="http://schemas.openxmlformats.org/officeDocument/2006/relationships/hyperlink" Target="#MASTER!A1"/><Relationship Id="rId1" Type="http://schemas.openxmlformats.org/officeDocument/2006/relationships/hyperlink" Target="#DASHBOARD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REPORT!A1"/><Relationship Id="rId2" Type="http://schemas.openxmlformats.org/officeDocument/2006/relationships/hyperlink" Target="#MASTER!A1"/><Relationship Id="rId1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REPORT!A1"/><Relationship Id="rId2" Type="http://schemas.openxmlformats.org/officeDocument/2006/relationships/hyperlink" Target="#MASTER!A1"/><Relationship Id="rId1" Type="http://schemas.openxmlformats.org/officeDocument/2006/relationships/hyperlink" Target="#DASHBOARD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REPORT!A1"/><Relationship Id="rId2" Type="http://schemas.openxmlformats.org/officeDocument/2006/relationships/hyperlink" Target="#MASTER!A1"/><Relationship Id="rId1" Type="http://schemas.openxmlformats.org/officeDocument/2006/relationships/hyperlink" Target="#DASHBOARD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REPORT!A1"/><Relationship Id="rId2" Type="http://schemas.openxmlformats.org/officeDocument/2006/relationships/hyperlink" Target="#MASTER!A1"/><Relationship Id="rId1" Type="http://schemas.openxmlformats.org/officeDocument/2006/relationships/hyperlink" Target="#DASHBOARD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REPORT!A1"/><Relationship Id="rId2" Type="http://schemas.openxmlformats.org/officeDocument/2006/relationships/hyperlink" Target="#MASTER!A1"/><Relationship Id="rId1" Type="http://schemas.openxmlformats.org/officeDocument/2006/relationships/hyperlink" Target="#DASHBOARD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REPORT!A1"/><Relationship Id="rId2" Type="http://schemas.openxmlformats.org/officeDocument/2006/relationships/hyperlink" Target="#MASTER!A1"/><Relationship Id="rId1" Type="http://schemas.openxmlformats.org/officeDocument/2006/relationships/hyperlink" Target="#DASHBOARD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REPORT!A1"/><Relationship Id="rId2" Type="http://schemas.openxmlformats.org/officeDocument/2006/relationships/hyperlink" Target="#MASTER!A1"/><Relationship Id="rId1" Type="http://schemas.openxmlformats.org/officeDocument/2006/relationships/hyperlink" Target="#DASHBOARD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REPORT!A1"/><Relationship Id="rId2" Type="http://schemas.openxmlformats.org/officeDocument/2006/relationships/hyperlink" Target="#MASTER!A1"/><Relationship Id="rId1" Type="http://schemas.openxmlformats.org/officeDocument/2006/relationships/hyperlink" Target="#DASHBOARD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7" Type="http://schemas.openxmlformats.org/officeDocument/2006/relationships/image" Target="../media/image9.emf"/><Relationship Id="rId2" Type="http://schemas.microsoft.com/office/2007/relationships/hdphoto" Target="../media/hdphoto5.wdp"/><Relationship Id="rId1" Type="http://schemas.openxmlformats.org/officeDocument/2006/relationships/image" Target="../media/image6.png"/><Relationship Id="rId6" Type="http://schemas.openxmlformats.org/officeDocument/2006/relationships/image" Target="../media/image8.emf"/><Relationship Id="rId5" Type="http://schemas.openxmlformats.org/officeDocument/2006/relationships/image" Target="../media/image7.png"/><Relationship Id="rId4" Type="http://schemas.openxmlformats.org/officeDocument/2006/relationships/hyperlink" Target="#MASTER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180976</xdr:colOff>
      <xdr:row>4</xdr:row>
      <xdr:rowOff>85725</xdr:rowOff>
    </xdr:from>
    <xdr:to>
      <xdr:col>7</xdr:col>
      <xdr:colOff>923926</xdr:colOff>
      <xdr:row>5</xdr:row>
      <xdr:rowOff>161925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B47ED2-A5B8-44D8-ABDE-7446E0AE669F}"/>
            </a:ext>
          </a:extLst>
        </xdr:cNvPr>
        <xdr:cNvSpPr/>
      </xdr:nvSpPr>
      <xdr:spPr>
        <a:xfrm>
          <a:off x="3790951" y="1000125"/>
          <a:ext cx="742950" cy="333375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ENGLISH</a:t>
          </a:r>
        </a:p>
      </xdr:txBody>
    </xdr:sp>
    <xdr:clientData/>
  </xdr:twoCellAnchor>
  <xdr:twoCellAnchor>
    <xdr:from>
      <xdr:col>7</xdr:col>
      <xdr:colOff>1095376</xdr:colOff>
      <xdr:row>4</xdr:row>
      <xdr:rowOff>85725</xdr:rowOff>
    </xdr:from>
    <xdr:to>
      <xdr:col>7</xdr:col>
      <xdr:colOff>1838326</xdr:colOff>
      <xdr:row>5</xdr:row>
      <xdr:rowOff>161925</xdr:rowOff>
    </xdr:to>
    <xdr:sp macro="" textlink="">
      <xdr:nvSpPr>
        <xdr:cNvPr id="3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401F334-4E50-4BA6-8C63-BB9E56B83A97}"/>
            </a:ext>
          </a:extLst>
        </xdr:cNvPr>
        <xdr:cNvSpPr/>
      </xdr:nvSpPr>
      <xdr:spPr>
        <a:xfrm>
          <a:off x="4705351" y="1000125"/>
          <a:ext cx="742950" cy="333375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MATHS</a:t>
          </a:r>
        </a:p>
      </xdr:txBody>
    </xdr:sp>
    <xdr:clientData/>
  </xdr:twoCellAnchor>
  <xdr:twoCellAnchor>
    <xdr:from>
      <xdr:col>7</xdr:col>
      <xdr:colOff>171451</xdr:colOff>
      <xdr:row>6</xdr:row>
      <xdr:rowOff>47625</xdr:rowOff>
    </xdr:from>
    <xdr:to>
      <xdr:col>7</xdr:col>
      <xdr:colOff>914401</xdr:colOff>
      <xdr:row>7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441FC65-81A1-4F55-B79A-14A778499D0A}"/>
            </a:ext>
          </a:extLst>
        </xdr:cNvPr>
        <xdr:cNvSpPr/>
      </xdr:nvSpPr>
      <xdr:spPr>
        <a:xfrm>
          <a:off x="3781426" y="1419225"/>
          <a:ext cx="742950" cy="314325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SCIENCE</a:t>
          </a:r>
        </a:p>
      </xdr:txBody>
    </xdr:sp>
    <xdr:clientData/>
  </xdr:twoCellAnchor>
  <xdr:twoCellAnchor>
    <xdr:from>
      <xdr:col>7</xdr:col>
      <xdr:colOff>1095376</xdr:colOff>
      <xdr:row>6</xdr:row>
      <xdr:rowOff>38100</xdr:rowOff>
    </xdr:from>
    <xdr:to>
      <xdr:col>7</xdr:col>
      <xdr:colOff>1838326</xdr:colOff>
      <xdr:row>7</xdr:row>
      <xdr:rowOff>114300</xdr:rowOff>
    </xdr:to>
    <xdr:sp macro="" textlink="">
      <xdr:nvSpPr>
        <xdr:cNvPr id="5" name="Rounded 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E1E88CC-A1A9-4CC1-AA91-9AA4AB468C5A}"/>
            </a:ext>
          </a:extLst>
        </xdr:cNvPr>
        <xdr:cNvSpPr/>
      </xdr:nvSpPr>
      <xdr:spPr>
        <a:xfrm>
          <a:off x="4705351" y="1409700"/>
          <a:ext cx="742950" cy="314325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HISTORY</a:t>
          </a:r>
        </a:p>
      </xdr:txBody>
    </xdr:sp>
    <xdr:clientData/>
  </xdr:twoCellAnchor>
  <xdr:twoCellAnchor>
    <xdr:from>
      <xdr:col>7</xdr:col>
      <xdr:colOff>180976</xdr:colOff>
      <xdr:row>7</xdr:row>
      <xdr:rowOff>180975</xdr:rowOff>
    </xdr:from>
    <xdr:to>
      <xdr:col>7</xdr:col>
      <xdr:colOff>923926</xdr:colOff>
      <xdr:row>9</xdr:row>
      <xdr:rowOff>66675</xdr:rowOff>
    </xdr:to>
    <xdr:sp macro="" textlink="">
      <xdr:nvSpPr>
        <xdr:cNvPr id="6" name="Rounded 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359CC9-4DF1-472A-8F85-3991F0281285}"/>
            </a:ext>
          </a:extLst>
        </xdr:cNvPr>
        <xdr:cNvSpPr/>
      </xdr:nvSpPr>
      <xdr:spPr>
        <a:xfrm>
          <a:off x="3790951" y="1790700"/>
          <a:ext cx="742950" cy="314325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RME</a:t>
          </a:r>
        </a:p>
      </xdr:txBody>
    </xdr:sp>
    <xdr:clientData/>
  </xdr:twoCellAnchor>
  <xdr:twoCellAnchor>
    <xdr:from>
      <xdr:col>7</xdr:col>
      <xdr:colOff>1095376</xdr:colOff>
      <xdr:row>7</xdr:row>
      <xdr:rowOff>180975</xdr:rowOff>
    </xdr:from>
    <xdr:to>
      <xdr:col>7</xdr:col>
      <xdr:colOff>1838326</xdr:colOff>
      <xdr:row>9</xdr:row>
      <xdr:rowOff>66675</xdr:rowOff>
    </xdr:to>
    <xdr:sp macro="" textlink="">
      <xdr:nvSpPr>
        <xdr:cNvPr id="7" name="Rounded 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963282-7B01-4125-A371-0B11AEDD2744}"/>
            </a:ext>
          </a:extLst>
        </xdr:cNvPr>
        <xdr:cNvSpPr/>
      </xdr:nvSpPr>
      <xdr:spPr>
        <a:xfrm>
          <a:off x="4705351" y="1790700"/>
          <a:ext cx="742950" cy="314325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UC</a:t>
          </a:r>
          <a:r>
            <a:rPr lang="en-US" sz="900" b="1" baseline="0"/>
            <a:t> MATHS</a:t>
          </a:r>
          <a:endParaRPr lang="en-US" sz="900" b="1"/>
        </a:p>
      </xdr:txBody>
    </xdr:sp>
    <xdr:clientData/>
  </xdr:twoCellAnchor>
  <xdr:twoCellAnchor>
    <xdr:from>
      <xdr:col>7</xdr:col>
      <xdr:colOff>180976</xdr:colOff>
      <xdr:row>9</xdr:row>
      <xdr:rowOff>133350</xdr:rowOff>
    </xdr:from>
    <xdr:to>
      <xdr:col>7</xdr:col>
      <xdr:colOff>923926</xdr:colOff>
      <xdr:row>11</xdr:row>
      <xdr:rowOff>19050</xdr:rowOff>
    </xdr:to>
    <xdr:sp macro="" textlink="">
      <xdr:nvSpPr>
        <xdr:cNvPr id="8" name="Rounded Rectangl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CE087DF-6CF8-4D11-997D-384F30F16C6D}"/>
            </a:ext>
          </a:extLst>
        </xdr:cNvPr>
        <xdr:cNvSpPr/>
      </xdr:nvSpPr>
      <xdr:spPr>
        <a:xfrm>
          <a:off x="3790951" y="2171700"/>
          <a:ext cx="742950" cy="361950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C.</a:t>
          </a:r>
          <a:r>
            <a:rPr lang="en-US" sz="1100" b="1" baseline="0"/>
            <a:t> ARTS</a:t>
          </a:r>
          <a:endParaRPr lang="en-US" sz="1100" b="1"/>
        </a:p>
      </xdr:txBody>
    </xdr:sp>
    <xdr:clientData/>
  </xdr:twoCellAnchor>
  <xdr:twoCellAnchor>
    <xdr:from>
      <xdr:col>7</xdr:col>
      <xdr:colOff>1076326</xdr:colOff>
      <xdr:row>9</xdr:row>
      <xdr:rowOff>142875</xdr:rowOff>
    </xdr:from>
    <xdr:to>
      <xdr:col>7</xdr:col>
      <xdr:colOff>1819276</xdr:colOff>
      <xdr:row>11</xdr:row>
      <xdr:rowOff>28575</xdr:rowOff>
    </xdr:to>
    <xdr:sp macro="" textlink="">
      <xdr:nvSpPr>
        <xdr:cNvPr id="9" name="Rounded Rectangle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CEBAC9-01AE-4B88-B3A6-A46C6B875F69}"/>
            </a:ext>
          </a:extLst>
        </xdr:cNvPr>
        <xdr:cNvSpPr/>
      </xdr:nvSpPr>
      <xdr:spPr>
        <a:xfrm>
          <a:off x="4686301" y="2181225"/>
          <a:ext cx="742950" cy="361950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COMP</a:t>
          </a:r>
        </a:p>
      </xdr:txBody>
    </xdr:sp>
    <xdr:clientData/>
  </xdr:twoCellAnchor>
  <xdr:twoCellAnchor>
    <xdr:from>
      <xdr:col>12</xdr:col>
      <xdr:colOff>371476</xdr:colOff>
      <xdr:row>4</xdr:row>
      <xdr:rowOff>95250</xdr:rowOff>
    </xdr:from>
    <xdr:to>
      <xdr:col>14</xdr:col>
      <xdr:colOff>171450</xdr:colOff>
      <xdr:row>5</xdr:row>
      <xdr:rowOff>104775</xdr:rowOff>
    </xdr:to>
    <xdr:sp macro="" textlink="">
      <xdr:nvSpPr>
        <xdr:cNvPr id="10" name="Rounded Rectangle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37F8760-30E4-424B-96D9-9C701EA1D31E}"/>
            </a:ext>
          </a:extLst>
        </xdr:cNvPr>
        <xdr:cNvSpPr/>
      </xdr:nvSpPr>
      <xdr:spPr>
        <a:xfrm>
          <a:off x="7534276" y="1009650"/>
          <a:ext cx="723899" cy="266700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MASTER</a:t>
          </a:r>
        </a:p>
      </xdr:txBody>
    </xdr:sp>
    <xdr:clientData/>
  </xdr:twoCellAnchor>
  <xdr:twoCellAnchor>
    <xdr:from>
      <xdr:col>12</xdr:col>
      <xdr:colOff>381000</xdr:colOff>
      <xdr:row>5</xdr:row>
      <xdr:rowOff>190500</xdr:rowOff>
    </xdr:from>
    <xdr:to>
      <xdr:col>14</xdr:col>
      <xdr:colOff>161924</xdr:colOff>
      <xdr:row>7</xdr:row>
      <xdr:rowOff>19050</xdr:rowOff>
    </xdr:to>
    <xdr:sp macro="" textlink="">
      <xdr:nvSpPr>
        <xdr:cNvPr id="11" name="Rounded Rectangle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7A30ABF-09B4-46CE-B793-043EFB620323}"/>
            </a:ext>
          </a:extLst>
        </xdr:cNvPr>
        <xdr:cNvSpPr/>
      </xdr:nvSpPr>
      <xdr:spPr>
        <a:xfrm>
          <a:off x="7543800" y="1362075"/>
          <a:ext cx="704849" cy="266700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REPORT</a:t>
          </a:r>
        </a:p>
      </xdr:txBody>
    </xdr:sp>
    <xdr:clientData/>
  </xdr:twoCellAnchor>
  <xdr:twoCellAnchor>
    <xdr:from>
      <xdr:col>11</xdr:col>
      <xdr:colOff>47626</xdr:colOff>
      <xdr:row>6</xdr:row>
      <xdr:rowOff>0</xdr:rowOff>
    </xdr:from>
    <xdr:to>
      <xdr:col>12</xdr:col>
      <xdr:colOff>200026</xdr:colOff>
      <xdr:row>7</xdr:row>
      <xdr:rowOff>28575</xdr:rowOff>
    </xdr:to>
    <xdr:sp macro="" textlink="">
      <xdr:nvSpPr>
        <xdr:cNvPr id="12" name="Rounded Rectangle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A0753C9-31C0-453A-AAF4-CA49702C1D3C}"/>
            </a:ext>
          </a:extLst>
        </xdr:cNvPr>
        <xdr:cNvSpPr/>
      </xdr:nvSpPr>
      <xdr:spPr>
        <a:xfrm>
          <a:off x="6657976" y="1371600"/>
          <a:ext cx="704850" cy="266700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SUBJECTS</a:t>
          </a:r>
        </a:p>
      </xdr:txBody>
    </xdr:sp>
    <xdr:clientData/>
  </xdr:twoCellAnchor>
  <xdr:twoCellAnchor>
    <xdr:from>
      <xdr:col>11</xdr:col>
      <xdr:colOff>47625</xdr:colOff>
      <xdr:row>4</xdr:row>
      <xdr:rowOff>104775</xdr:rowOff>
    </xdr:from>
    <xdr:to>
      <xdr:col>12</xdr:col>
      <xdr:colOff>200026</xdr:colOff>
      <xdr:row>5</xdr:row>
      <xdr:rowOff>114300</xdr:rowOff>
    </xdr:to>
    <xdr:sp macro="" textlink="">
      <xdr:nvSpPr>
        <xdr:cNvPr id="13" name="Rounded Rectangle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E0E55D4-016C-4628-B64A-2ECDE89B891E}"/>
            </a:ext>
          </a:extLst>
        </xdr:cNvPr>
        <xdr:cNvSpPr/>
      </xdr:nvSpPr>
      <xdr:spPr>
        <a:xfrm>
          <a:off x="6657975" y="1019175"/>
          <a:ext cx="704851" cy="266700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NAMES</a:t>
          </a:r>
        </a:p>
      </xdr:txBody>
    </xdr:sp>
    <xdr:clientData/>
  </xdr:twoCellAnchor>
  <xdr:twoCellAnchor>
    <xdr:from>
      <xdr:col>7</xdr:col>
      <xdr:colOff>1104901</xdr:colOff>
      <xdr:row>13</xdr:row>
      <xdr:rowOff>57150</xdr:rowOff>
    </xdr:from>
    <xdr:to>
      <xdr:col>7</xdr:col>
      <xdr:colOff>1847851</xdr:colOff>
      <xdr:row>14</xdr:row>
      <xdr:rowOff>133350</xdr:rowOff>
    </xdr:to>
    <xdr:sp macro="" textlink="">
      <xdr:nvSpPr>
        <xdr:cNvPr id="14" name="Rounded Rectangle 10">
          <a:extLst>
            <a:ext uri="{FF2B5EF4-FFF2-40B4-BE49-F238E27FC236}">
              <a16:creationId xmlns:a16="http://schemas.microsoft.com/office/drawing/2014/main" id="{D2D05CDD-DC77-4BF2-B6E8-D016C30FC21B}"/>
            </a:ext>
          </a:extLst>
        </xdr:cNvPr>
        <xdr:cNvSpPr/>
      </xdr:nvSpPr>
      <xdr:spPr>
        <a:xfrm>
          <a:off x="4714876" y="2952750"/>
          <a:ext cx="742950" cy="266700"/>
        </a:xfrm>
        <a:prstGeom prst="roundRect">
          <a:avLst/>
        </a:prstGeom>
        <a:solidFill>
          <a:srgbClr val="FF00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CHARGES</a:t>
          </a:r>
        </a:p>
      </xdr:txBody>
    </xdr:sp>
    <xdr:clientData/>
  </xdr:twoCellAnchor>
  <xdr:twoCellAnchor>
    <xdr:from>
      <xdr:col>12</xdr:col>
      <xdr:colOff>200025</xdr:colOff>
      <xdr:row>5</xdr:row>
      <xdr:rowOff>57150</xdr:rowOff>
    </xdr:from>
    <xdr:to>
      <xdr:col>12</xdr:col>
      <xdr:colOff>390525</xdr:colOff>
      <xdr:row>6</xdr:row>
      <xdr:rowOff>38100</xdr:rowOff>
    </xdr:to>
    <xdr:sp macro="" textlink="">
      <xdr:nvSpPr>
        <xdr:cNvPr id="15" name="Oval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9837B15-29E0-41B0-A2EB-8ABDD576DFE5}"/>
            </a:ext>
          </a:extLst>
        </xdr:cNvPr>
        <xdr:cNvSpPr/>
      </xdr:nvSpPr>
      <xdr:spPr>
        <a:xfrm>
          <a:off x="7362825" y="1228725"/>
          <a:ext cx="190500" cy="180975"/>
        </a:xfrm>
        <a:prstGeom prst="ellipse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x-none" sz="1100"/>
        </a:p>
      </xdr:txBody>
    </xdr:sp>
    <xdr:clientData/>
  </xdr:twoCellAnchor>
  <xdr:twoCellAnchor>
    <xdr:from>
      <xdr:col>7</xdr:col>
      <xdr:colOff>1066801</xdr:colOff>
      <xdr:row>11</xdr:row>
      <xdr:rowOff>76199</xdr:rowOff>
    </xdr:from>
    <xdr:to>
      <xdr:col>7</xdr:col>
      <xdr:colOff>1809751</xdr:colOff>
      <xdr:row>13</xdr:row>
      <xdr:rowOff>9524</xdr:rowOff>
    </xdr:to>
    <xdr:sp macro="" textlink="">
      <xdr:nvSpPr>
        <xdr:cNvPr id="16" name="Rounded Rectangle 8">
          <a:extLst>
            <a:ext uri="{FF2B5EF4-FFF2-40B4-BE49-F238E27FC236}">
              <a16:creationId xmlns:a16="http://schemas.microsoft.com/office/drawing/2014/main" id="{D9D8FBC3-AF2B-433F-BAFC-1A1C95D95BA1}"/>
            </a:ext>
          </a:extLst>
        </xdr:cNvPr>
        <xdr:cNvSpPr/>
      </xdr:nvSpPr>
      <xdr:spPr>
        <a:xfrm>
          <a:off x="4676776" y="2590799"/>
          <a:ext cx="742950" cy="314325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FRENCH</a:t>
          </a:r>
        </a:p>
      </xdr:txBody>
    </xdr:sp>
    <xdr:clientData/>
  </xdr:twoCellAnchor>
  <xdr:twoCellAnchor>
    <xdr:from>
      <xdr:col>7</xdr:col>
      <xdr:colOff>200026</xdr:colOff>
      <xdr:row>11</xdr:row>
      <xdr:rowOff>123825</xdr:rowOff>
    </xdr:from>
    <xdr:to>
      <xdr:col>7</xdr:col>
      <xdr:colOff>942976</xdr:colOff>
      <xdr:row>13</xdr:row>
      <xdr:rowOff>66675</xdr:rowOff>
    </xdr:to>
    <xdr:sp macro="" textlink="">
      <xdr:nvSpPr>
        <xdr:cNvPr id="17" name="Rounded Rectangle 1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4EA574D-4941-4782-A97C-FCF7BF7DEF23}"/>
            </a:ext>
          </a:extLst>
        </xdr:cNvPr>
        <xdr:cNvSpPr/>
      </xdr:nvSpPr>
      <xdr:spPr>
        <a:xfrm>
          <a:off x="3810001" y="2638425"/>
          <a:ext cx="742950" cy="323850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SIGN</a:t>
          </a:r>
          <a:r>
            <a:rPr lang="en-US" sz="1000" b="1" baseline="0"/>
            <a:t> LAN</a:t>
          </a:r>
          <a:endParaRPr lang="en-US" sz="1000" b="1"/>
        </a:p>
      </xdr:txBody>
    </xdr:sp>
    <xdr:clientData/>
  </xdr:twoCellAnchor>
  <xdr:twoCellAnchor editAs="oneCell">
    <xdr:from>
      <xdr:col>4</xdr:col>
      <xdr:colOff>8660</xdr:colOff>
      <xdr:row>6</xdr:row>
      <xdr:rowOff>21648</xdr:rowOff>
    </xdr:from>
    <xdr:to>
      <xdr:col>6</xdr:col>
      <xdr:colOff>606136</xdr:colOff>
      <xdr:row>11</xdr:row>
      <xdr:rowOff>194830</xdr:rowOff>
    </xdr:to>
    <xdr:pic>
      <xdr:nvPicPr>
        <xdr:cNvPr id="19" name="Picture 18"/>
        <xdr:cNvPicPr/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90" t="6389" r="2964" b="6516"/>
        <a:stretch/>
      </xdr:blipFill>
      <xdr:spPr bwMode="auto">
        <a:xfrm>
          <a:off x="1792433" y="1381125"/>
          <a:ext cx="1818408" cy="1324841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0</xdr:colOff>
      <xdr:row>6</xdr:row>
      <xdr:rowOff>0</xdr:rowOff>
    </xdr:from>
    <xdr:to>
      <xdr:col>54</xdr:col>
      <xdr:colOff>78581</xdr:colOff>
      <xdr:row>7</xdr:row>
      <xdr:rowOff>0</xdr:rowOff>
    </xdr:to>
    <xdr:sp macro="" textlink="">
      <xdr:nvSpPr>
        <xdr:cNvPr id="2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EE2428-D798-4CFB-8AEA-242DD17AF209}"/>
            </a:ext>
          </a:extLst>
        </xdr:cNvPr>
        <xdr:cNvSpPr/>
      </xdr:nvSpPr>
      <xdr:spPr>
        <a:xfrm>
          <a:off x="33804225" y="1247775"/>
          <a:ext cx="1297781" cy="303439"/>
        </a:xfrm>
        <a:prstGeom prst="roundRect">
          <a:avLst/>
        </a:prstGeom>
        <a:solidFill>
          <a:srgbClr val="FF0066"/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Back To Dashboard </a:t>
          </a:r>
        </a:p>
      </xdr:txBody>
    </xdr:sp>
    <xdr:clientData/>
  </xdr:twoCellAnchor>
  <xdr:twoCellAnchor>
    <xdr:from>
      <xdr:col>1</xdr:col>
      <xdr:colOff>257175</xdr:colOff>
      <xdr:row>1</xdr:row>
      <xdr:rowOff>66675</xdr:rowOff>
    </xdr:from>
    <xdr:to>
      <xdr:col>1</xdr:col>
      <xdr:colOff>1554956</xdr:colOff>
      <xdr:row>1</xdr:row>
      <xdr:rowOff>238125</xdr:rowOff>
    </xdr:to>
    <xdr:sp macro="" textlink="">
      <xdr:nvSpPr>
        <xdr:cNvPr id="5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A07FAC-A88A-4CF4-AE0D-40EBE4540901}"/>
            </a:ext>
          </a:extLst>
        </xdr:cNvPr>
        <xdr:cNvSpPr/>
      </xdr:nvSpPr>
      <xdr:spPr>
        <a:xfrm>
          <a:off x="866775" y="257175"/>
          <a:ext cx="1297781" cy="171450"/>
        </a:xfrm>
        <a:prstGeom prst="roundRect">
          <a:avLst/>
        </a:prstGeom>
        <a:solidFill>
          <a:srgbClr val="FF0066"/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Back To Dashboard </a:t>
          </a:r>
        </a:p>
      </xdr:txBody>
    </xdr:sp>
    <xdr:clientData/>
  </xdr:twoCellAnchor>
  <xdr:twoCellAnchor>
    <xdr:from>
      <xdr:col>0</xdr:col>
      <xdr:colOff>30957</xdr:colOff>
      <xdr:row>0</xdr:row>
      <xdr:rowOff>35718</xdr:rowOff>
    </xdr:from>
    <xdr:to>
      <xdr:col>1</xdr:col>
      <xdr:colOff>38101</xdr:colOff>
      <xdr:row>1</xdr:row>
      <xdr:rowOff>47625</xdr:rowOff>
    </xdr:to>
    <xdr:sp macro="" textlink="">
      <xdr:nvSpPr>
        <xdr:cNvPr id="6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E0F081D-06CC-4FB6-AFE9-BAB92704E9FD}"/>
            </a:ext>
          </a:extLst>
        </xdr:cNvPr>
        <xdr:cNvSpPr/>
      </xdr:nvSpPr>
      <xdr:spPr>
        <a:xfrm>
          <a:off x="30957" y="35718"/>
          <a:ext cx="616744" cy="202407"/>
        </a:xfrm>
        <a:prstGeom prst="roundRect">
          <a:avLst/>
        </a:prstGeom>
        <a:solidFill>
          <a:srgbClr val="FF0066"/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2</xdr:row>
      <xdr:rowOff>209550</xdr:rowOff>
    </xdr:from>
    <xdr:to>
      <xdr:col>15</xdr:col>
      <xdr:colOff>257175</xdr:colOff>
      <xdr:row>2</xdr:row>
      <xdr:rowOff>523876</xdr:rowOff>
    </xdr:to>
    <xdr:sp macro="" textlink="">
      <xdr:nvSpPr>
        <xdr:cNvPr id="2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615627-E1D6-45F3-BCE2-FF6D976A7804}"/>
            </a:ext>
          </a:extLst>
        </xdr:cNvPr>
        <xdr:cNvSpPr/>
      </xdr:nvSpPr>
      <xdr:spPr>
        <a:xfrm>
          <a:off x="16602075" y="1162050"/>
          <a:ext cx="857250" cy="314326"/>
        </a:xfrm>
        <a:prstGeom prst="roundRect">
          <a:avLst/>
        </a:prstGeom>
        <a:solidFill>
          <a:srgbClr val="FF0066"/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Dashboard </a:t>
          </a:r>
        </a:p>
      </xdr:txBody>
    </xdr:sp>
    <xdr:clientData/>
  </xdr:twoCellAnchor>
  <xdr:twoCellAnchor>
    <xdr:from>
      <xdr:col>14</xdr:col>
      <xdr:colOff>592931</xdr:colOff>
      <xdr:row>2</xdr:row>
      <xdr:rowOff>645318</xdr:rowOff>
    </xdr:from>
    <xdr:to>
      <xdr:col>16</xdr:col>
      <xdr:colOff>219075</xdr:colOff>
      <xdr:row>3</xdr:row>
      <xdr:rowOff>314325</xdr:rowOff>
    </xdr:to>
    <xdr:sp macro="" textlink="">
      <xdr:nvSpPr>
        <xdr:cNvPr id="3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8DCDD8-6059-4501-88C4-D8DBDBABCB23}"/>
            </a:ext>
          </a:extLst>
        </xdr:cNvPr>
        <xdr:cNvSpPr/>
      </xdr:nvSpPr>
      <xdr:spPr>
        <a:xfrm>
          <a:off x="17166431" y="1597818"/>
          <a:ext cx="626269" cy="411957"/>
        </a:xfrm>
        <a:prstGeom prst="roundRect">
          <a:avLst/>
        </a:prstGeom>
        <a:solidFill>
          <a:srgbClr val="FF0066"/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Report</a:t>
          </a:r>
        </a:p>
      </xdr:txBody>
    </xdr:sp>
    <xdr:clientData/>
  </xdr:twoCellAnchor>
  <xdr:twoCellAnchor>
    <xdr:from>
      <xdr:col>13</xdr:col>
      <xdr:colOff>59531</xdr:colOff>
      <xdr:row>2</xdr:row>
      <xdr:rowOff>616742</xdr:rowOff>
    </xdr:from>
    <xdr:to>
      <xdr:col>14</xdr:col>
      <xdr:colOff>533400</xdr:colOff>
      <xdr:row>3</xdr:row>
      <xdr:rowOff>342899</xdr:rowOff>
    </xdr:to>
    <xdr:sp macro="" textlink="">
      <xdr:nvSpPr>
        <xdr:cNvPr id="4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E4C96A-7EC4-4810-A33E-408F361773A4}"/>
            </a:ext>
          </a:extLst>
        </xdr:cNvPr>
        <xdr:cNvSpPr/>
      </xdr:nvSpPr>
      <xdr:spPr>
        <a:xfrm>
          <a:off x="16471106" y="1569242"/>
          <a:ext cx="635794" cy="469107"/>
        </a:xfrm>
        <a:prstGeom prst="roundRect">
          <a:avLst/>
        </a:prstGeom>
        <a:solidFill>
          <a:srgbClr val="FF0066"/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Master</a:t>
          </a:r>
        </a:p>
      </xdr:txBody>
    </xdr:sp>
    <xdr:clientData/>
  </xdr:twoCellAnchor>
  <xdr:twoCellAnchor editAs="oneCell">
    <xdr:from>
      <xdr:col>9</xdr:col>
      <xdr:colOff>23812</xdr:colOff>
      <xdr:row>3</xdr:row>
      <xdr:rowOff>23811</xdr:rowOff>
    </xdr:from>
    <xdr:to>
      <xdr:col>9</xdr:col>
      <xdr:colOff>845344</xdr:colOff>
      <xdr:row>3</xdr:row>
      <xdr:rowOff>726281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A847686-3EFE-6411-7EC5-050E966B96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548" t="23249" r="16833" b="40662"/>
        <a:stretch/>
      </xdr:blipFill>
      <xdr:spPr>
        <a:xfrm>
          <a:off x="12608718" y="1714499"/>
          <a:ext cx="821532" cy="702470"/>
        </a:xfrm>
        <a:prstGeom prst="rect">
          <a:avLst/>
        </a:prstGeom>
      </xdr:spPr>
    </xdr:pic>
    <xdr:clientData/>
  </xdr:twoCellAnchor>
  <xdr:twoCellAnchor editAs="oneCell">
    <xdr:from>
      <xdr:col>9</xdr:col>
      <xdr:colOff>11905</xdr:colOff>
      <xdr:row>2</xdr:row>
      <xdr:rowOff>29602</xdr:rowOff>
    </xdr:from>
    <xdr:to>
      <xdr:col>9</xdr:col>
      <xdr:colOff>869156</xdr:colOff>
      <xdr:row>2</xdr:row>
      <xdr:rowOff>702470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732CDA8-E291-48E0-9762-ABF8D66C9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1627" t="23774" r="11047" b="36088"/>
        <a:stretch/>
      </xdr:blipFill>
      <xdr:spPr>
        <a:xfrm>
          <a:off x="12596811" y="982102"/>
          <a:ext cx="857251" cy="672868"/>
        </a:xfrm>
        <a:prstGeom prst="rect">
          <a:avLst/>
        </a:prstGeom>
      </xdr:spPr>
    </xdr:pic>
    <xdr:clientData/>
  </xdr:twoCellAnchor>
  <xdr:twoCellAnchor editAs="oneCell">
    <xdr:from>
      <xdr:col>9</xdr:col>
      <xdr:colOff>16670</xdr:colOff>
      <xdr:row>1</xdr:row>
      <xdr:rowOff>5041</xdr:rowOff>
    </xdr:from>
    <xdr:to>
      <xdr:col>9</xdr:col>
      <xdr:colOff>869156</xdr:colOff>
      <xdr:row>1</xdr:row>
      <xdr:rowOff>714374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4B876C2-5C56-B6AD-92CC-D1929AC66E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259" t="23532" r="14978" b="37831"/>
        <a:stretch/>
      </xdr:blipFill>
      <xdr:spPr>
        <a:xfrm>
          <a:off x="12601576" y="219354"/>
          <a:ext cx="852486" cy="709333"/>
        </a:xfrm>
        <a:prstGeom prst="rect">
          <a:avLst/>
        </a:prstGeom>
      </xdr:spPr>
    </xdr:pic>
    <xdr:clientData/>
  </xdr:twoCellAnchor>
  <xdr:twoCellAnchor editAs="oneCell">
    <xdr:from>
      <xdr:col>9</xdr:col>
      <xdr:colOff>23814</xdr:colOff>
      <xdr:row>4</xdr:row>
      <xdr:rowOff>23814</xdr:rowOff>
    </xdr:from>
    <xdr:to>
      <xdr:col>9</xdr:col>
      <xdr:colOff>845344</xdr:colOff>
      <xdr:row>4</xdr:row>
      <xdr:rowOff>714375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C846634-4370-2EA8-CFF3-61FE2FBA1A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20000"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937" t="16691" r="31502" b="50876"/>
        <a:stretch/>
      </xdr:blipFill>
      <xdr:spPr>
        <a:xfrm>
          <a:off x="14358939" y="2452689"/>
          <a:ext cx="821530" cy="6905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</xdr:colOff>
      <xdr:row>4</xdr:row>
      <xdr:rowOff>57150</xdr:rowOff>
    </xdr:from>
    <xdr:to>
      <xdr:col>14</xdr:col>
      <xdr:colOff>447675</xdr:colOff>
      <xdr:row>6</xdr:row>
      <xdr:rowOff>95250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C42F24-BD83-3176-79B4-2A19DF2DA8E8}"/>
            </a:ext>
          </a:extLst>
        </xdr:cNvPr>
        <xdr:cNvSpPr/>
      </xdr:nvSpPr>
      <xdr:spPr>
        <a:xfrm>
          <a:off x="7696200" y="112395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Back</a:t>
          </a:r>
          <a:r>
            <a:rPr lang="en-US" sz="1200" b="1" baseline="0"/>
            <a:t> Home</a:t>
          </a:r>
          <a:endParaRPr lang="x-none" sz="1200" b="1"/>
        </a:p>
      </xdr:txBody>
    </xdr:sp>
    <xdr:clientData/>
  </xdr:twoCellAnchor>
  <xdr:twoCellAnchor>
    <xdr:from>
      <xdr:col>13</xdr:col>
      <xdr:colOff>276225</xdr:colOff>
      <xdr:row>5</xdr:row>
      <xdr:rowOff>104775</xdr:rowOff>
    </xdr:from>
    <xdr:to>
      <xdr:col>15</xdr:col>
      <xdr:colOff>9525</xdr:colOff>
      <xdr:row>7</xdr:row>
      <xdr:rowOff>142875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28AC3BB-3A11-47D0-AE39-F4A0FFBD61E6}"/>
            </a:ext>
          </a:extLst>
        </xdr:cNvPr>
        <xdr:cNvSpPr/>
      </xdr:nvSpPr>
      <xdr:spPr>
        <a:xfrm flipH="1">
          <a:off x="7943850" y="137160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To</a:t>
          </a:r>
          <a:r>
            <a:rPr lang="en-US" sz="1200" b="1" baseline="0"/>
            <a:t> Master</a:t>
          </a:r>
          <a:endParaRPr lang="x-none" sz="1200" b="1"/>
        </a:p>
      </xdr:txBody>
    </xdr:sp>
    <xdr:clientData/>
  </xdr:twoCellAnchor>
  <xdr:twoCellAnchor>
    <xdr:from>
      <xdr:col>13</xdr:col>
      <xdr:colOff>28575</xdr:colOff>
      <xdr:row>6</xdr:row>
      <xdr:rowOff>152400</xdr:rowOff>
    </xdr:from>
    <xdr:to>
      <xdr:col>14</xdr:col>
      <xdr:colOff>447675</xdr:colOff>
      <xdr:row>8</xdr:row>
      <xdr:rowOff>190500</xdr:rowOff>
    </xdr:to>
    <xdr:sp macro="" textlink="">
      <xdr:nvSpPr>
        <xdr:cNvPr id="4" name="Arrow: Left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5AC56E9-8F09-4AAB-A099-7AB4535528F6}"/>
            </a:ext>
          </a:extLst>
        </xdr:cNvPr>
        <xdr:cNvSpPr/>
      </xdr:nvSpPr>
      <xdr:spPr>
        <a:xfrm>
          <a:off x="7696200" y="161925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Report</a:t>
          </a:r>
          <a:r>
            <a:rPr lang="en-US" sz="1200" b="1" baseline="0"/>
            <a:t> Card</a:t>
          </a:r>
          <a:endParaRPr lang="x-none" sz="12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104775</xdr:colOff>
      <xdr:row>4</xdr:row>
      <xdr:rowOff>0</xdr:rowOff>
    </xdr:from>
    <xdr:to>
      <xdr:col>14</xdr:col>
      <xdr:colOff>409575</xdr:colOff>
      <xdr:row>6</xdr:row>
      <xdr:rowOff>38100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B967ED-F913-4477-A649-2BBA48B690FC}"/>
            </a:ext>
          </a:extLst>
        </xdr:cNvPr>
        <xdr:cNvSpPr/>
      </xdr:nvSpPr>
      <xdr:spPr>
        <a:xfrm>
          <a:off x="7658100" y="106680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Back</a:t>
          </a:r>
          <a:r>
            <a:rPr lang="en-US" sz="1200" b="1" baseline="0"/>
            <a:t> Home</a:t>
          </a:r>
          <a:endParaRPr lang="x-none" sz="1200" b="1"/>
        </a:p>
      </xdr:txBody>
    </xdr:sp>
    <xdr:clientData/>
  </xdr:twoCellAnchor>
  <xdr:twoCellAnchor>
    <xdr:from>
      <xdr:col>13</xdr:col>
      <xdr:colOff>238125</xdr:colOff>
      <xdr:row>5</xdr:row>
      <xdr:rowOff>47625</xdr:rowOff>
    </xdr:from>
    <xdr:to>
      <xdr:col>14</xdr:col>
      <xdr:colOff>657225</xdr:colOff>
      <xdr:row>7</xdr:row>
      <xdr:rowOff>85725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72773B-A359-401C-8E9D-B1942877F632}"/>
            </a:ext>
          </a:extLst>
        </xdr:cNvPr>
        <xdr:cNvSpPr/>
      </xdr:nvSpPr>
      <xdr:spPr>
        <a:xfrm flipH="1">
          <a:off x="7905750" y="131445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To</a:t>
          </a:r>
          <a:r>
            <a:rPr lang="en-US" sz="1200" b="1" baseline="0"/>
            <a:t> Master</a:t>
          </a:r>
          <a:endParaRPr lang="x-none" sz="1200" b="1"/>
        </a:p>
      </xdr:txBody>
    </xdr:sp>
    <xdr:clientData/>
  </xdr:twoCellAnchor>
  <xdr:twoCellAnchor>
    <xdr:from>
      <xdr:col>12</xdr:col>
      <xdr:colOff>104775</xdr:colOff>
      <xdr:row>6</xdr:row>
      <xdr:rowOff>95250</xdr:rowOff>
    </xdr:from>
    <xdr:to>
      <xdr:col>14</xdr:col>
      <xdr:colOff>409575</xdr:colOff>
      <xdr:row>8</xdr:row>
      <xdr:rowOff>133350</xdr:rowOff>
    </xdr:to>
    <xdr:sp macro="" textlink="">
      <xdr:nvSpPr>
        <xdr:cNvPr id="4" name="Arrow: Left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B805A1D-2472-426C-AFFF-6339F6C2534A}"/>
            </a:ext>
          </a:extLst>
        </xdr:cNvPr>
        <xdr:cNvSpPr/>
      </xdr:nvSpPr>
      <xdr:spPr>
        <a:xfrm>
          <a:off x="7658100" y="156210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Report</a:t>
          </a:r>
          <a:r>
            <a:rPr lang="en-US" sz="1200" b="1" baseline="0"/>
            <a:t> Card</a:t>
          </a:r>
          <a:endParaRPr lang="x-none" sz="12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95250</xdr:colOff>
      <xdr:row>4</xdr:row>
      <xdr:rowOff>0</xdr:rowOff>
    </xdr:from>
    <xdr:to>
      <xdr:col>14</xdr:col>
      <xdr:colOff>400050</xdr:colOff>
      <xdr:row>6</xdr:row>
      <xdr:rowOff>38100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77AE72-F034-4A28-B468-20AE4C5A5021}"/>
            </a:ext>
          </a:extLst>
        </xdr:cNvPr>
        <xdr:cNvSpPr/>
      </xdr:nvSpPr>
      <xdr:spPr>
        <a:xfrm>
          <a:off x="7648575" y="106680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Back</a:t>
          </a:r>
          <a:r>
            <a:rPr lang="en-US" sz="1200" b="1" baseline="0"/>
            <a:t> Home</a:t>
          </a:r>
          <a:endParaRPr lang="x-none" sz="1200" b="1"/>
        </a:p>
      </xdr:txBody>
    </xdr:sp>
    <xdr:clientData/>
  </xdr:twoCellAnchor>
  <xdr:twoCellAnchor>
    <xdr:from>
      <xdr:col>13</xdr:col>
      <xdr:colOff>228600</xdr:colOff>
      <xdr:row>5</xdr:row>
      <xdr:rowOff>47625</xdr:rowOff>
    </xdr:from>
    <xdr:to>
      <xdr:col>14</xdr:col>
      <xdr:colOff>647700</xdr:colOff>
      <xdr:row>7</xdr:row>
      <xdr:rowOff>85725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5996CE9-C33B-4BB0-8B60-FD39FB172523}"/>
            </a:ext>
          </a:extLst>
        </xdr:cNvPr>
        <xdr:cNvSpPr/>
      </xdr:nvSpPr>
      <xdr:spPr>
        <a:xfrm flipH="1">
          <a:off x="7896225" y="131445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To</a:t>
          </a:r>
          <a:r>
            <a:rPr lang="en-US" sz="1200" b="1" baseline="0"/>
            <a:t> Master</a:t>
          </a:r>
          <a:endParaRPr lang="x-none" sz="1200" b="1"/>
        </a:p>
      </xdr:txBody>
    </xdr:sp>
    <xdr:clientData/>
  </xdr:twoCellAnchor>
  <xdr:twoCellAnchor>
    <xdr:from>
      <xdr:col>12</xdr:col>
      <xdr:colOff>95250</xdr:colOff>
      <xdr:row>6</xdr:row>
      <xdr:rowOff>95250</xdr:rowOff>
    </xdr:from>
    <xdr:to>
      <xdr:col>14</xdr:col>
      <xdr:colOff>400050</xdr:colOff>
      <xdr:row>8</xdr:row>
      <xdr:rowOff>133350</xdr:rowOff>
    </xdr:to>
    <xdr:sp macro="" textlink="">
      <xdr:nvSpPr>
        <xdr:cNvPr id="4" name="Arrow: Left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EF3B3E6-14F5-4072-89E7-E2367BB67438}"/>
            </a:ext>
          </a:extLst>
        </xdr:cNvPr>
        <xdr:cNvSpPr/>
      </xdr:nvSpPr>
      <xdr:spPr>
        <a:xfrm>
          <a:off x="7648575" y="156210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Report</a:t>
          </a:r>
          <a:r>
            <a:rPr lang="en-US" sz="1200" b="1" baseline="0"/>
            <a:t> Card</a:t>
          </a:r>
          <a:endParaRPr lang="x-none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95250</xdr:colOff>
      <xdr:row>4</xdr:row>
      <xdr:rowOff>0</xdr:rowOff>
    </xdr:from>
    <xdr:to>
      <xdr:col>14</xdr:col>
      <xdr:colOff>400050</xdr:colOff>
      <xdr:row>6</xdr:row>
      <xdr:rowOff>38100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8743AF-C36E-45E5-99A3-E2C219250DD0}"/>
            </a:ext>
          </a:extLst>
        </xdr:cNvPr>
        <xdr:cNvSpPr/>
      </xdr:nvSpPr>
      <xdr:spPr>
        <a:xfrm>
          <a:off x="7648575" y="106680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Back</a:t>
          </a:r>
          <a:r>
            <a:rPr lang="en-US" sz="1200" b="1" baseline="0"/>
            <a:t> Home</a:t>
          </a:r>
          <a:endParaRPr lang="x-none" sz="1200" b="1"/>
        </a:p>
      </xdr:txBody>
    </xdr:sp>
    <xdr:clientData/>
  </xdr:twoCellAnchor>
  <xdr:twoCellAnchor>
    <xdr:from>
      <xdr:col>13</xdr:col>
      <xdr:colOff>228600</xdr:colOff>
      <xdr:row>5</xdr:row>
      <xdr:rowOff>47625</xdr:rowOff>
    </xdr:from>
    <xdr:to>
      <xdr:col>14</xdr:col>
      <xdr:colOff>647700</xdr:colOff>
      <xdr:row>7</xdr:row>
      <xdr:rowOff>85725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6ADBF8D-A2D2-42C8-8722-435D0C17B9FB}"/>
            </a:ext>
          </a:extLst>
        </xdr:cNvPr>
        <xdr:cNvSpPr/>
      </xdr:nvSpPr>
      <xdr:spPr>
        <a:xfrm flipH="1">
          <a:off x="7896225" y="131445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To</a:t>
          </a:r>
          <a:r>
            <a:rPr lang="en-US" sz="1200" b="1" baseline="0"/>
            <a:t> Master</a:t>
          </a:r>
          <a:endParaRPr lang="x-none" sz="1200" b="1"/>
        </a:p>
      </xdr:txBody>
    </xdr:sp>
    <xdr:clientData/>
  </xdr:twoCellAnchor>
  <xdr:twoCellAnchor>
    <xdr:from>
      <xdr:col>12</xdr:col>
      <xdr:colOff>95250</xdr:colOff>
      <xdr:row>6</xdr:row>
      <xdr:rowOff>95250</xdr:rowOff>
    </xdr:from>
    <xdr:to>
      <xdr:col>14</xdr:col>
      <xdr:colOff>400050</xdr:colOff>
      <xdr:row>8</xdr:row>
      <xdr:rowOff>133350</xdr:rowOff>
    </xdr:to>
    <xdr:sp macro="" textlink="">
      <xdr:nvSpPr>
        <xdr:cNvPr id="4" name="Arrow: Left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36B0D20-38A6-4A94-A9B5-EA77C6ACDD64}"/>
            </a:ext>
          </a:extLst>
        </xdr:cNvPr>
        <xdr:cNvSpPr/>
      </xdr:nvSpPr>
      <xdr:spPr>
        <a:xfrm>
          <a:off x="7648575" y="156210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Report</a:t>
          </a:r>
          <a:r>
            <a:rPr lang="en-US" sz="1200" b="1" baseline="0"/>
            <a:t> Card</a:t>
          </a:r>
          <a:endParaRPr lang="x-none" sz="12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104775</xdr:colOff>
      <xdr:row>4</xdr:row>
      <xdr:rowOff>0</xdr:rowOff>
    </xdr:from>
    <xdr:to>
      <xdr:col>14</xdr:col>
      <xdr:colOff>409575</xdr:colOff>
      <xdr:row>6</xdr:row>
      <xdr:rowOff>38100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E48A57-C4B9-44B3-8D85-E47F890F57BE}"/>
            </a:ext>
          </a:extLst>
        </xdr:cNvPr>
        <xdr:cNvSpPr/>
      </xdr:nvSpPr>
      <xdr:spPr>
        <a:xfrm>
          <a:off x="7658100" y="106680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Back</a:t>
          </a:r>
          <a:r>
            <a:rPr lang="en-US" sz="1200" b="1" baseline="0"/>
            <a:t> Home</a:t>
          </a:r>
          <a:endParaRPr lang="x-none" sz="1200" b="1"/>
        </a:p>
      </xdr:txBody>
    </xdr:sp>
    <xdr:clientData/>
  </xdr:twoCellAnchor>
  <xdr:twoCellAnchor>
    <xdr:from>
      <xdr:col>13</xdr:col>
      <xdr:colOff>238125</xdr:colOff>
      <xdr:row>5</xdr:row>
      <xdr:rowOff>47625</xdr:rowOff>
    </xdr:from>
    <xdr:to>
      <xdr:col>14</xdr:col>
      <xdr:colOff>657225</xdr:colOff>
      <xdr:row>7</xdr:row>
      <xdr:rowOff>85725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3DCEA7-BC5F-4814-A147-D4557D343A7C}"/>
            </a:ext>
          </a:extLst>
        </xdr:cNvPr>
        <xdr:cNvSpPr/>
      </xdr:nvSpPr>
      <xdr:spPr>
        <a:xfrm flipH="1">
          <a:off x="7905750" y="131445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To</a:t>
          </a:r>
          <a:r>
            <a:rPr lang="en-US" sz="1200" b="1" baseline="0"/>
            <a:t> Master</a:t>
          </a:r>
          <a:endParaRPr lang="x-none" sz="1200" b="1"/>
        </a:p>
      </xdr:txBody>
    </xdr:sp>
    <xdr:clientData/>
  </xdr:twoCellAnchor>
  <xdr:twoCellAnchor>
    <xdr:from>
      <xdr:col>12</xdr:col>
      <xdr:colOff>104775</xdr:colOff>
      <xdr:row>6</xdr:row>
      <xdr:rowOff>95250</xdr:rowOff>
    </xdr:from>
    <xdr:to>
      <xdr:col>14</xdr:col>
      <xdr:colOff>409575</xdr:colOff>
      <xdr:row>8</xdr:row>
      <xdr:rowOff>133350</xdr:rowOff>
    </xdr:to>
    <xdr:sp macro="" textlink="">
      <xdr:nvSpPr>
        <xdr:cNvPr id="4" name="Arrow: Left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5364CA9-D58A-43F4-91F7-6E8625620120}"/>
            </a:ext>
          </a:extLst>
        </xdr:cNvPr>
        <xdr:cNvSpPr/>
      </xdr:nvSpPr>
      <xdr:spPr>
        <a:xfrm>
          <a:off x="7658100" y="1562100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Report</a:t>
          </a:r>
          <a:r>
            <a:rPr lang="en-US" sz="1200" b="1" baseline="0"/>
            <a:t> Card</a:t>
          </a:r>
          <a:endParaRPr lang="x-none" sz="12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104775</xdr:colOff>
      <xdr:row>3</xdr:row>
      <xdr:rowOff>190500</xdr:rowOff>
    </xdr:from>
    <xdr:to>
      <xdr:col>14</xdr:col>
      <xdr:colOff>409575</xdr:colOff>
      <xdr:row>6</xdr:row>
      <xdr:rowOff>28575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ADFAB9-71E9-4DA5-B8A3-58D79C4BC271}"/>
            </a:ext>
          </a:extLst>
        </xdr:cNvPr>
        <xdr:cNvSpPr/>
      </xdr:nvSpPr>
      <xdr:spPr>
        <a:xfrm>
          <a:off x="7658100" y="105727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Back</a:t>
          </a:r>
          <a:r>
            <a:rPr lang="en-US" sz="1200" b="1" baseline="0"/>
            <a:t> Home</a:t>
          </a:r>
          <a:endParaRPr lang="x-none" sz="1200" b="1"/>
        </a:p>
      </xdr:txBody>
    </xdr:sp>
    <xdr:clientData/>
  </xdr:twoCellAnchor>
  <xdr:twoCellAnchor>
    <xdr:from>
      <xdr:col>13</xdr:col>
      <xdr:colOff>238125</xdr:colOff>
      <xdr:row>5</xdr:row>
      <xdr:rowOff>38100</xdr:rowOff>
    </xdr:from>
    <xdr:to>
      <xdr:col>14</xdr:col>
      <xdr:colOff>657225</xdr:colOff>
      <xdr:row>7</xdr:row>
      <xdr:rowOff>76200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22AAA30-714D-4204-A7EE-8541C4731034}"/>
            </a:ext>
          </a:extLst>
        </xdr:cNvPr>
        <xdr:cNvSpPr/>
      </xdr:nvSpPr>
      <xdr:spPr>
        <a:xfrm flipH="1">
          <a:off x="7905750" y="130492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To</a:t>
          </a:r>
          <a:r>
            <a:rPr lang="en-US" sz="1200" b="1" baseline="0"/>
            <a:t> Master</a:t>
          </a:r>
          <a:endParaRPr lang="x-none" sz="1200" b="1"/>
        </a:p>
      </xdr:txBody>
    </xdr:sp>
    <xdr:clientData/>
  </xdr:twoCellAnchor>
  <xdr:twoCellAnchor>
    <xdr:from>
      <xdr:col>12</xdr:col>
      <xdr:colOff>104775</xdr:colOff>
      <xdr:row>6</xdr:row>
      <xdr:rowOff>85725</xdr:rowOff>
    </xdr:from>
    <xdr:to>
      <xdr:col>14</xdr:col>
      <xdr:colOff>409575</xdr:colOff>
      <xdr:row>8</xdr:row>
      <xdr:rowOff>123825</xdr:rowOff>
    </xdr:to>
    <xdr:sp macro="" textlink="">
      <xdr:nvSpPr>
        <xdr:cNvPr id="4" name="Arrow: Left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52E42C6-0F8E-42B2-9B91-5202572AADBE}"/>
            </a:ext>
          </a:extLst>
        </xdr:cNvPr>
        <xdr:cNvSpPr/>
      </xdr:nvSpPr>
      <xdr:spPr>
        <a:xfrm>
          <a:off x="7658100" y="155257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Report</a:t>
          </a:r>
          <a:r>
            <a:rPr lang="en-US" sz="1200" b="1" baseline="0"/>
            <a:t> Card</a:t>
          </a:r>
          <a:endParaRPr lang="x-none" sz="12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95250</xdr:colOff>
      <xdr:row>3</xdr:row>
      <xdr:rowOff>190500</xdr:rowOff>
    </xdr:from>
    <xdr:to>
      <xdr:col>14</xdr:col>
      <xdr:colOff>400050</xdr:colOff>
      <xdr:row>6</xdr:row>
      <xdr:rowOff>28575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86DA50-DB1A-41EB-A02A-3F0830FDD2B4}"/>
            </a:ext>
          </a:extLst>
        </xdr:cNvPr>
        <xdr:cNvSpPr/>
      </xdr:nvSpPr>
      <xdr:spPr>
        <a:xfrm>
          <a:off x="7648575" y="105727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Back</a:t>
          </a:r>
          <a:r>
            <a:rPr lang="en-US" sz="1200" b="1" baseline="0"/>
            <a:t> Home</a:t>
          </a:r>
          <a:endParaRPr lang="x-none" sz="1200" b="1"/>
        </a:p>
      </xdr:txBody>
    </xdr:sp>
    <xdr:clientData/>
  </xdr:twoCellAnchor>
  <xdr:twoCellAnchor>
    <xdr:from>
      <xdr:col>13</xdr:col>
      <xdr:colOff>228600</xdr:colOff>
      <xdr:row>5</xdr:row>
      <xdr:rowOff>38100</xdr:rowOff>
    </xdr:from>
    <xdr:to>
      <xdr:col>14</xdr:col>
      <xdr:colOff>647700</xdr:colOff>
      <xdr:row>7</xdr:row>
      <xdr:rowOff>76200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ECC8BE-6EF1-49F6-BEDF-E498B9638999}"/>
            </a:ext>
          </a:extLst>
        </xdr:cNvPr>
        <xdr:cNvSpPr/>
      </xdr:nvSpPr>
      <xdr:spPr>
        <a:xfrm flipH="1">
          <a:off x="7896225" y="130492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To</a:t>
          </a:r>
          <a:r>
            <a:rPr lang="en-US" sz="1200" b="1" baseline="0"/>
            <a:t> Master</a:t>
          </a:r>
          <a:endParaRPr lang="x-none" sz="1200" b="1"/>
        </a:p>
      </xdr:txBody>
    </xdr:sp>
    <xdr:clientData/>
  </xdr:twoCellAnchor>
  <xdr:twoCellAnchor>
    <xdr:from>
      <xdr:col>12</xdr:col>
      <xdr:colOff>95250</xdr:colOff>
      <xdr:row>6</xdr:row>
      <xdr:rowOff>85725</xdr:rowOff>
    </xdr:from>
    <xdr:to>
      <xdr:col>14</xdr:col>
      <xdr:colOff>400050</xdr:colOff>
      <xdr:row>8</xdr:row>
      <xdr:rowOff>123825</xdr:rowOff>
    </xdr:to>
    <xdr:sp macro="" textlink="">
      <xdr:nvSpPr>
        <xdr:cNvPr id="4" name="Arrow: Left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D42DA3D-27BA-4EC0-866E-99AF5F96B796}"/>
            </a:ext>
          </a:extLst>
        </xdr:cNvPr>
        <xdr:cNvSpPr/>
      </xdr:nvSpPr>
      <xdr:spPr>
        <a:xfrm>
          <a:off x="7648575" y="155257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Report</a:t>
          </a:r>
          <a:r>
            <a:rPr lang="en-US" sz="1200" b="1" baseline="0"/>
            <a:t> Card</a:t>
          </a:r>
          <a:endParaRPr lang="x-none" sz="12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104775</xdr:colOff>
      <xdr:row>3</xdr:row>
      <xdr:rowOff>190500</xdr:rowOff>
    </xdr:from>
    <xdr:to>
      <xdr:col>14</xdr:col>
      <xdr:colOff>409575</xdr:colOff>
      <xdr:row>6</xdr:row>
      <xdr:rowOff>28575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3E917D-DCE5-4F36-8FD6-68FE9F469D10}"/>
            </a:ext>
          </a:extLst>
        </xdr:cNvPr>
        <xdr:cNvSpPr/>
      </xdr:nvSpPr>
      <xdr:spPr>
        <a:xfrm>
          <a:off x="7658100" y="105727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Back</a:t>
          </a:r>
          <a:r>
            <a:rPr lang="en-US" sz="1200" b="1" baseline="0"/>
            <a:t> Home</a:t>
          </a:r>
          <a:endParaRPr lang="x-none" sz="1200" b="1"/>
        </a:p>
      </xdr:txBody>
    </xdr:sp>
    <xdr:clientData/>
  </xdr:twoCellAnchor>
  <xdr:twoCellAnchor>
    <xdr:from>
      <xdr:col>13</xdr:col>
      <xdr:colOff>238125</xdr:colOff>
      <xdr:row>5</xdr:row>
      <xdr:rowOff>38100</xdr:rowOff>
    </xdr:from>
    <xdr:to>
      <xdr:col>14</xdr:col>
      <xdr:colOff>657225</xdr:colOff>
      <xdr:row>7</xdr:row>
      <xdr:rowOff>76200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DE456B8-1961-4F86-BE97-4326C0BCDBAF}"/>
            </a:ext>
          </a:extLst>
        </xdr:cNvPr>
        <xdr:cNvSpPr/>
      </xdr:nvSpPr>
      <xdr:spPr>
        <a:xfrm flipH="1">
          <a:off x="7905750" y="130492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To</a:t>
          </a:r>
          <a:r>
            <a:rPr lang="en-US" sz="1200" b="1" baseline="0"/>
            <a:t> Master</a:t>
          </a:r>
          <a:endParaRPr lang="x-none" sz="1200" b="1"/>
        </a:p>
      </xdr:txBody>
    </xdr:sp>
    <xdr:clientData/>
  </xdr:twoCellAnchor>
  <xdr:twoCellAnchor>
    <xdr:from>
      <xdr:col>12</xdr:col>
      <xdr:colOff>104775</xdr:colOff>
      <xdr:row>6</xdr:row>
      <xdr:rowOff>85725</xdr:rowOff>
    </xdr:from>
    <xdr:to>
      <xdr:col>14</xdr:col>
      <xdr:colOff>409575</xdr:colOff>
      <xdr:row>8</xdr:row>
      <xdr:rowOff>123825</xdr:rowOff>
    </xdr:to>
    <xdr:sp macro="" textlink="">
      <xdr:nvSpPr>
        <xdr:cNvPr id="4" name="Arrow: Left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DA3311A-8473-4456-84CD-3ED5A8E21221}"/>
            </a:ext>
          </a:extLst>
        </xdr:cNvPr>
        <xdr:cNvSpPr/>
      </xdr:nvSpPr>
      <xdr:spPr>
        <a:xfrm>
          <a:off x="7658100" y="155257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Report</a:t>
          </a:r>
          <a:r>
            <a:rPr lang="en-US" sz="1200" b="1" baseline="0"/>
            <a:t> Card</a:t>
          </a:r>
          <a:endParaRPr lang="x-none" sz="12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142875</xdr:rowOff>
    </xdr:from>
    <xdr:to>
      <xdr:col>14</xdr:col>
      <xdr:colOff>419100</xdr:colOff>
      <xdr:row>6</xdr:row>
      <xdr:rowOff>180975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1BA0EE-0470-4374-871C-FAFCD3428FDD}"/>
            </a:ext>
          </a:extLst>
        </xdr:cNvPr>
        <xdr:cNvSpPr/>
      </xdr:nvSpPr>
      <xdr:spPr>
        <a:xfrm>
          <a:off x="7667625" y="120967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Back</a:t>
          </a:r>
          <a:r>
            <a:rPr lang="en-US" sz="1200" b="1" baseline="0"/>
            <a:t> Home</a:t>
          </a:r>
          <a:endParaRPr lang="x-none" sz="1200" b="1"/>
        </a:p>
      </xdr:txBody>
    </xdr:sp>
    <xdr:clientData/>
  </xdr:twoCellAnchor>
  <xdr:twoCellAnchor>
    <xdr:from>
      <xdr:col>13</xdr:col>
      <xdr:colOff>247650</xdr:colOff>
      <xdr:row>5</xdr:row>
      <xdr:rowOff>190500</xdr:rowOff>
    </xdr:from>
    <xdr:to>
      <xdr:col>14</xdr:col>
      <xdr:colOff>666750</xdr:colOff>
      <xdr:row>8</xdr:row>
      <xdr:rowOff>28575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6A54386-F1D3-4851-903B-134F6FDB28D2}"/>
            </a:ext>
          </a:extLst>
        </xdr:cNvPr>
        <xdr:cNvSpPr/>
      </xdr:nvSpPr>
      <xdr:spPr>
        <a:xfrm flipH="1">
          <a:off x="7915275" y="145732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To</a:t>
          </a:r>
          <a:r>
            <a:rPr lang="en-US" sz="1200" b="1" baseline="0"/>
            <a:t> Master</a:t>
          </a:r>
          <a:endParaRPr lang="x-none" sz="1200" b="1"/>
        </a:p>
      </xdr:txBody>
    </xdr:sp>
    <xdr:clientData/>
  </xdr:twoCellAnchor>
  <xdr:twoCellAnchor>
    <xdr:from>
      <xdr:col>13</xdr:col>
      <xdr:colOff>0</xdr:colOff>
      <xdr:row>7</xdr:row>
      <xdr:rowOff>38100</xdr:rowOff>
    </xdr:from>
    <xdr:to>
      <xdr:col>14</xdr:col>
      <xdr:colOff>419100</xdr:colOff>
      <xdr:row>9</xdr:row>
      <xdr:rowOff>76200</xdr:rowOff>
    </xdr:to>
    <xdr:sp macro="" textlink="">
      <xdr:nvSpPr>
        <xdr:cNvPr id="4" name="Arrow: Left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F7C4814-4847-44D4-9B98-47EF05DF8F5A}"/>
            </a:ext>
          </a:extLst>
        </xdr:cNvPr>
        <xdr:cNvSpPr/>
      </xdr:nvSpPr>
      <xdr:spPr>
        <a:xfrm>
          <a:off x="7667625" y="170497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Report</a:t>
          </a:r>
          <a:r>
            <a:rPr lang="en-US" sz="1200" b="1" baseline="0"/>
            <a:t> Card</a:t>
          </a:r>
          <a:endParaRPr lang="x-none" sz="12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95250</xdr:colOff>
      <xdr:row>3</xdr:row>
      <xdr:rowOff>190500</xdr:rowOff>
    </xdr:from>
    <xdr:to>
      <xdr:col>14</xdr:col>
      <xdr:colOff>400050</xdr:colOff>
      <xdr:row>6</xdr:row>
      <xdr:rowOff>28575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E3316F-2B2E-45DF-BBE4-FB0B901B10E5}"/>
            </a:ext>
          </a:extLst>
        </xdr:cNvPr>
        <xdr:cNvSpPr/>
      </xdr:nvSpPr>
      <xdr:spPr>
        <a:xfrm>
          <a:off x="7648575" y="105727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Back</a:t>
          </a:r>
          <a:r>
            <a:rPr lang="en-US" sz="1200" b="1" baseline="0"/>
            <a:t> Home</a:t>
          </a:r>
          <a:endParaRPr lang="x-none" sz="1200" b="1"/>
        </a:p>
      </xdr:txBody>
    </xdr:sp>
    <xdr:clientData/>
  </xdr:twoCellAnchor>
  <xdr:twoCellAnchor>
    <xdr:from>
      <xdr:col>13</xdr:col>
      <xdr:colOff>228600</xdr:colOff>
      <xdr:row>5</xdr:row>
      <xdr:rowOff>38100</xdr:rowOff>
    </xdr:from>
    <xdr:to>
      <xdr:col>14</xdr:col>
      <xdr:colOff>647700</xdr:colOff>
      <xdr:row>7</xdr:row>
      <xdr:rowOff>76200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670C127-8552-468F-8645-F98B869992E3}"/>
            </a:ext>
          </a:extLst>
        </xdr:cNvPr>
        <xdr:cNvSpPr/>
      </xdr:nvSpPr>
      <xdr:spPr>
        <a:xfrm flipH="1">
          <a:off x="7896225" y="130492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To</a:t>
          </a:r>
          <a:r>
            <a:rPr lang="en-US" sz="1200" b="1" baseline="0"/>
            <a:t> Master</a:t>
          </a:r>
          <a:endParaRPr lang="x-none" sz="1200" b="1"/>
        </a:p>
      </xdr:txBody>
    </xdr:sp>
    <xdr:clientData/>
  </xdr:twoCellAnchor>
  <xdr:twoCellAnchor>
    <xdr:from>
      <xdr:col>12</xdr:col>
      <xdr:colOff>95250</xdr:colOff>
      <xdr:row>6</xdr:row>
      <xdr:rowOff>85725</xdr:rowOff>
    </xdr:from>
    <xdr:to>
      <xdr:col>14</xdr:col>
      <xdr:colOff>400050</xdr:colOff>
      <xdr:row>8</xdr:row>
      <xdr:rowOff>123825</xdr:rowOff>
    </xdr:to>
    <xdr:sp macro="" textlink="">
      <xdr:nvSpPr>
        <xdr:cNvPr id="4" name="Arrow: Left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57E358F-FE49-4170-BE04-A59E71636EAE}"/>
            </a:ext>
          </a:extLst>
        </xdr:cNvPr>
        <xdr:cNvSpPr/>
      </xdr:nvSpPr>
      <xdr:spPr>
        <a:xfrm>
          <a:off x="7648575" y="1552575"/>
          <a:ext cx="1104900" cy="4381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Report</a:t>
          </a:r>
          <a:r>
            <a:rPr lang="en-US" sz="1200" b="1" baseline="0"/>
            <a:t> Card</a:t>
          </a:r>
          <a:endParaRPr lang="x-none" sz="12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213808</xdr:colOff>
      <xdr:row>5</xdr:row>
      <xdr:rowOff>0</xdr:rowOff>
    </xdr:from>
    <xdr:to>
      <xdr:col>14</xdr:col>
      <xdr:colOff>642305</xdr:colOff>
      <xdr:row>17</xdr:row>
      <xdr:rowOff>150439</xdr:rowOff>
    </xdr:to>
    <xdr:pic macro="[0]!SaveAsButton">
      <xdr:nvPicPr>
        <xdr:cNvPr id="3" name="Picture 2">
          <a:extLst>
            <a:ext uri="{FF2B5EF4-FFF2-40B4-BE49-F238E27FC236}">
              <a16:creationId xmlns:a16="http://schemas.microsoft.com/office/drawing/2014/main" id="{0CAED562-D8F4-46B5-BDF9-089D469635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2760" b="12840"/>
        <a:stretch/>
      </xdr:blipFill>
      <xdr:spPr>
        <a:xfrm>
          <a:off x="6347908" y="1143000"/>
          <a:ext cx="2428747" cy="2600326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 fPrintsWithSheet="0"/>
  </xdr:twoCellAnchor>
  <xdr:twoCellAnchor>
    <xdr:from>
      <xdr:col>15</xdr:col>
      <xdr:colOff>101375</xdr:colOff>
      <xdr:row>5</xdr:row>
      <xdr:rowOff>0</xdr:rowOff>
    </xdr:from>
    <xdr:to>
      <xdr:col>15</xdr:col>
      <xdr:colOff>395289</xdr:colOff>
      <xdr:row>17</xdr:row>
      <xdr:rowOff>180978</xdr:rowOff>
    </xdr:to>
    <xdr:sp macro="" textlink="">
      <xdr:nvSpPr>
        <xdr:cNvPr id="4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C3CB6C4-4E80-4AE8-B8A2-4D9B151E20A2}"/>
            </a:ext>
          </a:extLst>
        </xdr:cNvPr>
        <xdr:cNvSpPr/>
      </xdr:nvSpPr>
      <xdr:spPr>
        <a:xfrm rot="5400000">
          <a:off x="7882618" y="2162857"/>
          <a:ext cx="2333628" cy="293914"/>
        </a:xfrm>
        <a:prstGeom prst="roundRect">
          <a:avLst/>
        </a:prstGeom>
        <a:solidFill>
          <a:srgbClr val="FF0066"/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Back To Dashboard </a:t>
          </a:r>
        </a:p>
      </xdr:txBody>
    </xdr:sp>
    <xdr:clientData/>
  </xdr:twoCellAnchor>
  <xdr:twoCellAnchor>
    <xdr:from>
      <xdr:col>12</xdr:col>
      <xdr:colOff>0</xdr:colOff>
      <xdr:row>25</xdr:row>
      <xdr:rowOff>0</xdr:rowOff>
    </xdr:from>
    <xdr:to>
      <xdr:col>13</xdr:col>
      <xdr:colOff>631031</xdr:colOff>
      <xdr:row>26</xdr:row>
      <xdr:rowOff>74839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393BE5-32AB-4DAD-A5A0-DEA603606A50}"/>
            </a:ext>
          </a:extLst>
        </xdr:cNvPr>
        <xdr:cNvSpPr/>
      </xdr:nvSpPr>
      <xdr:spPr>
        <a:xfrm>
          <a:off x="6800850" y="4772025"/>
          <a:ext cx="1297781" cy="293914"/>
        </a:xfrm>
        <a:prstGeom prst="roundRect">
          <a:avLst/>
        </a:prstGeom>
        <a:solidFill>
          <a:srgbClr val="FF0066"/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Back To Dashboard </a:t>
          </a:r>
        </a:p>
      </xdr:txBody>
    </xdr:sp>
    <xdr:clientData/>
  </xdr:twoCellAnchor>
  <xdr:twoCellAnchor>
    <xdr:from>
      <xdr:col>12</xdr:col>
      <xdr:colOff>278606</xdr:colOff>
      <xdr:row>26</xdr:row>
      <xdr:rowOff>130968</xdr:rowOff>
    </xdr:from>
    <xdr:to>
      <xdr:col>13</xdr:col>
      <xdr:colOff>307181</xdr:colOff>
      <xdr:row>27</xdr:row>
      <xdr:rowOff>205807</xdr:rowOff>
    </xdr:to>
    <xdr:sp macro="" textlink="">
      <xdr:nvSpPr>
        <xdr:cNvPr id="7" name="Rounded 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93C62DF-7A19-4FC9-BC2A-BDDA91A97CC7}"/>
            </a:ext>
          </a:extLst>
        </xdr:cNvPr>
        <xdr:cNvSpPr/>
      </xdr:nvSpPr>
      <xdr:spPr>
        <a:xfrm>
          <a:off x="7079456" y="5064918"/>
          <a:ext cx="695325" cy="246289"/>
        </a:xfrm>
        <a:prstGeom prst="roundRect">
          <a:avLst/>
        </a:prstGeom>
        <a:solidFill>
          <a:srgbClr val="FF0066"/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Master</a:t>
          </a:r>
        </a:p>
      </xdr:txBody>
    </xdr:sp>
    <xdr:clientData/>
  </xdr:twoCellAnchor>
  <xdr:twoCellAnchor editAs="oneCell">
    <xdr:from>
      <xdr:col>1</xdr:col>
      <xdr:colOff>78442</xdr:colOff>
      <xdr:row>0</xdr:row>
      <xdr:rowOff>38101</xdr:rowOff>
    </xdr:from>
    <xdr:to>
      <xdr:col>1</xdr:col>
      <xdr:colOff>526677</xdr:colOff>
      <xdr:row>1</xdr:row>
      <xdr:rowOff>170127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DFD277-9FDB-4C3B-A64A-6BBDA92179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92" t="5507" r="9889" b="31015"/>
        <a:stretch/>
      </xdr:blipFill>
      <xdr:spPr>
        <a:xfrm>
          <a:off x="235324" y="38101"/>
          <a:ext cx="448235" cy="3432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885825</xdr:colOff>
          <xdr:row>2</xdr:row>
          <xdr:rowOff>9525</xdr:rowOff>
        </xdr:from>
        <xdr:to>
          <xdr:col>9</xdr:col>
          <xdr:colOff>609600</xdr:colOff>
          <xdr:row>7</xdr:row>
          <xdr:rowOff>9525</xdr:rowOff>
        </xdr:to>
        <xdr:pic>
          <xdr:nvPicPr>
            <xdr:cNvPr id="15946" name="Picture 9">
              <a:extLst>
                <a:ext uri="{FF2B5EF4-FFF2-40B4-BE49-F238E27FC236}">
                  <a16:creationId xmlns:a16="http://schemas.microsoft.com/office/drawing/2014/main" id="{714B5241-C993-4EDE-B460-03F58007A6C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C" spid="_x0000_s15994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5343525" y="428625"/>
              <a:ext cx="990600" cy="1066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133350</xdr:rowOff>
        </xdr:from>
        <xdr:to>
          <xdr:col>1</xdr:col>
          <xdr:colOff>1066800</xdr:colOff>
          <xdr:row>6</xdr:row>
          <xdr:rowOff>180975</xdr:rowOff>
        </xdr:to>
        <xdr:pic>
          <xdr:nvPicPr>
            <xdr:cNvPr id="15947" name="Picture 17">
              <a:extLst>
                <a:ext uri="{FF2B5EF4-FFF2-40B4-BE49-F238E27FC236}">
                  <a16:creationId xmlns:a16="http://schemas.microsoft.com/office/drawing/2014/main" id="{75D1E603-48A5-4FF0-B6A8-1EEB7A26A1C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SHBOARD!$E$7" spid="_x0000_s1599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209550" y="552450"/>
              <a:ext cx="1019175" cy="9144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AKWIEBU%20PRI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NAME"/>
      <sheetName val="ENGLISH"/>
      <sheetName val="MATHS"/>
      <sheetName val="SCIENCE"/>
      <sheetName val="OWOP"/>
      <sheetName val="RME"/>
      <sheetName val="HIST"/>
      <sheetName val="COM"/>
      <sheetName val="C. ARTS"/>
      <sheetName val="GH LANG"/>
      <sheetName val="MASTER"/>
      <sheetName val="SUBJECTS"/>
      <sheetName val="REPORT"/>
      <sheetName val="CHARGES"/>
      <sheetName val="FRENCH"/>
      <sheetName val="SOCIAL"/>
      <sheetName val="AKWIEBU PRIM"/>
    </sheetNames>
    <sheetDataSet>
      <sheetData sheetId="0">
        <row r="2">
          <cell r="L2" t="str">
            <v>END OF SECOND TERM EXAMINATION-2023</v>
          </cell>
        </row>
      </sheetData>
      <sheetData sheetId="1">
        <row r="1">
          <cell r="K1" t="str">
            <v>NEXT TERM FEE(GHc)</v>
          </cell>
        </row>
        <row r="2">
          <cell r="A2">
            <v>1</v>
          </cell>
          <cell r="J2">
            <v>0</v>
          </cell>
        </row>
        <row r="3">
          <cell r="A3">
            <v>2</v>
          </cell>
          <cell r="J3">
            <v>0</v>
          </cell>
        </row>
        <row r="4">
          <cell r="A4">
            <v>3</v>
          </cell>
          <cell r="J4">
            <v>0</v>
          </cell>
        </row>
        <row r="5">
          <cell r="A5">
            <v>4</v>
          </cell>
          <cell r="J5">
            <v>0</v>
          </cell>
        </row>
        <row r="6">
          <cell r="A6">
            <v>5</v>
          </cell>
          <cell r="J6">
            <v>0</v>
          </cell>
        </row>
        <row r="7">
          <cell r="A7">
            <v>6</v>
          </cell>
          <cell r="J7">
            <v>0</v>
          </cell>
        </row>
        <row r="8">
          <cell r="A8">
            <v>7</v>
          </cell>
          <cell r="J8">
            <v>0</v>
          </cell>
        </row>
        <row r="9">
          <cell r="A9">
            <v>8</v>
          </cell>
          <cell r="J9">
            <v>0</v>
          </cell>
        </row>
        <row r="10">
          <cell r="A10">
            <v>9</v>
          </cell>
          <cell r="J10">
            <v>0</v>
          </cell>
        </row>
        <row r="11">
          <cell r="A11">
            <v>10</v>
          </cell>
          <cell r="J11">
            <v>0</v>
          </cell>
        </row>
        <row r="12">
          <cell r="A12">
            <v>11</v>
          </cell>
          <cell r="J12">
            <v>0</v>
          </cell>
        </row>
        <row r="13">
          <cell r="A13">
            <v>12</v>
          </cell>
          <cell r="J13">
            <v>0</v>
          </cell>
        </row>
        <row r="14">
          <cell r="A14">
            <v>13</v>
          </cell>
          <cell r="J14">
            <v>0</v>
          </cell>
        </row>
        <row r="15">
          <cell r="A15">
            <v>14</v>
          </cell>
          <cell r="J15">
            <v>0</v>
          </cell>
        </row>
        <row r="16">
          <cell r="A16">
            <v>15</v>
          </cell>
          <cell r="J16">
            <v>0</v>
          </cell>
        </row>
        <row r="17">
          <cell r="A17">
            <v>16</v>
          </cell>
          <cell r="J17">
            <v>0</v>
          </cell>
        </row>
        <row r="18">
          <cell r="A18">
            <v>17</v>
          </cell>
          <cell r="J18">
            <v>0</v>
          </cell>
        </row>
        <row r="19">
          <cell r="A19">
            <v>18</v>
          </cell>
          <cell r="J19">
            <v>0</v>
          </cell>
        </row>
        <row r="20">
          <cell r="A20">
            <v>19</v>
          </cell>
          <cell r="J20">
            <v>0</v>
          </cell>
        </row>
        <row r="21">
          <cell r="A21">
            <v>20</v>
          </cell>
          <cell r="J21">
            <v>0</v>
          </cell>
        </row>
        <row r="22">
          <cell r="A22">
            <v>21</v>
          </cell>
          <cell r="J22">
            <v>0</v>
          </cell>
        </row>
        <row r="23">
          <cell r="A23">
            <v>22</v>
          </cell>
          <cell r="J23">
            <v>0</v>
          </cell>
        </row>
        <row r="24">
          <cell r="A24">
            <v>23</v>
          </cell>
          <cell r="J24">
            <v>0</v>
          </cell>
        </row>
        <row r="25">
          <cell r="A25">
            <v>24</v>
          </cell>
          <cell r="J25">
            <v>0</v>
          </cell>
        </row>
        <row r="26">
          <cell r="A26">
            <v>25</v>
          </cell>
          <cell r="J26">
            <v>0</v>
          </cell>
        </row>
        <row r="27">
          <cell r="A27">
            <v>26</v>
          </cell>
          <cell r="J27">
            <v>0</v>
          </cell>
        </row>
        <row r="28">
          <cell r="A28">
            <v>27</v>
          </cell>
          <cell r="J28">
            <v>0</v>
          </cell>
        </row>
        <row r="29">
          <cell r="A29">
            <v>28</v>
          </cell>
          <cell r="J29">
            <v>0</v>
          </cell>
        </row>
        <row r="30">
          <cell r="A30">
            <v>29</v>
          </cell>
          <cell r="J30">
            <v>0</v>
          </cell>
        </row>
        <row r="31">
          <cell r="A31">
            <v>30</v>
          </cell>
          <cell r="J31">
            <v>0</v>
          </cell>
        </row>
        <row r="32">
          <cell r="A32">
            <v>31</v>
          </cell>
          <cell r="J32">
            <v>0</v>
          </cell>
        </row>
        <row r="33">
          <cell r="A33">
            <v>32</v>
          </cell>
          <cell r="J33">
            <v>0</v>
          </cell>
        </row>
        <row r="34">
          <cell r="A34">
            <v>33</v>
          </cell>
          <cell r="J34">
            <v>0</v>
          </cell>
        </row>
        <row r="35">
          <cell r="A35">
            <v>34</v>
          </cell>
          <cell r="J35">
            <v>0</v>
          </cell>
        </row>
        <row r="36">
          <cell r="A36">
            <v>35</v>
          </cell>
          <cell r="J36">
            <v>0</v>
          </cell>
        </row>
        <row r="37">
          <cell r="A37">
            <v>36</v>
          </cell>
          <cell r="J37">
            <v>0</v>
          </cell>
        </row>
        <row r="38">
          <cell r="A38">
            <v>37</v>
          </cell>
          <cell r="J38">
            <v>0</v>
          </cell>
        </row>
        <row r="39">
          <cell r="A39">
            <v>38</v>
          </cell>
          <cell r="J39">
            <v>0</v>
          </cell>
        </row>
        <row r="40">
          <cell r="A40">
            <v>39</v>
          </cell>
          <cell r="J40">
            <v>0</v>
          </cell>
        </row>
        <row r="41">
          <cell r="A41">
            <v>40</v>
          </cell>
          <cell r="J41">
            <v>0</v>
          </cell>
        </row>
        <row r="42">
          <cell r="A42">
            <v>41</v>
          </cell>
          <cell r="J42">
            <v>0</v>
          </cell>
        </row>
        <row r="43">
          <cell r="A43">
            <v>42</v>
          </cell>
          <cell r="J43">
            <v>0</v>
          </cell>
        </row>
        <row r="44">
          <cell r="A44">
            <v>43</v>
          </cell>
          <cell r="J44">
            <v>0</v>
          </cell>
        </row>
        <row r="45">
          <cell r="A45">
            <v>44</v>
          </cell>
          <cell r="J45">
            <v>0</v>
          </cell>
        </row>
        <row r="46">
          <cell r="A46">
            <v>45</v>
          </cell>
          <cell r="J46">
            <v>0</v>
          </cell>
        </row>
        <row r="47">
          <cell r="A47">
            <v>46</v>
          </cell>
          <cell r="J47">
            <v>0</v>
          </cell>
        </row>
        <row r="48">
          <cell r="A48">
            <v>47</v>
          </cell>
          <cell r="J48">
            <v>0</v>
          </cell>
        </row>
        <row r="49">
          <cell r="A49">
            <v>48</v>
          </cell>
          <cell r="J49">
            <v>0</v>
          </cell>
        </row>
        <row r="50">
          <cell r="A50">
            <v>49</v>
          </cell>
          <cell r="J50">
            <v>0</v>
          </cell>
        </row>
        <row r="51">
          <cell r="A51">
            <v>50</v>
          </cell>
          <cell r="J51">
            <v>0</v>
          </cell>
        </row>
        <row r="52">
          <cell r="A52">
            <v>51</v>
          </cell>
          <cell r="J52">
            <v>0</v>
          </cell>
        </row>
        <row r="53">
          <cell r="A53">
            <v>52</v>
          </cell>
          <cell r="J53">
            <v>0</v>
          </cell>
        </row>
        <row r="54">
          <cell r="A54">
            <v>53</v>
          </cell>
          <cell r="J54">
            <v>0</v>
          </cell>
        </row>
        <row r="55">
          <cell r="A55">
            <v>54</v>
          </cell>
          <cell r="J55">
            <v>0</v>
          </cell>
        </row>
        <row r="56">
          <cell r="A56">
            <v>55</v>
          </cell>
          <cell r="J56">
            <v>0</v>
          </cell>
        </row>
        <row r="57">
          <cell r="A57">
            <v>56</v>
          </cell>
          <cell r="J57">
            <v>0</v>
          </cell>
        </row>
        <row r="58">
          <cell r="A58">
            <v>57</v>
          </cell>
          <cell r="J58">
            <v>0</v>
          </cell>
        </row>
        <row r="59">
          <cell r="A59">
            <v>58</v>
          </cell>
          <cell r="J59">
            <v>0</v>
          </cell>
        </row>
        <row r="60">
          <cell r="A60">
            <v>59</v>
          </cell>
          <cell r="J60">
            <v>0</v>
          </cell>
        </row>
        <row r="61">
          <cell r="A61">
            <v>60</v>
          </cell>
          <cell r="J61">
            <v>0</v>
          </cell>
        </row>
        <row r="62">
          <cell r="A62">
            <v>61</v>
          </cell>
          <cell r="J62">
            <v>0</v>
          </cell>
        </row>
        <row r="63">
          <cell r="A63">
            <v>62</v>
          </cell>
          <cell r="J63">
            <v>0</v>
          </cell>
        </row>
        <row r="64">
          <cell r="A64">
            <v>63</v>
          </cell>
          <cell r="J64">
            <v>0</v>
          </cell>
        </row>
        <row r="65">
          <cell r="A65">
            <v>64</v>
          </cell>
          <cell r="J65">
            <v>0</v>
          </cell>
        </row>
        <row r="66">
          <cell r="A66">
            <v>65</v>
          </cell>
          <cell r="J66">
            <v>0</v>
          </cell>
        </row>
        <row r="67">
          <cell r="A67">
            <v>66</v>
          </cell>
          <cell r="J67">
            <v>0</v>
          </cell>
        </row>
        <row r="68">
          <cell r="A68">
            <v>67</v>
          </cell>
          <cell r="J68">
            <v>0</v>
          </cell>
        </row>
        <row r="69">
          <cell r="A69">
            <v>68</v>
          </cell>
          <cell r="J69">
            <v>0</v>
          </cell>
        </row>
        <row r="70">
          <cell r="A70">
            <v>69</v>
          </cell>
          <cell r="J70">
            <v>0</v>
          </cell>
        </row>
        <row r="71">
          <cell r="A71">
            <v>70</v>
          </cell>
          <cell r="J71">
            <v>0</v>
          </cell>
        </row>
        <row r="72">
          <cell r="A72">
            <v>71</v>
          </cell>
          <cell r="J72">
            <v>0</v>
          </cell>
        </row>
        <row r="73">
          <cell r="A73">
            <v>72</v>
          </cell>
          <cell r="J73">
            <v>0</v>
          </cell>
        </row>
        <row r="74">
          <cell r="A74">
            <v>73</v>
          </cell>
          <cell r="J74">
            <v>0</v>
          </cell>
        </row>
        <row r="75">
          <cell r="A75">
            <v>74</v>
          </cell>
          <cell r="J75">
            <v>0</v>
          </cell>
        </row>
        <row r="76">
          <cell r="A76">
            <v>75</v>
          </cell>
          <cell r="J76">
            <v>0</v>
          </cell>
        </row>
        <row r="77">
          <cell r="A77">
            <v>76</v>
          </cell>
          <cell r="J77">
            <v>0</v>
          </cell>
        </row>
        <row r="78">
          <cell r="A78">
            <v>77</v>
          </cell>
          <cell r="J78">
            <v>0</v>
          </cell>
        </row>
        <row r="79">
          <cell r="A79">
            <v>78</v>
          </cell>
          <cell r="J79">
            <v>0</v>
          </cell>
        </row>
        <row r="80">
          <cell r="A80">
            <v>79</v>
          </cell>
          <cell r="J80">
            <v>0</v>
          </cell>
        </row>
        <row r="81">
          <cell r="A81">
            <v>80</v>
          </cell>
          <cell r="J81">
            <v>0</v>
          </cell>
        </row>
        <row r="82">
          <cell r="A82">
            <v>81</v>
          </cell>
          <cell r="J82">
            <v>0</v>
          </cell>
        </row>
        <row r="83">
          <cell r="A83">
            <v>82</v>
          </cell>
          <cell r="J83">
            <v>0</v>
          </cell>
        </row>
        <row r="84">
          <cell r="A84">
            <v>83</v>
          </cell>
          <cell r="J84">
            <v>0</v>
          </cell>
        </row>
        <row r="85">
          <cell r="A85">
            <v>84</v>
          </cell>
          <cell r="J85">
            <v>0</v>
          </cell>
        </row>
        <row r="86">
          <cell r="A86">
            <v>85</v>
          </cell>
          <cell r="J86">
            <v>0</v>
          </cell>
        </row>
        <row r="87">
          <cell r="A87">
            <v>86</v>
          </cell>
          <cell r="J87">
            <v>0</v>
          </cell>
        </row>
        <row r="88">
          <cell r="A88">
            <v>87</v>
          </cell>
          <cell r="J88">
            <v>0</v>
          </cell>
        </row>
        <row r="89">
          <cell r="A89">
            <v>88</v>
          </cell>
          <cell r="J89">
            <v>0</v>
          </cell>
        </row>
        <row r="90">
          <cell r="A90">
            <v>89</v>
          </cell>
          <cell r="J90">
            <v>0</v>
          </cell>
        </row>
        <row r="91">
          <cell r="A91">
            <v>90</v>
          </cell>
          <cell r="J91">
            <v>0</v>
          </cell>
        </row>
        <row r="92">
          <cell r="A92">
            <v>91</v>
          </cell>
          <cell r="J92">
            <v>0</v>
          </cell>
        </row>
        <row r="93">
          <cell r="A93">
            <v>92</v>
          </cell>
          <cell r="J93">
            <v>0</v>
          </cell>
        </row>
        <row r="94">
          <cell r="A94">
            <v>93</v>
          </cell>
          <cell r="J94">
            <v>0</v>
          </cell>
        </row>
        <row r="95">
          <cell r="A95">
            <v>94</v>
          </cell>
          <cell r="J95">
            <v>0</v>
          </cell>
        </row>
        <row r="96">
          <cell r="A96">
            <v>95</v>
          </cell>
          <cell r="J96">
            <v>0</v>
          </cell>
        </row>
        <row r="97">
          <cell r="A97">
            <v>96</v>
          </cell>
          <cell r="J97">
            <v>0</v>
          </cell>
        </row>
        <row r="98">
          <cell r="A98">
            <v>97</v>
          </cell>
          <cell r="J98">
            <v>0</v>
          </cell>
        </row>
        <row r="99">
          <cell r="A99">
            <v>98</v>
          </cell>
          <cell r="J99">
            <v>0</v>
          </cell>
        </row>
        <row r="100">
          <cell r="A100">
            <v>99</v>
          </cell>
          <cell r="J100">
            <v>0</v>
          </cell>
        </row>
        <row r="101">
          <cell r="A101">
            <v>100</v>
          </cell>
          <cell r="J101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C2" t="str">
            <v>ENGLISH LANGUAGE</v>
          </cell>
        </row>
        <row r="12">
          <cell r="C12" t="str">
            <v/>
          </cell>
        </row>
      </sheetData>
      <sheetData sheetId="13">
        <row r="6">
          <cell r="E6">
            <v>4</v>
          </cell>
        </row>
        <row r="36">
          <cell r="A36" t="str">
            <v>ATTITUDE</v>
          </cell>
        </row>
        <row r="38">
          <cell r="A38" t="str">
            <v>INTEREST</v>
          </cell>
        </row>
        <row r="40">
          <cell r="A40" t="str">
            <v>CLASS TR'S REMARKS</v>
          </cell>
        </row>
      </sheetData>
      <sheetData sheetId="14"/>
      <sheetData sheetId="15"/>
      <sheetData sheetId="16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popejohnpaul68@gmail.com" TargetMode="External"/><Relationship Id="rId4" Type="http://schemas.openxmlformats.org/officeDocument/2006/relationships/vmlDrawing" Target="../drawings/vmlDrawing1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R18"/>
  <sheetViews>
    <sheetView showGridLines="0" zoomScaleNormal="100" workbookViewId="0">
      <selection activeCell="H20" sqref="H20"/>
    </sheetView>
  </sheetViews>
  <sheetFormatPr defaultColWidth="8" defaultRowHeight="15.75"/>
  <cols>
    <col min="1" max="1" width="8" style="24"/>
    <col min="2" max="2" width="4.25" style="24" customWidth="1"/>
    <col min="3" max="3" width="3.125" style="24" customWidth="1"/>
    <col min="4" max="7" width="8" style="24"/>
    <col min="8" max="8" width="27.875" style="24" customWidth="1"/>
    <col min="9" max="9" width="3.75" style="24" customWidth="1"/>
    <col min="10" max="10" width="4.25" style="24" customWidth="1"/>
    <col min="11" max="11" width="3.5" style="24" customWidth="1"/>
    <col min="12" max="12" width="7.25" style="24" customWidth="1"/>
    <col min="13" max="13" width="5.25" style="24" customWidth="1"/>
    <col min="14" max="14" width="6.875" style="24" customWidth="1"/>
    <col min="15" max="15" width="3.625" style="24" customWidth="1"/>
    <col min="16" max="16" width="4.25" style="24" customWidth="1"/>
    <col min="17" max="16384" width="8" style="24"/>
  </cols>
  <sheetData>
    <row r="1" spans="2:18" ht="17.25" thickTop="1" thickBot="1">
      <c r="B1" s="21"/>
      <c r="C1" s="22"/>
      <c r="D1" s="22"/>
      <c r="E1" s="22"/>
      <c r="F1" s="22"/>
      <c r="G1" s="22"/>
      <c r="H1" s="22"/>
      <c r="I1" s="22"/>
      <c r="J1" s="23"/>
      <c r="L1" s="208" t="s">
        <v>22</v>
      </c>
      <c r="M1" s="208"/>
      <c r="N1" s="208"/>
    </row>
    <row r="2" spans="2:18" ht="17.25" thickTop="1" thickBot="1">
      <c r="B2" s="25"/>
      <c r="C2" s="26"/>
      <c r="D2" s="27"/>
      <c r="E2" s="27"/>
      <c r="F2" s="27"/>
      <c r="G2" s="27"/>
      <c r="H2" s="27"/>
      <c r="I2" s="28"/>
      <c r="J2" s="29"/>
      <c r="L2" s="209" t="s">
        <v>138</v>
      </c>
      <c r="M2" s="209"/>
      <c r="N2" s="209"/>
      <c r="O2" s="209"/>
      <c r="P2" s="209"/>
      <c r="Q2" s="209"/>
      <c r="R2" s="209"/>
    </row>
    <row r="3" spans="2:18" ht="16.5" thickBot="1">
      <c r="B3" s="25"/>
      <c r="C3" s="30"/>
      <c r="D3" s="210" t="str">
        <f ca="1">IF(TODAY()&lt;DATE(2026,5,20),"MARIAM MEMORIAL INT. SCHOOOL","Expired. Call 0249361762")</f>
        <v>MARIAM MEMORIAL INT. SCHOOOL</v>
      </c>
      <c r="E3" s="211"/>
      <c r="F3" s="211"/>
      <c r="G3" s="211"/>
      <c r="H3" s="212"/>
      <c r="I3" s="31"/>
      <c r="J3" s="29"/>
      <c r="L3" s="213" t="s">
        <v>23</v>
      </c>
      <c r="M3" s="213"/>
      <c r="N3" s="178" t="s">
        <v>24</v>
      </c>
      <c r="O3" s="179" t="s">
        <v>25</v>
      </c>
      <c r="P3" s="32" t="s">
        <v>26</v>
      </c>
    </row>
    <row r="4" spans="2:18" ht="19.5" thickBot="1">
      <c r="B4" s="25"/>
      <c r="C4" s="30"/>
      <c r="D4" s="177" t="s">
        <v>130</v>
      </c>
      <c r="E4" s="177"/>
      <c r="F4" s="227" t="s">
        <v>136</v>
      </c>
      <c r="G4" s="227"/>
      <c r="H4" s="227"/>
      <c r="I4" s="31"/>
      <c r="J4" s="29"/>
      <c r="K4" s="33"/>
      <c r="L4" s="33"/>
      <c r="M4" s="33"/>
      <c r="N4" s="33"/>
      <c r="O4" s="33"/>
      <c r="P4" s="33"/>
    </row>
    <row r="5" spans="2:18" ht="20.25" thickTop="1" thickBot="1">
      <c r="B5" s="25"/>
      <c r="C5" s="30"/>
      <c r="D5" s="34" t="s">
        <v>27</v>
      </c>
      <c r="E5" s="35" t="s">
        <v>28</v>
      </c>
      <c r="F5" s="214">
        <v>45179</v>
      </c>
      <c r="G5" s="215"/>
      <c r="H5" s="216"/>
      <c r="I5" s="31"/>
      <c r="J5" s="29"/>
      <c r="K5" s="33"/>
      <c r="L5" s="220"/>
      <c r="M5" s="220"/>
      <c r="N5" s="220"/>
      <c r="O5" s="220"/>
      <c r="P5" s="33"/>
    </row>
    <row r="6" spans="2:18" ht="16.5" thickBot="1">
      <c r="B6" s="25"/>
      <c r="C6" s="30"/>
      <c r="D6" s="36">
        <v>5</v>
      </c>
      <c r="E6" s="35" t="s">
        <v>29</v>
      </c>
      <c r="F6" s="221">
        <v>45202</v>
      </c>
      <c r="G6" s="222"/>
      <c r="H6" s="217"/>
      <c r="I6" s="31"/>
      <c r="J6" s="29"/>
      <c r="K6" s="33"/>
      <c r="L6" s="220"/>
      <c r="M6" s="220"/>
      <c r="N6" s="220"/>
      <c r="O6" s="220"/>
      <c r="P6" s="33"/>
    </row>
    <row r="7" spans="2:18" ht="18.75">
      <c r="B7" s="25"/>
      <c r="C7" s="30"/>
      <c r="D7" s="34" t="s">
        <v>30</v>
      </c>
      <c r="E7" s="223"/>
      <c r="F7" s="224"/>
      <c r="G7" s="225"/>
      <c r="H7" s="218"/>
      <c r="I7" s="31"/>
      <c r="J7" s="29"/>
      <c r="K7" s="33"/>
      <c r="L7" s="220"/>
      <c r="M7" s="220"/>
      <c r="N7" s="220"/>
      <c r="O7" s="220"/>
      <c r="P7" s="33"/>
    </row>
    <row r="8" spans="2:18">
      <c r="B8" s="25"/>
      <c r="C8" s="30"/>
      <c r="D8" s="176" t="s">
        <v>139</v>
      </c>
      <c r="E8" s="223"/>
      <c r="F8" s="224"/>
      <c r="G8" s="225"/>
      <c r="H8" s="218"/>
      <c r="I8" s="31"/>
      <c r="J8" s="29"/>
      <c r="K8" s="33"/>
      <c r="L8" s="220"/>
      <c r="M8" s="220"/>
      <c r="N8" s="220"/>
      <c r="O8" s="220"/>
      <c r="P8" s="33"/>
    </row>
    <row r="9" spans="2:18" ht="18.75">
      <c r="B9" s="25"/>
      <c r="C9" s="30"/>
      <c r="D9" s="34" t="s">
        <v>31</v>
      </c>
      <c r="E9" s="223"/>
      <c r="F9" s="224"/>
      <c r="G9" s="225"/>
      <c r="H9" s="218"/>
      <c r="I9" s="31"/>
      <c r="J9" s="29"/>
      <c r="K9" s="33"/>
      <c r="L9" s="33"/>
      <c r="M9" s="33"/>
      <c r="N9" s="33"/>
      <c r="O9" s="33"/>
      <c r="P9" s="33"/>
    </row>
    <row r="10" spans="2:18" ht="18.75">
      <c r="B10" s="25"/>
      <c r="C10" s="30"/>
      <c r="D10" s="176">
        <v>2026</v>
      </c>
      <c r="E10" s="223"/>
      <c r="F10" s="224"/>
      <c r="G10" s="225"/>
      <c r="H10" s="218"/>
      <c r="I10" s="31"/>
      <c r="J10" s="29"/>
      <c r="R10" s="175" t="s">
        <v>32</v>
      </c>
    </row>
    <row r="11" spans="2:18" ht="18.75">
      <c r="B11" s="25"/>
      <c r="C11" s="30"/>
      <c r="D11" s="34" t="s">
        <v>33</v>
      </c>
      <c r="E11" s="223"/>
      <c r="F11" s="224"/>
      <c r="G11" s="225"/>
      <c r="H11" s="218"/>
      <c r="I11" s="31"/>
      <c r="J11" s="29"/>
      <c r="L11" s="24">
        <v>1</v>
      </c>
      <c r="M11" s="24" t="s">
        <v>34</v>
      </c>
    </row>
    <row r="12" spans="2:18">
      <c r="B12" s="25"/>
      <c r="C12" s="30"/>
      <c r="D12" s="176" t="s">
        <v>137</v>
      </c>
      <c r="E12" s="223"/>
      <c r="F12" s="224"/>
      <c r="G12" s="225"/>
      <c r="H12" s="218"/>
      <c r="I12" s="31"/>
      <c r="J12" s="29"/>
      <c r="M12" s="24" t="s">
        <v>35</v>
      </c>
    </row>
    <row r="13" spans="2:18">
      <c r="B13" s="25"/>
      <c r="C13" s="30"/>
      <c r="D13" s="37"/>
      <c r="E13" s="37"/>
      <c r="F13" s="32" t="s">
        <v>36</v>
      </c>
      <c r="G13" s="38" t="s">
        <v>37</v>
      </c>
      <c r="H13" s="218"/>
      <c r="I13" s="31"/>
      <c r="J13" s="29"/>
      <c r="L13" s="24">
        <v>2</v>
      </c>
      <c r="M13" s="24" t="s">
        <v>38</v>
      </c>
    </row>
    <row r="14" spans="2:18">
      <c r="B14" s="25"/>
      <c r="C14" s="30"/>
      <c r="D14" s="226" t="s">
        <v>39</v>
      </c>
      <c r="E14" s="226"/>
      <c r="F14" s="39">
        <v>1</v>
      </c>
      <c r="G14" s="40">
        <v>2</v>
      </c>
      <c r="H14" s="218"/>
      <c r="I14" s="31"/>
      <c r="J14" s="29"/>
    </row>
    <row r="15" spans="2:18" ht="16.5" thickBot="1">
      <c r="B15" s="25"/>
      <c r="C15" s="30"/>
      <c r="D15" s="37"/>
      <c r="E15" s="37"/>
      <c r="F15" s="37"/>
      <c r="G15" s="180">
        <f>F14+G14</f>
        <v>3</v>
      </c>
      <c r="H15" s="219"/>
      <c r="I15" s="31"/>
      <c r="J15" s="29"/>
    </row>
    <row r="16" spans="2:18" ht="17.25" thickTop="1" thickBot="1">
      <c r="B16" s="25"/>
      <c r="C16" s="41"/>
      <c r="D16" s="207" t="s">
        <v>40</v>
      </c>
      <c r="E16" s="207"/>
      <c r="F16" s="207"/>
      <c r="G16" s="207"/>
      <c r="H16" s="207"/>
      <c r="I16" s="42"/>
      <c r="J16" s="29"/>
    </row>
    <row r="17" spans="2:10" ht="17.25" thickTop="1" thickBot="1">
      <c r="B17" s="43"/>
      <c r="C17" s="44"/>
      <c r="D17" s="203" t="s">
        <v>115</v>
      </c>
      <c r="E17" s="204"/>
      <c r="F17" s="204"/>
      <c r="G17" s="92"/>
      <c r="H17" s="90">
        <v>593255004</v>
      </c>
      <c r="I17" s="44"/>
      <c r="J17" s="45"/>
    </row>
    <row r="18" spans="2:10" ht="17.25" thickTop="1" thickBot="1">
      <c r="D18" s="205" t="s">
        <v>117</v>
      </c>
      <c r="E18" s="205"/>
      <c r="F18" s="205"/>
      <c r="G18" s="206"/>
      <c r="H18" s="91">
        <v>554464513</v>
      </c>
    </row>
  </sheetData>
  <sheetProtection algorithmName="SHA-512" hashValue="0qz8VFSgpnG+kvyuB2aKsXH6arfP7/KxbqLjag9fsXZLpBtmUI0PurVupldVCqO4SYvIm/SXo41qC7zXwAmRDw==" saltValue="TqjWE7BKGx088D1Uw6IKeg==" spinCount="100000" sheet="1" objects="1" scenarios="1"/>
  <dataConsolidate/>
  <mergeCells count="14">
    <mergeCell ref="D17:F17"/>
    <mergeCell ref="D18:G18"/>
    <mergeCell ref="D16:H16"/>
    <mergeCell ref="L1:N1"/>
    <mergeCell ref="L2:R2"/>
    <mergeCell ref="D3:H3"/>
    <mergeCell ref="L3:M3"/>
    <mergeCell ref="F5:G5"/>
    <mergeCell ref="H5:H15"/>
    <mergeCell ref="L5:O8"/>
    <mergeCell ref="F6:G6"/>
    <mergeCell ref="E7:G12"/>
    <mergeCell ref="D14:E14"/>
    <mergeCell ref="F4:H4"/>
  </mergeCells>
  <dataValidations count="5">
    <dataValidation type="list" allowBlank="1" showInputMessage="1" showErrorMessage="1" sqref="L2:R2">
      <formula1>"END OF SECOND TERM EXAMINATION-2026"</formula1>
    </dataValidation>
    <dataValidation type="list" allowBlank="1" showInputMessage="1" showErrorMessage="1" sqref="D6">
      <formula1>"1,2,3,4,5,6"</formula1>
    </dataValidation>
    <dataValidation type="list" allowBlank="1" showInputMessage="1" showErrorMessage="1" sqref="D8">
      <formula1>"TWO"</formula1>
    </dataValidation>
    <dataValidation type="list" allowBlank="1" showInputMessage="1" showErrorMessage="1" sqref="D12">
      <formula1>"APRIL"</formula1>
    </dataValidation>
    <dataValidation type="list" allowBlank="1" showInputMessage="1" showErrorMessage="1" sqref="D10">
      <formula1>"2026"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C7"/>
  <sheetViews>
    <sheetView showGridLines="0" workbookViewId="0">
      <pane xSplit="10" ySplit="7" topLeftCell="K8" activePane="bottomRight" state="frozen"/>
      <selection pane="topRight" activeCell="K1" sqref="K1"/>
      <selection pane="bottomLeft" activeCell="A13" sqref="A13"/>
      <selection pane="bottomRight" activeCell="H10" sqref="H10"/>
    </sheetView>
  </sheetViews>
  <sheetFormatPr defaultRowHeight="15.75"/>
  <cols>
    <col min="1" max="1" width="9" style="46"/>
    <col min="2" max="2" width="27.625" style="50" bestFit="1" customWidth="1"/>
    <col min="3" max="3" width="9" style="50"/>
    <col min="4" max="4" width="7" style="50" bestFit="1" customWidth="1"/>
    <col min="5" max="5" width="6.375" style="50" bestFit="1" customWidth="1"/>
    <col min="6" max="6" width="5.75" style="50" customWidth="1"/>
    <col min="7" max="9" width="9" style="50"/>
    <col min="10" max="10" width="4.875" style="50" bestFit="1" customWidth="1"/>
    <col min="11" max="19" width="9" style="50"/>
    <col min="20" max="20" width="10.25" style="50" customWidth="1"/>
    <col min="21" max="21" width="9.875" style="50" customWidth="1"/>
    <col min="22" max="22" width="10" style="50" customWidth="1"/>
    <col min="23" max="23" width="9.625" style="50" customWidth="1"/>
    <col min="24" max="27" width="9" style="50"/>
    <col min="28" max="28" width="9.375" style="50" customWidth="1"/>
    <col min="29" max="29" width="9" style="50"/>
    <col min="30" max="30" width="8" style="50" customWidth="1"/>
    <col min="31" max="35" width="9" style="50"/>
    <col min="36" max="36" width="8" style="50" customWidth="1"/>
    <col min="37" max="37" width="7.375" style="50" customWidth="1"/>
    <col min="38" max="38" width="14.625" style="50" customWidth="1"/>
    <col min="39" max="48" width="9" style="50"/>
    <col min="49" max="49" width="10.25" style="50" bestFit="1" customWidth="1"/>
    <col min="50" max="50" width="11.125" style="50" bestFit="1" customWidth="1"/>
    <col min="51" max="51" width="11" style="50" bestFit="1" customWidth="1"/>
    <col min="52" max="16384" width="9" style="50"/>
  </cols>
  <sheetData>
    <row r="1" spans="1:55">
      <c r="B1" s="182" t="s">
        <v>41</v>
      </c>
      <c r="C1" s="47">
        <f>DASHBOARD!D10</f>
        <v>2026</v>
      </c>
      <c r="D1" s="48"/>
      <c r="E1" s="182" t="s">
        <v>30</v>
      </c>
      <c r="F1" s="47" t="str">
        <f>DASHBOARD!D8</f>
        <v>TWO</v>
      </c>
      <c r="G1" s="48"/>
      <c r="H1" s="182" t="s">
        <v>33</v>
      </c>
      <c r="I1" s="47" t="str">
        <f>DASHBOARD!D12</f>
        <v>APRIL</v>
      </c>
      <c r="J1" s="48"/>
      <c r="K1" s="231" t="s">
        <v>42</v>
      </c>
      <c r="L1" s="231"/>
      <c r="M1" s="232" t="str">
        <f ca="1">DASHBOARD!D3</f>
        <v>MARIAM MEMORIAL INT. SCHOOOL</v>
      </c>
      <c r="N1" s="232"/>
      <c r="O1" s="232"/>
      <c r="P1" s="232"/>
      <c r="Q1" s="48"/>
      <c r="R1" s="231" t="s">
        <v>43</v>
      </c>
      <c r="S1" s="231"/>
      <c r="T1" s="49">
        <f>DASHBOARD!F5</f>
        <v>45179</v>
      </c>
      <c r="U1" s="48"/>
      <c r="V1" s="182" t="s">
        <v>29</v>
      </c>
      <c r="W1" s="49">
        <f>DASHBOARD!F6</f>
        <v>45202</v>
      </c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228" t="s">
        <v>44</v>
      </c>
      <c r="AW1" s="228"/>
      <c r="AX1" s="228"/>
      <c r="AY1" s="228"/>
    </row>
    <row r="2" spans="1:55" ht="19.5">
      <c r="A2" s="51"/>
      <c r="B2" s="52"/>
      <c r="C2" s="53" t="s">
        <v>45</v>
      </c>
      <c r="D2" s="229" t="str">
        <f>ENGLISH!N3</f>
        <v>ENGLISH LANGUAGE</v>
      </c>
      <c r="E2" s="229"/>
      <c r="F2" s="229"/>
      <c r="G2" s="53" t="s">
        <v>45</v>
      </c>
      <c r="H2" s="229" t="str">
        <f>MATHS!N3</f>
        <v>MATHEMATICS</v>
      </c>
      <c r="I2" s="229"/>
      <c r="J2" s="229"/>
      <c r="K2" s="53" t="s">
        <v>45</v>
      </c>
      <c r="L2" s="229" t="str">
        <f>SCI!N3</f>
        <v>SCIENCE</v>
      </c>
      <c r="M2" s="229"/>
      <c r="N2" s="229"/>
      <c r="O2" s="53" t="s">
        <v>45</v>
      </c>
      <c r="P2" s="229" t="str">
        <f>HIS!N3</f>
        <v>HISTORY</v>
      </c>
      <c r="Q2" s="229"/>
      <c r="R2" s="229"/>
      <c r="S2" s="53" t="s">
        <v>45</v>
      </c>
      <c r="T2" s="230" t="str">
        <f>'UC MATHS'!N3</f>
        <v>UC MATHS</v>
      </c>
      <c r="U2" s="230"/>
      <c r="V2" s="230"/>
      <c r="W2" s="53" t="s">
        <v>45</v>
      </c>
      <c r="X2" s="229" t="str">
        <f>'C ARTS'!N3</f>
        <v>CREATIVE ARTS</v>
      </c>
      <c r="Y2" s="229"/>
      <c r="Z2" s="229"/>
      <c r="AA2" s="53" t="s">
        <v>45</v>
      </c>
      <c r="AB2" s="230" t="str">
        <f>RME!N3</f>
        <v>RELIGIOUS &amp; MORAL EDU.</v>
      </c>
      <c r="AC2" s="230"/>
      <c r="AD2" s="230"/>
      <c r="AE2" s="53" t="s">
        <v>45</v>
      </c>
      <c r="AF2" s="229" t="str">
        <f>COMPUTING!N3</f>
        <v>COMPUTING</v>
      </c>
      <c r="AG2" s="229"/>
      <c r="AH2" s="229"/>
      <c r="AI2" s="53" t="s">
        <v>45</v>
      </c>
      <c r="AJ2" s="202" t="str" cm="1">
        <f t="array" ref="AJ2:AK2">'SIGN LANG'!N3:O3</f>
        <v>SUBJECT</v>
      </c>
      <c r="AK2" s="202">
        <v>0</v>
      </c>
      <c r="AL2" s="181" t="str">
        <f>SUBJECTS!C9</f>
        <v>SIGN LANGUAGE</v>
      </c>
      <c r="AM2" s="53" t="s">
        <v>45</v>
      </c>
      <c r="AN2" s="229">
        <f>FRENCH!N3</f>
        <v>0</v>
      </c>
      <c r="AO2" s="229"/>
      <c r="AP2" s="229"/>
      <c r="AQ2" s="53" t="s">
        <v>45</v>
      </c>
      <c r="AR2" s="229" t="str">
        <f>[1]SUBJECTS!C12</f>
        <v/>
      </c>
      <c r="AS2" s="229"/>
      <c r="AT2" s="229"/>
      <c r="AU2" s="54" t="s">
        <v>46</v>
      </c>
      <c r="AV2" s="55"/>
      <c r="AW2" s="56" t="s">
        <v>47</v>
      </c>
      <c r="AX2" s="57" t="s">
        <v>48</v>
      </c>
      <c r="AY2" s="58" t="s">
        <v>49</v>
      </c>
    </row>
    <row r="3" spans="1:55" ht="16.5" thickBot="1">
      <c r="A3" s="59" t="s">
        <v>50</v>
      </c>
      <c r="B3" s="60" t="s">
        <v>3</v>
      </c>
      <c r="C3" s="53" t="s">
        <v>51</v>
      </c>
      <c r="D3" s="61" t="s">
        <v>52</v>
      </c>
      <c r="E3" s="62" t="s">
        <v>0</v>
      </c>
      <c r="F3" s="63" t="s">
        <v>53</v>
      </c>
      <c r="G3" s="53" t="s">
        <v>51</v>
      </c>
      <c r="H3" s="61" t="s">
        <v>52</v>
      </c>
      <c r="I3" s="62" t="s">
        <v>0</v>
      </c>
      <c r="J3" s="63" t="s">
        <v>53</v>
      </c>
      <c r="K3" s="53" t="s">
        <v>51</v>
      </c>
      <c r="L3" s="61" t="s">
        <v>52</v>
      </c>
      <c r="M3" s="62" t="s">
        <v>0</v>
      </c>
      <c r="N3" s="63" t="s">
        <v>53</v>
      </c>
      <c r="O3" s="53" t="s">
        <v>51</v>
      </c>
      <c r="P3" s="61" t="s">
        <v>52</v>
      </c>
      <c r="Q3" s="62" t="s">
        <v>0</v>
      </c>
      <c r="R3" s="63" t="s">
        <v>53</v>
      </c>
      <c r="S3" s="53" t="s">
        <v>51</v>
      </c>
      <c r="T3" s="61" t="s">
        <v>52</v>
      </c>
      <c r="U3" s="62" t="s">
        <v>0</v>
      </c>
      <c r="V3" s="63" t="s">
        <v>53</v>
      </c>
      <c r="W3" s="53" t="s">
        <v>51</v>
      </c>
      <c r="X3" s="61" t="s">
        <v>52</v>
      </c>
      <c r="Y3" s="62" t="s">
        <v>0</v>
      </c>
      <c r="Z3" s="63" t="s">
        <v>53</v>
      </c>
      <c r="AA3" s="122" t="s">
        <v>51</v>
      </c>
      <c r="AB3" s="122" t="s">
        <v>52</v>
      </c>
      <c r="AC3" s="122" t="s">
        <v>0</v>
      </c>
      <c r="AD3" s="122" t="s">
        <v>53</v>
      </c>
      <c r="AE3" s="53" t="s">
        <v>51</v>
      </c>
      <c r="AF3" s="61" t="s">
        <v>52</v>
      </c>
      <c r="AG3" s="62" t="s">
        <v>0</v>
      </c>
      <c r="AH3" s="63" t="s">
        <v>53</v>
      </c>
      <c r="AI3" s="53" t="s">
        <v>51</v>
      </c>
      <c r="AJ3" s="61" t="s">
        <v>52</v>
      </c>
      <c r="AK3" s="62" t="s">
        <v>0</v>
      </c>
      <c r="AL3" s="63" t="s">
        <v>53</v>
      </c>
      <c r="AM3" s="53" t="s">
        <v>51</v>
      </c>
      <c r="AN3" s="61" t="s">
        <v>52</v>
      </c>
      <c r="AO3" s="62" t="s">
        <v>0</v>
      </c>
      <c r="AP3" s="63" t="s">
        <v>53</v>
      </c>
      <c r="AQ3" s="53" t="s">
        <v>51</v>
      </c>
      <c r="AR3" s="61" t="s">
        <v>52</v>
      </c>
      <c r="AS3" s="62" t="s">
        <v>0</v>
      </c>
      <c r="AT3" s="63" t="s">
        <v>53</v>
      </c>
      <c r="AU3" s="64" t="s">
        <v>0</v>
      </c>
      <c r="AV3" s="58" t="s">
        <v>54</v>
      </c>
      <c r="AW3" s="56" t="s">
        <v>55</v>
      </c>
      <c r="AX3" s="57" t="s">
        <v>55</v>
      </c>
      <c r="AY3" s="58" t="s">
        <v>56</v>
      </c>
    </row>
    <row r="4" spans="1:55" ht="16.5" thickBot="1">
      <c r="A4" s="123">
        <f>NAMES!A2</f>
        <v>1</v>
      </c>
      <c r="B4" s="124" t="str">
        <f>NAMES!B2</f>
        <v>Jacob</v>
      </c>
      <c r="C4" s="125">
        <f>ENGLISH!G3</f>
        <v>50</v>
      </c>
      <c r="D4" s="125">
        <f>ENGLISH!I3</f>
        <v>50</v>
      </c>
      <c r="E4" s="125">
        <f>D4+C4</f>
        <v>100</v>
      </c>
      <c r="F4" s="126" t="str">
        <f>ENGLISH!L3</f>
        <v>1st</v>
      </c>
      <c r="G4" s="127">
        <f>MATHS!G3</f>
        <v>50</v>
      </c>
      <c r="H4" s="127">
        <f>MATHS!I3</f>
        <v>50</v>
      </c>
      <c r="I4" s="127">
        <f>H4+G4</f>
        <v>100</v>
      </c>
      <c r="J4" s="128" t="str">
        <f>MATHS!L3</f>
        <v>1st</v>
      </c>
      <c r="K4" s="125">
        <f>SCI!G3</f>
        <v>50</v>
      </c>
      <c r="L4" s="125">
        <f>SCI!I3</f>
        <v>50</v>
      </c>
      <c r="M4" s="125">
        <f>L4+K4</f>
        <v>100</v>
      </c>
      <c r="N4" s="126" t="str">
        <f>SCI!L3</f>
        <v>1st</v>
      </c>
      <c r="O4" s="127">
        <f>HIS!G3</f>
        <v>50</v>
      </c>
      <c r="P4" s="127">
        <f>HIS!I3</f>
        <v>50</v>
      </c>
      <c r="Q4" s="127">
        <f>P4+O4</f>
        <v>100</v>
      </c>
      <c r="R4" s="128" t="str">
        <f>HIS!L3</f>
        <v>1st</v>
      </c>
      <c r="S4" s="125">
        <f>'UC MATHS'!G3</f>
        <v>50</v>
      </c>
      <c r="T4" s="125">
        <f>'UC MATHS'!I3</f>
        <v>50</v>
      </c>
      <c r="U4" s="125">
        <f>T4+S4</f>
        <v>100</v>
      </c>
      <c r="V4" s="126" t="str">
        <f>'UC MATHS'!L3</f>
        <v>1st</v>
      </c>
      <c r="W4" s="127">
        <f>'C ARTS'!G3</f>
        <v>50</v>
      </c>
      <c r="X4" s="127">
        <f>'C ARTS'!I3</f>
        <v>50</v>
      </c>
      <c r="Y4" s="127">
        <f>X4+W4</f>
        <v>100</v>
      </c>
      <c r="Z4" s="128" t="str">
        <f>'C ARTS'!L3</f>
        <v>1st</v>
      </c>
      <c r="AA4" s="125">
        <f>RME!G3</f>
        <v>50</v>
      </c>
      <c r="AB4" s="125">
        <f>RME!I3</f>
        <v>50</v>
      </c>
      <c r="AC4" s="125">
        <f>AB4+AA4</f>
        <v>100</v>
      </c>
      <c r="AD4" s="126" t="str">
        <f>RME!L3</f>
        <v>1st</v>
      </c>
      <c r="AE4" s="127">
        <f>COMPUTING!G3</f>
        <v>50</v>
      </c>
      <c r="AF4" s="127">
        <f>COMPUTING!I3</f>
        <v>50</v>
      </c>
      <c r="AG4" s="127">
        <f>AF4+AE4</f>
        <v>100</v>
      </c>
      <c r="AH4" s="128" t="str">
        <f>COMPUTING!L3</f>
        <v>1st</v>
      </c>
      <c r="AI4" s="125">
        <f>'SIGN LANG'!G3</f>
        <v>1.5</v>
      </c>
      <c r="AJ4" s="125">
        <f>'SIGN LANG'!I3</f>
        <v>0.5</v>
      </c>
      <c r="AK4" s="125">
        <f>AJ4+AI4</f>
        <v>2</v>
      </c>
      <c r="AL4" s="126" t="str">
        <f>'SIGN LANG'!L3</f>
        <v>1st</v>
      </c>
      <c r="AM4" s="127"/>
      <c r="AN4" s="127"/>
      <c r="AO4" s="127"/>
      <c r="AP4" s="127"/>
      <c r="AQ4" s="125"/>
      <c r="AR4" s="125"/>
      <c r="AS4" s="125"/>
      <c r="AT4" s="125"/>
      <c r="AU4" s="127">
        <f>AK4+AG4+AC4+Y4+U4+Q4+M4+I4+E4+AO4</f>
        <v>802</v>
      </c>
      <c r="AV4" s="127">
        <f>AU4/1000*100</f>
        <v>80.2</v>
      </c>
      <c r="AW4" s="127">
        <f>MIN(AK4,AG4,AC4,Y4,U4,Q4,M4,I4,E4,AO4)</f>
        <v>2</v>
      </c>
      <c r="AX4" s="127">
        <f>MAX(AK4,AG4,AC4,Y4,U4,Q4,M4,I4,E4,AO4)</f>
        <v>100</v>
      </c>
      <c r="AY4" s="129" t="str">
        <f>CHOOSE(RANK(AU4,$AU$4:$AU$7)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1st</v>
      </c>
    </row>
    <row r="5" spans="1:55" ht="16.5" thickBot="1">
      <c r="A5" s="130">
        <f>NAMES!A3</f>
        <v>2</v>
      </c>
      <c r="B5" s="131" t="str">
        <f>NAMES!B3</f>
        <v>BBBBBBBB NNNNNN LLLLLLLLLL</v>
      </c>
      <c r="C5" s="132">
        <f>ENGLISH!G4</f>
        <v>0</v>
      </c>
      <c r="D5" s="132">
        <f>ENGLISH!I4</f>
        <v>0</v>
      </c>
      <c r="E5" s="132">
        <f t="shared" ref="E5:E7" si="0">D5+C5</f>
        <v>0</v>
      </c>
      <c r="F5" s="133" t="str">
        <f>ENGLISH!L4</f>
        <v>2nd</v>
      </c>
      <c r="G5" s="134">
        <f>MATHS!G4</f>
        <v>0</v>
      </c>
      <c r="H5" s="134">
        <f>MATHS!I4</f>
        <v>0</v>
      </c>
      <c r="I5" s="134">
        <f t="shared" ref="I5:I7" si="1">H5+G5</f>
        <v>0</v>
      </c>
      <c r="J5" s="135" t="str">
        <f>MATHS!L4</f>
        <v>2nd</v>
      </c>
      <c r="K5" s="132">
        <f>SCI!G4</f>
        <v>0</v>
      </c>
      <c r="L5" s="132">
        <f>SCI!I4</f>
        <v>0</v>
      </c>
      <c r="M5" s="132">
        <f t="shared" ref="M5:M7" si="2">L5+K5</f>
        <v>0</v>
      </c>
      <c r="N5" s="133" t="str">
        <f>SCI!L4</f>
        <v>2nd</v>
      </c>
      <c r="O5" s="134">
        <f>HIS!G4</f>
        <v>0</v>
      </c>
      <c r="P5" s="134">
        <f>HIS!I4</f>
        <v>0</v>
      </c>
      <c r="Q5" s="134">
        <f t="shared" ref="Q5:Q7" si="3">P5+O5</f>
        <v>0</v>
      </c>
      <c r="R5" s="135" t="str">
        <f>HIS!L4</f>
        <v>2nd</v>
      </c>
      <c r="S5" s="132">
        <f>'UC MATHS'!G4</f>
        <v>0</v>
      </c>
      <c r="T5" s="132">
        <f>'UC MATHS'!I4</f>
        <v>0</v>
      </c>
      <c r="U5" s="132">
        <f t="shared" ref="U5:U7" si="4">T5+S5</f>
        <v>0</v>
      </c>
      <c r="V5" s="133" t="str">
        <f>'UC MATHS'!L4</f>
        <v>2nd</v>
      </c>
      <c r="W5" s="134">
        <f>'C ARTS'!G4</f>
        <v>0</v>
      </c>
      <c r="X5" s="134">
        <f>'C ARTS'!I4</f>
        <v>0</v>
      </c>
      <c r="Y5" s="134">
        <f t="shared" ref="Y5:Y7" si="5">X5+W5</f>
        <v>0</v>
      </c>
      <c r="Z5" s="135" t="str">
        <f>'C ARTS'!L4</f>
        <v>2nd</v>
      </c>
      <c r="AA5" s="132">
        <f>RME!G4</f>
        <v>0</v>
      </c>
      <c r="AB5" s="132">
        <f>RME!I4</f>
        <v>0</v>
      </c>
      <c r="AC5" s="132">
        <f t="shared" ref="AC5:AC7" si="6">AB5+AA5</f>
        <v>0</v>
      </c>
      <c r="AD5" s="133" t="str">
        <f>RME!L4</f>
        <v>2nd</v>
      </c>
      <c r="AE5" s="134">
        <f>COMPUTING!G4</f>
        <v>0</v>
      </c>
      <c r="AF5" s="134">
        <f>COMPUTING!I4</f>
        <v>0</v>
      </c>
      <c r="AG5" s="134">
        <f t="shared" ref="AG5:AG7" si="7">AF5+AE5</f>
        <v>0</v>
      </c>
      <c r="AH5" s="135" t="str">
        <f>COMPUTING!L4</f>
        <v>2nd</v>
      </c>
      <c r="AI5" s="132">
        <f>'SIGN LANG'!G4</f>
        <v>0</v>
      </c>
      <c r="AJ5" s="132">
        <f>'SIGN LANG'!I4</f>
        <v>0</v>
      </c>
      <c r="AK5" s="132">
        <f t="shared" ref="AK5:AK7" si="8">AJ5+AI5</f>
        <v>0</v>
      </c>
      <c r="AL5" s="133" t="str">
        <f>'SIGN LANG'!L4</f>
        <v>2nd</v>
      </c>
      <c r="AM5" s="134"/>
      <c r="AN5" s="134"/>
      <c r="AO5" s="134"/>
      <c r="AP5" s="134"/>
      <c r="AQ5" s="132"/>
      <c r="AR5" s="132"/>
      <c r="AS5" s="132"/>
      <c r="AT5" s="132"/>
      <c r="AU5" s="127">
        <f t="shared" ref="AU5:AU7" si="9">AK5+AG5+AC5+Y5+U5+Q5+M5+I5+E5+AO5</f>
        <v>0</v>
      </c>
      <c r="AV5" s="127">
        <f t="shared" ref="AV5:AV7" si="10">AU5/1000*100</f>
        <v>0</v>
      </c>
      <c r="AW5" s="127">
        <f t="shared" ref="AW5:AW7" si="11">MIN(AK5,AG5,AC5,Y5,U5,Q5,M5,I5,E5,AO5)</f>
        <v>0</v>
      </c>
      <c r="AX5" s="127">
        <f t="shared" ref="AX5:AX7" si="12">MAX(AK5,AG5,AC5,Y5,U5,Q5,M5,I5,E5,AO5)</f>
        <v>0</v>
      </c>
      <c r="AY5" s="129" t="str">
        <f>CHOOSE(RANK(AU5,$AU$4:$AU$7)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</row>
    <row r="6" spans="1:55" ht="16.5" thickBot="1">
      <c r="A6" s="130">
        <f>NAMES!A4</f>
        <v>3</v>
      </c>
      <c r="B6" s="131" t="str">
        <f>NAMES!B4</f>
        <v>mimi</v>
      </c>
      <c r="C6" s="132">
        <f>ENGLISH!G5</f>
        <v>0</v>
      </c>
      <c r="D6" s="132">
        <f>ENGLISH!I5</f>
        <v>0</v>
      </c>
      <c r="E6" s="132">
        <f t="shared" si="0"/>
        <v>0</v>
      </c>
      <c r="F6" s="133" t="str">
        <f>ENGLISH!L5</f>
        <v>2nd</v>
      </c>
      <c r="G6" s="134">
        <f>MATHS!G5</f>
        <v>0</v>
      </c>
      <c r="H6" s="134">
        <f>MATHS!I5</f>
        <v>0</v>
      </c>
      <c r="I6" s="134">
        <f t="shared" si="1"/>
        <v>0</v>
      </c>
      <c r="J6" s="135" t="str">
        <f>MATHS!L5</f>
        <v>2nd</v>
      </c>
      <c r="K6" s="132">
        <f>SCI!G5</f>
        <v>0</v>
      </c>
      <c r="L6" s="132">
        <f>SCI!I5</f>
        <v>0</v>
      </c>
      <c r="M6" s="132">
        <f t="shared" si="2"/>
        <v>0</v>
      </c>
      <c r="N6" s="133" t="str">
        <f>SCI!L5</f>
        <v>2nd</v>
      </c>
      <c r="O6" s="134">
        <f>HIS!G5</f>
        <v>0</v>
      </c>
      <c r="P6" s="134">
        <f>HIS!I5</f>
        <v>0</v>
      </c>
      <c r="Q6" s="134">
        <f t="shared" si="3"/>
        <v>0</v>
      </c>
      <c r="R6" s="135" t="str">
        <f>HIS!L5</f>
        <v>2nd</v>
      </c>
      <c r="S6" s="132">
        <f>'UC MATHS'!G5</f>
        <v>0</v>
      </c>
      <c r="T6" s="132">
        <f>'UC MATHS'!I5</f>
        <v>0</v>
      </c>
      <c r="U6" s="132">
        <f t="shared" si="4"/>
        <v>0</v>
      </c>
      <c r="V6" s="133" t="str">
        <f>'UC MATHS'!L5</f>
        <v>2nd</v>
      </c>
      <c r="W6" s="134">
        <f>'C ARTS'!G5</f>
        <v>0</v>
      </c>
      <c r="X6" s="134">
        <f>'C ARTS'!I5</f>
        <v>0</v>
      </c>
      <c r="Y6" s="134">
        <f t="shared" si="5"/>
        <v>0</v>
      </c>
      <c r="Z6" s="135" t="str">
        <f>'C ARTS'!L5</f>
        <v>2nd</v>
      </c>
      <c r="AA6" s="132">
        <f>RME!G5</f>
        <v>0</v>
      </c>
      <c r="AB6" s="132">
        <f>RME!I5</f>
        <v>0</v>
      </c>
      <c r="AC6" s="132">
        <f t="shared" si="6"/>
        <v>0</v>
      </c>
      <c r="AD6" s="133" t="str">
        <f>RME!L5</f>
        <v>2nd</v>
      </c>
      <c r="AE6" s="134">
        <f>COMPUTING!G5</f>
        <v>0</v>
      </c>
      <c r="AF6" s="134">
        <f>COMPUTING!I5</f>
        <v>0</v>
      </c>
      <c r="AG6" s="134">
        <f t="shared" si="7"/>
        <v>0</v>
      </c>
      <c r="AH6" s="135" t="str">
        <f>COMPUTING!L5</f>
        <v>2nd</v>
      </c>
      <c r="AI6" s="132">
        <f>'SIGN LANG'!G5</f>
        <v>0</v>
      </c>
      <c r="AJ6" s="132">
        <f>'SIGN LANG'!I5</f>
        <v>0</v>
      </c>
      <c r="AK6" s="132">
        <f t="shared" si="8"/>
        <v>0</v>
      </c>
      <c r="AL6" s="133" t="str">
        <f>'SIGN LANG'!L5</f>
        <v>2nd</v>
      </c>
      <c r="AM6" s="134"/>
      <c r="AN6" s="134"/>
      <c r="AO6" s="134"/>
      <c r="AP6" s="134"/>
      <c r="AQ6" s="132"/>
      <c r="AR6" s="132"/>
      <c r="AS6" s="132"/>
      <c r="AT6" s="132"/>
      <c r="AU6" s="127">
        <f t="shared" si="9"/>
        <v>0</v>
      </c>
      <c r="AV6" s="127">
        <f t="shared" si="10"/>
        <v>0</v>
      </c>
      <c r="AW6" s="127">
        <f t="shared" si="11"/>
        <v>0</v>
      </c>
      <c r="AX6" s="127">
        <f t="shared" si="12"/>
        <v>0</v>
      </c>
      <c r="AY6" s="129" t="str">
        <f>CHOOSE(RANK(AU6,$AU$4:$AU$7)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AZ6" s="65"/>
      <c r="BA6" s="65"/>
      <c r="BB6" s="65"/>
      <c r="BC6" s="65"/>
    </row>
    <row r="7" spans="1:55">
      <c r="A7" s="130">
        <f>NAMES!A5</f>
        <v>4</v>
      </c>
      <c r="B7" s="131" t="str">
        <f>NAMES!B5</f>
        <v>POPE BEN TERN</v>
      </c>
      <c r="C7" s="132">
        <f>ENGLISH!G6</f>
        <v>0</v>
      </c>
      <c r="D7" s="132">
        <f>ENGLISH!I6</f>
        <v>0</v>
      </c>
      <c r="E7" s="132">
        <f t="shared" si="0"/>
        <v>0</v>
      </c>
      <c r="F7" s="133" t="str">
        <f>ENGLISH!L6</f>
        <v>2nd</v>
      </c>
      <c r="G7" s="134">
        <f>MATHS!G6</f>
        <v>0</v>
      </c>
      <c r="H7" s="134">
        <f>MATHS!I6</f>
        <v>0</v>
      </c>
      <c r="I7" s="134">
        <f t="shared" si="1"/>
        <v>0</v>
      </c>
      <c r="J7" s="135" t="str">
        <f>MATHS!L6</f>
        <v>2nd</v>
      </c>
      <c r="K7" s="132">
        <f>SCI!G6</f>
        <v>0</v>
      </c>
      <c r="L7" s="132">
        <f>SCI!I6</f>
        <v>0</v>
      </c>
      <c r="M7" s="132">
        <f t="shared" si="2"/>
        <v>0</v>
      </c>
      <c r="N7" s="133" t="str">
        <f>SCI!L6</f>
        <v>2nd</v>
      </c>
      <c r="O7" s="134">
        <f>HIS!G6</f>
        <v>0</v>
      </c>
      <c r="P7" s="134">
        <f>HIS!I6</f>
        <v>0</v>
      </c>
      <c r="Q7" s="134">
        <f t="shared" si="3"/>
        <v>0</v>
      </c>
      <c r="R7" s="135" t="str">
        <f>HIS!L6</f>
        <v>2nd</v>
      </c>
      <c r="S7" s="132">
        <f>'UC MATHS'!G6</f>
        <v>0</v>
      </c>
      <c r="T7" s="132">
        <f>'UC MATHS'!I6</f>
        <v>0</v>
      </c>
      <c r="U7" s="132">
        <f t="shared" si="4"/>
        <v>0</v>
      </c>
      <c r="V7" s="133" t="str">
        <f>'UC MATHS'!L6</f>
        <v>2nd</v>
      </c>
      <c r="W7" s="134">
        <f>'C ARTS'!G6</f>
        <v>0</v>
      </c>
      <c r="X7" s="134">
        <f>'C ARTS'!I6</f>
        <v>0</v>
      </c>
      <c r="Y7" s="134">
        <f t="shared" si="5"/>
        <v>0</v>
      </c>
      <c r="Z7" s="135" t="str">
        <f>'C ARTS'!L6</f>
        <v>2nd</v>
      </c>
      <c r="AA7" s="132">
        <f>RME!G6</f>
        <v>0</v>
      </c>
      <c r="AB7" s="132">
        <f>RME!I6</f>
        <v>0</v>
      </c>
      <c r="AC7" s="132">
        <f t="shared" si="6"/>
        <v>0</v>
      </c>
      <c r="AD7" s="133" t="str">
        <f>RME!L6</f>
        <v>2nd</v>
      </c>
      <c r="AE7" s="134">
        <f>COMPUTING!G6</f>
        <v>0</v>
      </c>
      <c r="AF7" s="134">
        <f>COMPUTING!I6</f>
        <v>0</v>
      </c>
      <c r="AG7" s="134">
        <f t="shared" si="7"/>
        <v>0</v>
      </c>
      <c r="AH7" s="135" t="str">
        <f>COMPUTING!L6</f>
        <v>2nd</v>
      </c>
      <c r="AI7" s="132">
        <f>'SIGN LANG'!G6</f>
        <v>0</v>
      </c>
      <c r="AJ7" s="132">
        <f>'SIGN LANG'!I6</f>
        <v>0</v>
      </c>
      <c r="AK7" s="132">
        <f t="shared" si="8"/>
        <v>0</v>
      </c>
      <c r="AL7" s="133" t="str">
        <f>'SIGN LANG'!L6</f>
        <v>2nd</v>
      </c>
      <c r="AM7" s="134"/>
      <c r="AN7" s="134"/>
      <c r="AO7" s="134"/>
      <c r="AP7" s="134"/>
      <c r="AQ7" s="132"/>
      <c r="AR7" s="132"/>
      <c r="AS7" s="132"/>
      <c r="AT7" s="132"/>
      <c r="AU7" s="127">
        <f t="shared" si="9"/>
        <v>0</v>
      </c>
      <c r="AV7" s="127">
        <f t="shared" si="10"/>
        <v>0</v>
      </c>
      <c r="AW7" s="127">
        <f t="shared" si="11"/>
        <v>0</v>
      </c>
      <c r="AX7" s="127">
        <f t="shared" si="12"/>
        <v>0</v>
      </c>
      <c r="AY7" s="129" t="str">
        <f>CHOOSE(RANK(AU7,$AU$4:$AU$7)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AZ7" s="65"/>
      <c r="BA7" s="65"/>
      <c r="BB7" s="65"/>
      <c r="BC7" s="65"/>
    </row>
  </sheetData>
  <sheetProtection algorithmName="SHA-512" hashValue="CkV9USVuzIwbXMeW5WbjIVsrC6yD/ho7n46wkD/HJ2YLyW2yO4o1AuxSmmofV4LMCZSGRVm0qZe4E23lCHkWEg==" saltValue="4fb8dxBsPwS/VfAar49vQA==" spinCount="100000" sheet="1" objects="1" scenarios="1"/>
  <mergeCells count="14">
    <mergeCell ref="AV1:AY1"/>
    <mergeCell ref="D2:F2"/>
    <mergeCell ref="H2:J2"/>
    <mergeCell ref="L2:N2"/>
    <mergeCell ref="P2:R2"/>
    <mergeCell ref="T2:V2"/>
    <mergeCell ref="X2:Z2"/>
    <mergeCell ref="AB2:AD2"/>
    <mergeCell ref="AF2:AH2"/>
    <mergeCell ref="AN2:AP2"/>
    <mergeCell ref="AR2:AT2"/>
    <mergeCell ref="K1:L1"/>
    <mergeCell ref="M1:P1"/>
    <mergeCell ref="R1:S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"/>
  <sheetViews>
    <sheetView showGridLines="0" zoomScale="80" zoomScaleNormal="8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7" sqref="E7"/>
    </sheetView>
  </sheetViews>
  <sheetFormatPr defaultRowHeight="15.75"/>
  <cols>
    <col min="1" max="1" width="3.625" bestFit="1" customWidth="1"/>
    <col min="2" max="2" width="30.625" style="87" customWidth="1"/>
    <col min="3" max="3" width="16.75" style="20" bestFit="1" customWidth="1"/>
    <col min="4" max="4" width="17.75" bestFit="1" customWidth="1"/>
    <col min="5" max="5" width="31.875" customWidth="1"/>
    <col min="6" max="6" width="18.25" customWidth="1"/>
    <col min="7" max="7" width="19.125" customWidth="1"/>
    <col min="8" max="8" width="25.875" customWidth="1"/>
    <col min="9" max="9" width="24.25" bestFit="1" customWidth="1"/>
    <col min="10" max="10" width="11.5" customWidth="1"/>
    <col min="11" max="11" width="18.125" bestFit="1" customWidth="1"/>
    <col min="12" max="12" width="13" bestFit="1" customWidth="1"/>
    <col min="13" max="13" width="14.625" bestFit="1" customWidth="1"/>
    <col min="14" max="14" width="2.125" customWidth="1"/>
    <col min="15" max="15" width="8.25" customWidth="1"/>
    <col min="16" max="16" width="4.875" customWidth="1"/>
    <col min="17" max="17" width="3.625" customWidth="1"/>
  </cols>
  <sheetData>
    <row r="1" spans="1:17" ht="16.5" thickBot="1">
      <c r="A1" s="1" t="s">
        <v>129</v>
      </c>
      <c r="B1" s="1" t="s">
        <v>3</v>
      </c>
      <c r="C1" s="1" t="s">
        <v>4</v>
      </c>
      <c r="D1" s="1" t="s">
        <v>5</v>
      </c>
      <c r="E1" s="1" t="str">
        <f>REPORT!B32</f>
        <v>NAME OF CLASS TEACHER</v>
      </c>
      <c r="F1" s="1" t="str">
        <f>[1]REPORT!A36</f>
        <v>ATTITUDE</v>
      </c>
      <c r="G1" s="1" t="str">
        <f>[1]REPORT!A38</f>
        <v>INTEREST</v>
      </c>
      <c r="H1" s="1" t="str">
        <f>[1]REPORT!A40</f>
        <v>CLASS TR'S REMARKS</v>
      </c>
      <c r="I1" s="1" t="str">
        <f>REPORT!B33</f>
        <v>NAME OF HEADTEACHER</v>
      </c>
      <c r="J1" s="1" t="s">
        <v>6</v>
      </c>
      <c r="K1" s="2" t="s">
        <v>7</v>
      </c>
      <c r="L1" s="3" t="s">
        <v>8</v>
      </c>
      <c r="M1" s="4" t="s">
        <v>9</v>
      </c>
    </row>
    <row r="2" spans="1:17" ht="58.5" customHeight="1" thickBot="1">
      <c r="A2" s="5">
        <v>1</v>
      </c>
      <c r="B2" s="85" t="s">
        <v>114</v>
      </c>
      <c r="C2" s="6" t="s">
        <v>11</v>
      </c>
      <c r="D2" s="7" t="s">
        <v>19</v>
      </c>
      <c r="E2" s="7" t="s">
        <v>93</v>
      </c>
      <c r="F2" s="7" t="s">
        <v>98</v>
      </c>
      <c r="G2" s="7" t="s">
        <v>94</v>
      </c>
      <c r="H2" s="7" t="s">
        <v>13</v>
      </c>
      <c r="I2" s="8" t="s">
        <v>95</v>
      </c>
      <c r="J2" s="9"/>
      <c r="K2" s="10">
        <v>1</v>
      </c>
      <c r="L2" s="11">
        <v>2</v>
      </c>
      <c r="M2" s="12">
        <v>3</v>
      </c>
    </row>
    <row r="3" spans="1:17" ht="58.5" customHeight="1" thickBot="1">
      <c r="A3" s="13">
        <v>2</v>
      </c>
      <c r="B3" s="86" t="s">
        <v>14</v>
      </c>
      <c r="C3" s="14" t="s">
        <v>15</v>
      </c>
      <c r="D3" s="14" t="s">
        <v>16</v>
      </c>
      <c r="E3" s="7" t="s">
        <v>93</v>
      </c>
      <c r="F3" s="14"/>
      <c r="G3" s="14"/>
      <c r="H3" s="14"/>
      <c r="I3" s="15" t="str">
        <f>I2</f>
        <v>SANDRA</v>
      </c>
      <c r="J3" s="9"/>
      <c r="K3" s="16"/>
      <c r="L3" s="17"/>
      <c r="M3" s="18"/>
      <c r="N3" s="19"/>
      <c r="O3" s="19"/>
      <c r="P3" s="19"/>
      <c r="Q3" s="19"/>
    </row>
    <row r="4" spans="1:17" ht="58.5" customHeight="1" thickBot="1">
      <c r="A4" s="13">
        <v>3</v>
      </c>
      <c r="B4" s="86" t="s">
        <v>17</v>
      </c>
      <c r="C4" s="14" t="s">
        <v>18</v>
      </c>
      <c r="D4" s="14" t="s">
        <v>12</v>
      </c>
      <c r="E4" s="7" t="s">
        <v>93</v>
      </c>
      <c r="F4" s="14"/>
      <c r="G4" s="14"/>
      <c r="H4" s="14"/>
      <c r="I4" s="15" t="str">
        <f>I3</f>
        <v>SANDRA</v>
      </c>
      <c r="J4" s="9"/>
      <c r="K4" s="16"/>
      <c r="L4" s="17"/>
      <c r="M4" s="18"/>
      <c r="N4" s="19"/>
      <c r="O4" s="19"/>
      <c r="P4" s="19"/>
      <c r="Q4" s="19"/>
    </row>
    <row r="5" spans="1:17" ht="58.5" customHeight="1" thickBot="1">
      <c r="A5" s="13">
        <v>4</v>
      </c>
      <c r="B5" s="86" t="s">
        <v>20</v>
      </c>
      <c r="C5" s="14" t="s">
        <v>21</v>
      </c>
      <c r="D5" s="14" t="s">
        <v>19</v>
      </c>
      <c r="E5" s="7" t="s">
        <v>93</v>
      </c>
      <c r="F5" s="14"/>
      <c r="G5" s="14"/>
      <c r="H5" s="14"/>
      <c r="I5" s="8" t="str">
        <f>I4</f>
        <v>SANDRA</v>
      </c>
      <c r="J5" s="9"/>
      <c r="K5" s="16"/>
      <c r="L5" s="17"/>
      <c r="M5" s="18"/>
    </row>
  </sheetData>
  <dataValidations count="4">
    <dataValidation type="list" allowBlank="1" showInputMessage="1" showErrorMessage="1" sqref="H2:H5">
      <formula1>"Has Improved,Keep It Up,More Room For Improvement,Hard Working,Must Buck-up,Good at Maths,Good at English,Good at Science"</formula1>
    </dataValidation>
    <dataValidation type="list" allowBlank="1" showInputMessage="1" showErrorMessage="1" sqref="G2:G5">
      <formula1>"Running,Reading,Drumming,Foot-ball,Volley-ball,Singing,Dancing"</formula1>
    </dataValidation>
    <dataValidation type="list" allowBlank="1" showInputMessage="1" showErrorMessage="1" sqref="F2:F5">
      <formula1>"Hard Working,Dependable,Not Serious In Class,Lazy,Slow"</formula1>
    </dataValidation>
    <dataValidation type="list" allowBlank="1" showInputMessage="1" showErrorMessage="1" sqref="D2:D5">
      <formula1>"Promoted,Repeated,-"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2"/>
  <sheetViews>
    <sheetView showGridLines="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H4" sqref="H4"/>
    </sheetView>
  </sheetViews>
  <sheetFormatPr defaultRowHeight="15.75"/>
  <cols>
    <col min="1" max="1" width="3.875" style="97" bestFit="1" customWidth="1"/>
    <col min="2" max="2" width="27.75" style="142" bestFit="1" customWidth="1"/>
    <col min="3" max="3" width="8" style="68" bestFit="1" customWidth="1"/>
    <col min="4" max="4" width="9.375" style="68" bestFit="1" customWidth="1"/>
    <col min="5" max="5" width="8" style="68" bestFit="1" customWidth="1"/>
    <col min="6" max="6" width="6.25" style="97" bestFit="1" customWidth="1"/>
    <col min="7" max="7" width="7.125" style="97" bestFit="1" customWidth="1"/>
    <col min="8" max="8" width="10.625" style="68" bestFit="1" customWidth="1"/>
    <col min="9" max="9" width="7.125" style="97" bestFit="1" customWidth="1"/>
    <col min="10" max="10" width="9.25" style="97" bestFit="1" customWidth="1"/>
    <col min="11" max="11" width="6.625" style="97" bestFit="1" customWidth="1"/>
    <col min="12" max="12" width="6.25" style="97" customWidth="1"/>
    <col min="13" max="13" width="1.5" style="24" customWidth="1"/>
    <col min="14" max="16384" width="9" style="24"/>
  </cols>
  <sheetData>
    <row r="1" spans="1:15" ht="36" customHeight="1">
      <c r="A1" s="235" t="s">
        <v>50</v>
      </c>
      <c r="B1" s="233" t="s">
        <v>3</v>
      </c>
      <c r="C1" s="136" t="s">
        <v>118</v>
      </c>
      <c r="D1" s="136" t="s">
        <v>119</v>
      </c>
      <c r="E1" s="136" t="s">
        <v>118</v>
      </c>
      <c r="F1" s="116" t="s">
        <v>0</v>
      </c>
      <c r="G1" s="116" t="s">
        <v>120</v>
      </c>
      <c r="H1" s="136" t="s">
        <v>52</v>
      </c>
      <c r="I1" s="116" t="s">
        <v>120</v>
      </c>
      <c r="J1" s="117" t="s">
        <v>121</v>
      </c>
      <c r="K1" s="235" t="s">
        <v>122</v>
      </c>
      <c r="L1" s="239" t="s">
        <v>53</v>
      </c>
      <c r="M1" s="98"/>
    </row>
    <row r="2" spans="1:15" ht="16.5" thickBot="1">
      <c r="A2" s="236"/>
      <c r="B2" s="234"/>
      <c r="C2" s="137" t="s">
        <v>123</v>
      </c>
      <c r="D2" s="137" t="s">
        <v>124</v>
      </c>
      <c r="E2" s="137" t="s">
        <v>125</v>
      </c>
      <c r="F2" s="119">
        <v>100</v>
      </c>
      <c r="G2" s="120" t="s">
        <v>126</v>
      </c>
      <c r="H2" s="137" t="s">
        <v>127</v>
      </c>
      <c r="I2" s="120" t="s">
        <v>126</v>
      </c>
      <c r="J2" s="121" t="s">
        <v>128</v>
      </c>
      <c r="K2" s="236"/>
      <c r="L2" s="240"/>
      <c r="M2" s="98"/>
      <c r="N2" s="237" t="s">
        <v>59</v>
      </c>
      <c r="O2" s="237"/>
    </row>
    <row r="3" spans="1:15">
      <c r="A3" s="99">
        <f>NAMES!A2</f>
        <v>1</v>
      </c>
      <c r="B3" s="138" t="str">
        <f>NAMES!B2</f>
        <v>Jacob</v>
      </c>
      <c r="C3" s="100">
        <v>30</v>
      </c>
      <c r="D3" s="100">
        <v>30</v>
      </c>
      <c r="E3" s="100">
        <v>40</v>
      </c>
      <c r="F3" s="101">
        <f>SUM(C3,D3,E3)</f>
        <v>100</v>
      </c>
      <c r="G3" s="101">
        <f>F3/100*50</f>
        <v>50</v>
      </c>
      <c r="H3" s="100">
        <v>100</v>
      </c>
      <c r="I3" s="102">
        <f>H3/100*50</f>
        <v>50</v>
      </c>
      <c r="J3" s="101">
        <f>I3+G3</f>
        <v>100</v>
      </c>
      <c r="K3" s="102">
        <f>LOOKUP(J3,{0,65,70,75,80},{5,4,3,2,1})</f>
        <v>1</v>
      </c>
      <c r="L3" s="103" t="str">
        <f>CHOOSE(RANK(J3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1st</v>
      </c>
      <c r="M3" s="98"/>
      <c r="N3" s="238" t="str">
        <f>SUBJECTS!C2</f>
        <v>ENGLISH LANGUAGE</v>
      </c>
      <c r="O3" s="238"/>
    </row>
    <row r="4" spans="1:15">
      <c r="A4" s="104">
        <f>NAMES!A3</f>
        <v>2</v>
      </c>
      <c r="B4" s="139" t="str">
        <f>NAMES!B3</f>
        <v>BBBBBBBB NNNNNN LLLLLLLLLL</v>
      </c>
      <c r="C4" s="105"/>
      <c r="D4" s="105"/>
      <c r="E4" s="105"/>
      <c r="F4" s="106">
        <f t="shared" ref="F4:F67" si="0">SUM(C4,D4,E4)</f>
        <v>0</v>
      </c>
      <c r="G4" s="106">
        <f t="shared" ref="G4:G67" si="1">F4/100*50</f>
        <v>0</v>
      </c>
      <c r="H4" s="105"/>
      <c r="I4" s="107">
        <f t="shared" ref="I4:I67" si="2">H4/100*50</f>
        <v>0</v>
      </c>
      <c r="J4" s="106">
        <f t="shared" ref="J4:J67" si="3">I4+G4</f>
        <v>0</v>
      </c>
      <c r="K4" s="107">
        <f>LOOKUP(J4,{0,65,70,75,80},{5,4,3,2,1})</f>
        <v>5</v>
      </c>
      <c r="L4" s="108" t="str">
        <f t="shared" ref="L4:L67" si="4">CHOOSE(RANK(J4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4" s="98"/>
    </row>
    <row r="5" spans="1:15">
      <c r="A5" s="104">
        <f>NAMES!A4</f>
        <v>3</v>
      </c>
      <c r="B5" s="139" t="str">
        <f>NAMES!B4</f>
        <v>mimi</v>
      </c>
      <c r="C5" s="105"/>
      <c r="D5" s="105"/>
      <c r="E5" s="105"/>
      <c r="F5" s="106">
        <f t="shared" si="0"/>
        <v>0</v>
      </c>
      <c r="G5" s="106">
        <f t="shared" si="1"/>
        <v>0</v>
      </c>
      <c r="H5" s="105"/>
      <c r="I5" s="107">
        <f t="shared" si="2"/>
        <v>0</v>
      </c>
      <c r="J5" s="106">
        <f t="shared" si="3"/>
        <v>0</v>
      </c>
      <c r="K5" s="107">
        <f>LOOKUP(J5,{0,65,70,75,80},{5,4,3,2,1})</f>
        <v>5</v>
      </c>
      <c r="L5" s="108" t="str">
        <f t="shared" si="4"/>
        <v>2nd</v>
      </c>
      <c r="M5" s="98"/>
      <c r="N5" s="70"/>
      <c r="O5" s="70"/>
    </row>
    <row r="6" spans="1:15">
      <c r="A6" s="104">
        <f>NAMES!A5</f>
        <v>4</v>
      </c>
      <c r="B6" s="139" t="str">
        <f>NAMES!B5</f>
        <v>POPE BEN TERN</v>
      </c>
      <c r="C6" s="105"/>
      <c r="D6" s="105"/>
      <c r="E6" s="105"/>
      <c r="F6" s="106">
        <f t="shared" si="0"/>
        <v>0</v>
      </c>
      <c r="G6" s="106">
        <f t="shared" si="1"/>
        <v>0</v>
      </c>
      <c r="H6" s="105"/>
      <c r="I6" s="107">
        <f t="shared" si="2"/>
        <v>0</v>
      </c>
      <c r="J6" s="106">
        <f t="shared" si="3"/>
        <v>0</v>
      </c>
      <c r="K6" s="107">
        <f>LOOKUP(J6,{0,65,70,75,80},{5,4,3,2,1})</f>
        <v>5</v>
      </c>
      <c r="L6" s="108" t="str">
        <f t="shared" si="4"/>
        <v>2nd</v>
      </c>
      <c r="M6" s="98"/>
      <c r="N6" s="70"/>
      <c r="O6" s="70"/>
    </row>
    <row r="7" spans="1:15">
      <c r="A7" s="104" t="e">
        <f>NAMES!#REF!</f>
        <v>#REF!</v>
      </c>
      <c r="B7" s="139" t="e">
        <f>NAMES!#REF!</f>
        <v>#REF!</v>
      </c>
      <c r="C7" s="105"/>
      <c r="D7" s="105"/>
      <c r="E7" s="105"/>
      <c r="F7" s="106">
        <f t="shared" si="0"/>
        <v>0</v>
      </c>
      <c r="G7" s="106">
        <f t="shared" si="1"/>
        <v>0</v>
      </c>
      <c r="H7" s="105"/>
      <c r="I7" s="107">
        <f t="shared" si="2"/>
        <v>0</v>
      </c>
      <c r="J7" s="106">
        <f t="shared" si="3"/>
        <v>0</v>
      </c>
      <c r="K7" s="107">
        <f>LOOKUP(J7,{0,65,70,75,80},{5,4,3,2,1})</f>
        <v>5</v>
      </c>
      <c r="L7" s="108" t="str">
        <f t="shared" si="4"/>
        <v>2nd</v>
      </c>
      <c r="M7" s="98"/>
      <c r="N7" s="70"/>
      <c r="O7" s="70"/>
    </row>
    <row r="8" spans="1:15">
      <c r="A8" s="104" t="e">
        <f>NAMES!#REF!</f>
        <v>#REF!</v>
      </c>
      <c r="B8" s="139" t="e">
        <f>NAMES!#REF!</f>
        <v>#REF!</v>
      </c>
      <c r="C8" s="105"/>
      <c r="D8" s="105"/>
      <c r="E8" s="105"/>
      <c r="F8" s="106">
        <f t="shared" si="0"/>
        <v>0</v>
      </c>
      <c r="G8" s="106">
        <f t="shared" si="1"/>
        <v>0</v>
      </c>
      <c r="H8" s="105"/>
      <c r="I8" s="107">
        <f t="shared" si="2"/>
        <v>0</v>
      </c>
      <c r="J8" s="106">
        <f t="shared" si="3"/>
        <v>0</v>
      </c>
      <c r="K8" s="107">
        <f>LOOKUP(J8,{0,65,70,75,80},{5,4,3,2,1})</f>
        <v>5</v>
      </c>
      <c r="L8" s="108" t="str">
        <f t="shared" si="4"/>
        <v>2nd</v>
      </c>
      <c r="M8" s="98"/>
      <c r="N8" s="70"/>
      <c r="O8" s="70"/>
    </row>
    <row r="9" spans="1:15">
      <c r="A9" s="104" t="e">
        <f>NAMES!#REF!</f>
        <v>#REF!</v>
      </c>
      <c r="B9" s="139" t="e">
        <f>NAMES!#REF!</f>
        <v>#REF!</v>
      </c>
      <c r="C9" s="105"/>
      <c r="D9" s="105"/>
      <c r="E9" s="105"/>
      <c r="F9" s="106">
        <f t="shared" si="0"/>
        <v>0</v>
      </c>
      <c r="G9" s="106">
        <f t="shared" si="1"/>
        <v>0</v>
      </c>
      <c r="H9" s="105"/>
      <c r="I9" s="107">
        <f t="shared" si="2"/>
        <v>0</v>
      </c>
      <c r="J9" s="106">
        <f t="shared" si="3"/>
        <v>0</v>
      </c>
      <c r="K9" s="107">
        <f>LOOKUP(J9,{0,65,70,75,80},{5,4,3,2,1})</f>
        <v>5</v>
      </c>
      <c r="L9" s="108" t="str">
        <f t="shared" si="4"/>
        <v>2nd</v>
      </c>
      <c r="M9" s="98"/>
      <c r="N9" s="70"/>
      <c r="O9" s="70"/>
    </row>
    <row r="10" spans="1:15">
      <c r="A10" s="104" t="e">
        <f>NAMES!#REF!</f>
        <v>#REF!</v>
      </c>
      <c r="B10" s="139" t="e">
        <f>NAMES!#REF!</f>
        <v>#REF!</v>
      </c>
      <c r="C10" s="105"/>
      <c r="D10" s="105"/>
      <c r="E10" s="105"/>
      <c r="F10" s="106">
        <f t="shared" si="0"/>
        <v>0</v>
      </c>
      <c r="G10" s="106">
        <f t="shared" si="1"/>
        <v>0</v>
      </c>
      <c r="H10" s="105"/>
      <c r="I10" s="107">
        <f t="shared" si="2"/>
        <v>0</v>
      </c>
      <c r="J10" s="106">
        <f t="shared" si="3"/>
        <v>0</v>
      </c>
      <c r="K10" s="107">
        <f>LOOKUP(J10,{0,65,70,75,80},{5,4,3,2,1})</f>
        <v>5</v>
      </c>
      <c r="L10" s="108" t="str">
        <f t="shared" si="4"/>
        <v>2nd</v>
      </c>
      <c r="M10" s="98"/>
    </row>
    <row r="11" spans="1:15">
      <c r="A11" s="104" t="e">
        <f>NAMES!#REF!</f>
        <v>#REF!</v>
      </c>
      <c r="B11" s="139" t="e">
        <f>NAMES!#REF!</f>
        <v>#REF!</v>
      </c>
      <c r="C11" s="105"/>
      <c r="D11" s="105"/>
      <c r="E11" s="105"/>
      <c r="F11" s="106">
        <f t="shared" si="0"/>
        <v>0</v>
      </c>
      <c r="G11" s="106">
        <f t="shared" si="1"/>
        <v>0</v>
      </c>
      <c r="H11" s="105"/>
      <c r="I11" s="107">
        <f t="shared" si="2"/>
        <v>0</v>
      </c>
      <c r="J11" s="106">
        <f t="shared" si="3"/>
        <v>0</v>
      </c>
      <c r="K11" s="107">
        <f>LOOKUP(J11,{0,65,70,75,80},{5,4,3,2,1})</f>
        <v>5</v>
      </c>
      <c r="L11" s="108" t="str">
        <f t="shared" si="4"/>
        <v>2nd</v>
      </c>
      <c r="M11" s="98"/>
    </row>
    <row r="12" spans="1:15">
      <c r="A12" s="104" t="e">
        <f>NAMES!#REF!</f>
        <v>#REF!</v>
      </c>
      <c r="B12" s="139" t="e">
        <f>NAMES!#REF!</f>
        <v>#REF!</v>
      </c>
      <c r="C12" s="105"/>
      <c r="D12" s="105"/>
      <c r="E12" s="105"/>
      <c r="F12" s="106">
        <f t="shared" si="0"/>
        <v>0</v>
      </c>
      <c r="G12" s="106">
        <f t="shared" si="1"/>
        <v>0</v>
      </c>
      <c r="H12" s="105"/>
      <c r="I12" s="107">
        <f t="shared" si="2"/>
        <v>0</v>
      </c>
      <c r="J12" s="106">
        <f t="shared" si="3"/>
        <v>0</v>
      </c>
      <c r="K12" s="107">
        <f>LOOKUP(J12,{0,65,70,75,80},{5,4,3,2,1})</f>
        <v>5</v>
      </c>
      <c r="L12" s="108" t="str">
        <f t="shared" si="4"/>
        <v>2nd</v>
      </c>
      <c r="M12" s="98"/>
    </row>
    <row r="13" spans="1:15">
      <c r="A13" s="104" t="e">
        <f>NAMES!#REF!</f>
        <v>#REF!</v>
      </c>
      <c r="B13" s="139" t="e">
        <f>NAMES!#REF!</f>
        <v>#REF!</v>
      </c>
      <c r="C13" s="105"/>
      <c r="D13" s="105"/>
      <c r="E13" s="105"/>
      <c r="F13" s="106">
        <f t="shared" si="0"/>
        <v>0</v>
      </c>
      <c r="G13" s="106">
        <f t="shared" si="1"/>
        <v>0</v>
      </c>
      <c r="H13" s="105"/>
      <c r="I13" s="107">
        <f t="shared" si="2"/>
        <v>0</v>
      </c>
      <c r="J13" s="106">
        <f t="shared" si="3"/>
        <v>0</v>
      </c>
      <c r="K13" s="107">
        <f>LOOKUP(J13,{0,65,70,75,80},{5,4,3,2,1})</f>
        <v>5</v>
      </c>
      <c r="L13" s="108" t="str">
        <f t="shared" si="4"/>
        <v>2nd</v>
      </c>
      <c r="M13" s="98"/>
    </row>
    <row r="14" spans="1:15">
      <c r="A14" s="104" t="e">
        <f>NAMES!#REF!</f>
        <v>#REF!</v>
      </c>
      <c r="B14" s="139" t="e">
        <f>NAMES!#REF!</f>
        <v>#REF!</v>
      </c>
      <c r="C14" s="105"/>
      <c r="D14" s="105"/>
      <c r="E14" s="105"/>
      <c r="F14" s="106">
        <f t="shared" si="0"/>
        <v>0</v>
      </c>
      <c r="G14" s="106">
        <f t="shared" si="1"/>
        <v>0</v>
      </c>
      <c r="H14" s="105"/>
      <c r="I14" s="107">
        <f t="shared" si="2"/>
        <v>0</v>
      </c>
      <c r="J14" s="106">
        <f t="shared" si="3"/>
        <v>0</v>
      </c>
      <c r="K14" s="107">
        <f>LOOKUP(J14,{0,65,70,75,80},{5,4,3,2,1})</f>
        <v>5</v>
      </c>
      <c r="L14" s="108" t="str">
        <f t="shared" si="4"/>
        <v>2nd</v>
      </c>
      <c r="M14" s="98"/>
    </row>
    <row r="15" spans="1:15">
      <c r="A15" s="104" t="e">
        <f>NAMES!#REF!</f>
        <v>#REF!</v>
      </c>
      <c r="B15" s="139" t="e">
        <f>NAMES!#REF!</f>
        <v>#REF!</v>
      </c>
      <c r="C15" s="105"/>
      <c r="D15" s="105"/>
      <c r="E15" s="105"/>
      <c r="F15" s="106">
        <f t="shared" si="0"/>
        <v>0</v>
      </c>
      <c r="G15" s="106">
        <f t="shared" si="1"/>
        <v>0</v>
      </c>
      <c r="H15" s="105"/>
      <c r="I15" s="107">
        <f t="shared" si="2"/>
        <v>0</v>
      </c>
      <c r="J15" s="106">
        <f t="shared" si="3"/>
        <v>0</v>
      </c>
      <c r="K15" s="107">
        <f>LOOKUP(J15,{0,65,70,75,80},{5,4,3,2,1})</f>
        <v>5</v>
      </c>
      <c r="L15" s="108" t="str">
        <f t="shared" si="4"/>
        <v>2nd</v>
      </c>
      <c r="M15" s="98"/>
    </row>
    <row r="16" spans="1:15">
      <c r="A16" s="104" t="e">
        <f>NAMES!#REF!</f>
        <v>#REF!</v>
      </c>
      <c r="B16" s="139" t="e">
        <f>NAMES!#REF!</f>
        <v>#REF!</v>
      </c>
      <c r="C16" s="105"/>
      <c r="D16" s="105"/>
      <c r="E16" s="105"/>
      <c r="F16" s="106">
        <f t="shared" si="0"/>
        <v>0</v>
      </c>
      <c r="G16" s="106">
        <f t="shared" si="1"/>
        <v>0</v>
      </c>
      <c r="H16" s="105"/>
      <c r="I16" s="107">
        <f t="shared" si="2"/>
        <v>0</v>
      </c>
      <c r="J16" s="106">
        <f t="shared" si="3"/>
        <v>0</v>
      </c>
      <c r="K16" s="107">
        <f>LOOKUP(J16,{0,65,70,75,80},{5,4,3,2,1})</f>
        <v>5</v>
      </c>
      <c r="L16" s="108" t="str">
        <f t="shared" si="4"/>
        <v>2nd</v>
      </c>
      <c r="M16" s="98"/>
    </row>
    <row r="17" spans="1:13">
      <c r="A17" s="104" t="e">
        <f>NAMES!#REF!</f>
        <v>#REF!</v>
      </c>
      <c r="B17" s="139" t="e">
        <f>NAMES!#REF!</f>
        <v>#REF!</v>
      </c>
      <c r="C17" s="105"/>
      <c r="D17" s="105"/>
      <c r="E17" s="105"/>
      <c r="F17" s="106">
        <f t="shared" si="0"/>
        <v>0</v>
      </c>
      <c r="G17" s="106">
        <f t="shared" si="1"/>
        <v>0</v>
      </c>
      <c r="H17" s="105"/>
      <c r="I17" s="107">
        <f t="shared" si="2"/>
        <v>0</v>
      </c>
      <c r="J17" s="106">
        <f t="shared" si="3"/>
        <v>0</v>
      </c>
      <c r="K17" s="107">
        <f>LOOKUP(J17,{0,65,70,75,80},{5,4,3,2,1})</f>
        <v>5</v>
      </c>
      <c r="L17" s="108" t="str">
        <f t="shared" si="4"/>
        <v>2nd</v>
      </c>
      <c r="M17" s="98"/>
    </row>
    <row r="18" spans="1:13">
      <c r="A18" s="104" t="e">
        <f>NAMES!#REF!</f>
        <v>#REF!</v>
      </c>
      <c r="B18" s="139" t="e">
        <f>NAMES!#REF!</f>
        <v>#REF!</v>
      </c>
      <c r="C18" s="105"/>
      <c r="D18" s="105"/>
      <c r="E18" s="105"/>
      <c r="F18" s="106">
        <f t="shared" si="0"/>
        <v>0</v>
      </c>
      <c r="G18" s="106">
        <f t="shared" si="1"/>
        <v>0</v>
      </c>
      <c r="H18" s="105"/>
      <c r="I18" s="107">
        <f t="shared" si="2"/>
        <v>0</v>
      </c>
      <c r="J18" s="106">
        <f t="shared" si="3"/>
        <v>0</v>
      </c>
      <c r="K18" s="107">
        <f>LOOKUP(J18,{0,65,70,75,80},{5,4,3,2,1})</f>
        <v>5</v>
      </c>
      <c r="L18" s="108" t="str">
        <f t="shared" si="4"/>
        <v>2nd</v>
      </c>
      <c r="M18" s="98"/>
    </row>
    <row r="19" spans="1:13">
      <c r="A19" s="104" t="e">
        <f>NAMES!#REF!</f>
        <v>#REF!</v>
      </c>
      <c r="B19" s="139" t="e">
        <f>NAMES!#REF!</f>
        <v>#REF!</v>
      </c>
      <c r="C19" s="105"/>
      <c r="D19" s="105"/>
      <c r="E19" s="105"/>
      <c r="F19" s="106">
        <f t="shared" si="0"/>
        <v>0</v>
      </c>
      <c r="G19" s="106">
        <f t="shared" si="1"/>
        <v>0</v>
      </c>
      <c r="H19" s="105"/>
      <c r="I19" s="107">
        <f t="shared" si="2"/>
        <v>0</v>
      </c>
      <c r="J19" s="106">
        <f t="shared" si="3"/>
        <v>0</v>
      </c>
      <c r="K19" s="107">
        <f>LOOKUP(J19,{0,65,70,75,80},{5,4,3,2,1})</f>
        <v>5</v>
      </c>
      <c r="L19" s="108" t="str">
        <f t="shared" si="4"/>
        <v>2nd</v>
      </c>
      <c r="M19" s="98"/>
    </row>
    <row r="20" spans="1:13">
      <c r="A20" s="104" t="e">
        <f>NAMES!#REF!</f>
        <v>#REF!</v>
      </c>
      <c r="B20" s="139" t="e">
        <f>NAMES!#REF!</f>
        <v>#REF!</v>
      </c>
      <c r="C20" s="105"/>
      <c r="D20" s="105"/>
      <c r="E20" s="105"/>
      <c r="F20" s="106">
        <f t="shared" si="0"/>
        <v>0</v>
      </c>
      <c r="G20" s="106">
        <f t="shared" si="1"/>
        <v>0</v>
      </c>
      <c r="H20" s="105"/>
      <c r="I20" s="107">
        <f t="shared" si="2"/>
        <v>0</v>
      </c>
      <c r="J20" s="106">
        <f t="shared" si="3"/>
        <v>0</v>
      </c>
      <c r="K20" s="107">
        <f>LOOKUP(J20,{0,65,70,75,80},{5,4,3,2,1})</f>
        <v>5</v>
      </c>
      <c r="L20" s="108" t="str">
        <f t="shared" si="4"/>
        <v>2nd</v>
      </c>
      <c r="M20" s="98"/>
    </row>
    <row r="21" spans="1:13">
      <c r="A21" s="104" t="e">
        <f>NAMES!#REF!</f>
        <v>#REF!</v>
      </c>
      <c r="B21" s="139" t="e">
        <f>NAMES!#REF!</f>
        <v>#REF!</v>
      </c>
      <c r="C21" s="105"/>
      <c r="D21" s="105"/>
      <c r="E21" s="105"/>
      <c r="F21" s="106">
        <f t="shared" si="0"/>
        <v>0</v>
      </c>
      <c r="G21" s="106">
        <f t="shared" si="1"/>
        <v>0</v>
      </c>
      <c r="H21" s="105"/>
      <c r="I21" s="107">
        <f t="shared" si="2"/>
        <v>0</v>
      </c>
      <c r="J21" s="106">
        <f t="shared" si="3"/>
        <v>0</v>
      </c>
      <c r="K21" s="107">
        <f>LOOKUP(J21,{0,65,70,75,80},{5,4,3,2,1})</f>
        <v>5</v>
      </c>
      <c r="L21" s="108" t="str">
        <f t="shared" si="4"/>
        <v>2nd</v>
      </c>
      <c r="M21" s="98"/>
    </row>
    <row r="22" spans="1:13">
      <c r="A22" s="104" t="e">
        <f>NAMES!#REF!</f>
        <v>#REF!</v>
      </c>
      <c r="B22" s="139" t="e">
        <f>NAMES!#REF!</f>
        <v>#REF!</v>
      </c>
      <c r="C22" s="105"/>
      <c r="D22" s="105"/>
      <c r="E22" s="105"/>
      <c r="F22" s="106">
        <f t="shared" si="0"/>
        <v>0</v>
      </c>
      <c r="G22" s="106">
        <f t="shared" si="1"/>
        <v>0</v>
      </c>
      <c r="H22" s="105"/>
      <c r="I22" s="107">
        <f t="shared" si="2"/>
        <v>0</v>
      </c>
      <c r="J22" s="106">
        <f t="shared" si="3"/>
        <v>0</v>
      </c>
      <c r="K22" s="107">
        <f>LOOKUP(J22,{0,65,70,75,80},{5,4,3,2,1})</f>
        <v>5</v>
      </c>
      <c r="L22" s="108" t="str">
        <f t="shared" si="4"/>
        <v>2nd</v>
      </c>
      <c r="M22" s="98"/>
    </row>
    <row r="23" spans="1:13">
      <c r="A23" s="104" t="e">
        <f>NAMES!#REF!</f>
        <v>#REF!</v>
      </c>
      <c r="B23" s="139" t="e">
        <f>NAMES!#REF!</f>
        <v>#REF!</v>
      </c>
      <c r="C23" s="105"/>
      <c r="D23" s="105"/>
      <c r="E23" s="105"/>
      <c r="F23" s="106">
        <f t="shared" si="0"/>
        <v>0</v>
      </c>
      <c r="G23" s="106">
        <f t="shared" si="1"/>
        <v>0</v>
      </c>
      <c r="H23" s="105"/>
      <c r="I23" s="107">
        <f t="shared" si="2"/>
        <v>0</v>
      </c>
      <c r="J23" s="106">
        <f t="shared" si="3"/>
        <v>0</v>
      </c>
      <c r="K23" s="107">
        <f>LOOKUP(J23,{0,65,70,75,80},{5,4,3,2,1})</f>
        <v>5</v>
      </c>
      <c r="L23" s="108" t="str">
        <f t="shared" si="4"/>
        <v>2nd</v>
      </c>
      <c r="M23" s="98"/>
    </row>
    <row r="24" spans="1:13">
      <c r="A24" s="104" t="e">
        <f>NAMES!#REF!</f>
        <v>#REF!</v>
      </c>
      <c r="B24" s="139" t="e">
        <f>NAMES!#REF!</f>
        <v>#REF!</v>
      </c>
      <c r="C24" s="105"/>
      <c r="D24" s="105"/>
      <c r="E24" s="105"/>
      <c r="F24" s="106">
        <f t="shared" si="0"/>
        <v>0</v>
      </c>
      <c r="G24" s="106">
        <f t="shared" si="1"/>
        <v>0</v>
      </c>
      <c r="H24" s="105"/>
      <c r="I24" s="107">
        <f t="shared" si="2"/>
        <v>0</v>
      </c>
      <c r="J24" s="106">
        <f t="shared" si="3"/>
        <v>0</v>
      </c>
      <c r="K24" s="107">
        <f>LOOKUP(J24,{0,65,70,75,80},{5,4,3,2,1})</f>
        <v>5</v>
      </c>
      <c r="L24" s="108" t="str">
        <f t="shared" si="4"/>
        <v>2nd</v>
      </c>
      <c r="M24" s="98"/>
    </row>
    <row r="25" spans="1:13">
      <c r="A25" s="104" t="e">
        <f>NAMES!#REF!</f>
        <v>#REF!</v>
      </c>
      <c r="B25" s="139" t="e">
        <f>NAMES!#REF!</f>
        <v>#REF!</v>
      </c>
      <c r="C25" s="105"/>
      <c r="D25" s="105"/>
      <c r="E25" s="105"/>
      <c r="F25" s="106">
        <f t="shared" si="0"/>
        <v>0</v>
      </c>
      <c r="G25" s="106">
        <f t="shared" si="1"/>
        <v>0</v>
      </c>
      <c r="H25" s="105"/>
      <c r="I25" s="107">
        <f t="shared" si="2"/>
        <v>0</v>
      </c>
      <c r="J25" s="106">
        <f t="shared" si="3"/>
        <v>0</v>
      </c>
      <c r="K25" s="107">
        <f>LOOKUP(J25,{0,65,70,75,80},{5,4,3,2,1})</f>
        <v>5</v>
      </c>
      <c r="L25" s="108" t="str">
        <f t="shared" si="4"/>
        <v>2nd</v>
      </c>
      <c r="M25" s="98"/>
    </row>
    <row r="26" spans="1:13">
      <c r="A26" s="104" t="e">
        <f>NAMES!#REF!</f>
        <v>#REF!</v>
      </c>
      <c r="B26" s="139" t="e">
        <f>NAMES!#REF!</f>
        <v>#REF!</v>
      </c>
      <c r="C26" s="105"/>
      <c r="D26" s="105"/>
      <c r="E26" s="105"/>
      <c r="F26" s="106">
        <f t="shared" si="0"/>
        <v>0</v>
      </c>
      <c r="G26" s="106">
        <f t="shared" si="1"/>
        <v>0</v>
      </c>
      <c r="H26" s="105"/>
      <c r="I26" s="107">
        <f t="shared" si="2"/>
        <v>0</v>
      </c>
      <c r="J26" s="106">
        <f t="shared" si="3"/>
        <v>0</v>
      </c>
      <c r="K26" s="107">
        <f>LOOKUP(J26,{0,65,70,75,80},{5,4,3,2,1})</f>
        <v>5</v>
      </c>
      <c r="L26" s="108" t="str">
        <f t="shared" si="4"/>
        <v>2nd</v>
      </c>
      <c r="M26" s="98"/>
    </row>
    <row r="27" spans="1:13">
      <c r="A27" s="104" t="e">
        <f>NAMES!#REF!</f>
        <v>#REF!</v>
      </c>
      <c r="B27" s="139" t="e">
        <f>NAMES!#REF!</f>
        <v>#REF!</v>
      </c>
      <c r="C27" s="105"/>
      <c r="D27" s="105"/>
      <c r="E27" s="105"/>
      <c r="F27" s="106">
        <f t="shared" si="0"/>
        <v>0</v>
      </c>
      <c r="G27" s="106">
        <f t="shared" si="1"/>
        <v>0</v>
      </c>
      <c r="H27" s="105"/>
      <c r="I27" s="107">
        <f t="shared" si="2"/>
        <v>0</v>
      </c>
      <c r="J27" s="106">
        <f t="shared" si="3"/>
        <v>0</v>
      </c>
      <c r="K27" s="107">
        <f>LOOKUP(J27,{0,65,70,75,80},{5,4,3,2,1})</f>
        <v>5</v>
      </c>
      <c r="L27" s="108" t="str">
        <f t="shared" si="4"/>
        <v>2nd</v>
      </c>
      <c r="M27" s="98"/>
    </row>
    <row r="28" spans="1:13">
      <c r="A28" s="104" t="e">
        <f>NAMES!#REF!</f>
        <v>#REF!</v>
      </c>
      <c r="B28" s="139" t="e">
        <f>NAMES!#REF!</f>
        <v>#REF!</v>
      </c>
      <c r="C28" s="105"/>
      <c r="D28" s="105"/>
      <c r="E28" s="105"/>
      <c r="F28" s="106">
        <f t="shared" si="0"/>
        <v>0</v>
      </c>
      <c r="G28" s="106">
        <f t="shared" si="1"/>
        <v>0</v>
      </c>
      <c r="H28" s="105"/>
      <c r="I28" s="107">
        <f t="shared" si="2"/>
        <v>0</v>
      </c>
      <c r="J28" s="106">
        <f t="shared" si="3"/>
        <v>0</v>
      </c>
      <c r="K28" s="107">
        <f>LOOKUP(J28,{0,65,70,75,80},{5,4,3,2,1})</f>
        <v>5</v>
      </c>
      <c r="L28" s="108" t="str">
        <f t="shared" si="4"/>
        <v>2nd</v>
      </c>
      <c r="M28" s="98"/>
    </row>
    <row r="29" spans="1:13">
      <c r="A29" s="104" t="e">
        <f>NAMES!#REF!</f>
        <v>#REF!</v>
      </c>
      <c r="B29" s="139" t="e">
        <f>NAMES!#REF!</f>
        <v>#REF!</v>
      </c>
      <c r="C29" s="105"/>
      <c r="D29" s="105"/>
      <c r="E29" s="105"/>
      <c r="F29" s="106">
        <f t="shared" si="0"/>
        <v>0</v>
      </c>
      <c r="G29" s="106">
        <f t="shared" si="1"/>
        <v>0</v>
      </c>
      <c r="H29" s="105"/>
      <c r="I29" s="107">
        <f t="shared" si="2"/>
        <v>0</v>
      </c>
      <c r="J29" s="106">
        <f t="shared" si="3"/>
        <v>0</v>
      </c>
      <c r="K29" s="107">
        <f>LOOKUP(J29,{0,65,70,75,80},{5,4,3,2,1})</f>
        <v>5</v>
      </c>
      <c r="L29" s="108" t="str">
        <f t="shared" si="4"/>
        <v>2nd</v>
      </c>
      <c r="M29" s="98"/>
    </row>
    <row r="30" spans="1:13">
      <c r="A30" s="104" t="e">
        <f>NAMES!#REF!</f>
        <v>#REF!</v>
      </c>
      <c r="B30" s="139" t="e">
        <f>NAMES!#REF!</f>
        <v>#REF!</v>
      </c>
      <c r="C30" s="105"/>
      <c r="D30" s="105"/>
      <c r="E30" s="105"/>
      <c r="F30" s="106">
        <f t="shared" si="0"/>
        <v>0</v>
      </c>
      <c r="G30" s="106">
        <f t="shared" si="1"/>
        <v>0</v>
      </c>
      <c r="H30" s="105"/>
      <c r="I30" s="107">
        <f t="shared" si="2"/>
        <v>0</v>
      </c>
      <c r="J30" s="106">
        <f t="shared" si="3"/>
        <v>0</v>
      </c>
      <c r="K30" s="107">
        <f>LOOKUP(J30,{0,65,70,75,80},{5,4,3,2,1})</f>
        <v>5</v>
      </c>
      <c r="L30" s="108" t="str">
        <f t="shared" si="4"/>
        <v>2nd</v>
      </c>
      <c r="M30" s="98"/>
    </row>
    <row r="31" spans="1:13">
      <c r="A31" s="104" t="e">
        <f>NAMES!#REF!</f>
        <v>#REF!</v>
      </c>
      <c r="B31" s="139" t="e">
        <f>NAMES!#REF!</f>
        <v>#REF!</v>
      </c>
      <c r="C31" s="105"/>
      <c r="D31" s="105"/>
      <c r="E31" s="105"/>
      <c r="F31" s="106">
        <f t="shared" si="0"/>
        <v>0</v>
      </c>
      <c r="G31" s="106">
        <f t="shared" si="1"/>
        <v>0</v>
      </c>
      <c r="H31" s="105"/>
      <c r="I31" s="107">
        <f t="shared" si="2"/>
        <v>0</v>
      </c>
      <c r="J31" s="106">
        <f t="shared" si="3"/>
        <v>0</v>
      </c>
      <c r="K31" s="107">
        <f>LOOKUP(J31,{0,65,70,75,80},{5,4,3,2,1})</f>
        <v>5</v>
      </c>
      <c r="L31" s="108" t="str">
        <f t="shared" si="4"/>
        <v>2nd</v>
      </c>
      <c r="M31" s="98"/>
    </row>
    <row r="32" spans="1:13">
      <c r="A32" s="104" t="e">
        <f>NAMES!#REF!</f>
        <v>#REF!</v>
      </c>
      <c r="B32" s="139" t="e">
        <f>NAMES!#REF!</f>
        <v>#REF!</v>
      </c>
      <c r="C32" s="105"/>
      <c r="D32" s="105"/>
      <c r="E32" s="105"/>
      <c r="F32" s="106">
        <f t="shared" si="0"/>
        <v>0</v>
      </c>
      <c r="G32" s="106">
        <f t="shared" si="1"/>
        <v>0</v>
      </c>
      <c r="H32" s="105"/>
      <c r="I32" s="107">
        <f t="shared" si="2"/>
        <v>0</v>
      </c>
      <c r="J32" s="106">
        <f t="shared" si="3"/>
        <v>0</v>
      </c>
      <c r="K32" s="107">
        <f>LOOKUP(J32,{0,65,70,75,80},{5,4,3,2,1})</f>
        <v>5</v>
      </c>
      <c r="L32" s="108" t="str">
        <f t="shared" si="4"/>
        <v>2nd</v>
      </c>
      <c r="M32" s="98"/>
    </row>
    <row r="33" spans="1:13">
      <c r="A33" s="104" t="e">
        <f>NAMES!#REF!</f>
        <v>#REF!</v>
      </c>
      <c r="B33" s="139" t="e">
        <f>NAMES!#REF!</f>
        <v>#REF!</v>
      </c>
      <c r="C33" s="105"/>
      <c r="D33" s="105"/>
      <c r="E33" s="105"/>
      <c r="F33" s="106">
        <f t="shared" si="0"/>
        <v>0</v>
      </c>
      <c r="G33" s="106">
        <f t="shared" si="1"/>
        <v>0</v>
      </c>
      <c r="H33" s="105"/>
      <c r="I33" s="107">
        <f t="shared" si="2"/>
        <v>0</v>
      </c>
      <c r="J33" s="106">
        <f t="shared" si="3"/>
        <v>0</v>
      </c>
      <c r="K33" s="107">
        <f>LOOKUP(J33,{0,65,70,75,80},{5,4,3,2,1})</f>
        <v>5</v>
      </c>
      <c r="L33" s="108" t="str">
        <f t="shared" si="4"/>
        <v>2nd</v>
      </c>
      <c r="M33" s="98"/>
    </row>
    <row r="34" spans="1:13">
      <c r="A34" s="104" t="e">
        <f>NAMES!#REF!</f>
        <v>#REF!</v>
      </c>
      <c r="B34" s="139" t="e">
        <f>NAMES!#REF!</f>
        <v>#REF!</v>
      </c>
      <c r="C34" s="105"/>
      <c r="D34" s="105"/>
      <c r="E34" s="105"/>
      <c r="F34" s="106">
        <f t="shared" si="0"/>
        <v>0</v>
      </c>
      <c r="G34" s="106">
        <f t="shared" si="1"/>
        <v>0</v>
      </c>
      <c r="H34" s="105"/>
      <c r="I34" s="107">
        <f t="shared" si="2"/>
        <v>0</v>
      </c>
      <c r="J34" s="106">
        <f t="shared" si="3"/>
        <v>0</v>
      </c>
      <c r="K34" s="107">
        <f>LOOKUP(J34,{0,65,70,75,80},{5,4,3,2,1})</f>
        <v>5</v>
      </c>
      <c r="L34" s="108" t="str">
        <f t="shared" si="4"/>
        <v>2nd</v>
      </c>
      <c r="M34" s="98"/>
    </row>
    <row r="35" spans="1:13">
      <c r="A35" s="104" t="e">
        <f>NAMES!#REF!</f>
        <v>#REF!</v>
      </c>
      <c r="B35" s="139" t="e">
        <f>NAMES!#REF!</f>
        <v>#REF!</v>
      </c>
      <c r="C35" s="105"/>
      <c r="D35" s="105"/>
      <c r="E35" s="105"/>
      <c r="F35" s="106">
        <f t="shared" si="0"/>
        <v>0</v>
      </c>
      <c r="G35" s="106">
        <f t="shared" si="1"/>
        <v>0</v>
      </c>
      <c r="H35" s="105"/>
      <c r="I35" s="107">
        <f t="shared" si="2"/>
        <v>0</v>
      </c>
      <c r="J35" s="106">
        <f t="shared" si="3"/>
        <v>0</v>
      </c>
      <c r="K35" s="107">
        <f>LOOKUP(J35,{0,65,70,75,80},{5,4,3,2,1})</f>
        <v>5</v>
      </c>
      <c r="L35" s="108" t="str">
        <f t="shared" si="4"/>
        <v>2nd</v>
      </c>
      <c r="M35" s="98"/>
    </row>
    <row r="36" spans="1:13">
      <c r="A36" s="104" t="e">
        <f>NAMES!#REF!</f>
        <v>#REF!</v>
      </c>
      <c r="B36" s="139" t="e">
        <f>NAMES!#REF!</f>
        <v>#REF!</v>
      </c>
      <c r="C36" s="105"/>
      <c r="D36" s="105"/>
      <c r="E36" s="105"/>
      <c r="F36" s="106">
        <f t="shared" si="0"/>
        <v>0</v>
      </c>
      <c r="G36" s="106">
        <f t="shared" si="1"/>
        <v>0</v>
      </c>
      <c r="H36" s="105"/>
      <c r="I36" s="107">
        <f t="shared" si="2"/>
        <v>0</v>
      </c>
      <c r="J36" s="106">
        <f t="shared" si="3"/>
        <v>0</v>
      </c>
      <c r="K36" s="107">
        <f>LOOKUP(J36,{0,65,70,75,80},{5,4,3,2,1})</f>
        <v>5</v>
      </c>
      <c r="L36" s="108" t="str">
        <f t="shared" si="4"/>
        <v>2nd</v>
      </c>
      <c r="M36" s="98"/>
    </row>
    <row r="37" spans="1:13">
      <c r="A37" s="104" t="e">
        <f>NAMES!#REF!</f>
        <v>#REF!</v>
      </c>
      <c r="B37" s="139" t="e">
        <f>NAMES!#REF!</f>
        <v>#REF!</v>
      </c>
      <c r="C37" s="105"/>
      <c r="D37" s="105"/>
      <c r="E37" s="105"/>
      <c r="F37" s="106">
        <f t="shared" si="0"/>
        <v>0</v>
      </c>
      <c r="G37" s="106">
        <f t="shared" si="1"/>
        <v>0</v>
      </c>
      <c r="H37" s="105"/>
      <c r="I37" s="107">
        <f t="shared" si="2"/>
        <v>0</v>
      </c>
      <c r="J37" s="106">
        <f t="shared" si="3"/>
        <v>0</v>
      </c>
      <c r="K37" s="107">
        <f>LOOKUP(J37,{0,65,70,75,80},{5,4,3,2,1})</f>
        <v>5</v>
      </c>
      <c r="L37" s="108" t="str">
        <f t="shared" si="4"/>
        <v>2nd</v>
      </c>
      <c r="M37" s="98"/>
    </row>
    <row r="38" spans="1:13">
      <c r="A38" s="104" t="e">
        <f>NAMES!#REF!</f>
        <v>#REF!</v>
      </c>
      <c r="B38" s="139" t="e">
        <f>NAMES!#REF!</f>
        <v>#REF!</v>
      </c>
      <c r="C38" s="105"/>
      <c r="D38" s="105"/>
      <c r="E38" s="105"/>
      <c r="F38" s="106">
        <f t="shared" si="0"/>
        <v>0</v>
      </c>
      <c r="G38" s="106">
        <f t="shared" si="1"/>
        <v>0</v>
      </c>
      <c r="H38" s="105"/>
      <c r="I38" s="107">
        <f t="shared" si="2"/>
        <v>0</v>
      </c>
      <c r="J38" s="106">
        <f t="shared" si="3"/>
        <v>0</v>
      </c>
      <c r="K38" s="107">
        <f>LOOKUP(J38,{0,65,70,75,80},{5,4,3,2,1})</f>
        <v>5</v>
      </c>
      <c r="L38" s="108" t="str">
        <f t="shared" si="4"/>
        <v>2nd</v>
      </c>
      <c r="M38" s="98"/>
    </row>
    <row r="39" spans="1:13">
      <c r="A39" s="104" t="e">
        <f>NAMES!#REF!</f>
        <v>#REF!</v>
      </c>
      <c r="B39" s="139" t="e">
        <f>NAMES!#REF!</f>
        <v>#REF!</v>
      </c>
      <c r="C39" s="105"/>
      <c r="D39" s="105"/>
      <c r="E39" s="105"/>
      <c r="F39" s="106">
        <f t="shared" si="0"/>
        <v>0</v>
      </c>
      <c r="G39" s="106">
        <f t="shared" si="1"/>
        <v>0</v>
      </c>
      <c r="H39" s="105"/>
      <c r="I39" s="107">
        <f t="shared" si="2"/>
        <v>0</v>
      </c>
      <c r="J39" s="106">
        <f t="shared" si="3"/>
        <v>0</v>
      </c>
      <c r="K39" s="107">
        <f>LOOKUP(J39,{0,65,70,75,80},{5,4,3,2,1})</f>
        <v>5</v>
      </c>
      <c r="L39" s="108" t="str">
        <f t="shared" si="4"/>
        <v>2nd</v>
      </c>
      <c r="M39" s="98"/>
    </row>
    <row r="40" spans="1:13">
      <c r="A40" s="104" t="e">
        <f>NAMES!#REF!</f>
        <v>#REF!</v>
      </c>
      <c r="B40" s="139" t="e">
        <f>NAMES!#REF!</f>
        <v>#REF!</v>
      </c>
      <c r="C40" s="105"/>
      <c r="D40" s="105"/>
      <c r="E40" s="105"/>
      <c r="F40" s="106">
        <f t="shared" si="0"/>
        <v>0</v>
      </c>
      <c r="G40" s="106">
        <f t="shared" si="1"/>
        <v>0</v>
      </c>
      <c r="H40" s="105"/>
      <c r="I40" s="107">
        <f t="shared" si="2"/>
        <v>0</v>
      </c>
      <c r="J40" s="106">
        <f t="shared" si="3"/>
        <v>0</v>
      </c>
      <c r="K40" s="107">
        <f>LOOKUP(J40,{0,65,70,75,80},{5,4,3,2,1})</f>
        <v>5</v>
      </c>
      <c r="L40" s="108" t="str">
        <f t="shared" si="4"/>
        <v>2nd</v>
      </c>
      <c r="M40" s="98"/>
    </row>
    <row r="41" spans="1:13">
      <c r="A41" s="104" t="e">
        <f>NAMES!#REF!</f>
        <v>#REF!</v>
      </c>
      <c r="B41" s="139" t="e">
        <f>NAMES!#REF!</f>
        <v>#REF!</v>
      </c>
      <c r="C41" s="105"/>
      <c r="D41" s="105"/>
      <c r="E41" s="105"/>
      <c r="F41" s="106">
        <f t="shared" si="0"/>
        <v>0</v>
      </c>
      <c r="G41" s="106">
        <f t="shared" si="1"/>
        <v>0</v>
      </c>
      <c r="H41" s="105"/>
      <c r="I41" s="107">
        <f t="shared" si="2"/>
        <v>0</v>
      </c>
      <c r="J41" s="106">
        <f t="shared" si="3"/>
        <v>0</v>
      </c>
      <c r="K41" s="107">
        <f>LOOKUP(J41,{0,65,70,75,80},{5,4,3,2,1})</f>
        <v>5</v>
      </c>
      <c r="L41" s="108" t="str">
        <f t="shared" si="4"/>
        <v>2nd</v>
      </c>
      <c r="M41" s="98"/>
    </row>
    <row r="42" spans="1:13">
      <c r="A42" s="104" t="e">
        <f>NAMES!#REF!</f>
        <v>#REF!</v>
      </c>
      <c r="B42" s="139" t="e">
        <f>NAMES!#REF!</f>
        <v>#REF!</v>
      </c>
      <c r="C42" s="105"/>
      <c r="D42" s="105"/>
      <c r="E42" s="105"/>
      <c r="F42" s="106">
        <f t="shared" si="0"/>
        <v>0</v>
      </c>
      <c r="G42" s="106">
        <f t="shared" si="1"/>
        <v>0</v>
      </c>
      <c r="H42" s="105"/>
      <c r="I42" s="107">
        <f t="shared" si="2"/>
        <v>0</v>
      </c>
      <c r="J42" s="106">
        <f t="shared" si="3"/>
        <v>0</v>
      </c>
      <c r="K42" s="107">
        <f>LOOKUP(J42,{0,65,70,75,80},{5,4,3,2,1})</f>
        <v>5</v>
      </c>
      <c r="L42" s="108" t="str">
        <f t="shared" si="4"/>
        <v>2nd</v>
      </c>
      <c r="M42" s="98"/>
    </row>
    <row r="43" spans="1:13">
      <c r="A43" s="104" t="e">
        <f>NAMES!#REF!</f>
        <v>#REF!</v>
      </c>
      <c r="B43" s="139" t="e">
        <f>NAMES!#REF!</f>
        <v>#REF!</v>
      </c>
      <c r="C43" s="105"/>
      <c r="D43" s="105"/>
      <c r="E43" s="105"/>
      <c r="F43" s="106">
        <f t="shared" si="0"/>
        <v>0</v>
      </c>
      <c r="G43" s="106">
        <f t="shared" si="1"/>
        <v>0</v>
      </c>
      <c r="H43" s="105"/>
      <c r="I43" s="107">
        <f t="shared" si="2"/>
        <v>0</v>
      </c>
      <c r="J43" s="106">
        <f t="shared" si="3"/>
        <v>0</v>
      </c>
      <c r="K43" s="107">
        <f>LOOKUP(J43,{0,65,70,75,80},{5,4,3,2,1})</f>
        <v>5</v>
      </c>
      <c r="L43" s="108" t="str">
        <f t="shared" si="4"/>
        <v>2nd</v>
      </c>
      <c r="M43" s="98"/>
    </row>
    <row r="44" spans="1:13">
      <c r="A44" s="104" t="e">
        <f>NAMES!#REF!</f>
        <v>#REF!</v>
      </c>
      <c r="B44" s="139" t="e">
        <f>NAMES!#REF!</f>
        <v>#REF!</v>
      </c>
      <c r="C44" s="105"/>
      <c r="D44" s="105"/>
      <c r="E44" s="105"/>
      <c r="F44" s="106">
        <f t="shared" si="0"/>
        <v>0</v>
      </c>
      <c r="G44" s="106">
        <f t="shared" si="1"/>
        <v>0</v>
      </c>
      <c r="H44" s="105"/>
      <c r="I44" s="107">
        <f t="shared" si="2"/>
        <v>0</v>
      </c>
      <c r="J44" s="106">
        <f t="shared" si="3"/>
        <v>0</v>
      </c>
      <c r="K44" s="107">
        <f>LOOKUP(J44,{0,65,70,75,80},{5,4,3,2,1})</f>
        <v>5</v>
      </c>
      <c r="L44" s="108" t="str">
        <f t="shared" si="4"/>
        <v>2nd</v>
      </c>
      <c r="M44" s="98"/>
    </row>
    <row r="45" spans="1:13">
      <c r="A45" s="104" t="e">
        <f>NAMES!#REF!</f>
        <v>#REF!</v>
      </c>
      <c r="B45" s="139" t="e">
        <f>NAMES!#REF!</f>
        <v>#REF!</v>
      </c>
      <c r="C45" s="105"/>
      <c r="D45" s="105"/>
      <c r="E45" s="105"/>
      <c r="F45" s="106">
        <f t="shared" si="0"/>
        <v>0</v>
      </c>
      <c r="G45" s="106">
        <f t="shared" si="1"/>
        <v>0</v>
      </c>
      <c r="H45" s="105"/>
      <c r="I45" s="107">
        <f t="shared" si="2"/>
        <v>0</v>
      </c>
      <c r="J45" s="106">
        <f t="shared" si="3"/>
        <v>0</v>
      </c>
      <c r="K45" s="107">
        <f>LOOKUP(J45,{0,65,70,75,80},{5,4,3,2,1})</f>
        <v>5</v>
      </c>
      <c r="L45" s="108" t="str">
        <f t="shared" si="4"/>
        <v>2nd</v>
      </c>
      <c r="M45" s="98"/>
    </row>
    <row r="46" spans="1:13">
      <c r="A46" s="104" t="e">
        <f>NAMES!#REF!</f>
        <v>#REF!</v>
      </c>
      <c r="B46" s="139" t="e">
        <f>NAMES!#REF!</f>
        <v>#REF!</v>
      </c>
      <c r="C46" s="105"/>
      <c r="D46" s="105"/>
      <c r="E46" s="105"/>
      <c r="F46" s="106">
        <f t="shared" si="0"/>
        <v>0</v>
      </c>
      <c r="G46" s="106">
        <f t="shared" si="1"/>
        <v>0</v>
      </c>
      <c r="H46" s="105"/>
      <c r="I46" s="107">
        <f t="shared" si="2"/>
        <v>0</v>
      </c>
      <c r="J46" s="106">
        <f t="shared" si="3"/>
        <v>0</v>
      </c>
      <c r="K46" s="107">
        <f>LOOKUP(J46,{0,65,70,75,80},{5,4,3,2,1})</f>
        <v>5</v>
      </c>
      <c r="L46" s="108" t="str">
        <f t="shared" si="4"/>
        <v>2nd</v>
      </c>
      <c r="M46" s="98"/>
    </row>
    <row r="47" spans="1:13">
      <c r="A47" s="104" t="e">
        <f>NAMES!#REF!</f>
        <v>#REF!</v>
      </c>
      <c r="B47" s="139" t="e">
        <f>NAMES!#REF!</f>
        <v>#REF!</v>
      </c>
      <c r="C47" s="105"/>
      <c r="D47" s="105"/>
      <c r="E47" s="105"/>
      <c r="F47" s="106">
        <f t="shared" si="0"/>
        <v>0</v>
      </c>
      <c r="G47" s="106">
        <f t="shared" si="1"/>
        <v>0</v>
      </c>
      <c r="H47" s="105"/>
      <c r="I47" s="107">
        <f t="shared" si="2"/>
        <v>0</v>
      </c>
      <c r="J47" s="106">
        <f t="shared" si="3"/>
        <v>0</v>
      </c>
      <c r="K47" s="107">
        <f>LOOKUP(J47,{0,65,70,75,80},{5,4,3,2,1})</f>
        <v>5</v>
      </c>
      <c r="L47" s="108" t="str">
        <f t="shared" si="4"/>
        <v>2nd</v>
      </c>
      <c r="M47" s="98"/>
    </row>
    <row r="48" spans="1:13">
      <c r="A48" s="104" t="e">
        <f>NAMES!#REF!</f>
        <v>#REF!</v>
      </c>
      <c r="B48" s="139" t="e">
        <f>NAMES!#REF!</f>
        <v>#REF!</v>
      </c>
      <c r="C48" s="105"/>
      <c r="D48" s="105"/>
      <c r="E48" s="105"/>
      <c r="F48" s="106">
        <f t="shared" si="0"/>
        <v>0</v>
      </c>
      <c r="G48" s="106">
        <f t="shared" si="1"/>
        <v>0</v>
      </c>
      <c r="H48" s="105"/>
      <c r="I48" s="107">
        <f t="shared" si="2"/>
        <v>0</v>
      </c>
      <c r="J48" s="106">
        <f t="shared" si="3"/>
        <v>0</v>
      </c>
      <c r="K48" s="107">
        <f>LOOKUP(J48,{0,65,70,75,80},{5,4,3,2,1})</f>
        <v>5</v>
      </c>
      <c r="L48" s="108" t="str">
        <f t="shared" si="4"/>
        <v>2nd</v>
      </c>
      <c r="M48" s="98"/>
    </row>
    <row r="49" spans="1:13">
      <c r="A49" s="104" t="e">
        <f>NAMES!#REF!</f>
        <v>#REF!</v>
      </c>
      <c r="B49" s="139" t="e">
        <f>NAMES!#REF!</f>
        <v>#REF!</v>
      </c>
      <c r="C49" s="105"/>
      <c r="D49" s="105"/>
      <c r="E49" s="105"/>
      <c r="F49" s="106">
        <f t="shared" si="0"/>
        <v>0</v>
      </c>
      <c r="G49" s="106">
        <f t="shared" si="1"/>
        <v>0</v>
      </c>
      <c r="H49" s="105"/>
      <c r="I49" s="107">
        <f t="shared" si="2"/>
        <v>0</v>
      </c>
      <c r="J49" s="106">
        <f t="shared" si="3"/>
        <v>0</v>
      </c>
      <c r="K49" s="107">
        <f>LOOKUP(J49,{0,65,70,75,80},{5,4,3,2,1})</f>
        <v>5</v>
      </c>
      <c r="L49" s="108" t="str">
        <f t="shared" si="4"/>
        <v>2nd</v>
      </c>
      <c r="M49" s="98"/>
    </row>
    <row r="50" spans="1:13">
      <c r="A50" s="104" t="e">
        <f>NAMES!#REF!</f>
        <v>#REF!</v>
      </c>
      <c r="B50" s="139" t="e">
        <f>NAMES!#REF!</f>
        <v>#REF!</v>
      </c>
      <c r="C50" s="105"/>
      <c r="D50" s="105"/>
      <c r="E50" s="105"/>
      <c r="F50" s="106">
        <f t="shared" si="0"/>
        <v>0</v>
      </c>
      <c r="G50" s="106">
        <f t="shared" si="1"/>
        <v>0</v>
      </c>
      <c r="H50" s="105"/>
      <c r="I50" s="107">
        <f t="shared" si="2"/>
        <v>0</v>
      </c>
      <c r="J50" s="106">
        <f t="shared" si="3"/>
        <v>0</v>
      </c>
      <c r="K50" s="107">
        <f>LOOKUP(J50,{0,65,70,75,80},{5,4,3,2,1})</f>
        <v>5</v>
      </c>
      <c r="L50" s="108" t="str">
        <f t="shared" si="4"/>
        <v>2nd</v>
      </c>
      <c r="M50" s="98"/>
    </row>
    <row r="51" spans="1:13">
      <c r="A51" s="104" t="e">
        <f>NAMES!#REF!</f>
        <v>#REF!</v>
      </c>
      <c r="B51" s="139" t="e">
        <f>NAMES!#REF!</f>
        <v>#REF!</v>
      </c>
      <c r="C51" s="105"/>
      <c r="D51" s="105"/>
      <c r="E51" s="105"/>
      <c r="F51" s="106">
        <f t="shared" si="0"/>
        <v>0</v>
      </c>
      <c r="G51" s="106">
        <f t="shared" si="1"/>
        <v>0</v>
      </c>
      <c r="H51" s="105"/>
      <c r="I51" s="107">
        <f t="shared" si="2"/>
        <v>0</v>
      </c>
      <c r="J51" s="106">
        <f t="shared" si="3"/>
        <v>0</v>
      </c>
      <c r="K51" s="107">
        <f>LOOKUP(J51,{0,65,70,75,80},{5,4,3,2,1})</f>
        <v>5</v>
      </c>
      <c r="L51" s="108" t="str">
        <f t="shared" si="4"/>
        <v>2nd</v>
      </c>
      <c r="M51" s="98"/>
    </row>
    <row r="52" spans="1:13">
      <c r="A52" s="104" t="e">
        <f>NAMES!#REF!</f>
        <v>#REF!</v>
      </c>
      <c r="B52" s="139" t="e">
        <f>NAMES!#REF!</f>
        <v>#REF!</v>
      </c>
      <c r="C52" s="105"/>
      <c r="D52" s="105"/>
      <c r="E52" s="105"/>
      <c r="F52" s="106">
        <f t="shared" si="0"/>
        <v>0</v>
      </c>
      <c r="G52" s="106">
        <f t="shared" si="1"/>
        <v>0</v>
      </c>
      <c r="H52" s="105"/>
      <c r="I52" s="107">
        <f t="shared" si="2"/>
        <v>0</v>
      </c>
      <c r="J52" s="106">
        <f t="shared" si="3"/>
        <v>0</v>
      </c>
      <c r="K52" s="107">
        <f>LOOKUP(J52,{0,65,70,75,80},{5,4,3,2,1})</f>
        <v>5</v>
      </c>
      <c r="L52" s="108" t="str">
        <f t="shared" si="4"/>
        <v>2nd</v>
      </c>
      <c r="M52" s="98"/>
    </row>
    <row r="53" spans="1:13">
      <c r="A53" s="104" t="e">
        <f>NAMES!#REF!</f>
        <v>#REF!</v>
      </c>
      <c r="B53" s="139" t="e">
        <f>NAMES!#REF!</f>
        <v>#REF!</v>
      </c>
      <c r="C53" s="105"/>
      <c r="D53" s="105"/>
      <c r="E53" s="105"/>
      <c r="F53" s="106">
        <f t="shared" si="0"/>
        <v>0</v>
      </c>
      <c r="G53" s="106">
        <f t="shared" si="1"/>
        <v>0</v>
      </c>
      <c r="H53" s="105"/>
      <c r="I53" s="107">
        <f t="shared" si="2"/>
        <v>0</v>
      </c>
      <c r="J53" s="106">
        <f t="shared" si="3"/>
        <v>0</v>
      </c>
      <c r="K53" s="107">
        <f>LOOKUP(J53,{0,65,70,75,80},{5,4,3,2,1})</f>
        <v>5</v>
      </c>
      <c r="L53" s="108" t="str">
        <f t="shared" si="4"/>
        <v>2nd</v>
      </c>
      <c r="M53" s="98"/>
    </row>
    <row r="54" spans="1:13">
      <c r="A54" s="104" t="e">
        <f>NAMES!#REF!</f>
        <v>#REF!</v>
      </c>
      <c r="B54" s="139" t="e">
        <f>NAMES!#REF!</f>
        <v>#REF!</v>
      </c>
      <c r="C54" s="105"/>
      <c r="D54" s="105"/>
      <c r="E54" s="105"/>
      <c r="F54" s="106">
        <f t="shared" si="0"/>
        <v>0</v>
      </c>
      <c r="G54" s="106">
        <f t="shared" si="1"/>
        <v>0</v>
      </c>
      <c r="H54" s="105"/>
      <c r="I54" s="107">
        <f t="shared" si="2"/>
        <v>0</v>
      </c>
      <c r="J54" s="106">
        <f t="shared" si="3"/>
        <v>0</v>
      </c>
      <c r="K54" s="107">
        <f>LOOKUP(J54,{0,65,70,75,80},{5,4,3,2,1})</f>
        <v>5</v>
      </c>
      <c r="L54" s="108" t="str">
        <f t="shared" si="4"/>
        <v>2nd</v>
      </c>
      <c r="M54" s="98"/>
    </row>
    <row r="55" spans="1:13">
      <c r="A55" s="104" t="e">
        <f>NAMES!#REF!</f>
        <v>#REF!</v>
      </c>
      <c r="B55" s="139" t="e">
        <f>NAMES!#REF!</f>
        <v>#REF!</v>
      </c>
      <c r="C55" s="105"/>
      <c r="D55" s="105"/>
      <c r="E55" s="105"/>
      <c r="F55" s="106">
        <f t="shared" si="0"/>
        <v>0</v>
      </c>
      <c r="G55" s="106">
        <f t="shared" si="1"/>
        <v>0</v>
      </c>
      <c r="H55" s="105"/>
      <c r="I55" s="107">
        <f t="shared" si="2"/>
        <v>0</v>
      </c>
      <c r="J55" s="106">
        <f t="shared" si="3"/>
        <v>0</v>
      </c>
      <c r="K55" s="107">
        <f>LOOKUP(J55,{0,65,70,75,80},{5,4,3,2,1})</f>
        <v>5</v>
      </c>
      <c r="L55" s="108" t="str">
        <f t="shared" si="4"/>
        <v>2nd</v>
      </c>
      <c r="M55" s="98"/>
    </row>
    <row r="56" spans="1:13">
      <c r="A56" s="104" t="e">
        <f>NAMES!#REF!</f>
        <v>#REF!</v>
      </c>
      <c r="B56" s="139" t="e">
        <f>NAMES!#REF!</f>
        <v>#REF!</v>
      </c>
      <c r="C56" s="105"/>
      <c r="D56" s="105"/>
      <c r="E56" s="105"/>
      <c r="F56" s="106">
        <f t="shared" si="0"/>
        <v>0</v>
      </c>
      <c r="G56" s="106">
        <f t="shared" si="1"/>
        <v>0</v>
      </c>
      <c r="H56" s="105"/>
      <c r="I56" s="107">
        <f t="shared" si="2"/>
        <v>0</v>
      </c>
      <c r="J56" s="106">
        <f t="shared" si="3"/>
        <v>0</v>
      </c>
      <c r="K56" s="107">
        <f>LOOKUP(J56,{0,65,70,75,80},{5,4,3,2,1})</f>
        <v>5</v>
      </c>
      <c r="L56" s="108" t="str">
        <f t="shared" si="4"/>
        <v>2nd</v>
      </c>
      <c r="M56" s="98"/>
    </row>
    <row r="57" spans="1:13">
      <c r="A57" s="104" t="e">
        <f>NAMES!#REF!</f>
        <v>#REF!</v>
      </c>
      <c r="B57" s="139" t="e">
        <f>NAMES!#REF!</f>
        <v>#REF!</v>
      </c>
      <c r="C57" s="105"/>
      <c r="D57" s="105"/>
      <c r="E57" s="105"/>
      <c r="F57" s="106">
        <f t="shared" si="0"/>
        <v>0</v>
      </c>
      <c r="G57" s="106">
        <f t="shared" si="1"/>
        <v>0</v>
      </c>
      <c r="H57" s="105"/>
      <c r="I57" s="107">
        <f t="shared" si="2"/>
        <v>0</v>
      </c>
      <c r="J57" s="106">
        <f t="shared" si="3"/>
        <v>0</v>
      </c>
      <c r="K57" s="107">
        <f>LOOKUP(J57,{0,65,70,75,80},{5,4,3,2,1})</f>
        <v>5</v>
      </c>
      <c r="L57" s="108" t="str">
        <f t="shared" si="4"/>
        <v>2nd</v>
      </c>
      <c r="M57" s="98"/>
    </row>
    <row r="58" spans="1:13">
      <c r="A58" s="104" t="e">
        <f>NAMES!#REF!</f>
        <v>#REF!</v>
      </c>
      <c r="B58" s="139" t="e">
        <f>NAMES!#REF!</f>
        <v>#REF!</v>
      </c>
      <c r="C58" s="105"/>
      <c r="D58" s="105"/>
      <c r="E58" s="105"/>
      <c r="F58" s="106">
        <f t="shared" si="0"/>
        <v>0</v>
      </c>
      <c r="G58" s="106">
        <f t="shared" si="1"/>
        <v>0</v>
      </c>
      <c r="H58" s="105"/>
      <c r="I58" s="107">
        <f t="shared" si="2"/>
        <v>0</v>
      </c>
      <c r="J58" s="106">
        <f t="shared" si="3"/>
        <v>0</v>
      </c>
      <c r="K58" s="107">
        <f>LOOKUP(J58,{0,65,70,75,80},{5,4,3,2,1})</f>
        <v>5</v>
      </c>
      <c r="L58" s="108" t="str">
        <f t="shared" si="4"/>
        <v>2nd</v>
      </c>
      <c r="M58" s="98"/>
    </row>
    <row r="59" spans="1:13">
      <c r="A59" s="104" t="e">
        <f>NAMES!#REF!</f>
        <v>#REF!</v>
      </c>
      <c r="B59" s="139" t="e">
        <f>NAMES!#REF!</f>
        <v>#REF!</v>
      </c>
      <c r="C59" s="105"/>
      <c r="D59" s="105"/>
      <c r="E59" s="105"/>
      <c r="F59" s="106">
        <f t="shared" si="0"/>
        <v>0</v>
      </c>
      <c r="G59" s="106">
        <f t="shared" si="1"/>
        <v>0</v>
      </c>
      <c r="H59" s="105"/>
      <c r="I59" s="107">
        <f t="shared" si="2"/>
        <v>0</v>
      </c>
      <c r="J59" s="106">
        <f t="shared" si="3"/>
        <v>0</v>
      </c>
      <c r="K59" s="107">
        <f>LOOKUP(J59,{0,65,70,75,80},{5,4,3,2,1})</f>
        <v>5</v>
      </c>
      <c r="L59" s="108" t="str">
        <f t="shared" si="4"/>
        <v>2nd</v>
      </c>
      <c r="M59" s="98"/>
    </row>
    <row r="60" spans="1:13">
      <c r="A60" s="104" t="e">
        <f>NAMES!#REF!</f>
        <v>#REF!</v>
      </c>
      <c r="B60" s="139" t="e">
        <f>NAMES!#REF!</f>
        <v>#REF!</v>
      </c>
      <c r="C60" s="105"/>
      <c r="D60" s="105"/>
      <c r="E60" s="105"/>
      <c r="F60" s="106">
        <f t="shared" si="0"/>
        <v>0</v>
      </c>
      <c r="G60" s="106">
        <f t="shared" si="1"/>
        <v>0</v>
      </c>
      <c r="H60" s="105"/>
      <c r="I60" s="107">
        <f t="shared" si="2"/>
        <v>0</v>
      </c>
      <c r="J60" s="106">
        <f t="shared" si="3"/>
        <v>0</v>
      </c>
      <c r="K60" s="107">
        <f>LOOKUP(J60,{0,65,70,75,80},{5,4,3,2,1})</f>
        <v>5</v>
      </c>
      <c r="L60" s="108" t="str">
        <f t="shared" si="4"/>
        <v>2nd</v>
      </c>
      <c r="M60" s="98"/>
    </row>
    <row r="61" spans="1:13">
      <c r="A61" s="104" t="e">
        <f>NAMES!#REF!</f>
        <v>#REF!</v>
      </c>
      <c r="B61" s="139" t="e">
        <f>NAMES!#REF!</f>
        <v>#REF!</v>
      </c>
      <c r="C61" s="105"/>
      <c r="D61" s="105"/>
      <c r="E61" s="105"/>
      <c r="F61" s="106">
        <f t="shared" si="0"/>
        <v>0</v>
      </c>
      <c r="G61" s="106">
        <f t="shared" si="1"/>
        <v>0</v>
      </c>
      <c r="H61" s="105"/>
      <c r="I61" s="107">
        <f t="shared" si="2"/>
        <v>0</v>
      </c>
      <c r="J61" s="106">
        <f t="shared" si="3"/>
        <v>0</v>
      </c>
      <c r="K61" s="107">
        <f>LOOKUP(J61,{0,65,70,75,80},{5,4,3,2,1})</f>
        <v>5</v>
      </c>
      <c r="L61" s="108" t="str">
        <f t="shared" si="4"/>
        <v>2nd</v>
      </c>
      <c r="M61" s="98"/>
    </row>
    <row r="62" spans="1:13">
      <c r="A62" s="104" t="e">
        <f>NAMES!#REF!</f>
        <v>#REF!</v>
      </c>
      <c r="B62" s="139" t="e">
        <f>NAMES!#REF!</f>
        <v>#REF!</v>
      </c>
      <c r="C62" s="105"/>
      <c r="D62" s="105"/>
      <c r="E62" s="105"/>
      <c r="F62" s="106">
        <f t="shared" si="0"/>
        <v>0</v>
      </c>
      <c r="G62" s="106">
        <f t="shared" si="1"/>
        <v>0</v>
      </c>
      <c r="H62" s="105"/>
      <c r="I62" s="107">
        <f t="shared" si="2"/>
        <v>0</v>
      </c>
      <c r="J62" s="106">
        <f t="shared" si="3"/>
        <v>0</v>
      </c>
      <c r="K62" s="107">
        <f>LOOKUP(J62,{0,65,70,75,80},{5,4,3,2,1})</f>
        <v>5</v>
      </c>
      <c r="L62" s="108" t="str">
        <f t="shared" si="4"/>
        <v>2nd</v>
      </c>
      <c r="M62" s="98"/>
    </row>
    <row r="63" spans="1:13">
      <c r="A63" s="104" t="e">
        <f>NAMES!#REF!</f>
        <v>#REF!</v>
      </c>
      <c r="B63" s="139" t="e">
        <f>NAMES!#REF!</f>
        <v>#REF!</v>
      </c>
      <c r="C63" s="105"/>
      <c r="D63" s="105"/>
      <c r="E63" s="105"/>
      <c r="F63" s="106">
        <f t="shared" si="0"/>
        <v>0</v>
      </c>
      <c r="G63" s="106">
        <f t="shared" si="1"/>
        <v>0</v>
      </c>
      <c r="H63" s="105"/>
      <c r="I63" s="107">
        <f t="shared" si="2"/>
        <v>0</v>
      </c>
      <c r="J63" s="106">
        <f t="shared" si="3"/>
        <v>0</v>
      </c>
      <c r="K63" s="107">
        <f>LOOKUP(J63,{0,65,70,75,80},{5,4,3,2,1})</f>
        <v>5</v>
      </c>
      <c r="L63" s="108" t="str">
        <f t="shared" si="4"/>
        <v>2nd</v>
      </c>
      <c r="M63" s="98"/>
    </row>
    <row r="64" spans="1:13">
      <c r="A64" s="104" t="e">
        <f>NAMES!#REF!</f>
        <v>#REF!</v>
      </c>
      <c r="B64" s="139" t="e">
        <f>NAMES!#REF!</f>
        <v>#REF!</v>
      </c>
      <c r="C64" s="105"/>
      <c r="D64" s="105"/>
      <c r="E64" s="105"/>
      <c r="F64" s="106">
        <f t="shared" si="0"/>
        <v>0</v>
      </c>
      <c r="G64" s="106">
        <f t="shared" si="1"/>
        <v>0</v>
      </c>
      <c r="H64" s="105"/>
      <c r="I64" s="107">
        <f t="shared" si="2"/>
        <v>0</v>
      </c>
      <c r="J64" s="106">
        <f t="shared" si="3"/>
        <v>0</v>
      </c>
      <c r="K64" s="107">
        <f>LOOKUP(J64,{0,65,70,75,80},{5,4,3,2,1})</f>
        <v>5</v>
      </c>
      <c r="L64" s="108" t="str">
        <f t="shared" si="4"/>
        <v>2nd</v>
      </c>
      <c r="M64" s="98"/>
    </row>
    <row r="65" spans="1:13">
      <c r="A65" s="104" t="e">
        <f>NAMES!#REF!</f>
        <v>#REF!</v>
      </c>
      <c r="B65" s="139" t="e">
        <f>NAMES!#REF!</f>
        <v>#REF!</v>
      </c>
      <c r="C65" s="105"/>
      <c r="D65" s="105"/>
      <c r="E65" s="105"/>
      <c r="F65" s="106">
        <f t="shared" si="0"/>
        <v>0</v>
      </c>
      <c r="G65" s="106">
        <f t="shared" si="1"/>
        <v>0</v>
      </c>
      <c r="H65" s="105"/>
      <c r="I65" s="107">
        <f t="shared" si="2"/>
        <v>0</v>
      </c>
      <c r="J65" s="106">
        <f t="shared" si="3"/>
        <v>0</v>
      </c>
      <c r="K65" s="107">
        <f>LOOKUP(J65,{0,65,70,75,80},{5,4,3,2,1})</f>
        <v>5</v>
      </c>
      <c r="L65" s="108" t="str">
        <f t="shared" si="4"/>
        <v>2nd</v>
      </c>
      <c r="M65" s="98"/>
    </row>
    <row r="66" spans="1:13">
      <c r="A66" s="104" t="e">
        <f>NAMES!#REF!</f>
        <v>#REF!</v>
      </c>
      <c r="B66" s="139" t="e">
        <f>NAMES!#REF!</f>
        <v>#REF!</v>
      </c>
      <c r="C66" s="105"/>
      <c r="D66" s="105"/>
      <c r="E66" s="105"/>
      <c r="F66" s="106">
        <f t="shared" si="0"/>
        <v>0</v>
      </c>
      <c r="G66" s="106">
        <f t="shared" si="1"/>
        <v>0</v>
      </c>
      <c r="H66" s="105"/>
      <c r="I66" s="107">
        <f t="shared" si="2"/>
        <v>0</v>
      </c>
      <c r="J66" s="106">
        <f t="shared" si="3"/>
        <v>0</v>
      </c>
      <c r="K66" s="107">
        <f>LOOKUP(J66,{0,65,70,75,80},{5,4,3,2,1})</f>
        <v>5</v>
      </c>
      <c r="L66" s="108" t="str">
        <f t="shared" si="4"/>
        <v>2nd</v>
      </c>
      <c r="M66" s="98"/>
    </row>
    <row r="67" spans="1:13">
      <c r="A67" s="104" t="e">
        <f>NAMES!#REF!</f>
        <v>#REF!</v>
      </c>
      <c r="B67" s="139" t="e">
        <f>NAMES!#REF!</f>
        <v>#REF!</v>
      </c>
      <c r="C67" s="105"/>
      <c r="D67" s="105"/>
      <c r="E67" s="105"/>
      <c r="F67" s="106">
        <f t="shared" si="0"/>
        <v>0</v>
      </c>
      <c r="G67" s="106">
        <f t="shared" si="1"/>
        <v>0</v>
      </c>
      <c r="H67" s="105"/>
      <c r="I67" s="107">
        <f t="shared" si="2"/>
        <v>0</v>
      </c>
      <c r="J67" s="106">
        <f t="shared" si="3"/>
        <v>0</v>
      </c>
      <c r="K67" s="107">
        <f>LOOKUP(J67,{0,65,70,75,80},{5,4,3,2,1})</f>
        <v>5</v>
      </c>
      <c r="L67" s="108" t="str">
        <f t="shared" si="4"/>
        <v>2nd</v>
      </c>
      <c r="M67" s="98"/>
    </row>
    <row r="68" spans="1:13">
      <c r="A68" s="104" t="e">
        <f>NAMES!#REF!</f>
        <v>#REF!</v>
      </c>
      <c r="B68" s="139" t="e">
        <f>NAMES!#REF!</f>
        <v>#REF!</v>
      </c>
      <c r="C68" s="105"/>
      <c r="D68" s="105"/>
      <c r="E68" s="105"/>
      <c r="F68" s="106">
        <f t="shared" ref="F68:F102" si="5">SUM(C68,D68,E68)</f>
        <v>0</v>
      </c>
      <c r="G68" s="106">
        <f t="shared" ref="G68:G102" si="6">F68/100*50</f>
        <v>0</v>
      </c>
      <c r="H68" s="105"/>
      <c r="I68" s="107">
        <f t="shared" ref="I68:I102" si="7">H68/100*50</f>
        <v>0</v>
      </c>
      <c r="J68" s="106">
        <f t="shared" ref="J68:J102" si="8">I68+G68</f>
        <v>0</v>
      </c>
      <c r="K68" s="107">
        <f>LOOKUP(J68,{0,65,70,75,80},{5,4,3,2,1})</f>
        <v>5</v>
      </c>
      <c r="L68" s="108" t="str">
        <f t="shared" ref="L68:L102" si="9">CHOOSE(RANK(J68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68" s="98"/>
    </row>
    <row r="69" spans="1:13">
      <c r="A69" s="104" t="e">
        <f>NAMES!#REF!</f>
        <v>#REF!</v>
      </c>
      <c r="B69" s="139" t="e">
        <f>NAMES!#REF!</f>
        <v>#REF!</v>
      </c>
      <c r="C69" s="105"/>
      <c r="D69" s="105"/>
      <c r="E69" s="105"/>
      <c r="F69" s="106">
        <f t="shared" si="5"/>
        <v>0</v>
      </c>
      <c r="G69" s="106">
        <f t="shared" si="6"/>
        <v>0</v>
      </c>
      <c r="H69" s="105"/>
      <c r="I69" s="107">
        <f t="shared" si="7"/>
        <v>0</v>
      </c>
      <c r="J69" s="106">
        <f t="shared" si="8"/>
        <v>0</v>
      </c>
      <c r="K69" s="107">
        <f>LOOKUP(J69,{0,65,70,75,80},{5,4,3,2,1})</f>
        <v>5</v>
      </c>
      <c r="L69" s="108" t="str">
        <f t="shared" si="9"/>
        <v>2nd</v>
      </c>
      <c r="M69" s="98"/>
    </row>
    <row r="70" spans="1:13">
      <c r="A70" s="104" t="e">
        <f>NAMES!#REF!</f>
        <v>#REF!</v>
      </c>
      <c r="B70" s="139" t="e">
        <f>NAMES!#REF!</f>
        <v>#REF!</v>
      </c>
      <c r="C70" s="105"/>
      <c r="D70" s="105"/>
      <c r="E70" s="105"/>
      <c r="F70" s="106">
        <f t="shared" si="5"/>
        <v>0</v>
      </c>
      <c r="G70" s="106">
        <f t="shared" si="6"/>
        <v>0</v>
      </c>
      <c r="H70" s="105"/>
      <c r="I70" s="107">
        <f t="shared" si="7"/>
        <v>0</v>
      </c>
      <c r="J70" s="106">
        <f t="shared" si="8"/>
        <v>0</v>
      </c>
      <c r="K70" s="107">
        <f>LOOKUP(J70,{0,65,70,75,80},{5,4,3,2,1})</f>
        <v>5</v>
      </c>
      <c r="L70" s="108" t="str">
        <f t="shared" si="9"/>
        <v>2nd</v>
      </c>
      <c r="M70" s="98"/>
    </row>
    <row r="71" spans="1:13">
      <c r="A71" s="104" t="e">
        <f>NAMES!#REF!</f>
        <v>#REF!</v>
      </c>
      <c r="B71" s="139" t="e">
        <f>NAMES!#REF!</f>
        <v>#REF!</v>
      </c>
      <c r="C71" s="105"/>
      <c r="D71" s="105"/>
      <c r="E71" s="105"/>
      <c r="F71" s="106">
        <f t="shared" si="5"/>
        <v>0</v>
      </c>
      <c r="G71" s="106">
        <f t="shared" si="6"/>
        <v>0</v>
      </c>
      <c r="H71" s="105"/>
      <c r="I71" s="107">
        <f t="shared" si="7"/>
        <v>0</v>
      </c>
      <c r="J71" s="106">
        <f t="shared" si="8"/>
        <v>0</v>
      </c>
      <c r="K71" s="107">
        <f>LOOKUP(J71,{0,65,70,75,80},{5,4,3,2,1})</f>
        <v>5</v>
      </c>
      <c r="L71" s="108" t="str">
        <f t="shared" si="9"/>
        <v>2nd</v>
      </c>
      <c r="M71" s="98"/>
    </row>
    <row r="72" spans="1:13">
      <c r="A72" s="104" t="e">
        <f>NAMES!#REF!</f>
        <v>#REF!</v>
      </c>
      <c r="B72" s="139" t="e">
        <f>NAMES!#REF!</f>
        <v>#REF!</v>
      </c>
      <c r="C72" s="105"/>
      <c r="D72" s="105"/>
      <c r="E72" s="105"/>
      <c r="F72" s="106">
        <f t="shared" si="5"/>
        <v>0</v>
      </c>
      <c r="G72" s="106">
        <f t="shared" si="6"/>
        <v>0</v>
      </c>
      <c r="H72" s="105"/>
      <c r="I72" s="107">
        <f t="shared" si="7"/>
        <v>0</v>
      </c>
      <c r="J72" s="106">
        <f t="shared" si="8"/>
        <v>0</v>
      </c>
      <c r="K72" s="107">
        <f>LOOKUP(J72,{0,65,70,75,80},{5,4,3,2,1})</f>
        <v>5</v>
      </c>
      <c r="L72" s="108" t="str">
        <f t="shared" si="9"/>
        <v>2nd</v>
      </c>
      <c r="M72" s="98"/>
    </row>
    <row r="73" spans="1:13">
      <c r="A73" s="104" t="e">
        <f>NAMES!#REF!</f>
        <v>#REF!</v>
      </c>
      <c r="B73" s="139" t="e">
        <f>NAMES!#REF!</f>
        <v>#REF!</v>
      </c>
      <c r="C73" s="105"/>
      <c r="D73" s="105"/>
      <c r="E73" s="105"/>
      <c r="F73" s="106">
        <f t="shared" si="5"/>
        <v>0</v>
      </c>
      <c r="G73" s="106">
        <f t="shared" si="6"/>
        <v>0</v>
      </c>
      <c r="H73" s="105"/>
      <c r="I73" s="107">
        <f t="shared" si="7"/>
        <v>0</v>
      </c>
      <c r="J73" s="106">
        <f t="shared" si="8"/>
        <v>0</v>
      </c>
      <c r="K73" s="107">
        <f>LOOKUP(J73,{0,65,70,75,80},{5,4,3,2,1})</f>
        <v>5</v>
      </c>
      <c r="L73" s="108" t="str">
        <f t="shared" si="9"/>
        <v>2nd</v>
      </c>
      <c r="M73" s="98"/>
    </row>
    <row r="74" spans="1:13">
      <c r="A74" s="104" t="e">
        <f>NAMES!#REF!</f>
        <v>#REF!</v>
      </c>
      <c r="B74" s="139" t="e">
        <f>NAMES!#REF!</f>
        <v>#REF!</v>
      </c>
      <c r="C74" s="105"/>
      <c r="D74" s="105"/>
      <c r="E74" s="105"/>
      <c r="F74" s="106">
        <f t="shared" si="5"/>
        <v>0</v>
      </c>
      <c r="G74" s="106">
        <f t="shared" si="6"/>
        <v>0</v>
      </c>
      <c r="H74" s="105"/>
      <c r="I74" s="107">
        <f t="shared" si="7"/>
        <v>0</v>
      </c>
      <c r="J74" s="106">
        <f t="shared" si="8"/>
        <v>0</v>
      </c>
      <c r="K74" s="107">
        <f>LOOKUP(J74,{0,65,70,75,80},{5,4,3,2,1})</f>
        <v>5</v>
      </c>
      <c r="L74" s="108" t="str">
        <f t="shared" si="9"/>
        <v>2nd</v>
      </c>
      <c r="M74" s="98"/>
    </row>
    <row r="75" spans="1:13">
      <c r="A75" s="104" t="e">
        <f>NAMES!#REF!</f>
        <v>#REF!</v>
      </c>
      <c r="B75" s="139" t="e">
        <f>NAMES!#REF!</f>
        <v>#REF!</v>
      </c>
      <c r="C75" s="105"/>
      <c r="D75" s="105"/>
      <c r="E75" s="105"/>
      <c r="F75" s="106">
        <f t="shared" si="5"/>
        <v>0</v>
      </c>
      <c r="G75" s="106">
        <f t="shared" si="6"/>
        <v>0</v>
      </c>
      <c r="H75" s="105"/>
      <c r="I75" s="107">
        <f t="shared" si="7"/>
        <v>0</v>
      </c>
      <c r="J75" s="106">
        <f t="shared" si="8"/>
        <v>0</v>
      </c>
      <c r="K75" s="107">
        <f>LOOKUP(J75,{0,65,70,75,80},{5,4,3,2,1})</f>
        <v>5</v>
      </c>
      <c r="L75" s="108" t="str">
        <f t="shared" si="9"/>
        <v>2nd</v>
      </c>
      <c r="M75" s="98"/>
    </row>
    <row r="76" spans="1:13">
      <c r="A76" s="104" t="e">
        <f>NAMES!#REF!</f>
        <v>#REF!</v>
      </c>
      <c r="B76" s="139" t="e">
        <f>NAMES!#REF!</f>
        <v>#REF!</v>
      </c>
      <c r="C76" s="105"/>
      <c r="D76" s="105"/>
      <c r="E76" s="105"/>
      <c r="F76" s="106">
        <f t="shared" si="5"/>
        <v>0</v>
      </c>
      <c r="G76" s="106">
        <f t="shared" si="6"/>
        <v>0</v>
      </c>
      <c r="H76" s="105"/>
      <c r="I76" s="107">
        <f t="shared" si="7"/>
        <v>0</v>
      </c>
      <c r="J76" s="106">
        <f t="shared" si="8"/>
        <v>0</v>
      </c>
      <c r="K76" s="107">
        <f>LOOKUP(J76,{0,65,70,75,80},{5,4,3,2,1})</f>
        <v>5</v>
      </c>
      <c r="L76" s="108" t="str">
        <f t="shared" si="9"/>
        <v>2nd</v>
      </c>
      <c r="M76" s="98"/>
    </row>
    <row r="77" spans="1:13">
      <c r="A77" s="104" t="e">
        <f>NAMES!#REF!</f>
        <v>#REF!</v>
      </c>
      <c r="B77" s="139" t="e">
        <f>NAMES!#REF!</f>
        <v>#REF!</v>
      </c>
      <c r="C77" s="105"/>
      <c r="D77" s="105"/>
      <c r="E77" s="105"/>
      <c r="F77" s="106">
        <f t="shared" si="5"/>
        <v>0</v>
      </c>
      <c r="G77" s="106">
        <f t="shared" si="6"/>
        <v>0</v>
      </c>
      <c r="H77" s="105"/>
      <c r="I77" s="107">
        <f t="shared" si="7"/>
        <v>0</v>
      </c>
      <c r="J77" s="106">
        <f t="shared" si="8"/>
        <v>0</v>
      </c>
      <c r="K77" s="107">
        <f>LOOKUP(J77,{0,65,70,75,80},{5,4,3,2,1})</f>
        <v>5</v>
      </c>
      <c r="L77" s="108" t="str">
        <f t="shared" si="9"/>
        <v>2nd</v>
      </c>
      <c r="M77" s="98"/>
    </row>
    <row r="78" spans="1:13">
      <c r="A78" s="104" t="e">
        <f>NAMES!#REF!</f>
        <v>#REF!</v>
      </c>
      <c r="B78" s="139" t="e">
        <f>NAMES!#REF!</f>
        <v>#REF!</v>
      </c>
      <c r="C78" s="105"/>
      <c r="D78" s="105"/>
      <c r="E78" s="105"/>
      <c r="F78" s="106">
        <f t="shared" si="5"/>
        <v>0</v>
      </c>
      <c r="G78" s="106">
        <f t="shared" si="6"/>
        <v>0</v>
      </c>
      <c r="H78" s="105"/>
      <c r="I78" s="107">
        <f t="shared" si="7"/>
        <v>0</v>
      </c>
      <c r="J78" s="106">
        <f t="shared" si="8"/>
        <v>0</v>
      </c>
      <c r="K78" s="107">
        <f>LOOKUP(J78,{0,65,70,75,80},{5,4,3,2,1})</f>
        <v>5</v>
      </c>
      <c r="L78" s="108" t="str">
        <f t="shared" si="9"/>
        <v>2nd</v>
      </c>
      <c r="M78" s="98"/>
    </row>
    <row r="79" spans="1:13">
      <c r="A79" s="104" t="e">
        <f>NAMES!#REF!</f>
        <v>#REF!</v>
      </c>
      <c r="B79" s="139" t="e">
        <f>NAMES!#REF!</f>
        <v>#REF!</v>
      </c>
      <c r="C79" s="105"/>
      <c r="D79" s="105"/>
      <c r="E79" s="105"/>
      <c r="F79" s="106">
        <f t="shared" si="5"/>
        <v>0</v>
      </c>
      <c r="G79" s="106">
        <f t="shared" si="6"/>
        <v>0</v>
      </c>
      <c r="H79" s="105"/>
      <c r="I79" s="107">
        <f t="shared" si="7"/>
        <v>0</v>
      </c>
      <c r="J79" s="106">
        <f t="shared" si="8"/>
        <v>0</v>
      </c>
      <c r="K79" s="107">
        <f>LOOKUP(J79,{0,65,70,75,80},{5,4,3,2,1})</f>
        <v>5</v>
      </c>
      <c r="L79" s="108" t="str">
        <f t="shared" si="9"/>
        <v>2nd</v>
      </c>
      <c r="M79" s="98"/>
    </row>
    <row r="80" spans="1:13">
      <c r="A80" s="104" t="e">
        <f>NAMES!#REF!</f>
        <v>#REF!</v>
      </c>
      <c r="B80" s="139" t="e">
        <f>NAMES!#REF!</f>
        <v>#REF!</v>
      </c>
      <c r="C80" s="105"/>
      <c r="D80" s="105"/>
      <c r="E80" s="105"/>
      <c r="F80" s="106">
        <f t="shared" si="5"/>
        <v>0</v>
      </c>
      <c r="G80" s="106">
        <f t="shared" si="6"/>
        <v>0</v>
      </c>
      <c r="H80" s="105"/>
      <c r="I80" s="107">
        <f t="shared" si="7"/>
        <v>0</v>
      </c>
      <c r="J80" s="106">
        <f t="shared" si="8"/>
        <v>0</v>
      </c>
      <c r="K80" s="107">
        <f>LOOKUP(J80,{0,65,70,75,80},{5,4,3,2,1})</f>
        <v>5</v>
      </c>
      <c r="L80" s="108" t="str">
        <f t="shared" si="9"/>
        <v>2nd</v>
      </c>
      <c r="M80" s="98"/>
    </row>
    <row r="81" spans="1:13">
      <c r="A81" s="104" t="e">
        <f>NAMES!#REF!</f>
        <v>#REF!</v>
      </c>
      <c r="B81" s="139" t="e">
        <f>NAMES!#REF!</f>
        <v>#REF!</v>
      </c>
      <c r="C81" s="105"/>
      <c r="D81" s="105"/>
      <c r="E81" s="105"/>
      <c r="F81" s="106">
        <f t="shared" si="5"/>
        <v>0</v>
      </c>
      <c r="G81" s="106">
        <f t="shared" si="6"/>
        <v>0</v>
      </c>
      <c r="H81" s="105"/>
      <c r="I81" s="107">
        <f t="shared" si="7"/>
        <v>0</v>
      </c>
      <c r="J81" s="106">
        <f t="shared" si="8"/>
        <v>0</v>
      </c>
      <c r="K81" s="107">
        <f>LOOKUP(J81,{0,65,70,75,80},{5,4,3,2,1})</f>
        <v>5</v>
      </c>
      <c r="L81" s="108" t="str">
        <f t="shared" si="9"/>
        <v>2nd</v>
      </c>
      <c r="M81" s="98"/>
    </row>
    <row r="82" spans="1:13">
      <c r="A82" s="104" t="e">
        <f>NAMES!#REF!</f>
        <v>#REF!</v>
      </c>
      <c r="B82" s="139" t="e">
        <f>NAMES!#REF!</f>
        <v>#REF!</v>
      </c>
      <c r="C82" s="105"/>
      <c r="D82" s="105"/>
      <c r="E82" s="105"/>
      <c r="F82" s="106">
        <f t="shared" si="5"/>
        <v>0</v>
      </c>
      <c r="G82" s="106">
        <f t="shared" si="6"/>
        <v>0</v>
      </c>
      <c r="H82" s="105"/>
      <c r="I82" s="107">
        <f t="shared" si="7"/>
        <v>0</v>
      </c>
      <c r="J82" s="106">
        <f t="shared" si="8"/>
        <v>0</v>
      </c>
      <c r="K82" s="107">
        <f>LOOKUP(J82,{0,65,70,75,80},{5,4,3,2,1})</f>
        <v>5</v>
      </c>
      <c r="L82" s="108" t="str">
        <f t="shared" si="9"/>
        <v>2nd</v>
      </c>
      <c r="M82" s="98"/>
    </row>
    <row r="83" spans="1:13">
      <c r="A83" s="104" t="e">
        <f>NAMES!#REF!</f>
        <v>#REF!</v>
      </c>
      <c r="B83" s="139" t="e">
        <f>NAMES!#REF!</f>
        <v>#REF!</v>
      </c>
      <c r="C83" s="105"/>
      <c r="D83" s="105"/>
      <c r="E83" s="105"/>
      <c r="F83" s="106">
        <f t="shared" si="5"/>
        <v>0</v>
      </c>
      <c r="G83" s="106">
        <f t="shared" si="6"/>
        <v>0</v>
      </c>
      <c r="H83" s="105"/>
      <c r="I83" s="107">
        <f t="shared" si="7"/>
        <v>0</v>
      </c>
      <c r="J83" s="106">
        <f t="shared" si="8"/>
        <v>0</v>
      </c>
      <c r="K83" s="107">
        <f>LOOKUP(J83,{0,65,70,75,80},{5,4,3,2,1})</f>
        <v>5</v>
      </c>
      <c r="L83" s="108" t="str">
        <f t="shared" si="9"/>
        <v>2nd</v>
      </c>
      <c r="M83" s="98"/>
    </row>
    <row r="84" spans="1:13">
      <c r="A84" s="104" t="e">
        <f>NAMES!#REF!</f>
        <v>#REF!</v>
      </c>
      <c r="B84" s="139" t="e">
        <f>NAMES!#REF!</f>
        <v>#REF!</v>
      </c>
      <c r="C84" s="105"/>
      <c r="D84" s="105"/>
      <c r="E84" s="105"/>
      <c r="F84" s="106">
        <f t="shared" si="5"/>
        <v>0</v>
      </c>
      <c r="G84" s="106">
        <f t="shared" si="6"/>
        <v>0</v>
      </c>
      <c r="H84" s="105"/>
      <c r="I84" s="107">
        <f t="shared" si="7"/>
        <v>0</v>
      </c>
      <c r="J84" s="106">
        <f t="shared" si="8"/>
        <v>0</v>
      </c>
      <c r="K84" s="107">
        <f>LOOKUP(J84,{0,65,70,75,80},{5,4,3,2,1})</f>
        <v>5</v>
      </c>
      <c r="L84" s="108" t="str">
        <f t="shared" si="9"/>
        <v>2nd</v>
      </c>
      <c r="M84" s="98"/>
    </row>
    <row r="85" spans="1:13">
      <c r="A85" s="104" t="e">
        <f>NAMES!#REF!</f>
        <v>#REF!</v>
      </c>
      <c r="B85" s="139" t="e">
        <f>NAMES!#REF!</f>
        <v>#REF!</v>
      </c>
      <c r="C85" s="105"/>
      <c r="D85" s="105"/>
      <c r="E85" s="105"/>
      <c r="F85" s="106">
        <f t="shared" si="5"/>
        <v>0</v>
      </c>
      <c r="G85" s="106">
        <f t="shared" si="6"/>
        <v>0</v>
      </c>
      <c r="H85" s="105"/>
      <c r="I85" s="107">
        <f t="shared" si="7"/>
        <v>0</v>
      </c>
      <c r="J85" s="106">
        <f t="shared" si="8"/>
        <v>0</v>
      </c>
      <c r="K85" s="107">
        <f>LOOKUP(J85,{0,65,70,75,80},{5,4,3,2,1})</f>
        <v>5</v>
      </c>
      <c r="L85" s="108" t="str">
        <f t="shared" si="9"/>
        <v>2nd</v>
      </c>
      <c r="M85" s="98"/>
    </row>
    <row r="86" spans="1:13">
      <c r="A86" s="104" t="e">
        <f>NAMES!#REF!</f>
        <v>#REF!</v>
      </c>
      <c r="B86" s="139" t="e">
        <f>NAMES!#REF!</f>
        <v>#REF!</v>
      </c>
      <c r="C86" s="105"/>
      <c r="D86" s="105"/>
      <c r="E86" s="105"/>
      <c r="F86" s="106">
        <f t="shared" si="5"/>
        <v>0</v>
      </c>
      <c r="G86" s="106">
        <f t="shared" si="6"/>
        <v>0</v>
      </c>
      <c r="H86" s="105"/>
      <c r="I86" s="107">
        <f t="shared" si="7"/>
        <v>0</v>
      </c>
      <c r="J86" s="106">
        <f t="shared" si="8"/>
        <v>0</v>
      </c>
      <c r="K86" s="107">
        <f>LOOKUP(J86,{0,65,70,75,80},{5,4,3,2,1})</f>
        <v>5</v>
      </c>
      <c r="L86" s="108" t="str">
        <f t="shared" si="9"/>
        <v>2nd</v>
      </c>
      <c r="M86" s="98"/>
    </row>
    <row r="87" spans="1:13">
      <c r="A87" s="104" t="e">
        <f>NAMES!#REF!</f>
        <v>#REF!</v>
      </c>
      <c r="B87" s="139" t="e">
        <f>NAMES!#REF!</f>
        <v>#REF!</v>
      </c>
      <c r="C87" s="105"/>
      <c r="D87" s="105"/>
      <c r="E87" s="105"/>
      <c r="F87" s="106">
        <f t="shared" si="5"/>
        <v>0</v>
      </c>
      <c r="G87" s="106">
        <f t="shared" si="6"/>
        <v>0</v>
      </c>
      <c r="H87" s="105"/>
      <c r="I87" s="107">
        <f t="shared" si="7"/>
        <v>0</v>
      </c>
      <c r="J87" s="106">
        <f t="shared" si="8"/>
        <v>0</v>
      </c>
      <c r="K87" s="107">
        <f>LOOKUP(J87,{0,65,70,75,80},{5,4,3,2,1})</f>
        <v>5</v>
      </c>
      <c r="L87" s="108" t="str">
        <f t="shared" si="9"/>
        <v>2nd</v>
      </c>
      <c r="M87" s="98"/>
    </row>
    <row r="88" spans="1:13">
      <c r="A88" s="104" t="e">
        <f>NAMES!#REF!</f>
        <v>#REF!</v>
      </c>
      <c r="B88" s="139" t="e">
        <f>NAMES!#REF!</f>
        <v>#REF!</v>
      </c>
      <c r="C88" s="105"/>
      <c r="D88" s="105"/>
      <c r="E88" s="105"/>
      <c r="F88" s="106">
        <f t="shared" si="5"/>
        <v>0</v>
      </c>
      <c r="G88" s="106">
        <f t="shared" si="6"/>
        <v>0</v>
      </c>
      <c r="H88" s="105"/>
      <c r="I88" s="107">
        <f t="shared" si="7"/>
        <v>0</v>
      </c>
      <c r="J88" s="106">
        <f t="shared" si="8"/>
        <v>0</v>
      </c>
      <c r="K88" s="107">
        <f>LOOKUP(J88,{0,65,70,75,80},{5,4,3,2,1})</f>
        <v>5</v>
      </c>
      <c r="L88" s="108" t="str">
        <f t="shared" si="9"/>
        <v>2nd</v>
      </c>
      <c r="M88" s="98"/>
    </row>
    <row r="89" spans="1:13">
      <c r="A89" s="104" t="e">
        <f>NAMES!#REF!</f>
        <v>#REF!</v>
      </c>
      <c r="B89" s="139" t="e">
        <f>NAMES!#REF!</f>
        <v>#REF!</v>
      </c>
      <c r="C89" s="105"/>
      <c r="D89" s="105"/>
      <c r="E89" s="105"/>
      <c r="F89" s="106">
        <f t="shared" si="5"/>
        <v>0</v>
      </c>
      <c r="G89" s="106">
        <f t="shared" si="6"/>
        <v>0</v>
      </c>
      <c r="H89" s="105"/>
      <c r="I89" s="107">
        <f t="shared" si="7"/>
        <v>0</v>
      </c>
      <c r="J89" s="106">
        <f t="shared" si="8"/>
        <v>0</v>
      </c>
      <c r="K89" s="107">
        <f>LOOKUP(J89,{0,65,70,75,80},{5,4,3,2,1})</f>
        <v>5</v>
      </c>
      <c r="L89" s="108" t="str">
        <f t="shared" si="9"/>
        <v>2nd</v>
      </c>
      <c r="M89" s="98"/>
    </row>
    <row r="90" spans="1:13">
      <c r="A90" s="104" t="e">
        <f>NAMES!#REF!</f>
        <v>#REF!</v>
      </c>
      <c r="B90" s="139" t="e">
        <f>NAMES!#REF!</f>
        <v>#REF!</v>
      </c>
      <c r="C90" s="105"/>
      <c r="D90" s="105"/>
      <c r="E90" s="105"/>
      <c r="F90" s="106">
        <f t="shared" si="5"/>
        <v>0</v>
      </c>
      <c r="G90" s="106">
        <f t="shared" si="6"/>
        <v>0</v>
      </c>
      <c r="H90" s="105"/>
      <c r="I90" s="107">
        <f t="shared" si="7"/>
        <v>0</v>
      </c>
      <c r="J90" s="106">
        <f t="shared" si="8"/>
        <v>0</v>
      </c>
      <c r="K90" s="107">
        <f>LOOKUP(J90,{0,65,70,75,80},{5,4,3,2,1})</f>
        <v>5</v>
      </c>
      <c r="L90" s="108" t="str">
        <f t="shared" si="9"/>
        <v>2nd</v>
      </c>
      <c r="M90" s="98"/>
    </row>
    <row r="91" spans="1:13">
      <c r="A91" s="104" t="e">
        <f>NAMES!#REF!</f>
        <v>#REF!</v>
      </c>
      <c r="B91" s="139" t="e">
        <f>NAMES!#REF!</f>
        <v>#REF!</v>
      </c>
      <c r="C91" s="105"/>
      <c r="D91" s="105"/>
      <c r="E91" s="105"/>
      <c r="F91" s="106">
        <f t="shared" si="5"/>
        <v>0</v>
      </c>
      <c r="G91" s="106">
        <f t="shared" si="6"/>
        <v>0</v>
      </c>
      <c r="H91" s="105"/>
      <c r="I91" s="107">
        <f t="shared" si="7"/>
        <v>0</v>
      </c>
      <c r="J91" s="106">
        <f t="shared" si="8"/>
        <v>0</v>
      </c>
      <c r="K91" s="107">
        <f>LOOKUP(J91,{0,65,70,75,80},{5,4,3,2,1})</f>
        <v>5</v>
      </c>
      <c r="L91" s="108" t="str">
        <f t="shared" si="9"/>
        <v>2nd</v>
      </c>
      <c r="M91" s="98"/>
    </row>
    <row r="92" spans="1:13">
      <c r="A92" s="104" t="e">
        <f>NAMES!#REF!</f>
        <v>#REF!</v>
      </c>
      <c r="B92" s="139" t="e">
        <f>NAMES!#REF!</f>
        <v>#REF!</v>
      </c>
      <c r="C92" s="105"/>
      <c r="D92" s="105"/>
      <c r="E92" s="105"/>
      <c r="F92" s="106">
        <f t="shared" si="5"/>
        <v>0</v>
      </c>
      <c r="G92" s="106">
        <f t="shared" si="6"/>
        <v>0</v>
      </c>
      <c r="H92" s="105"/>
      <c r="I92" s="107">
        <f t="shared" si="7"/>
        <v>0</v>
      </c>
      <c r="J92" s="106">
        <f t="shared" si="8"/>
        <v>0</v>
      </c>
      <c r="K92" s="107">
        <f>LOOKUP(J92,{0,65,70,75,80},{5,4,3,2,1})</f>
        <v>5</v>
      </c>
      <c r="L92" s="108" t="str">
        <f t="shared" si="9"/>
        <v>2nd</v>
      </c>
      <c r="M92" s="98"/>
    </row>
    <row r="93" spans="1:13">
      <c r="A93" s="104" t="e">
        <f>NAMES!#REF!</f>
        <v>#REF!</v>
      </c>
      <c r="B93" s="139" t="e">
        <f>NAMES!#REF!</f>
        <v>#REF!</v>
      </c>
      <c r="C93" s="105"/>
      <c r="D93" s="105"/>
      <c r="E93" s="105"/>
      <c r="F93" s="106">
        <f t="shared" si="5"/>
        <v>0</v>
      </c>
      <c r="G93" s="106">
        <f t="shared" si="6"/>
        <v>0</v>
      </c>
      <c r="H93" s="105"/>
      <c r="I93" s="107">
        <f t="shared" si="7"/>
        <v>0</v>
      </c>
      <c r="J93" s="106">
        <f t="shared" si="8"/>
        <v>0</v>
      </c>
      <c r="K93" s="107">
        <f>LOOKUP(J93,{0,65,70,75,80},{5,4,3,2,1})</f>
        <v>5</v>
      </c>
      <c r="L93" s="108" t="str">
        <f t="shared" si="9"/>
        <v>2nd</v>
      </c>
      <c r="M93" s="98"/>
    </row>
    <row r="94" spans="1:13">
      <c r="A94" s="104" t="e">
        <f>NAMES!#REF!</f>
        <v>#REF!</v>
      </c>
      <c r="B94" s="139" t="e">
        <f>NAMES!#REF!</f>
        <v>#REF!</v>
      </c>
      <c r="C94" s="105"/>
      <c r="D94" s="105"/>
      <c r="E94" s="105"/>
      <c r="F94" s="106">
        <f t="shared" si="5"/>
        <v>0</v>
      </c>
      <c r="G94" s="106">
        <f t="shared" si="6"/>
        <v>0</v>
      </c>
      <c r="H94" s="105"/>
      <c r="I94" s="107">
        <f t="shared" si="7"/>
        <v>0</v>
      </c>
      <c r="J94" s="106">
        <f t="shared" si="8"/>
        <v>0</v>
      </c>
      <c r="K94" s="107">
        <f>LOOKUP(J94,{0,65,70,75,80},{5,4,3,2,1})</f>
        <v>5</v>
      </c>
      <c r="L94" s="108" t="str">
        <f t="shared" si="9"/>
        <v>2nd</v>
      </c>
      <c r="M94" s="98"/>
    </row>
    <row r="95" spans="1:13">
      <c r="A95" s="104" t="e">
        <f>NAMES!#REF!</f>
        <v>#REF!</v>
      </c>
      <c r="B95" s="139" t="e">
        <f>NAMES!#REF!</f>
        <v>#REF!</v>
      </c>
      <c r="C95" s="105"/>
      <c r="D95" s="105"/>
      <c r="E95" s="105"/>
      <c r="F95" s="106">
        <f t="shared" si="5"/>
        <v>0</v>
      </c>
      <c r="G95" s="106">
        <f t="shared" si="6"/>
        <v>0</v>
      </c>
      <c r="H95" s="105"/>
      <c r="I95" s="107">
        <f t="shared" si="7"/>
        <v>0</v>
      </c>
      <c r="J95" s="106">
        <f t="shared" si="8"/>
        <v>0</v>
      </c>
      <c r="K95" s="107">
        <f>LOOKUP(J95,{0,65,70,75,80},{5,4,3,2,1})</f>
        <v>5</v>
      </c>
      <c r="L95" s="108" t="str">
        <f t="shared" si="9"/>
        <v>2nd</v>
      </c>
      <c r="M95" s="98"/>
    </row>
    <row r="96" spans="1:13">
      <c r="A96" s="104" t="e">
        <f>NAMES!#REF!</f>
        <v>#REF!</v>
      </c>
      <c r="B96" s="139" t="e">
        <f>NAMES!#REF!</f>
        <v>#REF!</v>
      </c>
      <c r="C96" s="105"/>
      <c r="D96" s="105"/>
      <c r="E96" s="105"/>
      <c r="F96" s="106">
        <f t="shared" si="5"/>
        <v>0</v>
      </c>
      <c r="G96" s="106">
        <f t="shared" si="6"/>
        <v>0</v>
      </c>
      <c r="H96" s="105"/>
      <c r="I96" s="107">
        <f t="shared" si="7"/>
        <v>0</v>
      </c>
      <c r="J96" s="106">
        <f t="shared" si="8"/>
        <v>0</v>
      </c>
      <c r="K96" s="107">
        <f>LOOKUP(J96,{0,65,70,75,80},{5,4,3,2,1})</f>
        <v>5</v>
      </c>
      <c r="L96" s="108" t="str">
        <f t="shared" si="9"/>
        <v>2nd</v>
      </c>
      <c r="M96" s="98"/>
    </row>
    <row r="97" spans="1:13">
      <c r="A97" s="104" t="e">
        <f>NAMES!#REF!</f>
        <v>#REF!</v>
      </c>
      <c r="B97" s="139" t="e">
        <f>NAMES!#REF!</f>
        <v>#REF!</v>
      </c>
      <c r="C97" s="105"/>
      <c r="D97" s="105"/>
      <c r="E97" s="105"/>
      <c r="F97" s="106">
        <f t="shared" si="5"/>
        <v>0</v>
      </c>
      <c r="G97" s="106">
        <f t="shared" si="6"/>
        <v>0</v>
      </c>
      <c r="H97" s="105"/>
      <c r="I97" s="107">
        <f t="shared" si="7"/>
        <v>0</v>
      </c>
      <c r="J97" s="106">
        <f t="shared" si="8"/>
        <v>0</v>
      </c>
      <c r="K97" s="107">
        <f>LOOKUP(J97,{0,65,70,75,80},{5,4,3,2,1})</f>
        <v>5</v>
      </c>
      <c r="L97" s="108" t="str">
        <f t="shared" si="9"/>
        <v>2nd</v>
      </c>
      <c r="M97" s="98"/>
    </row>
    <row r="98" spans="1:13">
      <c r="A98" s="104" t="e">
        <f>NAMES!#REF!</f>
        <v>#REF!</v>
      </c>
      <c r="B98" s="139" t="e">
        <f>NAMES!#REF!</f>
        <v>#REF!</v>
      </c>
      <c r="C98" s="105"/>
      <c r="D98" s="105"/>
      <c r="E98" s="105"/>
      <c r="F98" s="106">
        <f t="shared" si="5"/>
        <v>0</v>
      </c>
      <c r="G98" s="106">
        <f t="shared" si="6"/>
        <v>0</v>
      </c>
      <c r="H98" s="105"/>
      <c r="I98" s="107">
        <f t="shared" si="7"/>
        <v>0</v>
      </c>
      <c r="J98" s="106">
        <f t="shared" si="8"/>
        <v>0</v>
      </c>
      <c r="K98" s="107">
        <f>LOOKUP(J98,{0,65,70,75,80},{5,4,3,2,1})</f>
        <v>5</v>
      </c>
      <c r="L98" s="108" t="str">
        <f t="shared" si="9"/>
        <v>2nd</v>
      </c>
      <c r="M98" s="98"/>
    </row>
    <row r="99" spans="1:13">
      <c r="A99" s="104" t="e">
        <f>NAMES!#REF!</f>
        <v>#REF!</v>
      </c>
      <c r="B99" s="139" t="e">
        <f>NAMES!#REF!</f>
        <v>#REF!</v>
      </c>
      <c r="C99" s="105"/>
      <c r="D99" s="105"/>
      <c r="E99" s="105"/>
      <c r="F99" s="106">
        <f t="shared" si="5"/>
        <v>0</v>
      </c>
      <c r="G99" s="106">
        <f t="shared" si="6"/>
        <v>0</v>
      </c>
      <c r="H99" s="105"/>
      <c r="I99" s="107">
        <f t="shared" si="7"/>
        <v>0</v>
      </c>
      <c r="J99" s="106">
        <f t="shared" si="8"/>
        <v>0</v>
      </c>
      <c r="K99" s="107">
        <f>LOOKUP(J99,{0,65,70,75,80},{5,4,3,2,1})</f>
        <v>5</v>
      </c>
      <c r="L99" s="108" t="str">
        <f t="shared" si="9"/>
        <v>2nd</v>
      </c>
      <c r="M99" s="98"/>
    </row>
    <row r="100" spans="1:13">
      <c r="A100" s="104" t="e">
        <f>NAMES!#REF!</f>
        <v>#REF!</v>
      </c>
      <c r="B100" s="139" t="e">
        <f>NAMES!#REF!</f>
        <v>#REF!</v>
      </c>
      <c r="C100" s="105"/>
      <c r="D100" s="105"/>
      <c r="E100" s="105"/>
      <c r="F100" s="106">
        <f t="shared" si="5"/>
        <v>0</v>
      </c>
      <c r="G100" s="106">
        <f t="shared" si="6"/>
        <v>0</v>
      </c>
      <c r="H100" s="105"/>
      <c r="I100" s="107">
        <f t="shared" si="7"/>
        <v>0</v>
      </c>
      <c r="J100" s="106">
        <f t="shared" si="8"/>
        <v>0</v>
      </c>
      <c r="K100" s="107">
        <f>LOOKUP(J100,{0,65,70,75,80},{5,4,3,2,1})</f>
        <v>5</v>
      </c>
      <c r="L100" s="108" t="str">
        <f t="shared" si="9"/>
        <v>2nd</v>
      </c>
      <c r="M100" s="98"/>
    </row>
    <row r="101" spans="1:13">
      <c r="A101" s="104" t="e">
        <f>NAMES!#REF!</f>
        <v>#REF!</v>
      </c>
      <c r="B101" s="139" t="e">
        <f>NAMES!#REF!</f>
        <v>#REF!</v>
      </c>
      <c r="C101" s="105"/>
      <c r="D101" s="105"/>
      <c r="E101" s="105"/>
      <c r="F101" s="106">
        <f t="shared" si="5"/>
        <v>0</v>
      </c>
      <c r="G101" s="106">
        <f t="shared" si="6"/>
        <v>0</v>
      </c>
      <c r="H101" s="105"/>
      <c r="I101" s="107">
        <f t="shared" si="7"/>
        <v>0</v>
      </c>
      <c r="J101" s="106">
        <f t="shared" si="8"/>
        <v>0</v>
      </c>
      <c r="K101" s="107">
        <f>LOOKUP(J101,{0,65,70,75,80},{5,4,3,2,1})</f>
        <v>5</v>
      </c>
      <c r="L101" s="108" t="str">
        <f t="shared" si="9"/>
        <v>2nd</v>
      </c>
      <c r="M101" s="98"/>
    </row>
    <row r="102" spans="1:13" ht="16.5" thickBot="1">
      <c r="A102" s="110" t="e">
        <f>NAMES!#REF!</f>
        <v>#REF!</v>
      </c>
      <c r="B102" s="144" t="e">
        <f>NAMES!#REF!</f>
        <v>#REF!</v>
      </c>
      <c r="C102" s="111"/>
      <c r="D102" s="111"/>
      <c r="E102" s="111"/>
      <c r="F102" s="112">
        <f t="shared" si="5"/>
        <v>0</v>
      </c>
      <c r="G102" s="112">
        <f t="shared" si="6"/>
        <v>0</v>
      </c>
      <c r="H102" s="111"/>
      <c r="I102" s="114">
        <f t="shared" si="7"/>
        <v>0</v>
      </c>
      <c r="J102" s="112">
        <f t="shared" si="8"/>
        <v>0</v>
      </c>
      <c r="K102" s="114">
        <f>LOOKUP(J102,{0,65,70,75,80},{5,4,3,2,1})</f>
        <v>5</v>
      </c>
      <c r="L102" s="115" t="str">
        <f t="shared" si="9"/>
        <v>2nd</v>
      </c>
      <c r="M102" s="98"/>
    </row>
  </sheetData>
  <sheetProtection sheet="1" objects="1" scenarios="1"/>
  <mergeCells count="6">
    <mergeCell ref="B1:B2"/>
    <mergeCell ref="A1:A2"/>
    <mergeCell ref="N2:O2"/>
    <mergeCell ref="N3:O3"/>
    <mergeCell ref="K1:K2"/>
    <mergeCell ref="L1:L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02"/>
  <sheetViews>
    <sheetView showGridLines="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H4" sqref="H4"/>
    </sheetView>
  </sheetViews>
  <sheetFormatPr defaultRowHeight="15.75"/>
  <cols>
    <col min="1" max="1" width="3.875" style="97" bestFit="1" customWidth="1"/>
    <col min="2" max="2" width="27.75" style="142" bestFit="1" customWidth="1"/>
    <col min="3" max="3" width="8" style="24" bestFit="1" customWidth="1"/>
    <col min="4" max="4" width="9.375" style="24" bestFit="1" customWidth="1"/>
    <col min="5" max="5" width="8" style="24" bestFit="1" customWidth="1"/>
    <col min="6" max="6" width="6.25" style="50" bestFit="1" customWidth="1"/>
    <col min="7" max="7" width="7.125" style="50" bestFit="1" customWidth="1"/>
    <col min="8" max="8" width="10.625" style="24" bestFit="1" customWidth="1"/>
    <col min="9" max="9" width="7.125" style="50" bestFit="1" customWidth="1"/>
    <col min="10" max="10" width="9.25" style="50" bestFit="1" customWidth="1"/>
    <col min="11" max="11" width="6.625" style="50" bestFit="1" customWidth="1"/>
    <col min="12" max="12" width="6.5" style="50" customWidth="1"/>
    <col min="13" max="13" width="1.5" style="24" customWidth="1"/>
    <col min="14" max="16384" width="9" style="24"/>
  </cols>
  <sheetData>
    <row r="1" spans="1:15" ht="36" customHeight="1">
      <c r="A1" s="235" t="s">
        <v>50</v>
      </c>
      <c r="B1" s="233" t="s">
        <v>3</v>
      </c>
      <c r="C1" s="116" t="s">
        <v>118</v>
      </c>
      <c r="D1" s="116" t="s">
        <v>119</v>
      </c>
      <c r="E1" s="116" t="s">
        <v>118</v>
      </c>
      <c r="F1" s="116" t="s">
        <v>0</v>
      </c>
      <c r="G1" s="116" t="s">
        <v>120</v>
      </c>
      <c r="H1" s="116" t="s">
        <v>52</v>
      </c>
      <c r="I1" s="116" t="s">
        <v>120</v>
      </c>
      <c r="J1" s="117" t="s">
        <v>121</v>
      </c>
      <c r="K1" s="235" t="s">
        <v>122</v>
      </c>
      <c r="L1" s="239" t="s">
        <v>53</v>
      </c>
      <c r="M1" s="98"/>
    </row>
    <row r="2" spans="1:15" ht="16.5" thickBot="1">
      <c r="A2" s="236"/>
      <c r="B2" s="234"/>
      <c r="C2" s="118" t="s">
        <v>123</v>
      </c>
      <c r="D2" s="118" t="s">
        <v>124</v>
      </c>
      <c r="E2" s="118" t="s">
        <v>125</v>
      </c>
      <c r="F2" s="119">
        <v>100</v>
      </c>
      <c r="G2" s="120" t="s">
        <v>126</v>
      </c>
      <c r="H2" s="118" t="s">
        <v>127</v>
      </c>
      <c r="I2" s="120" t="s">
        <v>126</v>
      </c>
      <c r="J2" s="121" t="s">
        <v>128</v>
      </c>
      <c r="K2" s="236"/>
      <c r="L2" s="240"/>
      <c r="M2" s="98"/>
      <c r="N2" s="237" t="s">
        <v>59</v>
      </c>
      <c r="O2" s="237"/>
    </row>
    <row r="3" spans="1:15">
      <c r="A3" s="99">
        <f>ENGLISH!A3</f>
        <v>1</v>
      </c>
      <c r="B3" s="138" t="str">
        <f>ENGLISH!B3</f>
        <v>Jacob</v>
      </c>
      <c r="C3" s="100">
        <v>30</v>
      </c>
      <c r="D3" s="100">
        <v>30</v>
      </c>
      <c r="E3" s="100">
        <v>40</v>
      </c>
      <c r="F3" s="101">
        <f>SUM(C3,D3,E3)</f>
        <v>100</v>
      </c>
      <c r="G3" s="101">
        <f>F3/100*50</f>
        <v>50</v>
      </c>
      <c r="H3" s="100">
        <v>100</v>
      </c>
      <c r="I3" s="102">
        <f>H3/100*50</f>
        <v>50</v>
      </c>
      <c r="J3" s="101">
        <f>I3+G3</f>
        <v>100</v>
      </c>
      <c r="K3" s="102">
        <f>LOOKUP(J3,{0,65,70,75,80},{5,4,3,2,1})</f>
        <v>1</v>
      </c>
      <c r="L3" s="103" t="str">
        <f>CHOOSE(RANK(J3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1st</v>
      </c>
      <c r="M3" s="98"/>
      <c r="N3" s="238" t="str">
        <f>SUBJECTS!C3</f>
        <v>MATHEMATICS</v>
      </c>
      <c r="O3" s="238"/>
    </row>
    <row r="4" spans="1:15">
      <c r="A4" s="104">
        <f>ENGLISH!A4</f>
        <v>2</v>
      </c>
      <c r="B4" s="139" t="str">
        <f>ENGLISH!B4</f>
        <v>BBBBBBBB NNNNNN LLLLLLLLLL</v>
      </c>
      <c r="C4" s="105"/>
      <c r="D4" s="105"/>
      <c r="E4" s="105"/>
      <c r="F4" s="106">
        <f t="shared" ref="F4:F67" si="0">SUM(C4,D4,E4)</f>
        <v>0</v>
      </c>
      <c r="G4" s="106">
        <f t="shared" ref="G4:G67" si="1">F4/100*50</f>
        <v>0</v>
      </c>
      <c r="H4" s="105"/>
      <c r="I4" s="107">
        <f t="shared" ref="I4:I67" si="2">H4/100*50</f>
        <v>0</v>
      </c>
      <c r="J4" s="106">
        <f t="shared" ref="J4:J67" si="3">I4+G4</f>
        <v>0</v>
      </c>
      <c r="K4" s="107">
        <f>LOOKUP(J4,{0,65,70,75,80},{5,4,3,2,1})</f>
        <v>5</v>
      </c>
      <c r="L4" s="108" t="str">
        <f t="shared" ref="L4:L67" si="4">CHOOSE(RANK(J4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4" s="98"/>
    </row>
    <row r="5" spans="1:15">
      <c r="A5" s="104">
        <f>ENGLISH!A5</f>
        <v>3</v>
      </c>
      <c r="B5" s="139" t="str">
        <f>ENGLISH!B5</f>
        <v>mimi</v>
      </c>
      <c r="C5" s="105"/>
      <c r="D5" s="105"/>
      <c r="E5" s="105"/>
      <c r="F5" s="106">
        <f t="shared" si="0"/>
        <v>0</v>
      </c>
      <c r="G5" s="106">
        <f t="shared" si="1"/>
        <v>0</v>
      </c>
      <c r="H5" s="109"/>
      <c r="I5" s="107">
        <f t="shared" si="2"/>
        <v>0</v>
      </c>
      <c r="J5" s="106">
        <f t="shared" si="3"/>
        <v>0</v>
      </c>
      <c r="K5" s="107">
        <f>LOOKUP(J5,{0,65,70,75,80},{5,4,3,2,1})</f>
        <v>5</v>
      </c>
      <c r="L5" s="108" t="str">
        <f t="shared" si="4"/>
        <v>2nd</v>
      </c>
      <c r="M5" s="98"/>
      <c r="N5" s="70"/>
      <c r="O5" s="70"/>
    </row>
    <row r="6" spans="1:15">
      <c r="A6" s="104">
        <f>ENGLISH!A6</f>
        <v>4</v>
      </c>
      <c r="B6" s="139" t="str">
        <f>ENGLISH!B6</f>
        <v>POPE BEN TERN</v>
      </c>
      <c r="C6" s="105"/>
      <c r="D6" s="105"/>
      <c r="E6" s="105"/>
      <c r="F6" s="106">
        <f t="shared" si="0"/>
        <v>0</v>
      </c>
      <c r="G6" s="106">
        <f t="shared" si="1"/>
        <v>0</v>
      </c>
      <c r="H6" s="109"/>
      <c r="I6" s="107">
        <f t="shared" si="2"/>
        <v>0</v>
      </c>
      <c r="J6" s="106">
        <f t="shared" si="3"/>
        <v>0</v>
      </c>
      <c r="K6" s="107">
        <f>LOOKUP(J6,{0,65,70,75,80},{5,4,3,2,1})</f>
        <v>5</v>
      </c>
      <c r="L6" s="108" t="str">
        <f t="shared" si="4"/>
        <v>2nd</v>
      </c>
      <c r="M6" s="98"/>
      <c r="N6" s="70"/>
      <c r="O6" s="70"/>
    </row>
    <row r="7" spans="1:15">
      <c r="A7" s="104" t="e">
        <f>ENGLISH!A7</f>
        <v>#REF!</v>
      </c>
      <c r="B7" s="139" t="e">
        <f>ENGLISH!B7</f>
        <v>#REF!</v>
      </c>
      <c r="C7" s="105"/>
      <c r="D7" s="105"/>
      <c r="E7" s="105"/>
      <c r="F7" s="106">
        <f t="shared" si="0"/>
        <v>0</v>
      </c>
      <c r="G7" s="106">
        <f t="shared" si="1"/>
        <v>0</v>
      </c>
      <c r="H7" s="109"/>
      <c r="I7" s="107">
        <f t="shared" si="2"/>
        <v>0</v>
      </c>
      <c r="J7" s="106">
        <f t="shared" si="3"/>
        <v>0</v>
      </c>
      <c r="K7" s="107">
        <f>LOOKUP(J7,{0,65,70,75,80},{5,4,3,2,1})</f>
        <v>5</v>
      </c>
      <c r="L7" s="108" t="str">
        <f t="shared" si="4"/>
        <v>2nd</v>
      </c>
      <c r="M7" s="98"/>
      <c r="N7" s="70"/>
      <c r="O7" s="70"/>
    </row>
    <row r="8" spans="1:15">
      <c r="A8" s="104" t="e">
        <f>ENGLISH!A8</f>
        <v>#REF!</v>
      </c>
      <c r="B8" s="139" t="e">
        <f>ENGLISH!B8</f>
        <v>#REF!</v>
      </c>
      <c r="C8" s="105"/>
      <c r="D8" s="105"/>
      <c r="E8" s="105"/>
      <c r="F8" s="106">
        <f t="shared" si="0"/>
        <v>0</v>
      </c>
      <c r="G8" s="106">
        <f t="shared" si="1"/>
        <v>0</v>
      </c>
      <c r="H8" s="109"/>
      <c r="I8" s="107">
        <f t="shared" si="2"/>
        <v>0</v>
      </c>
      <c r="J8" s="106">
        <f t="shared" si="3"/>
        <v>0</v>
      </c>
      <c r="K8" s="107">
        <f>LOOKUP(J8,{0,65,70,75,80},{5,4,3,2,1})</f>
        <v>5</v>
      </c>
      <c r="L8" s="108" t="str">
        <f t="shared" si="4"/>
        <v>2nd</v>
      </c>
      <c r="M8" s="98"/>
      <c r="N8" s="70"/>
      <c r="O8" s="70"/>
    </row>
    <row r="9" spans="1:15">
      <c r="A9" s="104" t="e">
        <f>ENGLISH!A9</f>
        <v>#REF!</v>
      </c>
      <c r="B9" s="139" t="e">
        <f>ENGLISH!B9</f>
        <v>#REF!</v>
      </c>
      <c r="C9" s="105"/>
      <c r="D9" s="105"/>
      <c r="E9" s="105"/>
      <c r="F9" s="106">
        <f t="shared" si="0"/>
        <v>0</v>
      </c>
      <c r="G9" s="106">
        <f t="shared" si="1"/>
        <v>0</v>
      </c>
      <c r="H9" s="109"/>
      <c r="I9" s="107">
        <f t="shared" si="2"/>
        <v>0</v>
      </c>
      <c r="J9" s="106">
        <f t="shared" si="3"/>
        <v>0</v>
      </c>
      <c r="K9" s="107">
        <f>LOOKUP(J9,{0,65,70,75,80},{5,4,3,2,1})</f>
        <v>5</v>
      </c>
      <c r="L9" s="108" t="str">
        <f t="shared" si="4"/>
        <v>2nd</v>
      </c>
      <c r="M9" s="98"/>
      <c r="N9" s="70"/>
      <c r="O9" s="70"/>
    </row>
    <row r="10" spans="1:15">
      <c r="A10" s="104" t="e">
        <f>ENGLISH!A10</f>
        <v>#REF!</v>
      </c>
      <c r="B10" s="139" t="e">
        <f>ENGLISH!B10</f>
        <v>#REF!</v>
      </c>
      <c r="C10" s="105"/>
      <c r="D10" s="105"/>
      <c r="E10" s="105"/>
      <c r="F10" s="106">
        <f t="shared" si="0"/>
        <v>0</v>
      </c>
      <c r="G10" s="106">
        <f t="shared" si="1"/>
        <v>0</v>
      </c>
      <c r="H10" s="109"/>
      <c r="I10" s="107">
        <f t="shared" si="2"/>
        <v>0</v>
      </c>
      <c r="J10" s="106">
        <f t="shared" si="3"/>
        <v>0</v>
      </c>
      <c r="K10" s="107">
        <f>LOOKUP(J10,{0,65,70,75,80},{5,4,3,2,1})</f>
        <v>5</v>
      </c>
      <c r="L10" s="108" t="str">
        <f t="shared" si="4"/>
        <v>2nd</v>
      </c>
      <c r="M10" s="98"/>
    </row>
    <row r="11" spans="1:15">
      <c r="A11" s="104" t="e">
        <f>ENGLISH!A11</f>
        <v>#REF!</v>
      </c>
      <c r="B11" s="139" t="e">
        <f>ENGLISH!B11</f>
        <v>#REF!</v>
      </c>
      <c r="C11" s="105"/>
      <c r="D11" s="105"/>
      <c r="E11" s="105"/>
      <c r="F11" s="106">
        <f t="shared" si="0"/>
        <v>0</v>
      </c>
      <c r="G11" s="106">
        <f t="shared" si="1"/>
        <v>0</v>
      </c>
      <c r="H11" s="109"/>
      <c r="I11" s="107">
        <f t="shared" si="2"/>
        <v>0</v>
      </c>
      <c r="J11" s="106">
        <f t="shared" si="3"/>
        <v>0</v>
      </c>
      <c r="K11" s="107">
        <f>LOOKUP(J11,{0,65,70,75,80},{5,4,3,2,1})</f>
        <v>5</v>
      </c>
      <c r="L11" s="108" t="str">
        <f t="shared" si="4"/>
        <v>2nd</v>
      </c>
      <c r="M11" s="98"/>
    </row>
    <row r="12" spans="1:15">
      <c r="A12" s="104" t="e">
        <f>ENGLISH!A12</f>
        <v>#REF!</v>
      </c>
      <c r="B12" s="139" t="e">
        <f>ENGLISH!B12</f>
        <v>#REF!</v>
      </c>
      <c r="C12" s="105"/>
      <c r="D12" s="105"/>
      <c r="E12" s="105"/>
      <c r="F12" s="106">
        <f t="shared" si="0"/>
        <v>0</v>
      </c>
      <c r="G12" s="106">
        <f t="shared" si="1"/>
        <v>0</v>
      </c>
      <c r="H12" s="109"/>
      <c r="I12" s="107">
        <f t="shared" si="2"/>
        <v>0</v>
      </c>
      <c r="J12" s="106">
        <f t="shared" si="3"/>
        <v>0</v>
      </c>
      <c r="K12" s="107">
        <f>LOOKUP(J12,{0,65,70,75,80},{5,4,3,2,1})</f>
        <v>5</v>
      </c>
      <c r="L12" s="108" t="str">
        <f t="shared" si="4"/>
        <v>2nd</v>
      </c>
      <c r="M12" s="98"/>
    </row>
    <row r="13" spans="1:15">
      <c r="A13" s="104" t="e">
        <f>ENGLISH!A13</f>
        <v>#REF!</v>
      </c>
      <c r="B13" s="139" t="e">
        <f>ENGLISH!B13</f>
        <v>#REF!</v>
      </c>
      <c r="C13" s="105"/>
      <c r="D13" s="105"/>
      <c r="E13" s="105"/>
      <c r="F13" s="106">
        <f t="shared" si="0"/>
        <v>0</v>
      </c>
      <c r="G13" s="106">
        <f t="shared" si="1"/>
        <v>0</v>
      </c>
      <c r="H13" s="109"/>
      <c r="I13" s="107">
        <f t="shared" si="2"/>
        <v>0</v>
      </c>
      <c r="J13" s="106">
        <f t="shared" si="3"/>
        <v>0</v>
      </c>
      <c r="K13" s="107">
        <f>LOOKUP(J13,{0,65,70,75,80},{5,4,3,2,1})</f>
        <v>5</v>
      </c>
      <c r="L13" s="108" t="str">
        <f t="shared" si="4"/>
        <v>2nd</v>
      </c>
      <c r="M13" s="98"/>
    </row>
    <row r="14" spans="1:15">
      <c r="A14" s="104" t="e">
        <f>ENGLISH!A14</f>
        <v>#REF!</v>
      </c>
      <c r="B14" s="139" t="e">
        <f>ENGLISH!B14</f>
        <v>#REF!</v>
      </c>
      <c r="C14" s="105"/>
      <c r="D14" s="105"/>
      <c r="E14" s="105"/>
      <c r="F14" s="106">
        <f t="shared" si="0"/>
        <v>0</v>
      </c>
      <c r="G14" s="106">
        <f t="shared" si="1"/>
        <v>0</v>
      </c>
      <c r="H14" s="109"/>
      <c r="I14" s="107">
        <f t="shared" si="2"/>
        <v>0</v>
      </c>
      <c r="J14" s="106">
        <f t="shared" si="3"/>
        <v>0</v>
      </c>
      <c r="K14" s="107">
        <f>LOOKUP(J14,{0,65,70,75,80},{5,4,3,2,1})</f>
        <v>5</v>
      </c>
      <c r="L14" s="108" t="str">
        <f t="shared" si="4"/>
        <v>2nd</v>
      </c>
      <c r="M14" s="98"/>
    </row>
    <row r="15" spans="1:15">
      <c r="A15" s="104" t="e">
        <f>ENGLISH!A15</f>
        <v>#REF!</v>
      </c>
      <c r="B15" s="139" t="e">
        <f>ENGLISH!B15</f>
        <v>#REF!</v>
      </c>
      <c r="C15" s="105"/>
      <c r="D15" s="105"/>
      <c r="E15" s="105"/>
      <c r="F15" s="106">
        <f t="shared" si="0"/>
        <v>0</v>
      </c>
      <c r="G15" s="106">
        <f t="shared" si="1"/>
        <v>0</v>
      </c>
      <c r="H15" s="109"/>
      <c r="I15" s="107">
        <f t="shared" si="2"/>
        <v>0</v>
      </c>
      <c r="J15" s="106">
        <f t="shared" si="3"/>
        <v>0</v>
      </c>
      <c r="K15" s="107">
        <f>LOOKUP(J15,{0,65,70,75,80},{5,4,3,2,1})</f>
        <v>5</v>
      </c>
      <c r="L15" s="108" t="str">
        <f t="shared" si="4"/>
        <v>2nd</v>
      </c>
      <c r="M15" s="98"/>
    </row>
    <row r="16" spans="1:15">
      <c r="A16" s="104" t="e">
        <f>ENGLISH!A16</f>
        <v>#REF!</v>
      </c>
      <c r="B16" s="139" t="e">
        <f>ENGLISH!B16</f>
        <v>#REF!</v>
      </c>
      <c r="C16" s="105"/>
      <c r="D16" s="105"/>
      <c r="E16" s="105"/>
      <c r="F16" s="106">
        <f t="shared" si="0"/>
        <v>0</v>
      </c>
      <c r="G16" s="106">
        <f t="shared" si="1"/>
        <v>0</v>
      </c>
      <c r="H16" s="109"/>
      <c r="I16" s="107">
        <f t="shared" si="2"/>
        <v>0</v>
      </c>
      <c r="J16" s="106">
        <f t="shared" si="3"/>
        <v>0</v>
      </c>
      <c r="K16" s="107">
        <f>LOOKUP(J16,{0,65,70,75,80},{5,4,3,2,1})</f>
        <v>5</v>
      </c>
      <c r="L16" s="108" t="str">
        <f t="shared" si="4"/>
        <v>2nd</v>
      </c>
      <c r="M16" s="98"/>
    </row>
    <row r="17" spans="1:13">
      <c r="A17" s="104" t="e">
        <f>ENGLISH!A17</f>
        <v>#REF!</v>
      </c>
      <c r="B17" s="139" t="e">
        <f>ENGLISH!B17</f>
        <v>#REF!</v>
      </c>
      <c r="C17" s="105"/>
      <c r="D17" s="105"/>
      <c r="E17" s="105"/>
      <c r="F17" s="106">
        <f t="shared" si="0"/>
        <v>0</v>
      </c>
      <c r="G17" s="106">
        <f t="shared" si="1"/>
        <v>0</v>
      </c>
      <c r="H17" s="109"/>
      <c r="I17" s="107">
        <f t="shared" si="2"/>
        <v>0</v>
      </c>
      <c r="J17" s="106">
        <f t="shared" si="3"/>
        <v>0</v>
      </c>
      <c r="K17" s="107">
        <f>LOOKUP(J17,{0,65,70,75,80},{5,4,3,2,1})</f>
        <v>5</v>
      </c>
      <c r="L17" s="108" t="str">
        <f t="shared" si="4"/>
        <v>2nd</v>
      </c>
      <c r="M17" s="98"/>
    </row>
    <row r="18" spans="1:13">
      <c r="A18" s="104" t="e">
        <f>ENGLISH!A18</f>
        <v>#REF!</v>
      </c>
      <c r="B18" s="139" t="e">
        <f>ENGLISH!B18</f>
        <v>#REF!</v>
      </c>
      <c r="C18" s="105"/>
      <c r="D18" s="105"/>
      <c r="E18" s="105"/>
      <c r="F18" s="106">
        <f t="shared" si="0"/>
        <v>0</v>
      </c>
      <c r="G18" s="106">
        <f t="shared" si="1"/>
        <v>0</v>
      </c>
      <c r="H18" s="109"/>
      <c r="I18" s="107">
        <f t="shared" si="2"/>
        <v>0</v>
      </c>
      <c r="J18" s="106">
        <f t="shared" si="3"/>
        <v>0</v>
      </c>
      <c r="K18" s="107">
        <f>LOOKUP(J18,{0,65,70,75,80},{5,4,3,2,1})</f>
        <v>5</v>
      </c>
      <c r="L18" s="108" t="str">
        <f t="shared" si="4"/>
        <v>2nd</v>
      </c>
      <c r="M18" s="98"/>
    </row>
    <row r="19" spans="1:13">
      <c r="A19" s="104" t="e">
        <f>ENGLISH!A19</f>
        <v>#REF!</v>
      </c>
      <c r="B19" s="139" t="e">
        <f>ENGLISH!B19</f>
        <v>#REF!</v>
      </c>
      <c r="C19" s="105"/>
      <c r="D19" s="105"/>
      <c r="E19" s="105"/>
      <c r="F19" s="106">
        <f t="shared" si="0"/>
        <v>0</v>
      </c>
      <c r="G19" s="106">
        <f t="shared" si="1"/>
        <v>0</v>
      </c>
      <c r="H19" s="109"/>
      <c r="I19" s="107">
        <f t="shared" si="2"/>
        <v>0</v>
      </c>
      <c r="J19" s="106">
        <f t="shared" si="3"/>
        <v>0</v>
      </c>
      <c r="K19" s="107">
        <f>LOOKUP(J19,{0,65,70,75,80},{5,4,3,2,1})</f>
        <v>5</v>
      </c>
      <c r="L19" s="108" t="str">
        <f t="shared" si="4"/>
        <v>2nd</v>
      </c>
      <c r="M19" s="98"/>
    </row>
    <row r="20" spans="1:13">
      <c r="A20" s="104" t="e">
        <f>ENGLISH!A20</f>
        <v>#REF!</v>
      </c>
      <c r="B20" s="139" t="e">
        <f>ENGLISH!B20</f>
        <v>#REF!</v>
      </c>
      <c r="C20" s="105"/>
      <c r="D20" s="105"/>
      <c r="E20" s="105"/>
      <c r="F20" s="106">
        <f t="shared" si="0"/>
        <v>0</v>
      </c>
      <c r="G20" s="106">
        <f t="shared" si="1"/>
        <v>0</v>
      </c>
      <c r="H20" s="109"/>
      <c r="I20" s="107">
        <f t="shared" si="2"/>
        <v>0</v>
      </c>
      <c r="J20" s="106">
        <f t="shared" si="3"/>
        <v>0</v>
      </c>
      <c r="K20" s="107">
        <f>LOOKUP(J20,{0,65,70,75,80},{5,4,3,2,1})</f>
        <v>5</v>
      </c>
      <c r="L20" s="108" t="str">
        <f t="shared" si="4"/>
        <v>2nd</v>
      </c>
      <c r="M20" s="98"/>
    </row>
    <row r="21" spans="1:13">
      <c r="A21" s="104" t="e">
        <f>ENGLISH!A21</f>
        <v>#REF!</v>
      </c>
      <c r="B21" s="139" t="e">
        <f>ENGLISH!B21</f>
        <v>#REF!</v>
      </c>
      <c r="C21" s="105"/>
      <c r="D21" s="105"/>
      <c r="E21" s="105"/>
      <c r="F21" s="106">
        <f t="shared" si="0"/>
        <v>0</v>
      </c>
      <c r="G21" s="106">
        <f t="shared" si="1"/>
        <v>0</v>
      </c>
      <c r="H21" s="109"/>
      <c r="I21" s="107">
        <f t="shared" si="2"/>
        <v>0</v>
      </c>
      <c r="J21" s="106">
        <f t="shared" si="3"/>
        <v>0</v>
      </c>
      <c r="K21" s="107">
        <f>LOOKUP(J21,{0,65,70,75,80},{5,4,3,2,1})</f>
        <v>5</v>
      </c>
      <c r="L21" s="108" t="str">
        <f t="shared" si="4"/>
        <v>2nd</v>
      </c>
      <c r="M21" s="98"/>
    </row>
    <row r="22" spans="1:13">
      <c r="A22" s="104" t="e">
        <f>ENGLISH!A22</f>
        <v>#REF!</v>
      </c>
      <c r="B22" s="139" t="e">
        <f>ENGLISH!B22</f>
        <v>#REF!</v>
      </c>
      <c r="C22" s="105"/>
      <c r="D22" s="105"/>
      <c r="E22" s="105"/>
      <c r="F22" s="106">
        <f t="shared" si="0"/>
        <v>0</v>
      </c>
      <c r="G22" s="106">
        <f t="shared" si="1"/>
        <v>0</v>
      </c>
      <c r="H22" s="109"/>
      <c r="I22" s="107">
        <f t="shared" si="2"/>
        <v>0</v>
      </c>
      <c r="J22" s="106">
        <f t="shared" si="3"/>
        <v>0</v>
      </c>
      <c r="K22" s="107">
        <f>LOOKUP(J22,{0,65,70,75,80},{5,4,3,2,1})</f>
        <v>5</v>
      </c>
      <c r="L22" s="108" t="str">
        <f t="shared" si="4"/>
        <v>2nd</v>
      </c>
      <c r="M22" s="98"/>
    </row>
    <row r="23" spans="1:13">
      <c r="A23" s="104" t="e">
        <f>ENGLISH!A23</f>
        <v>#REF!</v>
      </c>
      <c r="B23" s="139" t="e">
        <f>ENGLISH!B23</f>
        <v>#REF!</v>
      </c>
      <c r="C23" s="105"/>
      <c r="D23" s="105"/>
      <c r="E23" s="105"/>
      <c r="F23" s="106">
        <f t="shared" si="0"/>
        <v>0</v>
      </c>
      <c r="G23" s="106">
        <f t="shared" si="1"/>
        <v>0</v>
      </c>
      <c r="H23" s="109"/>
      <c r="I23" s="107">
        <f t="shared" si="2"/>
        <v>0</v>
      </c>
      <c r="J23" s="106">
        <f t="shared" si="3"/>
        <v>0</v>
      </c>
      <c r="K23" s="107">
        <f>LOOKUP(J23,{0,65,70,75,80},{5,4,3,2,1})</f>
        <v>5</v>
      </c>
      <c r="L23" s="108" t="str">
        <f t="shared" si="4"/>
        <v>2nd</v>
      </c>
      <c r="M23" s="98"/>
    </row>
    <row r="24" spans="1:13">
      <c r="A24" s="104" t="e">
        <f>ENGLISH!A24</f>
        <v>#REF!</v>
      </c>
      <c r="B24" s="139" t="e">
        <f>ENGLISH!B24</f>
        <v>#REF!</v>
      </c>
      <c r="C24" s="105"/>
      <c r="D24" s="105"/>
      <c r="E24" s="105"/>
      <c r="F24" s="106">
        <f t="shared" si="0"/>
        <v>0</v>
      </c>
      <c r="G24" s="106">
        <f t="shared" si="1"/>
        <v>0</v>
      </c>
      <c r="H24" s="109"/>
      <c r="I24" s="107">
        <f t="shared" si="2"/>
        <v>0</v>
      </c>
      <c r="J24" s="106">
        <f t="shared" si="3"/>
        <v>0</v>
      </c>
      <c r="K24" s="107">
        <f>LOOKUP(J24,{0,65,70,75,80},{5,4,3,2,1})</f>
        <v>5</v>
      </c>
      <c r="L24" s="108" t="str">
        <f t="shared" si="4"/>
        <v>2nd</v>
      </c>
      <c r="M24" s="98"/>
    </row>
    <row r="25" spans="1:13">
      <c r="A25" s="104" t="e">
        <f>ENGLISH!A25</f>
        <v>#REF!</v>
      </c>
      <c r="B25" s="139" t="e">
        <f>ENGLISH!B25</f>
        <v>#REF!</v>
      </c>
      <c r="C25" s="105"/>
      <c r="D25" s="105"/>
      <c r="E25" s="105"/>
      <c r="F25" s="106">
        <f t="shared" si="0"/>
        <v>0</v>
      </c>
      <c r="G25" s="106">
        <f t="shared" si="1"/>
        <v>0</v>
      </c>
      <c r="H25" s="109"/>
      <c r="I25" s="107">
        <f t="shared" si="2"/>
        <v>0</v>
      </c>
      <c r="J25" s="106">
        <f t="shared" si="3"/>
        <v>0</v>
      </c>
      <c r="K25" s="107">
        <f>LOOKUP(J25,{0,65,70,75,80},{5,4,3,2,1})</f>
        <v>5</v>
      </c>
      <c r="L25" s="108" t="str">
        <f t="shared" si="4"/>
        <v>2nd</v>
      </c>
      <c r="M25" s="98"/>
    </row>
    <row r="26" spans="1:13">
      <c r="A26" s="104" t="e">
        <f>ENGLISH!A26</f>
        <v>#REF!</v>
      </c>
      <c r="B26" s="139" t="e">
        <f>ENGLISH!B26</f>
        <v>#REF!</v>
      </c>
      <c r="C26" s="105"/>
      <c r="D26" s="105"/>
      <c r="E26" s="105"/>
      <c r="F26" s="106">
        <f t="shared" si="0"/>
        <v>0</v>
      </c>
      <c r="G26" s="106">
        <f t="shared" si="1"/>
        <v>0</v>
      </c>
      <c r="H26" s="109"/>
      <c r="I26" s="107">
        <f t="shared" si="2"/>
        <v>0</v>
      </c>
      <c r="J26" s="106">
        <f t="shared" si="3"/>
        <v>0</v>
      </c>
      <c r="K26" s="107">
        <f>LOOKUP(J26,{0,65,70,75,80},{5,4,3,2,1})</f>
        <v>5</v>
      </c>
      <c r="L26" s="108" t="str">
        <f t="shared" si="4"/>
        <v>2nd</v>
      </c>
      <c r="M26" s="98"/>
    </row>
    <row r="27" spans="1:13">
      <c r="A27" s="104" t="e">
        <f>ENGLISH!A27</f>
        <v>#REF!</v>
      </c>
      <c r="B27" s="139" t="e">
        <f>ENGLISH!B27</f>
        <v>#REF!</v>
      </c>
      <c r="C27" s="105"/>
      <c r="D27" s="105"/>
      <c r="E27" s="105"/>
      <c r="F27" s="106">
        <f t="shared" si="0"/>
        <v>0</v>
      </c>
      <c r="G27" s="106">
        <f t="shared" si="1"/>
        <v>0</v>
      </c>
      <c r="H27" s="109"/>
      <c r="I27" s="107">
        <f t="shared" si="2"/>
        <v>0</v>
      </c>
      <c r="J27" s="106">
        <f t="shared" si="3"/>
        <v>0</v>
      </c>
      <c r="K27" s="107">
        <f>LOOKUP(J27,{0,65,70,75,80},{5,4,3,2,1})</f>
        <v>5</v>
      </c>
      <c r="L27" s="108" t="str">
        <f t="shared" si="4"/>
        <v>2nd</v>
      </c>
      <c r="M27" s="98"/>
    </row>
    <row r="28" spans="1:13">
      <c r="A28" s="104" t="e">
        <f>ENGLISH!A28</f>
        <v>#REF!</v>
      </c>
      <c r="B28" s="139" t="e">
        <f>ENGLISH!B28</f>
        <v>#REF!</v>
      </c>
      <c r="C28" s="105"/>
      <c r="D28" s="105"/>
      <c r="E28" s="105"/>
      <c r="F28" s="106">
        <f t="shared" si="0"/>
        <v>0</v>
      </c>
      <c r="G28" s="106">
        <f t="shared" si="1"/>
        <v>0</v>
      </c>
      <c r="H28" s="109"/>
      <c r="I28" s="107">
        <f t="shared" si="2"/>
        <v>0</v>
      </c>
      <c r="J28" s="106">
        <f t="shared" si="3"/>
        <v>0</v>
      </c>
      <c r="K28" s="107">
        <f>LOOKUP(J28,{0,65,70,75,80},{5,4,3,2,1})</f>
        <v>5</v>
      </c>
      <c r="L28" s="108" t="str">
        <f t="shared" si="4"/>
        <v>2nd</v>
      </c>
      <c r="M28" s="98"/>
    </row>
    <row r="29" spans="1:13">
      <c r="A29" s="104" t="e">
        <f>ENGLISH!A29</f>
        <v>#REF!</v>
      </c>
      <c r="B29" s="139" t="e">
        <f>ENGLISH!B29</f>
        <v>#REF!</v>
      </c>
      <c r="C29" s="105"/>
      <c r="D29" s="105"/>
      <c r="E29" s="105"/>
      <c r="F29" s="106">
        <f t="shared" si="0"/>
        <v>0</v>
      </c>
      <c r="G29" s="106">
        <f t="shared" si="1"/>
        <v>0</v>
      </c>
      <c r="H29" s="109"/>
      <c r="I29" s="107">
        <f t="shared" si="2"/>
        <v>0</v>
      </c>
      <c r="J29" s="106">
        <f t="shared" si="3"/>
        <v>0</v>
      </c>
      <c r="K29" s="107">
        <f>LOOKUP(J29,{0,65,70,75,80},{5,4,3,2,1})</f>
        <v>5</v>
      </c>
      <c r="L29" s="108" t="str">
        <f t="shared" si="4"/>
        <v>2nd</v>
      </c>
      <c r="M29" s="98"/>
    </row>
    <row r="30" spans="1:13">
      <c r="A30" s="104" t="e">
        <f>ENGLISH!A30</f>
        <v>#REF!</v>
      </c>
      <c r="B30" s="139" t="e">
        <f>ENGLISH!B30</f>
        <v>#REF!</v>
      </c>
      <c r="C30" s="105"/>
      <c r="D30" s="105"/>
      <c r="E30" s="105"/>
      <c r="F30" s="106">
        <f t="shared" si="0"/>
        <v>0</v>
      </c>
      <c r="G30" s="106">
        <f t="shared" si="1"/>
        <v>0</v>
      </c>
      <c r="H30" s="109"/>
      <c r="I30" s="107">
        <f t="shared" si="2"/>
        <v>0</v>
      </c>
      <c r="J30" s="106">
        <f t="shared" si="3"/>
        <v>0</v>
      </c>
      <c r="K30" s="107">
        <f>LOOKUP(J30,{0,65,70,75,80},{5,4,3,2,1})</f>
        <v>5</v>
      </c>
      <c r="L30" s="108" t="str">
        <f t="shared" si="4"/>
        <v>2nd</v>
      </c>
      <c r="M30" s="98"/>
    </row>
    <row r="31" spans="1:13">
      <c r="A31" s="104" t="e">
        <f>ENGLISH!A31</f>
        <v>#REF!</v>
      </c>
      <c r="B31" s="139" t="e">
        <f>ENGLISH!B31</f>
        <v>#REF!</v>
      </c>
      <c r="C31" s="105"/>
      <c r="D31" s="105"/>
      <c r="E31" s="105"/>
      <c r="F31" s="106">
        <f t="shared" si="0"/>
        <v>0</v>
      </c>
      <c r="G31" s="106">
        <f t="shared" si="1"/>
        <v>0</v>
      </c>
      <c r="H31" s="109"/>
      <c r="I31" s="107">
        <f t="shared" si="2"/>
        <v>0</v>
      </c>
      <c r="J31" s="106">
        <f t="shared" si="3"/>
        <v>0</v>
      </c>
      <c r="K31" s="107">
        <f>LOOKUP(J31,{0,65,70,75,80},{5,4,3,2,1})</f>
        <v>5</v>
      </c>
      <c r="L31" s="108" t="str">
        <f t="shared" si="4"/>
        <v>2nd</v>
      </c>
      <c r="M31" s="98"/>
    </row>
    <row r="32" spans="1:13">
      <c r="A32" s="104" t="e">
        <f>ENGLISH!A32</f>
        <v>#REF!</v>
      </c>
      <c r="B32" s="139" t="e">
        <f>ENGLISH!B32</f>
        <v>#REF!</v>
      </c>
      <c r="C32" s="105"/>
      <c r="D32" s="105"/>
      <c r="E32" s="105"/>
      <c r="F32" s="106">
        <f t="shared" si="0"/>
        <v>0</v>
      </c>
      <c r="G32" s="106">
        <f t="shared" si="1"/>
        <v>0</v>
      </c>
      <c r="H32" s="109"/>
      <c r="I32" s="107">
        <f t="shared" si="2"/>
        <v>0</v>
      </c>
      <c r="J32" s="106">
        <f t="shared" si="3"/>
        <v>0</v>
      </c>
      <c r="K32" s="107">
        <f>LOOKUP(J32,{0,65,70,75,80},{5,4,3,2,1})</f>
        <v>5</v>
      </c>
      <c r="L32" s="108" t="str">
        <f t="shared" si="4"/>
        <v>2nd</v>
      </c>
      <c r="M32" s="98"/>
    </row>
    <row r="33" spans="1:13">
      <c r="A33" s="104" t="e">
        <f>ENGLISH!A33</f>
        <v>#REF!</v>
      </c>
      <c r="B33" s="139" t="e">
        <f>ENGLISH!B33</f>
        <v>#REF!</v>
      </c>
      <c r="C33" s="105"/>
      <c r="D33" s="105"/>
      <c r="E33" s="105"/>
      <c r="F33" s="106">
        <f t="shared" si="0"/>
        <v>0</v>
      </c>
      <c r="G33" s="106">
        <f t="shared" si="1"/>
        <v>0</v>
      </c>
      <c r="H33" s="109"/>
      <c r="I33" s="107">
        <f t="shared" si="2"/>
        <v>0</v>
      </c>
      <c r="J33" s="106">
        <f t="shared" si="3"/>
        <v>0</v>
      </c>
      <c r="K33" s="107">
        <f>LOOKUP(J33,{0,65,70,75,80},{5,4,3,2,1})</f>
        <v>5</v>
      </c>
      <c r="L33" s="108" t="str">
        <f t="shared" si="4"/>
        <v>2nd</v>
      </c>
      <c r="M33" s="98"/>
    </row>
    <row r="34" spans="1:13">
      <c r="A34" s="104" t="e">
        <f>ENGLISH!A34</f>
        <v>#REF!</v>
      </c>
      <c r="B34" s="139" t="e">
        <f>ENGLISH!B34</f>
        <v>#REF!</v>
      </c>
      <c r="C34" s="105"/>
      <c r="D34" s="105"/>
      <c r="E34" s="105"/>
      <c r="F34" s="106">
        <f t="shared" si="0"/>
        <v>0</v>
      </c>
      <c r="G34" s="106">
        <f t="shared" si="1"/>
        <v>0</v>
      </c>
      <c r="H34" s="109"/>
      <c r="I34" s="107">
        <f t="shared" si="2"/>
        <v>0</v>
      </c>
      <c r="J34" s="106">
        <f t="shared" si="3"/>
        <v>0</v>
      </c>
      <c r="K34" s="107">
        <f>LOOKUP(J34,{0,65,70,75,80},{5,4,3,2,1})</f>
        <v>5</v>
      </c>
      <c r="L34" s="108" t="str">
        <f t="shared" si="4"/>
        <v>2nd</v>
      </c>
      <c r="M34" s="98"/>
    </row>
    <row r="35" spans="1:13">
      <c r="A35" s="104" t="e">
        <f>ENGLISH!A35</f>
        <v>#REF!</v>
      </c>
      <c r="B35" s="139" t="e">
        <f>ENGLISH!B35</f>
        <v>#REF!</v>
      </c>
      <c r="C35" s="105"/>
      <c r="D35" s="105"/>
      <c r="E35" s="105"/>
      <c r="F35" s="106">
        <f t="shared" si="0"/>
        <v>0</v>
      </c>
      <c r="G35" s="106">
        <f t="shared" si="1"/>
        <v>0</v>
      </c>
      <c r="H35" s="109"/>
      <c r="I35" s="107">
        <f t="shared" si="2"/>
        <v>0</v>
      </c>
      <c r="J35" s="106">
        <f t="shared" si="3"/>
        <v>0</v>
      </c>
      <c r="K35" s="107">
        <f>LOOKUP(J35,{0,65,70,75,80},{5,4,3,2,1})</f>
        <v>5</v>
      </c>
      <c r="L35" s="108" t="str">
        <f t="shared" si="4"/>
        <v>2nd</v>
      </c>
      <c r="M35" s="98"/>
    </row>
    <row r="36" spans="1:13">
      <c r="A36" s="104" t="e">
        <f>ENGLISH!A36</f>
        <v>#REF!</v>
      </c>
      <c r="B36" s="139" t="e">
        <f>ENGLISH!B36</f>
        <v>#REF!</v>
      </c>
      <c r="C36" s="105"/>
      <c r="D36" s="105"/>
      <c r="E36" s="105"/>
      <c r="F36" s="106">
        <f t="shared" si="0"/>
        <v>0</v>
      </c>
      <c r="G36" s="106">
        <f t="shared" si="1"/>
        <v>0</v>
      </c>
      <c r="H36" s="109"/>
      <c r="I36" s="107">
        <f t="shared" si="2"/>
        <v>0</v>
      </c>
      <c r="J36" s="106">
        <f t="shared" si="3"/>
        <v>0</v>
      </c>
      <c r="K36" s="107">
        <f>LOOKUP(J36,{0,65,70,75,80},{5,4,3,2,1})</f>
        <v>5</v>
      </c>
      <c r="L36" s="108" t="str">
        <f t="shared" si="4"/>
        <v>2nd</v>
      </c>
      <c r="M36" s="98"/>
    </row>
    <row r="37" spans="1:13">
      <c r="A37" s="104" t="e">
        <f>ENGLISH!A37</f>
        <v>#REF!</v>
      </c>
      <c r="B37" s="139" t="e">
        <f>ENGLISH!B37</f>
        <v>#REF!</v>
      </c>
      <c r="C37" s="105"/>
      <c r="D37" s="105"/>
      <c r="E37" s="105"/>
      <c r="F37" s="106">
        <f t="shared" si="0"/>
        <v>0</v>
      </c>
      <c r="G37" s="106">
        <f t="shared" si="1"/>
        <v>0</v>
      </c>
      <c r="H37" s="109"/>
      <c r="I37" s="107">
        <f t="shared" si="2"/>
        <v>0</v>
      </c>
      <c r="J37" s="106">
        <f t="shared" si="3"/>
        <v>0</v>
      </c>
      <c r="K37" s="107">
        <f>LOOKUP(J37,{0,65,70,75,80},{5,4,3,2,1})</f>
        <v>5</v>
      </c>
      <c r="L37" s="108" t="str">
        <f t="shared" si="4"/>
        <v>2nd</v>
      </c>
      <c r="M37" s="98"/>
    </row>
    <row r="38" spans="1:13">
      <c r="A38" s="104" t="e">
        <f>ENGLISH!A38</f>
        <v>#REF!</v>
      </c>
      <c r="B38" s="139" t="e">
        <f>ENGLISH!B38</f>
        <v>#REF!</v>
      </c>
      <c r="C38" s="105"/>
      <c r="D38" s="105"/>
      <c r="E38" s="105"/>
      <c r="F38" s="106">
        <f t="shared" si="0"/>
        <v>0</v>
      </c>
      <c r="G38" s="106">
        <f t="shared" si="1"/>
        <v>0</v>
      </c>
      <c r="H38" s="109"/>
      <c r="I38" s="107">
        <f t="shared" si="2"/>
        <v>0</v>
      </c>
      <c r="J38" s="106">
        <f t="shared" si="3"/>
        <v>0</v>
      </c>
      <c r="K38" s="107">
        <f>LOOKUP(J38,{0,65,70,75,80},{5,4,3,2,1})</f>
        <v>5</v>
      </c>
      <c r="L38" s="108" t="str">
        <f t="shared" si="4"/>
        <v>2nd</v>
      </c>
      <c r="M38" s="98"/>
    </row>
    <row r="39" spans="1:13">
      <c r="A39" s="104" t="e">
        <f>ENGLISH!A39</f>
        <v>#REF!</v>
      </c>
      <c r="B39" s="139" t="e">
        <f>ENGLISH!B39</f>
        <v>#REF!</v>
      </c>
      <c r="C39" s="105"/>
      <c r="D39" s="105"/>
      <c r="E39" s="105"/>
      <c r="F39" s="106">
        <f t="shared" si="0"/>
        <v>0</v>
      </c>
      <c r="G39" s="106">
        <f t="shared" si="1"/>
        <v>0</v>
      </c>
      <c r="H39" s="109"/>
      <c r="I39" s="107">
        <f t="shared" si="2"/>
        <v>0</v>
      </c>
      <c r="J39" s="106">
        <f t="shared" si="3"/>
        <v>0</v>
      </c>
      <c r="K39" s="107">
        <f>LOOKUP(J39,{0,65,70,75,80},{5,4,3,2,1})</f>
        <v>5</v>
      </c>
      <c r="L39" s="108" t="str">
        <f t="shared" si="4"/>
        <v>2nd</v>
      </c>
      <c r="M39" s="98"/>
    </row>
    <row r="40" spans="1:13">
      <c r="A40" s="104" t="e">
        <f>ENGLISH!A40</f>
        <v>#REF!</v>
      </c>
      <c r="B40" s="139" t="e">
        <f>ENGLISH!B40</f>
        <v>#REF!</v>
      </c>
      <c r="C40" s="105"/>
      <c r="D40" s="105"/>
      <c r="E40" s="105"/>
      <c r="F40" s="106">
        <f t="shared" si="0"/>
        <v>0</v>
      </c>
      <c r="G40" s="106">
        <f t="shared" si="1"/>
        <v>0</v>
      </c>
      <c r="H40" s="109"/>
      <c r="I40" s="107">
        <f t="shared" si="2"/>
        <v>0</v>
      </c>
      <c r="J40" s="106">
        <f t="shared" si="3"/>
        <v>0</v>
      </c>
      <c r="K40" s="107">
        <f>LOOKUP(J40,{0,65,70,75,80},{5,4,3,2,1})</f>
        <v>5</v>
      </c>
      <c r="L40" s="108" t="str">
        <f t="shared" si="4"/>
        <v>2nd</v>
      </c>
      <c r="M40" s="98"/>
    </row>
    <row r="41" spans="1:13">
      <c r="A41" s="104" t="e">
        <f>ENGLISH!A41</f>
        <v>#REF!</v>
      </c>
      <c r="B41" s="139" t="e">
        <f>ENGLISH!B41</f>
        <v>#REF!</v>
      </c>
      <c r="C41" s="105"/>
      <c r="D41" s="105"/>
      <c r="E41" s="105"/>
      <c r="F41" s="106">
        <f t="shared" si="0"/>
        <v>0</v>
      </c>
      <c r="G41" s="106">
        <f t="shared" si="1"/>
        <v>0</v>
      </c>
      <c r="H41" s="109"/>
      <c r="I41" s="107">
        <f t="shared" si="2"/>
        <v>0</v>
      </c>
      <c r="J41" s="106">
        <f t="shared" si="3"/>
        <v>0</v>
      </c>
      <c r="K41" s="107">
        <f>LOOKUP(J41,{0,65,70,75,80},{5,4,3,2,1})</f>
        <v>5</v>
      </c>
      <c r="L41" s="108" t="str">
        <f t="shared" si="4"/>
        <v>2nd</v>
      </c>
      <c r="M41" s="98"/>
    </row>
    <row r="42" spans="1:13">
      <c r="A42" s="104" t="e">
        <f>ENGLISH!A42</f>
        <v>#REF!</v>
      </c>
      <c r="B42" s="139" t="e">
        <f>ENGLISH!B42</f>
        <v>#REF!</v>
      </c>
      <c r="C42" s="105"/>
      <c r="D42" s="105"/>
      <c r="E42" s="105"/>
      <c r="F42" s="106">
        <f t="shared" si="0"/>
        <v>0</v>
      </c>
      <c r="G42" s="106">
        <f t="shared" si="1"/>
        <v>0</v>
      </c>
      <c r="H42" s="109"/>
      <c r="I42" s="107">
        <f t="shared" si="2"/>
        <v>0</v>
      </c>
      <c r="J42" s="106">
        <f t="shared" si="3"/>
        <v>0</v>
      </c>
      <c r="K42" s="107">
        <f>LOOKUP(J42,{0,65,70,75,80},{5,4,3,2,1})</f>
        <v>5</v>
      </c>
      <c r="L42" s="108" t="str">
        <f t="shared" si="4"/>
        <v>2nd</v>
      </c>
      <c r="M42" s="98"/>
    </row>
    <row r="43" spans="1:13">
      <c r="A43" s="104" t="e">
        <f>ENGLISH!A43</f>
        <v>#REF!</v>
      </c>
      <c r="B43" s="139" t="e">
        <f>ENGLISH!B43</f>
        <v>#REF!</v>
      </c>
      <c r="C43" s="105"/>
      <c r="D43" s="105"/>
      <c r="E43" s="105"/>
      <c r="F43" s="106">
        <f t="shared" si="0"/>
        <v>0</v>
      </c>
      <c r="G43" s="106">
        <f t="shared" si="1"/>
        <v>0</v>
      </c>
      <c r="H43" s="109"/>
      <c r="I43" s="107">
        <f t="shared" si="2"/>
        <v>0</v>
      </c>
      <c r="J43" s="106">
        <f t="shared" si="3"/>
        <v>0</v>
      </c>
      <c r="K43" s="107">
        <f>LOOKUP(J43,{0,65,70,75,80},{5,4,3,2,1})</f>
        <v>5</v>
      </c>
      <c r="L43" s="108" t="str">
        <f t="shared" si="4"/>
        <v>2nd</v>
      </c>
      <c r="M43" s="98"/>
    </row>
    <row r="44" spans="1:13">
      <c r="A44" s="104" t="e">
        <f>ENGLISH!A44</f>
        <v>#REF!</v>
      </c>
      <c r="B44" s="139" t="e">
        <f>ENGLISH!B44</f>
        <v>#REF!</v>
      </c>
      <c r="C44" s="105"/>
      <c r="D44" s="105"/>
      <c r="E44" s="105"/>
      <c r="F44" s="106">
        <f t="shared" si="0"/>
        <v>0</v>
      </c>
      <c r="G44" s="106">
        <f t="shared" si="1"/>
        <v>0</v>
      </c>
      <c r="H44" s="109"/>
      <c r="I44" s="107">
        <f t="shared" si="2"/>
        <v>0</v>
      </c>
      <c r="J44" s="106">
        <f t="shared" si="3"/>
        <v>0</v>
      </c>
      <c r="K44" s="107">
        <f>LOOKUP(J44,{0,65,70,75,80},{5,4,3,2,1})</f>
        <v>5</v>
      </c>
      <c r="L44" s="108" t="str">
        <f t="shared" si="4"/>
        <v>2nd</v>
      </c>
      <c r="M44" s="98"/>
    </row>
    <row r="45" spans="1:13">
      <c r="A45" s="104" t="e">
        <f>ENGLISH!A45</f>
        <v>#REF!</v>
      </c>
      <c r="B45" s="139" t="e">
        <f>ENGLISH!B45</f>
        <v>#REF!</v>
      </c>
      <c r="C45" s="105"/>
      <c r="D45" s="105"/>
      <c r="E45" s="105"/>
      <c r="F45" s="106">
        <f t="shared" si="0"/>
        <v>0</v>
      </c>
      <c r="G45" s="106">
        <f t="shared" si="1"/>
        <v>0</v>
      </c>
      <c r="H45" s="109"/>
      <c r="I45" s="107">
        <f t="shared" si="2"/>
        <v>0</v>
      </c>
      <c r="J45" s="106">
        <f t="shared" si="3"/>
        <v>0</v>
      </c>
      <c r="K45" s="107">
        <f>LOOKUP(J45,{0,65,70,75,80},{5,4,3,2,1})</f>
        <v>5</v>
      </c>
      <c r="L45" s="108" t="str">
        <f t="shared" si="4"/>
        <v>2nd</v>
      </c>
      <c r="M45" s="98"/>
    </row>
    <row r="46" spans="1:13">
      <c r="A46" s="104" t="e">
        <f>ENGLISH!A46</f>
        <v>#REF!</v>
      </c>
      <c r="B46" s="139" t="e">
        <f>ENGLISH!B46</f>
        <v>#REF!</v>
      </c>
      <c r="C46" s="105"/>
      <c r="D46" s="105"/>
      <c r="E46" s="105"/>
      <c r="F46" s="106">
        <f t="shared" si="0"/>
        <v>0</v>
      </c>
      <c r="G46" s="106">
        <f t="shared" si="1"/>
        <v>0</v>
      </c>
      <c r="H46" s="109"/>
      <c r="I46" s="107">
        <f t="shared" si="2"/>
        <v>0</v>
      </c>
      <c r="J46" s="106">
        <f t="shared" si="3"/>
        <v>0</v>
      </c>
      <c r="K46" s="107">
        <f>LOOKUP(J46,{0,65,70,75,80},{5,4,3,2,1})</f>
        <v>5</v>
      </c>
      <c r="L46" s="108" t="str">
        <f t="shared" si="4"/>
        <v>2nd</v>
      </c>
      <c r="M46" s="98"/>
    </row>
    <row r="47" spans="1:13">
      <c r="A47" s="104" t="e">
        <f>ENGLISH!A47</f>
        <v>#REF!</v>
      </c>
      <c r="B47" s="139" t="e">
        <f>ENGLISH!B47</f>
        <v>#REF!</v>
      </c>
      <c r="C47" s="105"/>
      <c r="D47" s="105"/>
      <c r="E47" s="105"/>
      <c r="F47" s="106">
        <f t="shared" si="0"/>
        <v>0</v>
      </c>
      <c r="G47" s="106">
        <f t="shared" si="1"/>
        <v>0</v>
      </c>
      <c r="H47" s="109"/>
      <c r="I47" s="107">
        <f t="shared" si="2"/>
        <v>0</v>
      </c>
      <c r="J47" s="106">
        <f t="shared" si="3"/>
        <v>0</v>
      </c>
      <c r="K47" s="107">
        <f>LOOKUP(J47,{0,65,70,75,80},{5,4,3,2,1})</f>
        <v>5</v>
      </c>
      <c r="L47" s="108" t="str">
        <f t="shared" si="4"/>
        <v>2nd</v>
      </c>
      <c r="M47" s="98"/>
    </row>
    <row r="48" spans="1:13">
      <c r="A48" s="104" t="e">
        <f>ENGLISH!A48</f>
        <v>#REF!</v>
      </c>
      <c r="B48" s="139" t="e">
        <f>ENGLISH!B48</f>
        <v>#REF!</v>
      </c>
      <c r="C48" s="105"/>
      <c r="D48" s="105"/>
      <c r="E48" s="105"/>
      <c r="F48" s="106">
        <f t="shared" si="0"/>
        <v>0</v>
      </c>
      <c r="G48" s="106">
        <f t="shared" si="1"/>
        <v>0</v>
      </c>
      <c r="H48" s="109"/>
      <c r="I48" s="107">
        <f t="shared" si="2"/>
        <v>0</v>
      </c>
      <c r="J48" s="106">
        <f t="shared" si="3"/>
        <v>0</v>
      </c>
      <c r="K48" s="107">
        <f>LOOKUP(J48,{0,65,70,75,80},{5,4,3,2,1})</f>
        <v>5</v>
      </c>
      <c r="L48" s="108" t="str">
        <f t="shared" si="4"/>
        <v>2nd</v>
      </c>
      <c r="M48" s="98"/>
    </row>
    <row r="49" spans="1:13">
      <c r="A49" s="104" t="e">
        <f>ENGLISH!A49</f>
        <v>#REF!</v>
      </c>
      <c r="B49" s="139" t="e">
        <f>ENGLISH!B49</f>
        <v>#REF!</v>
      </c>
      <c r="C49" s="105"/>
      <c r="D49" s="105"/>
      <c r="E49" s="105"/>
      <c r="F49" s="106">
        <f t="shared" si="0"/>
        <v>0</v>
      </c>
      <c r="G49" s="106">
        <f t="shared" si="1"/>
        <v>0</v>
      </c>
      <c r="H49" s="109"/>
      <c r="I49" s="107">
        <f t="shared" si="2"/>
        <v>0</v>
      </c>
      <c r="J49" s="106">
        <f t="shared" si="3"/>
        <v>0</v>
      </c>
      <c r="K49" s="107">
        <f>LOOKUP(J49,{0,65,70,75,80},{5,4,3,2,1})</f>
        <v>5</v>
      </c>
      <c r="L49" s="108" t="str">
        <f t="shared" si="4"/>
        <v>2nd</v>
      </c>
      <c r="M49" s="98"/>
    </row>
    <row r="50" spans="1:13">
      <c r="A50" s="104" t="e">
        <f>ENGLISH!A50</f>
        <v>#REF!</v>
      </c>
      <c r="B50" s="139" t="e">
        <f>ENGLISH!B50</f>
        <v>#REF!</v>
      </c>
      <c r="C50" s="105"/>
      <c r="D50" s="105"/>
      <c r="E50" s="105"/>
      <c r="F50" s="106">
        <f t="shared" si="0"/>
        <v>0</v>
      </c>
      <c r="G50" s="106">
        <f t="shared" si="1"/>
        <v>0</v>
      </c>
      <c r="H50" s="109"/>
      <c r="I50" s="107">
        <f t="shared" si="2"/>
        <v>0</v>
      </c>
      <c r="J50" s="106">
        <f t="shared" si="3"/>
        <v>0</v>
      </c>
      <c r="K50" s="107">
        <f>LOOKUP(J50,{0,65,70,75,80},{5,4,3,2,1})</f>
        <v>5</v>
      </c>
      <c r="L50" s="108" t="str">
        <f t="shared" si="4"/>
        <v>2nd</v>
      </c>
      <c r="M50" s="98"/>
    </row>
    <row r="51" spans="1:13">
      <c r="A51" s="104" t="e">
        <f>ENGLISH!A51</f>
        <v>#REF!</v>
      </c>
      <c r="B51" s="139" t="e">
        <f>ENGLISH!B51</f>
        <v>#REF!</v>
      </c>
      <c r="C51" s="105"/>
      <c r="D51" s="105"/>
      <c r="E51" s="105"/>
      <c r="F51" s="106">
        <f t="shared" si="0"/>
        <v>0</v>
      </c>
      <c r="G51" s="106">
        <f t="shared" si="1"/>
        <v>0</v>
      </c>
      <c r="H51" s="109"/>
      <c r="I51" s="107">
        <f t="shared" si="2"/>
        <v>0</v>
      </c>
      <c r="J51" s="106">
        <f t="shared" si="3"/>
        <v>0</v>
      </c>
      <c r="K51" s="107">
        <f>LOOKUP(J51,{0,65,70,75,80},{5,4,3,2,1})</f>
        <v>5</v>
      </c>
      <c r="L51" s="108" t="str">
        <f t="shared" si="4"/>
        <v>2nd</v>
      </c>
      <c r="M51" s="98"/>
    </row>
    <row r="52" spans="1:13">
      <c r="A52" s="104" t="e">
        <f>ENGLISH!A52</f>
        <v>#REF!</v>
      </c>
      <c r="B52" s="139" t="e">
        <f>ENGLISH!B52</f>
        <v>#REF!</v>
      </c>
      <c r="C52" s="105"/>
      <c r="D52" s="105"/>
      <c r="E52" s="105"/>
      <c r="F52" s="106">
        <f t="shared" si="0"/>
        <v>0</v>
      </c>
      <c r="G52" s="106">
        <f t="shared" si="1"/>
        <v>0</v>
      </c>
      <c r="H52" s="109"/>
      <c r="I52" s="107">
        <f t="shared" si="2"/>
        <v>0</v>
      </c>
      <c r="J52" s="106">
        <f t="shared" si="3"/>
        <v>0</v>
      </c>
      <c r="K52" s="107">
        <f>LOOKUP(J52,{0,65,70,75,80},{5,4,3,2,1})</f>
        <v>5</v>
      </c>
      <c r="L52" s="108" t="str">
        <f t="shared" si="4"/>
        <v>2nd</v>
      </c>
      <c r="M52" s="98"/>
    </row>
    <row r="53" spans="1:13">
      <c r="A53" s="104" t="e">
        <f>ENGLISH!A53</f>
        <v>#REF!</v>
      </c>
      <c r="B53" s="139" t="e">
        <f>ENGLISH!B53</f>
        <v>#REF!</v>
      </c>
      <c r="C53" s="105"/>
      <c r="D53" s="105"/>
      <c r="E53" s="105"/>
      <c r="F53" s="106">
        <f t="shared" si="0"/>
        <v>0</v>
      </c>
      <c r="G53" s="106">
        <f t="shared" si="1"/>
        <v>0</v>
      </c>
      <c r="H53" s="109"/>
      <c r="I53" s="107">
        <f t="shared" si="2"/>
        <v>0</v>
      </c>
      <c r="J53" s="106">
        <f t="shared" si="3"/>
        <v>0</v>
      </c>
      <c r="K53" s="107">
        <f>LOOKUP(J53,{0,65,70,75,80},{5,4,3,2,1})</f>
        <v>5</v>
      </c>
      <c r="L53" s="108" t="str">
        <f t="shared" si="4"/>
        <v>2nd</v>
      </c>
      <c r="M53" s="98"/>
    </row>
    <row r="54" spans="1:13">
      <c r="A54" s="104" t="e">
        <f>ENGLISH!A54</f>
        <v>#REF!</v>
      </c>
      <c r="B54" s="139" t="e">
        <f>ENGLISH!B54</f>
        <v>#REF!</v>
      </c>
      <c r="C54" s="105"/>
      <c r="D54" s="105"/>
      <c r="E54" s="105"/>
      <c r="F54" s="106">
        <f t="shared" si="0"/>
        <v>0</v>
      </c>
      <c r="G54" s="106">
        <f t="shared" si="1"/>
        <v>0</v>
      </c>
      <c r="H54" s="109"/>
      <c r="I54" s="107">
        <f t="shared" si="2"/>
        <v>0</v>
      </c>
      <c r="J54" s="106">
        <f t="shared" si="3"/>
        <v>0</v>
      </c>
      <c r="K54" s="107">
        <f>LOOKUP(J54,{0,65,70,75,80},{5,4,3,2,1})</f>
        <v>5</v>
      </c>
      <c r="L54" s="108" t="str">
        <f t="shared" si="4"/>
        <v>2nd</v>
      </c>
      <c r="M54" s="98"/>
    </row>
    <row r="55" spans="1:13">
      <c r="A55" s="104" t="e">
        <f>ENGLISH!A55</f>
        <v>#REF!</v>
      </c>
      <c r="B55" s="139" t="e">
        <f>ENGLISH!B55</f>
        <v>#REF!</v>
      </c>
      <c r="C55" s="105"/>
      <c r="D55" s="105"/>
      <c r="E55" s="105"/>
      <c r="F55" s="106">
        <f t="shared" si="0"/>
        <v>0</v>
      </c>
      <c r="G55" s="106">
        <f t="shared" si="1"/>
        <v>0</v>
      </c>
      <c r="H55" s="109"/>
      <c r="I55" s="107">
        <f t="shared" si="2"/>
        <v>0</v>
      </c>
      <c r="J55" s="106">
        <f t="shared" si="3"/>
        <v>0</v>
      </c>
      <c r="K55" s="107">
        <f>LOOKUP(J55,{0,65,70,75,80},{5,4,3,2,1})</f>
        <v>5</v>
      </c>
      <c r="L55" s="108" t="str">
        <f t="shared" si="4"/>
        <v>2nd</v>
      </c>
      <c r="M55" s="98"/>
    </row>
    <row r="56" spans="1:13">
      <c r="A56" s="104" t="e">
        <f>ENGLISH!A56</f>
        <v>#REF!</v>
      </c>
      <c r="B56" s="139" t="e">
        <f>ENGLISH!B56</f>
        <v>#REF!</v>
      </c>
      <c r="C56" s="105"/>
      <c r="D56" s="105"/>
      <c r="E56" s="105"/>
      <c r="F56" s="106">
        <f t="shared" si="0"/>
        <v>0</v>
      </c>
      <c r="G56" s="106">
        <f t="shared" si="1"/>
        <v>0</v>
      </c>
      <c r="H56" s="109"/>
      <c r="I56" s="107">
        <f t="shared" si="2"/>
        <v>0</v>
      </c>
      <c r="J56" s="106">
        <f t="shared" si="3"/>
        <v>0</v>
      </c>
      <c r="K56" s="107">
        <f>LOOKUP(J56,{0,65,70,75,80},{5,4,3,2,1})</f>
        <v>5</v>
      </c>
      <c r="L56" s="108" t="str">
        <f t="shared" si="4"/>
        <v>2nd</v>
      </c>
      <c r="M56" s="98"/>
    </row>
    <row r="57" spans="1:13">
      <c r="A57" s="104" t="e">
        <f>ENGLISH!A57</f>
        <v>#REF!</v>
      </c>
      <c r="B57" s="139" t="e">
        <f>ENGLISH!B57</f>
        <v>#REF!</v>
      </c>
      <c r="C57" s="105"/>
      <c r="D57" s="105"/>
      <c r="E57" s="105"/>
      <c r="F57" s="106">
        <f t="shared" si="0"/>
        <v>0</v>
      </c>
      <c r="G57" s="106">
        <f t="shared" si="1"/>
        <v>0</v>
      </c>
      <c r="H57" s="109"/>
      <c r="I57" s="107">
        <f t="shared" si="2"/>
        <v>0</v>
      </c>
      <c r="J57" s="106">
        <f t="shared" si="3"/>
        <v>0</v>
      </c>
      <c r="K57" s="107">
        <f>LOOKUP(J57,{0,65,70,75,80},{5,4,3,2,1})</f>
        <v>5</v>
      </c>
      <c r="L57" s="108" t="str">
        <f t="shared" si="4"/>
        <v>2nd</v>
      </c>
      <c r="M57" s="98"/>
    </row>
    <row r="58" spans="1:13">
      <c r="A58" s="104" t="e">
        <f>ENGLISH!A58</f>
        <v>#REF!</v>
      </c>
      <c r="B58" s="139" t="e">
        <f>ENGLISH!B58</f>
        <v>#REF!</v>
      </c>
      <c r="C58" s="105"/>
      <c r="D58" s="105"/>
      <c r="E58" s="105"/>
      <c r="F58" s="106">
        <f t="shared" si="0"/>
        <v>0</v>
      </c>
      <c r="G58" s="106">
        <f t="shared" si="1"/>
        <v>0</v>
      </c>
      <c r="H58" s="109"/>
      <c r="I58" s="107">
        <f t="shared" si="2"/>
        <v>0</v>
      </c>
      <c r="J58" s="106">
        <f t="shared" si="3"/>
        <v>0</v>
      </c>
      <c r="K58" s="107">
        <f>LOOKUP(J58,{0,65,70,75,80},{5,4,3,2,1})</f>
        <v>5</v>
      </c>
      <c r="L58" s="108" t="str">
        <f t="shared" si="4"/>
        <v>2nd</v>
      </c>
      <c r="M58" s="98"/>
    </row>
    <row r="59" spans="1:13">
      <c r="A59" s="104" t="e">
        <f>ENGLISH!A59</f>
        <v>#REF!</v>
      </c>
      <c r="B59" s="139" t="e">
        <f>ENGLISH!B59</f>
        <v>#REF!</v>
      </c>
      <c r="C59" s="105"/>
      <c r="D59" s="105"/>
      <c r="E59" s="105"/>
      <c r="F59" s="106">
        <f t="shared" si="0"/>
        <v>0</v>
      </c>
      <c r="G59" s="106">
        <f t="shared" si="1"/>
        <v>0</v>
      </c>
      <c r="H59" s="109"/>
      <c r="I59" s="107">
        <f t="shared" si="2"/>
        <v>0</v>
      </c>
      <c r="J59" s="106">
        <f t="shared" si="3"/>
        <v>0</v>
      </c>
      <c r="K59" s="107">
        <f>LOOKUP(J59,{0,65,70,75,80},{5,4,3,2,1})</f>
        <v>5</v>
      </c>
      <c r="L59" s="108" t="str">
        <f t="shared" si="4"/>
        <v>2nd</v>
      </c>
      <c r="M59" s="98"/>
    </row>
    <row r="60" spans="1:13">
      <c r="A60" s="104" t="e">
        <f>ENGLISH!A60</f>
        <v>#REF!</v>
      </c>
      <c r="B60" s="139" t="e">
        <f>ENGLISH!B60</f>
        <v>#REF!</v>
      </c>
      <c r="C60" s="105"/>
      <c r="D60" s="105"/>
      <c r="E60" s="105"/>
      <c r="F60" s="106">
        <f t="shared" si="0"/>
        <v>0</v>
      </c>
      <c r="G60" s="106">
        <f t="shared" si="1"/>
        <v>0</v>
      </c>
      <c r="H60" s="109"/>
      <c r="I60" s="107">
        <f t="shared" si="2"/>
        <v>0</v>
      </c>
      <c r="J60" s="106">
        <f t="shared" si="3"/>
        <v>0</v>
      </c>
      <c r="K60" s="107">
        <f>LOOKUP(J60,{0,65,70,75,80},{5,4,3,2,1})</f>
        <v>5</v>
      </c>
      <c r="L60" s="108" t="str">
        <f t="shared" si="4"/>
        <v>2nd</v>
      </c>
      <c r="M60" s="98"/>
    </row>
    <row r="61" spans="1:13">
      <c r="A61" s="104" t="e">
        <f>ENGLISH!A61</f>
        <v>#REF!</v>
      </c>
      <c r="B61" s="139" t="e">
        <f>ENGLISH!B61</f>
        <v>#REF!</v>
      </c>
      <c r="C61" s="105"/>
      <c r="D61" s="105"/>
      <c r="E61" s="105"/>
      <c r="F61" s="106">
        <f t="shared" si="0"/>
        <v>0</v>
      </c>
      <c r="G61" s="106">
        <f t="shared" si="1"/>
        <v>0</v>
      </c>
      <c r="H61" s="109"/>
      <c r="I61" s="107">
        <f t="shared" si="2"/>
        <v>0</v>
      </c>
      <c r="J61" s="106">
        <f t="shared" si="3"/>
        <v>0</v>
      </c>
      <c r="K61" s="107">
        <f>LOOKUP(J61,{0,65,70,75,80},{5,4,3,2,1})</f>
        <v>5</v>
      </c>
      <c r="L61" s="108" t="str">
        <f t="shared" si="4"/>
        <v>2nd</v>
      </c>
      <c r="M61" s="98"/>
    </row>
    <row r="62" spans="1:13">
      <c r="A62" s="104" t="e">
        <f>ENGLISH!A62</f>
        <v>#REF!</v>
      </c>
      <c r="B62" s="139" t="e">
        <f>ENGLISH!B62</f>
        <v>#REF!</v>
      </c>
      <c r="C62" s="105"/>
      <c r="D62" s="105"/>
      <c r="E62" s="105"/>
      <c r="F62" s="106">
        <f t="shared" si="0"/>
        <v>0</v>
      </c>
      <c r="G62" s="106">
        <f t="shared" si="1"/>
        <v>0</v>
      </c>
      <c r="H62" s="109"/>
      <c r="I62" s="107">
        <f t="shared" si="2"/>
        <v>0</v>
      </c>
      <c r="J62" s="106">
        <f t="shared" si="3"/>
        <v>0</v>
      </c>
      <c r="K62" s="107">
        <f>LOOKUP(J62,{0,65,70,75,80},{5,4,3,2,1})</f>
        <v>5</v>
      </c>
      <c r="L62" s="108" t="str">
        <f t="shared" si="4"/>
        <v>2nd</v>
      </c>
      <c r="M62" s="98"/>
    </row>
    <row r="63" spans="1:13">
      <c r="A63" s="104" t="e">
        <f>ENGLISH!A63</f>
        <v>#REF!</v>
      </c>
      <c r="B63" s="139" t="e">
        <f>ENGLISH!B63</f>
        <v>#REF!</v>
      </c>
      <c r="C63" s="105"/>
      <c r="D63" s="105"/>
      <c r="E63" s="105"/>
      <c r="F63" s="106">
        <f t="shared" si="0"/>
        <v>0</v>
      </c>
      <c r="G63" s="106">
        <f t="shared" si="1"/>
        <v>0</v>
      </c>
      <c r="H63" s="109"/>
      <c r="I63" s="107">
        <f t="shared" si="2"/>
        <v>0</v>
      </c>
      <c r="J63" s="106">
        <f t="shared" si="3"/>
        <v>0</v>
      </c>
      <c r="K63" s="107">
        <f>LOOKUP(J63,{0,65,70,75,80},{5,4,3,2,1})</f>
        <v>5</v>
      </c>
      <c r="L63" s="108" t="str">
        <f t="shared" si="4"/>
        <v>2nd</v>
      </c>
      <c r="M63" s="98"/>
    </row>
    <row r="64" spans="1:13">
      <c r="A64" s="104" t="e">
        <f>ENGLISH!A64</f>
        <v>#REF!</v>
      </c>
      <c r="B64" s="139" t="e">
        <f>ENGLISH!B64</f>
        <v>#REF!</v>
      </c>
      <c r="C64" s="105"/>
      <c r="D64" s="105"/>
      <c r="E64" s="105"/>
      <c r="F64" s="106">
        <f t="shared" si="0"/>
        <v>0</v>
      </c>
      <c r="G64" s="106">
        <f t="shared" si="1"/>
        <v>0</v>
      </c>
      <c r="H64" s="109"/>
      <c r="I64" s="107">
        <f t="shared" si="2"/>
        <v>0</v>
      </c>
      <c r="J64" s="106">
        <f t="shared" si="3"/>
        <v>0</v>
      </c>
      <c r="K64" s="107">
        <f>LOOKUP(J64,{0,65,70,75,80},{5,4,3,2,1})</f>
        <v>5</v>
      </c>
      <c r="L64" s="108" t="str">
        <f t="shared" si="4"/>
        <v>2nd</v>
      </c>
      <c r="M64" s="98"/>
    </row>
    <row r="65" spans="1:13">
      <c r="A65" s="104" t="e">
        <f>ENGLISH!A65</f>
        <v>#REF!</v>
      </c>
      <c r="B65" s="139" t="e">
        <f>ENGLISH!B65</f>
        <v>#REF!</v>
      </c>
      <c r="C65" s="105"/>
      <c r="D65" s="105"/>
      <c r="E65" s="105"/>
      <c r="F65" s="106">
        <f t="shared" si="0"/>
        <v>0</v>
      </c>
      <c r="G65" s="106">
        <f t="shared" si="1"/>
        <v>0</v>
      </c>
      <c r="H65" s="109"/>
      <c r="I65" s="107">
        <f t="shared" si="2"/>
        <v>0</v>
      </c>
      <c r="J65" s="106">
        <f t="shared" si="3"/>
        <v>0</v>
      </c>
      <c r="K65" s="107">
        <f>LOOKUP(J65,{0,65,70,75,80},{5,4,3,2,1})</f>
        <v>5</v>
      </c>
      <c r="L65" s="108" t="str">
        <f t="shared" si="4"/>
        <v>2nd</v>
      </c>
      <c r="M65" s="98"/>
    </row>
    <row r="66" spans="1:13">
      <c r="A66" s="104" t="e">
        <f>ENGLISH!A66</f>
        <v>#REF!</v>
      </c>
      <c r="B66" s="139" t="e">
        <f>ENGLISH!B66</f>
        <v>#REF!</v>
      </c>
      <c r="C66" s="105"/>
      <c r="D66" s="105"/>
      <c r="E66" s="105"/>
      <c r="F66" s="106">
        <f t="shared" si="0"/>
        <v>0</v>
      </c>
      <c r="G66" s="106">
        <f t="shared" si="1"/>
        <v>0</v>
      </c>
      <c r="H66" s="109"/>
      <c r="I66" s="107">
        <f t="shared" si="2"/>
        <v>0</v>
      </c>
      <c r="J66" s="106">
        <f t="shared" si="3"/>
        <v>0</v>
      </c>
      <c r="K66" s="107">
        <f>LOOKUP(J66,{0,65,70,75,80},{5,4,3,2,1})</f>
        <v>5</v>
      </c>
      <c r="L66" s="108" t="str">
        <f t="shared" si="4"/>
        <v>2nd</v>
      </c>
      <c r="M66" s="98"/>
    </row>
    <row r="67" spans="1:13">
      <c r="A67" s="104" t="e">
        <f>ENGLISH!A67</f>
        <v>#REF!</v>
      </c>
      <c r="B67" s="139" t="e">
        <f>ENGLISH!B67</f>
        <v>#REF!</v>
      </c>
      <c r="C67" s="105"/>
      <c r="D67" s="105"/>
      <c r="E67" s="105"/>
      <c r="F67" s="106">
        <f t="shared" si="0"/>
        <v>0</v>
      </c>
      <c r="G67" s="106">
        <f t="shared" si="1"/>
        <v>0</v>
      </c>
      <c r="H67" s="109"/>
      <c r="I67" s="107">
        <f t="shared" si="2"/>
        <v>0</v>
      </c>
      <c r="J67" s="106">
        <f t="shared" si="3"/>
        <v>0</v>
      </c>
      <c r="K67" s="107">
        <f>LOOKUP(J67,{0,65,70,75,80},{5,4,3,2,1})</f>
        <v>5</v>
      </c>
      <c r="L67" s="108" t="str">
        <f t="shared" si="4"/>
        <v>2nd</v>
      </c>
      <c r="M67" s="98"/>
    </row>
    <row r="68" spans="1:13">
      <c r="A68" s="104" t="e">
        <f>ENGLISH!A68</f>
        <v>#REF!</v>
      </c>
      <c r="B68" s="139" t="e">
        <f>ENGLISH!B68</f>
        <v>#REF!</v>
      </c>
      <c r="C68" s="105"/>
      <c r="D68" s="105"/>
      <c r="E68" s="105"/>
      <c r="F68" s="106">
        <f t="shared" ref="F68:F102" si="5">SUM(C68,D68,E68)</f>
        <v>0</v>
      </c>
      <c r="G68" s="106">
        <f t="shared" ref="G68:G102" si="6">F68/100*50</f>
        <v>0</v>
      </c>
      <c r="H68" s="109"/>
      <c r="I68" s="107">
        <f t="shared" ref="I68:I102" si="7">H68/100*50</f>
        <v>0</v>
      </c>
      <c r="J68" s="106">
        <f t="shared" ref="J68:J102" si="8">I68+G68</f>
        <v>0</v>
      </c>
      <c r="K68" s="107">
        <f>LOOKUP(J68,{0,65,70,75,80},{5,4,3,2,1})</f>
        <v>5</v>
      </c>
      <c r="L68" s="108" t="str">
        <f t="shared" ref="L68:L102" si="9">CHOOSE(RANK(J68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68" s="98"/>
    </row>
    <row r="69" spans="1:13">
      <c r="A69" s="104" t="e">
        <f>ENGLISH!A69</f>
        <v>#REF!</v>
      </c>
      <c r="B69" s="139" t="e">
        <f>ENGLISH!B69</f>
        <v>#REF!</v>
      </c>
      <c r="C69" s="105"/>
      <c r="D69" s="105"/>
      <c r="E69" s="105"/>
      <c r="F69" s="106">
        <f t="shared" si="5"/>
        <v>0</v>
      </c>
      <c r="G69" s="106">
        <f t="shared" si="6"/>
        <v>0</v>
      </c>
      <c r="H69" s="109"/>
      <c r="I69" s="107">
        <f t="shared" si="7"/>
        <v>0</v>
      </c>
      <c r="J69" s="106">
        <f t="shared" si="8"/>
        <v>0</v>
      </c>
      <c r="K69" s="107">
        <f>LOOKUP(J69,{0,65,70,75,80},{5,4,3,2,1})</f>
        <v>5</v>
      </c>
      <c r="L69" s="108" t="str">
        <f t="shared" si="9"/>
        <v>2nd</v>
      </c>
      <c r="M69" s="98"/>
    </row>
    <row r="70" spans="1:13">
      <c r="A70" s="104" t="e">
        <f>ENGLISH!A70</f>
        <v>#REF!</v>
      </c>
      <c r="B70" s="139" t="e">
        <f>ENGLISH!B70</f>
        <v>#REF!</v>
      </c>
      <c r="C70" s="105"/>
      <c r="D70" s="105"/>
      <c r="E70" s="105"/>
      <c r="F70" s="106">
        <f t="shared" si="5"/>
        <v>0</v>
      </c>
      <c r="G70" s="106">
        <f t="shared" si="6"/>
        <v>0</v>
      </c>
      <c r="H70" s="109"/>
      <c r="I70" s="107">
        <f t="shared" si="7"/>
        <v>0</v>
      </c>
      <c r="J70" s="106">
        <f t="shared" si="8"/>
        <v>0</v>
      </c>
      <c r="K70" s="107">
        <f>LOOKUP(J70,{0,65,70,75,80},{5,4,3,2,1})</f>
        <v>5</v>
      </c>
      <c r="L70" s="108" t="str">
        <f t="shared" si="9"/>
        <v>2nd</v>
      </c>
      <c r="M70" s="98"/>
    </row>
    <row r="71" spans="1:13">
      <c r="A71" s="104" t="e">
        <f>ENGLISH!A71</f>
        <v>#REF!</v>
      </c>
      <c r="B71" s="139" t="e">
        <f>ENGLISH!B71</f>
        <v>#REF!</v>
      </c>
      <c r="C71" s="105"/>
      <c r="D71" s="105"/>
      <c r="E71" s="105"/>
      <c r="F71" s="106">
        <f t="shared" si="5"/>
        <v>0</v>
      </c>
      <c r="G71" s="106">
        <f t="shared" si="6"/>
        <v>0</v>
      </c>
      <c r="H71" s="109"/>
      <c r="I71" s="107">
        <f t="shared" si="7"/>
        <v>0</v>
      </c>
      <c r="J71" s="106">
        <f t="shared" si="8"/>
        <v>0</v>
      </c>
      <c r="K71" s="107">
        <f>LOOKUP(J71,{0,65,70,75,80},{5,4,3,2,1})</f>
        <v>5</v>
      </c>
      <c r="L71" s="108" t="str">
        <f t="shared" si="9"/>
        <v>2nd</v>
      </c>
      <c r="M71" s="98"/>
    </row>
    <row r="72" spans="1:13">
      <c r="A72" s="104" t="e">
        <f>ENGLISH!A72</f>
        <v>#REF!</v>
      </c>
      <c r="B72" s="139" t="e">
        <f>ENGLISH!B72</f>
        <v>#REF!</v>
      </c>
      <c r="C72" s="105"/>
      <c r="D72" s="105"/>
      <c r="E72" s="105"/>
      <c r="F72" s="106">
        <f t="shared" si="5"/>
        <v>0</v>
      </c>
      <c r="G72" s="106">
        <f t="shared" si="6"/>
        <v>0</v>
      </c>
      <c r="H72" s="109"/>
      <c r="I72" s="107">
        <f t="shared" si="7"/>
        <v>0</v>
      </c>
      <c r="J72" s="106">
        <f t="shared" si="8"/>
        <v>0</v>
      </c>
      <c r="K72" s="107">
        <f>LOOKUP(J72,{0,65,70,75,80},{5,4,3,2,1})</f>
        <v>5</v>
      </c>
      <c r="L72" s="108" t="str">
        <f t="shared" si="9"/>
        <v>2nd</v>
      </c>
      <c r="M72" s="98"/>
    </row>
    <row r="73" spans="1:13">
      <c r="A73" s="104" t="e">
        <f>ENGLISH!A73</f>
        <v>#REF!</v>
      </c>
      <c r="B73" s="139" t="e">
        <f>ENGLISH!B73</f>
        <v>#REF!</v>
      </c>
      <c r="C73" s="105"/>
      <c r="D73" s="105"/>
      <c r="E73" s="105"/>
      <c r="F73" s="106">
        <f t="shared" si="5"/>
        <v>0</v>
      </c>
      <c r="G73" s="106">
        <f t="shared" si="6"/>
        <v>0</v>
      </c>
      <c r="H73" s="109"/>
      <c r="I73" s="107">
        <f t="shared" si="7"/>
        <v>0</v>
      </c>
      <c r="J73" s="106">
        <f t="shared" si="8"/>
        <v>0</v>
      </c>
      <c r="K73" s="107">
        <f>LOOKUP(J73,{0,65,70,75,80},{5,4,3,2,1})</f>
        <v>5</v>
      </c>
      <c r="L73" s="108" t="str">
        <f t="shared" si="9"/>
        <v>2nd</v>
      </c>
      <c r="M73" s="98"/>
    </row>
    <row r="74" spans="1:13">
      <c r="A74" s="104" t="e">
        <f>ENGLISH!A74</f>
        <v>#REF!</v>
      </c>
      <c r="B74" s="139" t="e">
        <f>ENGLISH!B74</f>
        <v>#REF!</v>
      </c>
      <c r="C74" s="105"/>
      <c r="D74" s="105"/>
      <c r="E74" s="105"/>
      <c r="F74" s="106">
        <f t="shared" si="5"/>
        <v>0</v>
      </c>
      <c r="G74" s="106">
        <f t="shared" si="6"/>
        <v>0</v>
      </c>
      <c r="H74" s="109"/>
      <c r="I74" s="107">
        <f t="shared" si="7"/>
        <v>0</v>
      </c>
      <c r="J74" s="106">
        <f t="shared" si="8"/>
        <v>0</v>
      </c>
      <c r="K74" s="107">
        <f>LOOKUP(J74,{0,65,70,75,80},{5,4,3,2,1})</f>
        <v>5</v>
      </c>
      <c r="L74" s="108" t="str">
        <f t="shared" si="9"/>
        <v>2nd</v>
      </c>
      <c r="M74" s="98"/>
    </row>
    <row r="75" spans="1:13">
      <c r="A75" s="104" t="e">
        <f>ENGLISH!A75</f>
        <v>#REF!</v>
      </c>
      <c r="B75" s="139" t="e">
        <f>ENGLISH!B75</f>
        <v>#REF!</v>
      </c>
      <c r="C75" s="105"/>
      <c r="D75" s="105"/>
      <c r="E75" s="105"/>
      <c r="F75" s="106">
        <f t="shared" si="5"/>
        <v>0</v>
      </c>
      <c r="G75" s="106">
        <f t="shared" si="6"/>
        <v>0</v>
      </c>
      <c r="H75" s="109"/>
      <c r="I75" s="107">
        <f t="shared" si="7"/>
        <v>0</v>
      </c>
      <c r="J75" s="106">
        <f t="shared" si="8"/>
        <v>0</v>
      </c>
      <c r="K75" s="107">
        <f>LOOKUP(J75,{0,65,70,75,80},{5,4,3,2,1})</f>
        <v>5</v>
      </c>
      <c r="L75" s="108" t="str">
        <f t="shared" si="9"/>
        <v>2nd</v>
      </c>
      <c r="M75" s="98"/>
    </row>
    <row r="76" spans="1:13">
      <c r="A76" s="104" t="e">
        <f>ENGLISH!A76</f>
        <v>#REF!</v>
      </c>
      <c r="B76" s="139" t="e">
        <f>ENGLISH!B76</f>
        <v>#REF!</v>
      </c>
      <c r="C76" s="105"/>
      <c r="D76" s="105"/>
      <c r="E76" s="105"/>
      <c r="F76" s="106">
        <f t="shared" si="5"/>
        <v>0</v>
      </c>
      <c r="G76" s="106">
        <f t="shared" si="6"/>
        <v>0</v>
      </c>
      <c r="H76" s="109"/>
      <c r="I76" s="107">
        <f t="shared" si="7"/>
        <v>0</v>
      </c>
      <c r="J76" s="106">
        <f t="shared" si="8"/>
        <v>0</v>
      </c>
      <c r="K76" s="107">
        <f>LOOKUP(J76,{0,65,70,75,80},{5,4,3,2,1})</f>
        <v>5</v>
      </c>
      <c r="L76" s="108" t="str">
        <f t="shared" si="9"/>
        <v>2nd</v>
      </c>
      <c r="M76" s="98"/>
    </row>
    <row r="77" spans="1:13">
      <c r="A77" s="104" t="e">
        <f>ENGLISH!A77</f>
        <v>#REF!</v>
      </c>
      <c r="B77" s="139" t="e">
        <f>ENGLISH!B77</f>
        <v>#REF!</v>
      </c>
      <c r="C77" s="105"/>
      <c r="D77" s="105"/>
      <c r="E77" s="105"/>
      <c r="F77" s="106">
        <f t="shared" si="5"/>
        <v>0</v>
      </c>
      <c r="G77" s="106">
        <f t="shared" si="6"/>
        <v>0</v>
      </c>
      <c r="H77" s="109"/>
      <c r="I77" s="107">
        <f t="shared" si="7"/>
        <v>0</v>
      </c>
      <c r="J77" s="106">
        <f t="shared" si="8"/>
        <v>0</v>
      </c>
      <c r="K77" s="107">
        <f>LOOKUP(J77,{0,65,70,75,80},{5,4,3,2,1})</f>
        <v>5</v>
      </c>
      <c r="L77" s="108" t="str">
        <f t="shared" si="9"/>
        <v>2nd</v>
      </c>
      <c r="M77" s="98"/>
    </row>
    <row r="78" spans="1:13">
      <c r="A78" s="104" t="e">
        <f>ENGLISH!A78</f>
        <v>#REF!</v>
      </c>
      <c r="B78" s="139" t="e">
        <f>ENGLISH!B78</f>
        <v>#REF!</v>
      </c>
      <c r="C78" s="105"/>
      <c r="D78" s="105"/>
      <c r="E78" s="105"/>
      <c r="F78" s="106">
        <f t="shared" si="5"/>
        <v>0</v>
      </c>
      <c r="G78" s="106">
        <f t="shared" si="6"/>
        <v>0</v>
      </c>
      <c r="H78" s="109"/>
      <c r="I78" s="107">
        <f t="shared" si="7"/>
        <v>0</v>
      </c>
      <c r="J78" s="106">
        <f t="shared" si="8"/>
        <v>0</v>
      </c>
      <c r="K78" s="107">
        <f>LOOKUP(J78,{0,65,70,75,80},{5,4,3,2,1})</f>
        <v>5</v>
      </c>
      <c r="L78" s="108" t="str">
        <f t="shared" si="9"/>
        <v>2nd</v>
      </c>
      <c r="M78" s="98"/>
    </row>
    <row r="79" spans="1:13">
      <c r="A79" s="104" t="e">
        <f>ENGLISH!A79</f>
        <v>#REF!</v>
      </c>
      <c r="B79" s="139" t="e">
        <f>ENGLISH!B79</f>
        <v>#REF!</v>
      </c>
      <c r="C79" s="105"/>
      <c r="D79" s="105"/>
      <c r="E79" s="105"/>
      <c r="F79" s="106">
        <f t="shared" si="5"/>
        <v>0</v>
      </c>
      <c r="G79" s="106">
        <f t="shared" si="6"/>
        <v>0</v>
      </c>
      <c r="H79" s="109"/>
      <c r="I79" s="107">
        <f t="shared" si="7"/>
        <v>0</v>
      </c>
      <c r="J79" s="106">
        <f t="shared" si="8"/>
        <v>0</v>
      </c>
      <c r="K79" s="107">
        <f>LOOKUP(J79,{0,65,70,75,80},{5,4,3,2,1})</f>
        <v>5</v>
      </c>
      <c r="L79" s="108" t="str">
        <f t="shared" si="9"/>
        <v>2nd</v>
      </c>
      <c r="M79" s="98"/>
    </row>
    <row r="80" spans="1:13">
      <c r="A80" s="104" t="e">
        <f>ENGLISH!A80</f>
        <v>#REF!</v>
      </c>
      <c r="B80" s="139" t="e">
        <f>ENGLISH!B80</f>
        <v>#REF!</v>
      </c>
      <c r="C80" s="105"/>
      <c r="D80" s="105"/>
      <c r="E80" s="105"/>
      <c r="F80" s="106">
        <f t="shared" si="5"/>
        <v>0</v>
      </c>
      <c r="G80" s="106">
        <f t="shared" si="6"/>
        <v>0</v>
      </c>
      <c r="H80" s="109"/>
      <c r="I80" s="107">
        <f t="shared" si="7"/>
        <v>0</v>
      </c>
      <c r="J80" s="106">
        <f t="shared" si="8"/>
        <v>0</v>
      </c>
      <c r="K80" s="107">
        <f>LOOKUP(J80,{0,65,70,75,80},{5,4,3,2,1})</f>
        <v>5</v>
      </c>
      <c r="L80" s="108" t="str">
        <f t="shared" si="9"/>
        <v>2nd</v>
      </c>
      <c r="M80" s="98"/>
    </row>
    <row r="81" spans="1:13">
      <c r="A81" s="104" t="e">
        <f>ENGLISH!A81</f>
        <v>#REF!</v>
      </c>
      <c r="B81" s="139" t="e">
        <f>ENGLISH!B81</f>
        <v>#REF!</v>
      </c>
      <c r="C81" s="105"/>
      <c r="D81" s="105"/>
      <c r="E81" s="105"/>
      <c r="F81" s="106">
        <f t="shared" si="5"/>
        <v>0</v>
      </c>
      <c r="G81" s="106">
        <f t="shared" si="6"/>
        <v>0</v>
      </c>
      <c r="H81" s="109"/>
      <c r="I81" s="107">
        <f t="shared" si="7"/>
        <v>0</v>
      </c>
      <c r="J81" s="106">
        <f t="shared" si="8"/>
        <v>0</v>
      </c>
      <c r="K81" s="107">
        <f>LOOKUP(J81,{0,65,70,75,80},{5,4,3,2,1})</f>
        <v>5</v>
      </c>
      <c r="L81" s="108" t="str">
        <f t="shared" si="9"/>
        <v>2nd</v>
      </c>
      <c r="M81" s="98"/>
    </row>
    <row r="82" spans="1:13">
      <c r="A82" s="104" t="e">
        <f>ENGLISH!A82</f>
        <v>#REF!</v>
      </c>
      <c r="B82" s="139" t="e">
        <f>ENGLISH!B82</f>
        <v>#REF!</v>
      </c>
      <c r="C82" s="105"/>
      <c r="D82" s="105"/>
      <c r="E82" s="105"/>
      <c r="F82" s="106">
        <f t="shared" si="5"/>
        <v>0</v>
      </c>
      <c r="G82" s="106">
        <f t="shared" si="6"/>
        <v>0</v>
      </c>
      <c r="H82" s="109"/>
      <c r="I82" s="107">
        <f t="shared" si="7"/>
        <v>0</v>
      </c>
      <c r="J82" s="106">
        <f t="shared" si="8"/>
        <v>0</v>
      </c>
      <c r="K82" s="107">
        <f>LOOKUP(J82,{0,65,70,75,80},{5,4,3,2,1})</f>
        <v>5</v>
      </c>
      <c r="L82" s="108" t="str">
        <f t="shared" si="9"/>
        <v>2nd</v>
      </c>
      <c r="M82" s="98"/>
    </row>
    <row r="83" spans="1:13">
      <c r="A83" s="104" t="e">
        <f>ENGLISH!A83</f>
        <v>#REF!</v>
      </c>
      <c r="B83" s="139" t="e">
        <f>ENGLISH!B83</f>
        <v>#REF!</v>
      </c>
      <c r="C83" s="105"/>
      <c r="D83" s="105"/>
      <c r="E83" s="105"/>
      <c r="F83" s="106">
        <f t="shared" si="5"/>
        <v>0</v>
      </c>
      <c r="G83" s="106">
        <f t="shared" si="6"/>
        <v>0</v>
      </c>
      <c r="H83" s="109"/>
      <c r="I83" s="107">
        <f t="shared" si="7"/>
        <v>0</v>
      </c>
      <c r="J83" s="106">
        <f t="shared" si="8"/>
        <v>0</v>
      </c>
      <c r="K83" s="107">
        <f>LOOKUP(J83,{0,65,70,75,80},{5,4,3,2,1})</f>
        <v>5</v>
      </c>
      <c r="L83" s="108" t="str">
        <f t="shared" si="9"/>
        <v>2nd</v>
      </c>
      <c r="M83" s="98"/>
    </row>
    <row r="84" spans="1:13">
      <c r="A84" s="104" t="e">
        <f>ENGLISH!A84</f>
        <v>#REF!</v>
      </c>
      <c r="B84" s="139" t="e">
        <f>ENGLISH!B84</f>
        <v>#REF!</v>
      </c>
      <c r="C84" s="105"/>
      <c r="D84" s="105"/>
      <c r="E84" s="105"/>
      <c r="F84" s="106">
        <f t="shared" si="5"/>
        <v>0</v>
      </c>
      <c r="G84" s="106">
        <f t="shared" si="6"/>
        <v>0</v>
      </c>
      <c r="H84" s="109"/>
      <c r="I84" s="107">
        <f t="shared" si="7"/>
        <v>0</v>
      </c>
      <c r="J84" s="106">
        <f t="shared" si="8"/>
        <v>0</v>
      </c>
      <c r="K84" s="107">
        <f>LOOKUP(J84,{0,65,70,75,80},{5,4,3,2,1})</f>
        <v>5</v>
      </c>
      <c r="L84" s="108" t="str">
        <f t="shared" si="9"/>
        <v>2nd</v>
      </c>
      <c r="M84" s="98"/>
    </row>
    <row r="85" spans="1:13">
      <c r="A85" s="104" t="e">
        <f>ENGLISH!A85</f>
        <v>#REF!</v>
      </c>
      <c r="B85" s="139" t="e">
        <f>ENGLISH!B85</f>
        <v>#REF!</v>
      </c>
      <c r="C85" s="105"/>
      <c r="D85" s="105"/>
      <c r="E85" s="105"/>
      <c r="F85" s="106">
        <f t="shared" si="5"/>
        <v>0</v>
      </c>
      <c r="G85" s="106">
        <f t="shared" si="6"/>
        <v>0</v>
      </c>
      <c r="H85" s="109"/>
      <c r="I85" s="107">
        <f t="shared" si="7"/>
        <v>0</v>
      </c>
      <c r="J85" s="106">
        <f t="shared" si="8"/>
        <v>0</v>
      </c>
      <c r="K85" s="107">
        <f>LOOKUP(J85,{0,65,70,75,80},{5,4,3,2,1})</f>
        <v>5</v>
      </c>
      <c r="L85" s="108" t="str">
        <f t="shared" si="9"/>
        <v>2nd</v>
      </c>
      <c r="M85" s="98"/>
    </row>
    <row r="86" spans="1:13">
      <c r="A86" s="104" t="e">
        <f>ENGLISH!A86</f>
        <v>#REF!</v>
      </c>
      <c r="B86" s="139" t="e">
        <f>ENGLISH!B86</f>
        <v>#REF!</v>
      </c>
      <c r="C86" s="105"/>
      <c r="D86" s="105"/>
      <c r="E86" s="105"/>
      <c r="F86" s="106">
        <f t="shared" si="5"/>
        <v>0</v>
      </c>
      <c r="G86" s="106">
        <f t="shared" si="6"/>
        <v>0</v>
      </c>
      <c r="H86" s="109"/>
      <c r="I86" s="107">
        <f t="shared" si="7"/>
        <v>0</v>
      </c>
      <c r="J86" s="106">
        <f t="shared" si="8"/>
        <v>0</v>
      </c>
      <c r="K86" s="107">
        <f>LOOKUP(J86,{0,65,70,75,80},{5,4,3,2,1})</f>
        <v>5</v>
      </c>
      <c r="L86" s="108" t="str">
        <f t="shared" si="9"/>
        <v>2nd</v>
      </c>
      <c r="M86" s="98"/>
    </row>
    <row r="87" spans="1:13">
      <c r="A87" s="104" t="e">
        <f>ENGLISH!A87</f>
        <v>#REF!</v>
      </c>
      <c r="B87" s="139" t="e">
        <f>ENGLISH!B87</f>
        <v>#REF!</v>
      </c>
      <c r="C87" s="105"/>
      <c r="D87" s="105"/>
      <c r="E87" s="105"/>
      <c r="F87" s="106">
        <f t="shared" si="5"/>
        <v>0</v>
      </c>
      <c r="G87" s="106">
        <f t="shared" si="6"/>
        <v>0</v>
      </c>
      <c r="H87" s="109"/>
      <c r="I87" s="107">
        <f t="shared" si="7"/>
        <v>0</v>
      </c>
      <c r="J87" s="106">
        <f t="shared" si="8"/>
        <v>0</v>
      </c>
      <c r="K87" s="107">
        <f>LOOKUP(J87,{0,65,70,75,80},{5,4,3,2,1})</f>
        <v>5</v>
      </c>
      <c r="L87" s="108" t="str">
        <f t="shared" si="9"/>
        <v>2nd</v>
      </c>
      <c r="M87" s="98"/>
    </row>
    <row r="88" spans="1:13">
      <c r="A88" s="104" t="e">
        <f>ENGLISH!A88</f>
        <v>#REF!</v>
      </c>
      <c r="B88" s="139" t="e">
        <f>ENGLISH!B88</f>
        <v>#REF!</v>
      </c>
      <c r="C88" s="105"/>
      <c r="D88" s="105"/>
      <c r="E88" s="105"/>
      <c r="F88" s="106">
        <f t="shared" si="5"/>
        <v>0</v>
      </c>
      <c r="G88" s="106">
        <f t="shared" si="6"/>
        <v>0</v>
      </c>
      <c r="H88" s="109"/>
      <c r="I88" s="107">
        <f t="shared" si="7"/>
        <v>0</v>
      </c>
      <c r="J88" s="106">
        <f t="shared" si="8"/>
        <v>0</v>
      </c>
      <c r="K88" s="107">
        <f>LOOKUP(J88,{0,65,70,75,80},{5,4,3,2,1})</f>
        <v>5</v>
      </c>
      <c r="L88" s="108" t="str">
        <f t="shared" si="9"/>
        <v>2nd</v>
      </c>
      <c r="M88" s="98"/>
    </row>
    <row r="89" spans="1:13">
      <c r="A89" s="104" t="e">
        <f>ENGLISH!A89</f>
        <v>#REF!</v>
      </c>
      <c r="B89" s="139" t="e">
        <f>ENGLISH!B89</f>
        <v>#REF!</v>
      </c>
      <c r="C89" s="105"/>
      <c r="D89" s="105"/>
      <c r="E89" s="105"/>
      <c r="F89" s="106">
        <f t="shared" si="5"/>
        <v>0</v>
      </c>
      <c r="G89" s="106">
        <f t="shared" si="6"/>
        <v>0</v>
      </c>
      <c r="H89" s="109"/>
      <c r="I89" s="107">
        <f t="shared" si="7"/>
        <v>0</v>
      </c>
      <c r="J89" s="106">
        <f t="shared" si="8"/>
        <v>0</v>
      </c>
      <c r="K89" s="107">
        <f>LOOKUP(J89,{0,65,70,75,80},{5,4,3,2,1})</f>
        <v>5</v>
      </c>
      <c r="L89" s="108" t="str">
        <f t="shared" si="9"/>
        <v>2nd</v>
      </c>
      <c r="M89" s="98"/>
    </row>
    <row r="90" spans="1:13">
      <c r="A90" s="104" t="e">
        <f>ENGLISH!A90</f>
        <v>#REF!</v>
      </c>
      <c r="B90" s="139" t="e">
        <f>ENGLISH!B90</f>
        <v>#REF!</v>
      </c>
      <c r="C90" s="105"/>
      <c r="D90" s="105"/>
      <c r="E90" s="105"/>
      <c r="F90" s="106">
        <f t="shared" si="5"/>
        <v>0</v>
      </c>
      <c r="G90" s="106">
        <f t="shared" si="6"/>
        <v>0</v>
      </c>
      <c r="H90" s="109"/>
      <c r="I90" s="107">
        <f t="shared" si="7"/>
        <v>0</v>
      </c>
      <c r="J90" s="106">
        <f t="shared" si="8"/>
        <v>0</v>
      </c>
      <c r="K90" s="107">
        <f>LOOKUP(J90,{0,65,70,75,80},{5,4,3,2,1})</f>
        <v>5</v>
      </c>
      <c r="L90" s="108" t="str">
        <f t="shared" si="9"/>
        <v>2nd</v>
      </c>
      <c r="M90" s="98"/>
    </row>
    <row r="91" spans="1:13">
      <c r="A91" s="104" t="e">
        <f>ENGLISH!A91</f>
        <v>#REF!</v>
      </c>
      <c r="B91" s="139" t="e">
        <f>ENGLISH!B91</f>
        <v>#REF!</v>
      </c>
      <c r="C91" s="105"/>
      <c r="D91" s="105"/>
      <c r="E91" s="105"/>
      <c r="F91" s="106">
        <f t="shared" si="5"/>
        <v>0</v>
      </c>
      <c r="G91" s="106">
        <f t="shared" si="6"/>
        <v>0</v>
      </c>
      <c r="H91" s="109"/>
      <c r="I91" s="107">
        <f t="shared" si="7"/>
        <v>0</v>
      </c>
      <c r="J91" s="106">
        <f t="shared" si="8"/>
        <v>0</v>
      </c>
      <c r="K91" s="107">
        <f>LOOKUP(J91,{0,65,70,75,80},{5,4,3,2,1})</f>
        <v>5</v>
      </c>
      <c r="L91" s="108" t="str">
        <f t="shared" si="9"/>
        <v>2nd</v>
      </c>
      <c r="M91" s="98"/>
    </row>
    <row r="92" spans="1:13">
      <c r="A92" s="104" t="e">
        <f>ENGLISH!A92</f>
        <v>#REF!</v>
      </c>
      <c r="B92" s="139" t="e">
        <f>ENGLISH!B92</f>
        <v>#REF!</v>
      </c>
      <c r="C92" s="105"/>
      <c r="D92" s="105"/>
      <c r="E92" s="105"/>
      <c r="F92" s="106">
        <f t="shared" si="5"/>
        <v>0</v>
      </c>
      <c r="G92" s="106">
        <f t="shared" si="6"/>
        <v>0</v>
      </c>
      <c r="H92" s="109"/>
      <c r="I92" s="107">
        <f t="shared" si="7"/>
        <v>0</v>
      </c>
      <c r="J92" s="106">
        <f t="shared" si="8"/>
        <v>0</v>
      </c>
      <c r="K92" s="107">
        <f>LOOKUP(J92,{0,65,70,75,80},{5,4,3,2,1})</f>
        <v>5</v>
      </c>
      <c r="L92" s="108" t="str">
        <f t="shared" si="9"/>
        <v>2nd</v>
      </c>
      <c r="M92" s="98"/>
    </row>
    <row r="93" spans="1:13">
      <c r="A93" s="104" t="e">
        <f>ENGLISH!A93</f>
        <v>#REF!</v>
      </c>
      <c r="B93" s="139" t="e">
        <f>ENGLISH!B93</f>
        <v>#REF!</v>
      </c>
      <c r="C93" s="105"/>
      <c r="D93" s="105"/>
      <c r="E93" s="105"/>
      <c r="F93" s="106">
        <f t="shared" si="5"/>
        <v>0</v>
      </c>
      <c r="G93" s="106">
        <f t="shared" si="6"/>
        <v>0</v>
      </c>
      <c r="H93" s="109"/>
      <c r="I93" s="107">
        <f t="shared" si="7"/>
        <v>0</v>
      </c>
      <c r="J93" s="106">
        <f t="shared" si="8"/>
        <v>0</v>
      </c>
      <c r="K93" s="107">
        <f>LOOKUP(J93,{0,65,70,75,80},{5,4,3,2,1})</f>
        <v>5</v>
      </c>
      <c r="L93" s="108" t="str">
        <f t="shared" si="9"/>
        <v>2nd</v>
      </c>
      <c r="M93" s="98"/>
    </row>
    <row r="94" spans="1:13">
      <c r="A94" s="104" t="e">
        <f>ENGLISH!A94</f>
        <v>#REF!</v>
      </c>
      <c r="B94" s="139" t="e">
        <f>ENGLISH!B94</f>
        <v>#REF!</v>
      </c>
      <c r="C94" s="105"/>
      <c r="D94" s="105"/>
      <c r="E94" s="105"/>
      <c r="F94" s="106">
        <f t="shared" si="5"/>
        <v>0</v>
      </c>
      <c r="G94" s="106">
        <f t="shared" si="6"/>
        <v>0</v>
      </c>
      <c r="H94" s="109"/>
      <c r="I94" s="107">
        <f t="shared" si="7"/>
        <v>0</v>
      </c>
      <c r="J94" s="106">
        <f t="shared" si="8"/>
        <v>0</v>
      </c>
      <c r="K94" s="107">
        <f>LOOKUP(J94,{0,65,70,75,80},{5,4,3,2,1})</f>
        <v>5</v>
      </c>
      <c r="L94" s="108" t="str">
        <f t="shared" si="9"/>
        <v>2nd</v>
      </c>
      <c r="M94" s="98"/>
    </row>
    <row r="95" spans="1:13">
      <c r="A95" s="104" t="e">
        <f>ENGLISH!A95</f>
        <v>#REF!</v>
      </c>
      <c r="B95" s="139" t="e">
        <f>ENGLISH!B95</f>
        <v>#REF!</v>
      </c>
      <c r="C95" s="105"/>
      <c r="D95" s="105"/>
      <c r="E95" s="105"/>
      <c r="F95" s="106">
        <f t="shared" si="5"/>
        <v>0</v>
      </c>
      <c r="G95" s="106">
        <f t="shared" si="6"/>
        <v>0</v>
      </c>
      <c r="H95" s="109"/>
      <c r="I95" s="107">
        <f t="shared" si="7"/>
        <v>0</v>
      </c>
      <c r="J95" s="106">
        <f t="shared" si="8"/>
        <v>0</v>
      </c>
      <c r="K95" s="107">
        <f>LOOKUP(J95,{0,65,70,75,80},{5,4,3,2,1})</f>
        <v>5</v>
      </c>
      <c r="L95" s="108" t="str">
        <f t="shared" si="9"/>
        <v>2nd</v>
      </c>
      <c r="M95" s="98"/>
    </row>
    <row r="96" spans="1:13">
      <c r="A96" s="104" t="e">
        <f>ENGLISH!A96</f>
        <v>#REF!</v>
      </c>
      <c r="B96" s="139" t="e">
        <f>ENGLISH!B96</f>
        <v>#REF!</v>
      </c>
      <c r="C96" s="105"/>
      <c r="D96" s="105"/>
      <c r="E96" s="105"/>
      <c r="F96" s="106">
        <f t="shared" si="5"/>
        <v>0</v>
      </c>
      <c r="G96" s="106">
        <f t="shared" si="6"/>
        <v>0</v>
      </c>
      <c r="H96" s="109"/>
      <c r="I96" s="107">
        <f t="shared" si="7"/>
        <v>0</v>
      </c>
      <c r="J96" s="106">
        <f t="shared" si="8"/>
        <v>0</v>
      </c>
      <c r="K96" s="107">
        <f>LOOKUP(J96,{0,65,70,75,80},{5,4,3,2,1})</f>
        <v>5</v>
      </c>
      <c r="L96" s="108" t="str">
        <f t="shared" si="9"/>
        <v>2nd</v>
      </c>
      <c r="M96" s="98"/>
    </row>
    <row r="97" spans="1:13">
      <c r="A97" s="104" t="e">
        <f>ENGLISH!A97</f>
        <v>#REF!</v>
      </c>
      <c r="B97" s="139" t="e">
        <f>ENGLISH!B97</f>
        <v>#REF!</v>
      </c>
      <c r="C97" s="105"/>
      <c r="D97" s="105"/>
      <c r="E97" s="105"/>
      <c r="F97" s="106">
        <f t="shared" si="5"/>
        <v>0</v>
      </c>
      <c r="G97" s="106">
        <f t="shared" si="6"/>
        <v>0</v>
      </c>
      <c r="H97" s="109"/>
      <c r="I97" s="107">
        <f t="shared" si="7"/>
        <v>0</v>
      </c>
      <c r="J97" s="106">
        <f t="shared" si="8"/>
        <v>0</v>
      </c>
      <c r="K97" s="107">
        <f>LOOKUP(J97,{0,65,70,75,80},{5,4,3,2,1})</f>
        <v>5</v>
      </c>
      <c r="L97" s="108" t="str">
        <f t="shared" si="9"/>
        <v>2nd</v>
      </c>
      <c r="M97" s="98"/>
    </row>
    <row r="98" spans="1:13">
      <c r="A98" s="104" t="e">
        <f>ENGLISH!A98</f>
        <v>#REF!</v>
      </c>
      <c r="B98" s="139" t="e">
        <f>ENGLISH!B98</f>
        <v>#REF!</v>
      </c>
      <c r="C98" s="105"/>
      <c r="D98" s="105"/>
      <c r="E98" s="105"/>
      <c r="F98" s="106">
        <f t="shared" si="5"/>
        <v>0</v>
      </c>
      <c r="G98" s="106">
        <f t="shared" si="6"/>
        <v>0</v>
      </c>
      <c r="H98" s="109"/>
      <c r="I98" s="107">
        <f t="shared" si="7"/>
        <v>0</v>
      </c>
      <c r="J98" s="106">
        <f t="shared" si="8"/>
        <v>0</v>
      </c>
      <c r="K98" s="107">
        <f>LOOKUP(J98,{0,65,70,75,80},{5,4,3,2,1})</f>
        <v>5</v>
      </c>
      <c r="L98" s="108" t="str">
        <f t="shared" si="9"/>
        <v>2nd</v>
      </c>
      <c r="M98" s="98"/>
    </row>
    <row r="99" spans="1:13">
      <c r="A99" s="104" t="e">
        <f>ENGLISH!A99</f>
        <v>#REF!</v>
      </c>
      <c r="B99" s="139" t="e">
        <f>ENGLISH!B99</f>
        <v>#REF!</v>
      </c>
      <c r="C99" s="105"/>
      <c r="D99" s="105"/>
      <c r="E99" s="105"/>
      <c r="F99" s="106">
        <f t="shared" si="5"/>
        <v>0</v>
      </c>
      <c r="G99" s="106">
        <f t="shared" si="6"/>
        <v>0</v>
      </c>
      <c r="H99" s="109"/>
      <c r="I99" s="107">
        <f t="shared" si="7"/>
        <v>0</v>
      </c>
      <c r="J99" s="106">
        <f t="shared" si="8"/>
        <v>0</v>
      </c>
      <c r="K99" s="107">
        <f>LOOKUP(J99,{0,65,70,75,80},{5,4,3,2,1})</f>
        <v>5</v>
      </c>
      <c r="L99" s="108" t="str">
        <f t="shared" si="9"/>
        <v>2nd</v>
      </c>
      <c r="M99" s="98"/>
    </row>
    <row r="100" spans="1:13">
      <c r="A100" s="104" t="e">
        <f>ENGLISH!A100</f>
        <v>#REF!</v>
      </c>
      <c r="B100" s="139" t="e">
        <f>ENGLISH!B100</f>
        <v>#REF!</v>
      </c>
      <c r="C100" s="105"/>
      <c r="D100" s="105"/>
      <c r="E100" s="105"/>
      <c r="F100" s="106">
        <f t="shared" si="5"/>
        <v>0</v>
      </c>
      <c r="G100" s="106">
        <f t="shared" si="6"/>
        <v>0</v>
      </c>
      <c r="H100" s="109"/>
      <c r="I100" s="107">
        <f t="shared" si="7"/>
        <v>0</v>
      </c>
      <c r="J100" s="106">
        <f t="shared" si="8"/>
        <v>0</v>
      </c>
      <c r="K100" s="107">
        <f>LOOKUP(J100,{0,65,70,75,80},{5,4,3,2,1})</f>
        <v>5</v>
      </c>
      <c r="L100" s="108" t="str">
        <f t="shared" si="9"/>
        <v>2nd</v>
      </c>
      <c r="M100" s="98"/>
    </row>
    <row r="101" spans="1:13">
      <c r="A101" s="104" t="e">
        <f>ENGLISH!A101</f>
        <v>#REF!</v>
      </c>
      <c r="B101" s="139" t="e">
        <f>ENGLISH!B101</f>
        <v>#REF!</v>
      </c>
      <c r="C101" s="105"/>
      <c r="D101" s="105"/>
      <c r="E101" s="105"/>
      <c r="F101" s="106">
        <f t="shared" si="5"/>
        <v>0</v>
      </c>
      <c r="G101" s="106">
        <f t="shared" si="6"/>
        <v>0</v>
      </c>
      <c r="H101" s="109"/>
      <c r="I101" s="107">
        <f t="shared" si="7"/>
        <v>0</v>
      </c>
      <c r="J101" s="106">
        <f t="shared" si="8"/>
        <v>0</v>
      </c>
      <c r="K101" s="107">
        <f>LOOKUP(J101,{0,65,70,75,80},{5,4,3,2,1})</f>
        <v>5</v>
      </c>
      <c r="L101" s="108" t="str">
        <f t="shared" si="9"/>
        <v>2nd</v>
      </c>
      <c r="M101" s="98"/>
    </row>
    <row r="102" spans="1:13" ht="16.5" thickBot="1">
      <c r="A102" s="110" t="e">
        <f>ENGLISH!A102</f>
        <v>#REF!</v>
      </c>
      <c r="B102" s="144" t="e">
        <f>ENGLISH!B102</f>
        <v>#REF!</v>
      </c>
      <c r="C102" s="111"/>
      <c r="D102" s="111"/>
      <c r="E102" s="111"/>
      <c r="F102" s="112">
        <f t="shared" si="5"/>
        <v>0</v>
      </c>
      <c r="G102" s="112">
        <f t="shared" si="6"/>
        <v>0</v>
      </c>
      <c r="H102" s="113"/>
      <c r="I102" s="114">
        <f t="shared" si="7"/>
        <v>0</v>
      </c>
      <c r="J102" s="112">
        <f t="shared" si="8"/>
        <v>0</v>
      </c>
      <c r="K102" s="114">
        <f>LOOKUP(J102,{0,65,70,75,80},{5,4,3,2,1})</f>
        <v>5</v>
      </c>
      <c r="L102" s="115" t="str">
        <f t="shared" si="9"/>
        <v>2nd</v>
      </c>
      <c r="M102" s="98"/>
    </row>
  </sheetData>
  <sheetProtection sheet="1" objects="1" scenarios="1"/>
  <mergeCells count="6">
    <mergeCell ref="N2:O2"/>
    <mergeCell ref="N3:O3"/>
    <mergeCell ref="A1:A2"/>
    <mergeCell ref="B1:B2"/>
    <mergeCell ref="K1:K2"/>
    <mergeCell ref="L1:L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02"/>
  <sheetViews>
    <sheetView showGridLines="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I3" sqref="I3"/>
    </sheetView>
  </sheetViews>
  <sheetFormatPr defaultRowHeight="15.75"/>
  <cols>
    <col min="1" max="1" width="3.875" style="97" bestFit="1" customWidth="1"/>
    <col min="2" max="2" width="27.75" style="142" bestFit="1" customWidth="1"/>
    <col min="3" max="3" width="8" style="24" bestFit="1" customWidth="1"/>
    <col min="4" max="4" width="9.375" style="24" bestFit="1" customWidth="1"/>
    <col min="5" max="5" width="8" style="24" bestFit="1" customWidth="1"/>
    <col min="6" max="6" width="6.25" style="50" bestFit="1" customWidth="1"/>
    <col min="7" max="7" width="7.125" style="50" bestFit="1" customWidth="1"/>
    <col min="8" max="8" width="10.625" style="24" bestFit="1" customWidth="1"/>
    <col min="9" max="9" width="7.125" style="50" bestFit="1" customWidth="1"/>
    <col min="10" max="10" width="9.25" style="50" bestFit="1" customWidth="1"/>
    <col min="11" max="11" width="6.625" style="50" bestFit="1" customWidth="1"/>
    <col min="12" max="12" width="6.875" style="50" customWidth="1"/>
    <col min="13" max="13" width="1.5" style="24" customWidth="1"/>
    <col min="14" max="16384" width="9" style="24"/>
  </cols>
  <sheetData>
    <row r="1" spans="1:15" ht="36" customHeight="1">
      <c r="A1" s="235" t="s">
        <v>50</v>
      </c>
      <c r="B1" s="233" t="s">
        <v>3</v>
      </c>
      <c r="C1" s="116" t="s">
        <v>118</v>
      </c>
      <c r="D1" s="116" t="s">
        <v>119</v>
      </c>
      <c r="E1" s="116" t="s">
        <v>118</v>
      </c>
      <c r="F1" s="116" t="s">
        <v>0</v>
      </c>
      <c r="G1" s="116" t="s">
        <v>120</v>
      </c>
      <c r="H1" s="116" t="s">
        <v>52</v>
      </c>
      <c r="I1" s="116" t="s">
        <v>120</v>
      </c>
      <c r="J1" s="117" t="s">
        <v>121</v>
      </c>
      <c r="K1" s="235" t="s">
        <v>122</v>
      </c>
      <c r="L1" s="239" t="s">
        <v>53</v>
      </c>
      <c r="M1" s="98"/>
    </row>
    <row r="2" spans="1:15" ht="16.5" thickBot="1">
      <c r="A2" s="236"/>
      <c r="B2" s="234"/>
      <c r="C2" s="118" t="s">
        <v>123</v>
      </c>
      <c r="D2" s="118" t="s">
        <v>124</v>
      </c>
      <c r="E2" s="118" t="s">
        <v>125</v>
      </c>
      <c r="F2" s="119">
        <v>100</v>
      </c>
      <c r="G2" s="120" t="s">
        <v>126</v>
      </c>
      <c r="H2" s="118" t="s">
        <v>127</v>
      </c>
      <c r="I2" s="120" t="s">
        <v>126</v>
      </c>
      <c r="J2" s="121" t="s">
        <v>128</v>
      </c>
      <c r="K2" s="236"/>
      <c r="L2" s="240"/>
      <c r="M2" s="98"/>
      <c r="N2" s="237" t="s">
        <v>59</v>
      </c>
      <c r="O2" s="237"/>
    </row>
    <row r="3" spans="1:15">
      <c r="A3" s="99">
        <f>MATHS!A3</f>
        <v>1</v>
      </c>
      <c r="B3" s="143" t="str">
        <f>MATHS!B3</f>
        <v>Jacob</v>
      </c>
      <c r="C3" s="100">
        <v>30</v>
      </c>
      <c r="D3" s="100">
        <v>30</v>
      </c>
      <c r="E3" s="100">
        <v>40</v>
      </c>
      <c r="F3" s="101">
        <f>SUM(C3,D3,E3)</f>
        <v>100</v>
      </c>
      <c r="G3" s="101">
        <f>F3/100*50</f>
        <v>50</v>
      </c>
      <c r="H3" s="100">
        <v>100</v>
      </c>
      <c r="I3" s="102">
        <f>H3/100*50</f>
        <v>50</v>
      </c>
      <c r="J3" s="101">
        <f>I3+G3</f>
        <v>100</v>
      </c>
      <c r="K3" s="102">
        <f>LOOKUP(J3,{0,65,70,75,80},{5,4,3,2,1})</f>
        <v>1</v>
      </c>
      <c r="L3" s="103" t="str">
        <f>CHOOSE(RANK(J3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1st</v>
      </c>
      <c r="M3" s="98"/>
      <c r="N3" s="238" t="str">
        <f>SUBJECTS!C4</f>
        <v>SCIENCE</v>
      </c>
      <c r="O3" s="238"/>
    </row>
    <row r="4" spans="1:15">
      <c r="A4" s="104">
        <f>MATHS!A4</f>
        <v>2</v>
      </c>
      <c r="B4" s="140" t="str">
        <f>MATHS!B4</f>
        <v>BBBBBBBB NNNNNN LLLLLLLLLL</v>
      </c>
      <c r="C4" s="105"/>
      <c r="D4" s="105"/>
      <c r="E4" s="105"/>
      <c r="F4" s="106">
        <f t="shared" ref="F4:F67" si="0">SUM(C4,D4,E4)</f>
        <v>0</v>
      </c>
      <c r="G4" s="106">
        <f t="shared" ref="G4:G67" si="1">F4/100*50</f>
        <v>0</v>
      </c>
      <c r="H4" s="105"/>
      <c r="I4" s="107">
        <f t="shared" ref="I4:I67" si="2">H4/100*50</f>
        <v>0</v>
      </c>
      <c r="J4" s="106">
        <f t="shared" ref="J4:J67" si="3">I4+G4</f>
        <v>0</v>
      </c>
      <c r="K4" s="107">
        <f>LOOKUP(J4,{0,65,70,75,80},{5,4,3,2,1})</f>
        <v>5</v>
      </c>
      <c r="L4" s="108" t="str">
        <f t="shared" ref="L4:L67" si="4">CHOOSE(RANK(J4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4" s="98"/>
    </row>
    <row r="5" spans="1:15">
      <c r="A5" s="104">
        <f>MATHS!A5</f>
        <v>3</v>
      </c>
      <c r="B5" s="140" t="str">
        <f>MATHS!B5</f>
        <v>mimi</v>
      </c>
      <c r="C5" s="105"/>
      <c r="D5" s="105"/>
      <c r="E5" s="105"/>
      <c r="F5" s="106">
        <f t="shared" si="0"/>
        <v>0</v>
      </c>
      <c r="G5" s="106">
        <f t="shared" si="1"/>
        <v>0</v>
      </c>
      <c r="H5" s="109"/>
      <c r="I5" s="107">
        <f t="shared" si="2"/>
        <v>0</v>
      </c>
      <c r="J5" s="106">
        <f t="shared" si="3"/>
        <v>0</v>
      </c>
      <c r="K5" s="107">
        <f>LOOKUP(J5,{0,65,70,75,80},{5,4,3,2,1})</f>
        <v>5</v>
      </c>
      <c r="L5" s="108" t="str">
        <f t="shared" si="4"/>
        <v>2nd</v>
      </c>
      <c r="M5" s="98"/>
      <c r="N5" s="70"/>
      <c r="O5" s="70"/>
    </row>
    <row r="6" spans="1:15">
      <c r="A6" s="104">
        <f>MATHS!A6</f>
        <v>4</v>
      </c>
      <c r="B6" s="140" t="str">
        <f>MATHS!B6</f>
        <v>POPE BEN TERN</v>
      </c>
      <c r="C6" s="105"/>
      <c r="D6" s="105"/>
      <c r="E6" s="105"/>
      <c r="F6" s="106">
        <f t="shared" si="0"/>
        <v>0</v>
      </c>
      <c r="G6" s="106">
        <f t="shared" si="1"/>
        <v>0</v>
      </c>
      <c r="H6" s="109"/>
      <c r="I6" s="107">
        <f t="shared" si="2"/>
        <v>0</v>
      </c>
      <c r="J6" s="106">
        <f t="shared" si="3"/>
        <v>0</v>
      </c>
      <c r="K6" s="107">
        <f>LOOKUP(J6,{0,65,70,75,80},{5,4,3,2,1})</f>
        <v>5</v>
      </c>
      <c r="L6" s="108" t="str">
        <f t="shared" si="4"/>
        <v>2nd</v>
      </c>
      <c r="M6" s="98"/>
      <c r="N6" s="70"/>
      <c r="O6" s="70"/>
    </row>
    <row r="7" spans="1:15">
      <c r="A7" s="104" t="e">
        <f>MATHS!A7</f>
        <v>#REF!</v>
      </c>
      <c r="B7" s="140" t="e">
        <f>MATHS!B7</f>
        <v>#REF!</v>
      </c>
      <c r="C7" s="105"/>
      <c r="D7" s="105"/>
      <c r="E7" s="105"/>
      <c r="F7" s="106">
        <f t="shared" si="0"/>
        <v>0</v>
      </c>
      <c r="G7" s="106">
        <f t="shared" si="1"/>
        <v>0</v>
      </c>
      <c r="H7" s="109"/>
      <c r="I7" s="107">
        <f t="shared" si="2"/>
        <v>0</v>
      </c>
      <c r="J7" s="106">
        <f t="shared" si="3"/>
        <v>0</v>
      </c>
      <c r="K7" s="107">
        <f>LOOKUP(J7,{0,65,70,75,80},{5,4,3,2,1})</f>
        <v>5</v>
      </c>
      <c r="L7" s="108" t="str">
        <f t="shared" si="4"/>
        <v>2nd</v>
      </c>
      <c r="M7" s="98"/>
      <c r="N7" s="70"/>
      <c r="O7" s="70"/>
    </row>
    <row r="8" spans="1:15">
      <c r="A8" s="104" t="e">
        <f>MATHS!A8</f>
        <v>#REF!</v>
      </c>
      <c r="B8" s="140" t="e">
        <f>MATHS!B8</f>
        <v>#REF!</v>
      </c>
      <c r="C8" s="105"/>
      <c r="D8" s="105"/>
      <c r="E8" s="105"/>
      <c r="F8" s="106">
        <f t="shared" si="0"/>
        <v>0</v>
      </c>
      <c r="G8" s="106">
        <f t="shared" si="1"/>
        <v>0</v>
      </c>
      <c r="H8" s="109"/>
      <c r="I8" s="107">
        <f t="shared" si="2"/>
        <v>0</v>
      </c>
      <c r="J8" s="106">
        <f t="shared" si="3"/>
        <v>0</v>
      </c>
      <c r="K8" s="107">
        <f>LOOKUP(J8,{0,65,70,75,80},{5,4,3,2,1})</f>
        <v>5</v>
      </c>
      <c r="L8" s="108" t="str">
        <f t="shared" si="4"/>
        <v>2nd</v>
      </c>
      <c r="M8" s="98"/>
      <c r="N8" s="70"/>
      <c r="O8" s="70"/>
    </row>
    <row r="9" spans="1:15">
      <c r="A9" s="104" t="e">
        <f>MATHS!A9</f>
        <v>#REF!</v>
      </c>
      <c r="B9" s="140" t="e">
        <f>MATHS!B9</f>
        <v>#REF!</v>
      </c>
      <c r="C9" s="105"/>
      <c r="D9" s="105"/>
      <c r="E9" s="105"/>
      <c r="F9" s="106">
        <f t="shared" si="0"/>
        <v>0</v>
      </c>
      <c r="G9" s="106">
        <f t="shared" si="1"/>
        <v>0</v>
      </c>
      <c r="H9" s="109"/>
      <c r="I9" s="107">
        <f t="shared" si="2"/>
        <v>0</v>
      </c>
      <c r="J9" s="106">
        <f t="shared" si="3"/>
        <v>0</v>
      </c>
      <c r="K9" s="107">
        <f>LOOKUP(J9,{0,65,70,75,80},{5,4,3,2,1})</f>
        <v>5</v>
      </c>
      <c r="L9" s="108" t="str">
        <f t="shared" si="4"/>
        <v>2nd</v>
      </c>
      <c r="M9" s="98"/>
      <c r="N9" s="70"/>
      <c r="O9" s="70"/>
    </row>
    <row r="10" spans="1:15">
      <c r="A10" s="104" t="e">
        <f>MATHS!A10</f>
        <v>#REF!</v>
      </c>
      <c r="B10" s="140" t="e">
        <f>MATHS!B10</f>
        <v>#REF!</v>
      </c>
      <c r="C10" s="105"/>
      <c r="D10" s="105"/>
      <c r="E10" s="105"/>
      <c r="F10" s="106">
        <f t="shared" si="0"/>
        <v>0</v>
      </c>
      <c r="G10" s="106">
        <f t="shared" si="1"/>
        <v>0</v>
      </c>
      <c r="H10" s="109"/>
      <c r="I10" s="107">
        <f t="shared" si="2"/>
        <v>0</v>
      </c>
      <c r="J10" s="106">
        <f t="shared" si="3"/>
        <v>0</v>
      </c>
      <c r="K10" s="107">
        <f>LOOKUP(J10,{0,65,70,75,80},{5,4,3,2,1})</f>
        <v>5</v>
      </c>
      <c r="L10" s="108" t="str">
        <f t="shared" si="4"/>
        <v>2nd</v>
      </c>
      <c r="M10" s="98"/>
    </row>
    <row r="11" spans="1:15">
      <c r="A11" s="104" t="e">
        <f>MATHS!A11</f>
        <v>#REF!</v>
      </c>
      <c r="B11" s="140" t="e">
        <f>MATHS!B11</f>
        <v>#REF!</v>
      </c>
      <c r="C11" s="105"/>
      <c r="D11" s="105"/>
      <c r="E11" s="105"/>
      <c r="F11" s="106">
        <f t="shared" si="0"/>
        <v>0</v>
      </c>
      <c r="G11" s="106">
        <f t="shared" si="1"/>
        <v>0</v>
      </c>
      <c r="H11" s="109"/>
      <c r="I11" s="107">
        <f t="shared" si="2"/>
        <v>0</v>
      </c>
      <c r="J11" s="106">
        <f t="shared" si="3"/>
        <v>0</v>
      </c>
      <c r="K11" s="107">
        <f>LOOKUP(J11,{0,65,70,75,80},{5,4,3,2,1})</f>
        <v>5</v>
      </c>
      <c r="L11" s="108" t="str">
        <f t="shared" si="4"/>
        <v>2nd</v>
      </c>
      <c r="M11" s="98"/>
    </row>
    <row r="12" spans="1:15">
      <c r="A12" s="104" t="e">
        <f>MATHS!A12</f>
        <v>#REF!</v>
      </c>
      <c r="B12" s="140" t="e">
        <f>MATHS!B12</f>
        <v>#REF!</v>
      </c>
      <c r="C12" s="105"/>
      <c r="D12" s="105"/>
      <c r="E12" s="105"/>
      <c r="F12" s="106">
        <f t="shared" si="0"/>
        <v>0</v>
      </c>
      <c r="G12" s="106">
        <f t="shared" si="1"/>
        <v>0</v>
      </c>
      <c r="H12" s="109"/>
      <c r="I12" s="107">
        <f t="shared" si="2"/>
        <v>0</v>
      </c>
      <c r="J12" s="106">
        <f t="shared" si="3"/>
        <v>0</v>
      </c>
      <c r="K12" s="107">
        <f>LOOKUP(J12,{0,65,70,75,80},{5,4,3,2,1})</f>
        <v>5</v>
      </c>
      <c r="L12" s="108" t="str">
        <f t="shared" si="4"/>
        <v>2nd</v>
      </c>
      <c r="M12" s="98"/>
    </row>
    <row r="13" spans="1:15">
      <c r="A13" s="104" t="e">
        <f>MATHS!A13</f>
        <v>#REF!</v>
      </c>
      <c r="B13" s="140" t="e">
        <f>MATHS!B13</f>
        <v>#REF!</v>
      </c>
      <c r="C13" s="105"/>
      <c r="D13" s="105"/>
      <c r="E13" s="105"/>
      <c r="F13" s="106">
        <f t="shared" si="0"/>
        <v>0</v>
      </c>
      <c r="G13" s="106">
        <f t="shared" si="1"/>
        <v>0</v>
      </c>
      <c r="H13" s="109"/>
      <c r="I13" s="107">
        <f t="shared" si="2"/>
        <v>0</v>
      </c>
      <c r="J13" s="106">
        <f t="shared" si="3"/>
        <v>0</v>
      </c>
      <c r="K13" s="107">
        <f>LOOKUP(J13,{0,65,70,75,80},{5,4,3,2,1})</f>
        <v>5</v>
      </c>
      <c r="L13" s="108" t="str">
        <f t="shared" si="4"/>
        <v>2nd</v>
      </c>
      <c r="M13" s="98"/>
    </row>
    <row r="14" spans="1:15">
      <c r="A14" s="104" t="e">
        <f>MATHS!A14</f>
        <v>#REF!</v>
      </c>
      <c r="B14" s="140" t="e">
        <f>MATHS!B14</f>
        <v>#REF!</v>
      </c>
      <c r="C14" s="105"/>
      <c r="D14" s="105"/>
      <c r="E14" s="105"/>
      <c r="F14" s="106">
        <f t="shared" si="0"/>
        <v>0</v>
      </c>
      <c r="G14" s="106">
        <f t="shared" si="1"/>
        <v>0</v>
      </c>
      <c r="H14" s="109"/>
      <c r="I14" s="107">
        <f t="shared" si="2"/>
        <v>0</v>
      </c>
      <c r="J14" s="106">
        <f t="shared" si="3"/>
        <v>0</v>
      </c>
      <c r="K14" s="107">
        <f>LOOKUP(J14,{0,65,70,75,80},{5,4,3,2,1})</f>
        <v>5</v>
      </c>
      <c r="L14" s="108" t="str">
        <f t="shared" si="4"/>
        <v>2nd</v>
      </c>
      <c r="M14" s="98"/>
    </row>
    <row r="15" spans="1:15">
      <c r="A15" s="104" t="e">
        <f>MATHS!A15</f>
        <v>#REF!</v>
      </c>
      <c r="B15" s="140" t="e">
        <f>MATHS!B15</f>
        <v>#REF!</v>
      </c>
      <c r="C15" s="105"/>
      <c r="D15" s="105"/>
      <c r="E15" s="105"/>
      <c r="F15" s="106">
        <f t="shared" si="0"/>
        <v>0</v>
      </c>
      <c r="G15" s="106">
        <f t="shared" si="1"/>
        <v>0</v>
      </c>
      <c r="H15" s="109"/>
      <c r="I15" s="107">
        <f t="shared" si="2"/>
        <v>0</v>
      </c>
      <c r="J15" s="106">
        <f t="shared" si="3"/>
        <v>0</v>
      </c>
      <c r="K15" s="107">
        <f>LOOKUP(J15,{0,65,70,75,80},{5,4,3,2,1})</f>
        <v>5</v>
      </c>
      <c r="L15" s="108" t="str">
        <f t="shared" si="4"/>
        <v>2nd</v>
      </c>
      <c r="M15" s="98"/>
    </row>
    <row r="16" spans="1:15">
      <c r="A16" s="104" t="e">
        <f>MATHS!A16</f>
        <v>#REF!</v>
      </c>
      <c r="B16" s="140" t="e">
        <f>MATHS!B16</f>
        <v>#REF!</v>
      </c>
      <c r="C16" s="105"/>
      <c r="D16" s="105"/>
      <c r="E16" s="105"/>
      <c r="F16" s="106">
        <f t="shared" si="0"/>
        <v>0</v>
      </c>
      <c r="G16" s="106">
        <f t="shared" si="1"/>
        <v>0</v>
      </c>
      <c r="H16" s="109"/>
      <c r="I16" s="107">
        <f t="shared" si="2"/>
        <v>0</v>
      </c>
      <c r="J16" s="106">
        <f t="shared" si="3"/>
        <v>0</v>
      </c>
      <c r="K16" s="107">
        <f>LOOKUP(J16,{0,65,70,75,80},{5,4,3,2,1})</f>
        <v>5</v>
      </c>
      <c r="L16" s="108" t="str">
        <f t="shared" si="4"/>
        <v>2nd</v>
      </c>
      <c r="M16" s="98"/>
    </row>
    <row r="17" spans="1:13">
      <c r="A17" s="104" t="e">
        <f>MATHS!A17</f>
        <v>#REF!</v>
      </c>
      <c r="B17" s="140" t="e">
        <f>MATHS!B17</f>
        <v>#REF!</v>
      </c>
      <c r="C17" s="105"/>
      <c r="D17" s="105"/>
      <c r="E17" s="105"/>
      <c r="F17" s="106">
        <f t="shared" si="0"/>
        <v>0</v>
      </c>
      <c r="G17" s="106">
        <f t="shared" si="1"/>
        <v>0</v>
      </c>
      <c r="H17" s="109"/>
      <c r="I17" s="107">
        <f t="shared" si="2"/>
        <v>0</v>
      </c>
      <c r="J17" s="106">
        <f t="shared" si="3"/>
        <v>0</v>
      </c>
      <c r="K17" s="107">
        <f>LOOKUP(J17,{0,65,70,75,80},{5,4,3,2,1})</f>
        <v>5</v>
      </c>
      <c r="L17" s="108" t="str">
        <f t="shared" si="4"/>
        <v>2nd</v>
      </c>
      <c r="M17" s="98"/>
    </row>
    <row r="18" spans="1:13">
      <c r="A18" s="104" t="e">
        <f>MATHS!A18</f>
        <v>#REF!</v>
      </c>
      <c r="B18" s="140" t="e">
        <f>MATHS!B18</f>
        <v>#REF!</v>
      </c>
      <c r="C18" s="105"/>
      <c r="D18" s="105"/>
      <c r="E18" s="105"/>
      <c r="F18" s="106">
        <f t="shared" si="0"/>
        <v>0</v>
      </c>
      <c r="G18" s="106">
        <f t="shared" si="1"/>
        <v>0</v>
      </c>
      <c r="H18" s="109"/>
      <c r="I18" s="107">
        <f t="shared" si="2"/>
        <v>0</v>
      </c>
      <c r="J18" s="106">
        <f t="shared" si="3"/>
        <v>0</v>
      </c>
      <c r="K18" s="107">
        <f>LOOKUP(J18,{0,65,70,75,80},{5,4,3,2,1})</f>
        <v>5</v>
      </c>
      <c r="L18" s="108" t="str">
        <f t="shared" si="4"/>
        <v>2nd</v>
      </c>
      <c r="M18" s="98"/>
    </row>
    <row r="19" spans="1:13">
      <c r="A19" s="104" t="e">
        <f>MATHS!A19</f>
        <v>#REF!</v>
      </c>
      <c r="B19" s="140" t="e">
        <f>MATHS!B19</f>
        <v>#REF!</v>
      </c>
      <c r="C19" s="105"/>
      <c r="D19" s="105"/>
      <c r="E19" s="105"/>
      <c r="F19" s="106">
        <f t="shared" si="0"/>
        <v>0</v>
      </c>
      <c r="G19" s="106">
        <f t="shared" si="1"/>
        <v>0</v>
      </c>
      <c r="H19" s="109"/>
      <c r="I19" s="107">
        <f t="shared" si="2"/>
        <v>0</v>
      </c>
      <c r="J19" s="106">
        <f t="shared" si="3"/>
        <v>0</v>
      </c>
      <c r="K19" s="107">
        <f>LOOKUP(J19,{0,65,70,75,80},{5,4,3,2,1})</f>
        <v>5</v>
      </c>
      <c r="L19" s="108" t="str">
        <f t="shared" si="4"/>
        <v>2nd</v>
      </c>
      <c r="M19" s="98"/>
    </row>
    <row r="20" spans="1:13">
      <c r="A20" s="104" t="e">
        <f>MATHS!A20</f>
        <v>#REF!</v>
      </c>
      <c r="B20" s="140" t="e">
        <f>MATHS!B20</f>
        <v>#REF!</v>
      </c>
      <c r="C20" s="105"/>
      <c r="D20" s="105"/>
      <c r="E20" s="105"/>
      <c r="F20" s="106">
        <f t="shared" si="0"/>
        <v>0</v>
      </c>
      <c r="G20" s="106">
        <f t="shared" si="1"/>
        <v>0</v>
      </c>
      <c r="H20" s="109"/>
      <c r="I20" s="107">
        <f t="shared" si="2"/>
        <v>0</v>
      </c>
      <c r="J20" s="106">
        <f t="shared" si="3"/>
        <v>0</v>
      </c>
      <c r="K20" s="107">
        <f>LOOKUP(J20,{0,65,70,75,80},{5,4,3,2,1})</f>
        <v>5</v>
      </c>
      <c r="L20" s="108" t="str">
        <f t="shared" si="4"/>
        <v>2nd</v>
      </c>
      <c r="M20" s="98"/>
    </row>
    <row r="21" spans="1:13">
      <c r="A21" s="104" t="e">
        <f>MATHS!A21</f>
        <v>#REF!</v>
      </c>
      <c r="B21" s="140" t="e">
        <f>MATHS!B21</f>
        <v>#REF!</v>
      </c>
      <c r="C21" s="105"/>
      <c r="D21" s="105"/>
      <c r="E21" s="105"/>
      <c r="F21" s="106">
        <f t="shared" si="0"/>
        <v>0</v>
      </c>
      <c r="G21" s="106">
        <f t="shared" si="1"/>
        <v>0</v>
      </c>
      <c r="H21" s="109"/>
      <c r="I21" s="107">
        <f t="shared" si="2"/>
        <v>0</v>
      </c>
      <c r="J21" s="106">
        <f t="shared" si="3"/>
        <v>0</v>
      </c>
      <c r="K21" s="107">
        <f>LOOKUP(J21,{0,65,70,75,80},{5,4,3,2,1})</f>
        <v>5</v>
      </c>
      <c r="L21" s="108" t="str">
        <f t="shared" si="4"/>
        <v>2nd</v>
      </c>
      <c r="M21" s="98"/>
    </row>
    <row r="22" spans="1:13">
      <c r="A22" s="104" t="e">
        <f>MATHS!A22</f>
        <v>#REF!</v>
      </c>
      <c r="B22" s="140" t="e">
        <f>MATHS!B22</f>
        <v>#REF!</v>
      </c>
      <c r="C22" s="105"/>
      <c r="D22" s="105"/>
      <c r="E22" s="105"/>
      <c r="F22" s="106">
        <f t="shared" si="0"/>
        <v>0</v>
      </c>
      <c r="G22" s="106">
        <f t="shared" si="1"/>
        <v>0</v>
      </c>
      <c r="H22" s="109"/>
      <c r="I22" s="107">
        <f t="shared" si="2"/>
        <v>0</v>
      </c>
      <c r="J22" s="106">
        <f t="shared" si="3"/>
        <v>0</v>
      </c>
      <c r="K22" s="107">
        <f>LOOKUP(J22,{0,65,70,75,80},{5,4,3,2,1})</f>
        <v>5</v>
      </c>
      <c r="L22" s="108" t="str">
        <f t="shared" si="4"/>
        <v>2nd</v>
      </c>
      <c r="M22" s="98"/>
    </row>
    <row r="23" spans="1:13">
      <c r="A23" s="104" t="e">
        <f>MATHS!A23</f>
        <v>#REF!</v>
      </c>
      <c r="B23" s="140" t="e">
        <f>MATHS!B23</f>
        <v>#REF!</v>
      </c>
      <c r="C23" s="105"/>
      <c r="D23" s="105"/>
      <c r="E23" s="105"/>
      <c r="F23" s="106">
        <f t="shared" si="0"/>
        <v>0</v>
      </c>
      <c r="G23" s="106">
        <f t="shared" si="1"/>
        <v>0</v>
      </c>
      <c r="H23" s="109"/>
      <c r="I23" s="107">
        <f t="shared" si="2"/>
        <v>0</v>
      </c>
      <c r="J23" s="106">
        <f t="shared" si="3"/>
        <v>0</v>
      </c>
      <c r="K23" s="107">
        <f>LOOKUP(J23,{0,65,70,75,80},{5,4,3,2,1})</f>
        <v>5</v>
      </c>
      <c r="L23" s="108" t="str">
        <f t="shared" si="4"/>
        <v>2nd</v>
      </c>
      <c r="M23" s="98"/>
    </row>
    <row r="24" spans="1:13">
      <c r="A24" s="104" t="e">
        <f>MATHS!A24</f>
        <v>#REF!</v>
      </c>
      <c r="B24" s="140" t="e">
        <f>MATHS!B24</f>
        <v>#REF!</v>
      </c>
      <c r="C24" s="105"/>
      <c r="D24" s="105"/>
      <c r="E24" s="105"/>
      <c r="F24" s="106">
        <f t="shared" si="0"/>
        <v>0</v>
      </c>
      <c r="G24" s="106">
        <f t="shared" si="1"/>
        <v>0</v>
      </c>
      <c r="H24" s="109"/>
      <c r="I24" s="107">
        <f t="shared" si="2"/>
        <v>0</v>
      </c>
      <c r="J24" s="106">
        <f t="shared" si="3"/>
        <v>0</v>
      </c>
      <c r="K24" s="107">
        <f>LOOKUP(J24,{0,65,70,75,80},{5,4,3,2,1})</f>
        <v>5</v>
      </c>
      <c r="L24" s="108" t="str">
        <f t="shared" si="4"/>
        <v>2nd</v>
      </c>
      <c r="M24" s="98"/>
    </row>
    <row r="25" spans="1:13">
      <c r="A25" s="104" t="e">
        <f>MATHS!A25</f>
        <v>#REF!</v>
      </c>
      <c r="B25" s="140" t="e">
        <f>MATHS!B25</f>
        <v>#REF!</v>
      </c>
      <c r="C25" s="105"/>
      <c r="D25" s="105"/>
      <c r="E25" s="105"/>
      <c r="F25" s="106">
        <f t="shared" si="0"/>
        <v>0</v>
      </c>
      <c r="G25" s="106">
        <f t="shared" si="1"/>
        <v>0</v>
      </c>
      <c r="H25" s="109"/>
      <c r="I25" s="107">
        <f t="shared" si="2"/>
        <v>0</v>
      </c>
      <c r="J25" s="106">
        <f t="shared" si="3"/>
        <v>0</v>
      </c>
      <c r="K25" s="107">
        <f>LOOKUP(J25,{0,65,70,75,80},{5,4,3,2,1})</f>
        <v>5</v>
      </c>
      <c r="L25" s="108" t="str">
        <f t="shared" si="4"/>
        <v>2nd</v>
      </c>
      <c r="M25" s="98"/>
    </row>
    <row r="26" spans="1:13">
      <c r="A26" s="104" t="e">
        <f>MATHS!A26</f>
        <v>#REF!</v>
      </c>
      <c r="B26" s="140" t="e">
        <f>MATHS!B26</f>
        <v>#REF!</v>
      </c>
      <c r="C26" s="105"/>
      <c r="D26" s="105"/>
      <c r="E26" s="105"/>
      <c r="F26" s="106">
        <f t="shared" si="0"/>
        <v>0</v>
      </c>
      <c r="G26" s="106">
        <f t="shared" si="1"/>
        <v>0</v>
      </c>
      <c r="H26" s="109"/>
      <c r="I26" s="107">
        <f t="shared" si="2"/>
        <v>0</v>
      </c>
      <c r="J26" s="106">
        <f t="shared" si="3"/>
        <v>0</v>
      </c>
      <c r="K26" s="107">
        <f>LOOKUP(J26,{0,65,70,75,80},{5,4,3,2,1})</f>
        <v>5</v>
      </c>
      <c r="L26" s="108" t="str">
        <f t="shared" si="4"/>
        <v>2nd</v>
      </c>
      <c r="M26" s="98"/>
    </row>
    <row r="27" spans="1:13">
      <c r="A27" s="104" t="e">
        <f>MATHS!A27</f>
        <v>#REF!</v>
      </c>
      <c r="B27" s="140" t="e">
        <f>MATHS!B27</f>
        <v>#REF!</v>
      </c>
      <c r="C27" s="105"/>
      <c r="D27" s="105"/>
      <c r="E27" s="105"/>
      <c r="F27" s="106">
        <f t="shared" si="0"/>
        <v>0</v>
      </c>
      <c r="G27" s="106">
        <f t="shared" si="1"/>
        <v>0</v>
      </c>
      <c r="H27" s="109"/>
      <c r="I27" s="107">
        <f t="shared" si="2"/>
        <v>0</v>
      </c>
      <c r="J27" s="106">
        <f t="shared" si="3"/>
        <v>0</v>
      </c>
      <c r="K27" s="107">
        <f>LOOKUP(J27,{0,65,70,75,80},{5,4,3,2,1})</f>
        <v>5</v>
      </c>
      <c r="L27" s="108" t="str">
        <f t="shared" si="4"/>
        <v>2nd</v>
      </c>
      <c r="M27" s="98"/>
    </row>
    <row r="28" spans="1:13">
      <c r="A28" s="104" t="e">
        <f>MATHS!A28</f>
        <v>#REF!</v>
      </c>
      <c r="B28" s="140" t="e">
        <f>MATHS!B28</f>
        <v>#REF!</v>
      </c>
      <c r="C28" s="105"/>
      <c r="D28" s="105"/>
      <c r="E28" s="105"/>
      <c r="F28" s="106">
        <f t="shared" si="0"/>
        <v>0</v>
      </c>
      <c r="G28" s="106">
        <f t="shared" si="1"/>
        <v>0</v>
      </c>
      <c r="H28" s="109"/>
      <c r="I28" s="107">
        <f t="shared" si="2"/>
        <v>0</v>
      </c>
      <c r="J28" s="106">
        <f t="shared" si="3"/>
        <v>0</v>
      </c>
      <c r="K28" s="107">
        <f>LOOKUP(J28,{0,65,70,75,80},{5,4,3,2,1})</f>
        <v>5</v>
      </c>
      <c r="L28" s="108" t="str">
        <f t="shared" si="4"/>
        <v>2nd</v>
      </c>
      <c r="M28" s="98"/>
    </row>
    <row r="29" spans="1:13">
      <c r="A29" s="104" t="e">
        <f>MATHS!A29</f>
        <v>#REF!</v>
      </c>
      <c r="B29" s="140" t="e">
        <f>MATHS!B29</f>
        <v>#REF!</v>
      </c>
      <c r="C29" s="105"/>
      <c r="D29" s="105"/>
      <c r="E29" s="105"/>
      <c r="F29" s="106">
        <f t="shared" si="0"/>
        <v>0</v>
      </c>
      <c r="G29" s="106">
        <f t="shared" si="1"/>
        <v>0</v>
      </c>
      <c r="H29" s="109"/>
      <c r="I29" s="107">
        <f t="shared" si="2"/>
        <v>0</v>
      </c>
      <c r="J29" s="106">
        <f t="shared" si="3"/>
        <v>0</v>
      </c>
      <c r="K29" s="107">
        <f>LOOKUP(J29,{0,65,70,75,80},{5,4,3,2,1})</f>
        <v>5</v>
      </c>
      <c r="L29" s="108" t="str">
        <f t="shared" si="4"/>
        <v>2nd</v>
      </c>
      <c r="M29" s="98"/>
    </row>
    <row r="30" spans="1:13">
      <c r="A30" s="104" t="e">
        <f>MATHS!A30</f>
        <v>#REF!</v>
      </c>
      <c r="B30" s="140" t="e">
        <f>MATHS!B30</f>
        <v>#REF!</v>
      </c>
      <c r="C30" s="105"/>
      <c r="D30" s="105"/>
      <c r="E30" s="105"/>
      <c r="F30" s="106">
        <f t="shared" si="0"/>
        <v>0</v>
      </c>
      <c r="G30" s="106">
        <f t="shared" si="1"/>
        <v>0</v>
      </c>
      <c r="H30" s="109"/>
      <c r="I30" s="107">
        <f t="shared" si="2"/>
        <v>0</v>
      </c>
      <c r="J30" s="106">
        <f t="shared" si="3"/>
        <v>0</v>
      </c>
      <c r="K30" s="107">
        <f>LOOKUP(J30,{0,65,70,75,80},{5,4,3,2,1})</f>
        <v>5</v>
      </c>
      <c r="L30" s="108" t="str">
        <f t="shared" si="4"/>
        <v>2nd</v>
      </c>
      <c r="M30" s="98"/>
    </row>
    <row r="31" spans="1:13">
      <c r="A31" s="104" t="e">
        <f>MATHS!A31</f>
        <v>#REF!</v>
      </c>
      <c r="B31" s="140" t="e">
        <f>MATHS!B31</f>
        <v>#REF!</v>
      </c>
      <c r="C31" s="105"/>
      <c r="D31" s="105"/>
      <c r="E31" s="105"/>
      <c r="F31" s="106">
        <f t="shared" si="0"/>
        <v>0</v>
      </c>
      <c r="G31" s="106">
        <f t="shared" si="1"/>
        <v>0</v>
      </c>
      <c r="H31" s="109"/>
      <c r="I31" s="107">
        <f t="shared" si="2"/>
        <v>0</v>
      </c>
      <c r="J31" s="106">
        <f t="shared" si="3"/>
        <v>0</v>
      </c>
      <c r="K31" s="107">
        <f>LOOKUP(J31,{0,65,70,75,80},{5,4,3,2,1})</f>
        <v>5</v>
      </c>
      <c r="L31" s="108" t="str">
        <f t="shared" si="4"/>
        <v>2nd</v>
      </c>
      <c r="M31" s="98"/>
    </row>
    <row r="32" spans="1:13">
      <c r="A32" s="104" t="e">
        <f>MATHS!A32</f>
        <v>#REF!</v>
      </c>
      <c r="B32" s="140" t="e">
        <f>MATHS!B32</f>
        <v>#REF!</v>
      </c>
      <c r="C32" s="105"/>
      <c r="D32" s="105"/>
      <c r="E32" s="105"/>
      <c r="F32" s="106">
        <f t="shared" si="0"/>
        <v>0</v>
      </c>
      <c r="G32" s="106">
        <f t="shared" si="1"/>
        <v>0</v>
      </c>
      <c r="H32" s="109"/>
      <c r="I32" s="107">
        <f t="shared" si="2"/>
        <v>0</v>
      </c>
      <c r="J32" s="106">
        <f t="shared" si="3"/>
        <v>0</v>
      </c>
      <c r="K32" s="107">
        <f>LOOKUP(J32,{0,65,70,75,80},{5,4,3,2,1})</f>
        <v>5</v>
      </c>
      <c r="L32" s="108" t="str">
        <f t="shared" si="4"/>
        <v>2nd</v>
      </c>
      <c r="M32" s="98"/>
    </row>
    <row r="33" spans="1:13">
      <c r="A33" s="104" t="e">
        <f>MATHS!A33</f>
        <v>#REF!</v>
      </c>
      <c r="B33" s="140" t="e">
        <f>MATHS!B33</f>
        <v>#REF!</v>
      </c>
      <c r="C33" s="105"/>
      <c r="D33" s="105"/>
      <c r="E33" s="105"/>
      <c r="F33" s="106">
        <f t="shared" si="0"/>
        <v>0</v>
      </c>
      <c r="G33" s="106">
        <f t="shared" si="1"/>
        <v>0</v>
      </c>
      <c r="H33" s="109"/>
      <c r="I33" s="107">
        <f t="shared" si="2"/>
        <v>0</v>
      </c>
      <c r="J33" s="106">
        <f t="shared" si="3"/>
        <v>0</v>
      </c>
      <c r="K33" s="107">
        <f>LOOKUP(J33,{0,65,70,75,80},{5,4,3,2,1})</f>
        <v>5</v>
      </c>
      <c r="L33" s="108" t="str">
        <f t="shared" si="4"/>
        <v>2nd</v>
      </c>
      <c r="M33" s="98"/>
    </row>
    <row r="34" spans="1:13">
      <c r="A34" s="104" t="e">
        <f>MATHS!A34</f>
        <v>#REF!</v>
      </c>
      <c r="B34" s="140" t="e">
        <f>MATHS!B34</f>
        <v>#REF!</v>
      </c>
      <c r="C34" s="105"/>
      <c r="D34" s="105"/>
      <c r="E34" s="105"/>
      <c r="F34" s="106">
        <f t="shared" si="0"/>
        <v>0</v>
      </c>
      <c r="G34" s="106">
        <f t="shared" si="1"/>
        <v>0</v>
      </c>
      <c r="H34" s="109"/>
      <c r="I34" s="107">
        <f t="shared" si="2"/>
        <v>0</v>
      </c>
      <c r="J34" s="106">
        <f t="shared" si="3"/>
        <v>0</v>
      </c>
      <c r="K34" s="107">
        <f>LOOKUP(J34,{0,65,70,75,80},{5,4,3,2,1})</f>
        <v>5</v>
      </c>
      <c r="L34" s="108" t="str">
        <f t="shared" si="4"/>
        <v>2nd</v>
      </c>
      <c r="M34" s="98"/>
    </row>
    <row r="35" spans="1:13">
      <c r="A35" s="104" t="e">
        <f>MATHS!A35</f>
        <v>#REF!</v>
      </c>
      <c r="B35" s="140" t="e">
        <f>MATHS!B35</f>
        <v>#REF!</v>
      </c>
      <c r="C35" s="105"/>
      <c r="D35" s="105"/>
      <c r="E35" s="105"/>
      <c r="F35" s="106">
        <f t="shared" si="0"/>
        <v>0</v>
      </c>
      <c r="G35" s="106">
        <f t="shared" si="1"/>
        <v>0</v>
      </c>
      <c r="H35" s="109"/>
      <c r="I35" s="107">
        <f t="shared" si="2"/>
        <v>0</v>
      </c>
      <c r="J35" s="106">
        <f t="shared" si="3"/>
        <v>0</v>
      </c>
      <c r="K35" s="107">
        <f>LOOKUP(J35,{0,65,70,75,80},{5,4,3,2,1})</f>
        <v>5</v>
      </c>
      <c r="L35" s="108" t="str">
        <f t="shared" si="4"/>
        <v>2nd</v>
      </c>
      <c r="M35" s="98"/>
    </row>
    <row r="36" spans="1:13">
      <c r="A36" s="104" t="e">
        <f>MATHS!A36</f>
        <v>#REF!</v>
      </c>
      <c r="B36" s="140" t="e">
        <f>MATHS!B36</f>
        <v>#REF!</v>
      </c>
      <c r="C36" s="105"/>
      <c r="D36" s="105"/>
      <c r="E36" s="105"/>
      <c r="F36" s="106">
        <f t="shared" si="0"/>
        <v>0</v>
      </c>
      <c r="G36" s="106">
        <f t="shared" si="1"/>
        <v>0</v>
      </c>
      <c r="H36" s="109"/>
      <c r="I36" s="107">
        <f t="shared" si="2"/>
        <v>0</v>
      </c>
      <c r="J36" s="106">
        <f t="shared" si="3"/>
        <v>0</v>
      </c>
      <c r="K36" s="107">
        <f>LOOKUP(J36,{0,65,70,75,80},{5,4,3,2,1})</f>
        <v>5</v>
      </c>
      <c r="L36" s="108" t="str">
        <f t="shared" si="4"/>
        <v>2nd</v>
      </c>
      <c r="M36" s="98"/>
    </row>
    <row r="37" spans="1:13">
      <c r="A37" s="104" t="e">
        <f>MATHS!A37</f>
        <v>#REF!</v>
      </c>
      <c r="B37" s="140" t="e">
        <f>MATHS!B37</f>
        <v>#REF!</v>
      </c>
      <c r="C37" s="105"/>
      <c r="D37" s="105"/>
      <c r="E37" s="105"/>
      <c r="F37" s="106">
        <f t="shared" si="0"/>
        <v>0</v>
      </c>
      <c r="G37" s="106">
        <f t="shared" si="1"/>
        <v>0</v>
      </c>
      <c r="H37" s="109"/>
      <c r="I37" s="107">
        <f t="shared" si="2"/>
        <v>0</v>
      </c>
      <c r="J37" s="106">
        <f t="shared" si="3"/>
        <v>0</v>
      </c>
      <c r="K37" s="107">
        <f>LOOKUP(J37,{0,65,70,75,80},{5,4,3,2,1})</f>
        <v>5</v>
      </c>
      <c r="L37" s="108" t="str">
        <f t="shared" si="4"/>
        <v>2nd</v>
      </c>
      <c r="M37" s="98"/>
    </row>
    <row r="38" spans="1:13">
      <c r="A38" s="104" t="e">
        <f>MATHS!A38</f>
        <v>#REF!</v>
      </c>
      <c r="B38" s="140" t="e">
        <f>MATHS!B38</f>
        <v>#REF!</v>
      </c>
      <c r="C38" s="105"/>
      <c r="D38" s="105"/>
      <c r="E38" s="105"/>
      <c r="F38" s="106">
        <f t="shared" si="0"/>
        <v>0</v>
      </c>
      <c r="G38" s="106">
        <f t="shared" si="1"/>
        <v>0</v>
      </c>
      <c r="H38" s="109"/>
      <c r="I38" s="107">
        <f t="shared" si="2"/>
        <v>0</v>
      </c>
      <c r="J38" s="106">
        <f t="shared" si="3"/>
        <v>0</v>
      </c>
      <c r="K38" s="107">
        <f>LOOKUP(J38,{0,65,70,75,80},{5,4,3,2,1})</f>
        <v>5</v>
      </c>
      <c r="L38" s="108" t="str">
        <f t="shared" si="4"/>
        <v>2nd</v>
      </c>
      <c r="M38" s="98"/>
    </row>
    <row r="39" spans="1:13">
      <c r="A39" s="104" t="e">
        <f>MATHS!A39</f>
        <v>#REF!</v>
      </c>
      <c r="B39" s="140" t="e">
        <f>MATHS!B39</f>
        <v>#REF!</v>
      </c>
      <c r="C39" s="105"/>
      <c r="D39" s="105"/>
      <c r="E39" s="105"/>
      <c r="F39" s="106">
        <f t="shared" si="0"/>
        <v>0</v>
      </c>
      <c r="G39" s="106">
        <f t="shared" si="1"/>
        <v>0</v>
      </c>
      <c r="H39" s="109"/>
      <c r="I39" s="107">
        <f t="shared" si="2"/>
        <v>0</v>
      </c>
      <c r="J39" s="106">
        <f t="shared" si="3"/>
        <v>0</v>
      </c>
      <c r="K39" s="107">
        <f>LOOKUP(J39,{0,65,70,75,80},{5,4,3,2,1})</f>
        <v>5</v>
      </c>
      <c r="L39" s="108" t="str">
        <f t="shared" si="4"/>
        <v>2nd</v>
      </c>
      <c r="M39" s="98"/>
    </row>
    <row r="40" spans="1:13">
      <c r="A40" s="104" t="e">
        <f>MATHS!A40</f>
        <v>#REF!</v>
      </c>
      <c r="B40" s="140" t="e">
        <f>MATHS!B40</f>
        <v>#REF!</v>
      </c>
      <c r="C40" s="105"/>
      <c r="D40" s="105"/>
      <c r="E40" s="105"/>
      <c r="F40" s="106">
        <f t="shared" si="0"/>
        <v>0</v>
      </c>
      <c r="G40" s="106">
        <f t="shared" si="1"/>
        <v>0</v>
      </c>
      <c r="H40" s="109"/>
      <c r="I40" s="107">
        <f t="shared" si="2"/>
        <v>0</v>
      </c>
      <c r="J40" s="106">
        <f t="shared" si="3"/>
        <v>0</v>
      </c>
      <c r="K40" s="107">
        <f>LOOKUP(J40,{0,65,70,75,80},{5,4,3,2,1})</f>
        <v>5</v>
      </c>
      <c r="L40" s="108" t="str">
        <f t="shared" si="4"/>
        <v>2nd</v>
      </c>
      <c r="M40" s="98"/>
    </row>
    <row r="41" spans="1:13">
      <c r="A41" s="104" t="e">
        <f>MATHS!A41</f>
        <v>#REF!</v>
      </c>
      <c r="B41" s="140" t="e">
        <f>MATHS!B41</f>
        <v>#REF!</v>
      </c>
      <c r="C41" s="105"/>
      <c r="D41" s="105"/>
      <c r="E41" s="105"/>
      <c r="F41" s="106">
        <f t="shared" si="0"/>
        <v>0</v>
      </c>
      <c r="G41" s="106">
        <f t="shared" si="1"/>
        <v>0</v>
      </c>
      <c r="H41" s="109"/>
      <c r="I41" s="107">
        <f t="shared" si="2"/>
        <v>0</v>
      </c>
      <c r="J41" s="106">
        <f t="shared" si="3"/>
        <v>0</v>
      </c>
      <c r="K41" s="107">
        <f>LOOKUP(J41,{0,65,70,75,80},{5,4,3,2,1})</f>
        <v>5</v>
      </c>
      <c r="L41" s="108" t="str">
        <f t="shared" si="4"/>
        <v>2nd</v>
      </c>
      <c r="M41" s="98"/>
    </row>
    <row r="42" spans="1:13">
      <c r="A42" s="104" t="e">
        <f>MATHS!A42</f>
        <v>#REF!</v>
      </c>
      <c r="B42" s="140" t="e">
        <f>MATHS!B42</f>
        <v>#REF!</v>
      </c>
      <c r="C42" s="105"/>
      <c r="D42" s="105"/>
      <c r="E42" s="105"/>
      <c r="F42" s="106">
        <f t="shared" si="0"/>
        <v>0</v>
      </c>
      <c r="G42" s="106">
        <f t="shared" si="1"/>
        <v>0</v>
      </c>
      <c r="H42" s="109"/>
      <c r="I42" s="107">
        <f t="shared" si="2"/>
        <v>0</v>
      </c>
      <c r="J42" s="106">
        <f t="shared" si="3"/>
        <v>0</v>
      </c>
      <c r="K42" s="107">
        <f>LOOKUP(J42,{0,65,70,75,80},{5,4,3,2,1})</f>
        <v>5</v>
      </c>
      <c r="L42" s="108" t="str">
        <f t="shared" si="4"/>
        <v>2nd</v>
      </c>
      <c r="M42" s="98"/>
    </row>
    <row r="43" spans="1:13">
      <c r="A43" s="104" t="e">
        <f>MATHS!A43</f>
        <v>#REF!</v>
      </c>
      <c r="B43" s="140" t="e">
        <f>MATHS!B43</f>
        <v>#REF!</v>
      </c>
      <c r="C43" s="105"/>
      <c r="D43" s="105"/>
      <c r="E43" s="105"/>
      <c r="F43" s="106">
        <f t="shared" si="0"/>
        <v>0</v>
      </c>
      <c r="G43" s="106">
        <f t="shared" si="1"/>
        <v>0</v>
      </c>
      <c r="H43" s="109"/>
      <c r="I43" s="107">
        <f t="shared" si="2"/>
        <v>0</v>
      </c>
      <c r="J43" s="106">
        <f t="shared" si="3"/>
        <v>0</v>
      </c>
      <c r="K43" s="107">
        <f>LOOKUP(J43,{0,65,70,75,80},{5,4,3,2,1})</f>
        <v>5</v>
      </c>
      <c r="L43" s="108" t="str">
        <f t="shared" si="4"/>
        <v>2nd</v>
      </c>
      <c r="M43" s="98"/>
    </row>
    <row r="44" spans="1:13">
      <c r="A44" s="104" t="e">
        <f>MATHS!A44</f>
        <v>#REF!</v>
      </c>
      <c r="B44" s="140" t="e">
        <f>MATHS!B44</f>
        <v>#REF!</v>
      </c>
      <c r="C44" s="105"/>
      <c r="D44" s="105"/>
      <c r="E44" s="105"/>
      <c r="F44" s="106">
        <f t="shared" si="0"/>
        <v>0</v>
      </c>
      <c r="G44" s="106">
        <f t="shared" si="1"/>
        <v>0</v>
      </c>
      <c r="H44" s="109"/>
      <c r="I44" s="107">
        <f t="shared" si="2"/>
        <v>0</v>
      </c>
      <c r="J44" s="106">
        <f t="shared" si="3"/>
        <v>0</v>
      </c>
      <c r="K44" s="107">
        <f>LOOKUP(J44,{0,65,70,75,80},{5,4,3,2,1})</f>
        <v>5</v>
      </c>
      <c r="L44" s="108" t="str">
        <f t="shared" si="4"/>
        <v>2nd</v>
      </c>
      <c r="M44" s="98"/>
    </row>
    <row r="45" spans="1:13">
      <c r="A45" s="104" t="e">
        <f>MATHS!A45</f>
        <v>#REF!</v>
      </c>
      <c r="B45" s="140" t="e">
        <f>MATHS!B45</f>
        <v>#REF!</v>
      </c>
      <c r="C45" s="105"/>
      <c r="D45" s="105"/>
      <c r="E45" s="105"/>
      <c r="F45" s="106">
        <f t="shared" si="0"/>
        <v>0</v>
      </c>
      <c r="G45" s="106">
        <f t="shared" si="1"/>
        <v>0</v>
      </c>
      <c r="H45" s="109"/>
      <c r="I45" s="107">
        <f t="shared" si="2"/>
        <v>0</v>
      </c>
      <c r="J45" s="106">
        <f t="shared" si="3"/>
        <v>0</v>
      </c>
      <c r="K45" s="107">
        <f>LOOKUP(J45,{0,65,70,75,80},{5,4,3,2,1})</f>
        <v>5</v>
      </c>
      <c r="L45" s="108" t="str">
        <f t="shared" si="4"/>
        <v>2nd</v>
      </c>
      <c r="M45" s="98"/>
    </row>
    <row r="46" spans="1:13">
      <c r="A46" s="104" t="e">
        <f>MATHS!A46</f>
        <v>#REF!</v>
      </c>
      <c r="B46" s="140" t="e">
        <f>MATHS!B46</f>
        <v>#REF!</v>
      </c>
      <c r="C46" s="105"/>
      <c r="D46" s="105"/>
      <c r="E46" s="105"/>
      <c r="F46" s="106">
        <f t="shared" si="0"/>
        <v>0</v>
      </c>
      <c r="G46" s="106">
        <f t="shared" si="1"/>
        <v>0</v>
      </c>
      <c r="H46" s="109"/>
      <c r="I46" s="107">
        <f t="shared" si="2"/>
        <v>0</v>
      </c>
      <c r="J46" s="106">
        <f t="shared" si="3"/>
        <v>0</v>
      </c>
      <c r="K46" s="107">
        <f>LOOKUP(J46,{0,65,70,75,80},{5,4,3,2,1})</f>
        <v>5</v>
      </c>
      <c r="L46" s="108" t="str">
        <f t="shared" si="4"/>
        <v>2nd</v>
      </c>
      <c r="M46" s="98"/>
    </row>
    <row r="47" spans="1:13">
      <c r="A47" s="104" t="e">
        <f>MATHS!A47</f>
        <v>#REF!</v>
      </c>
      <c r="B47" s="140" t="e">
        <f>MATHS!B47</f>
        <v>#REF!</v>
      </c>
      <c r="C47" s="105"/>
      <c r="D47" s="105"/>
      <c r="E47" s="105"/>
      <c r="F47" s="106">
        <f t="shared" si="0"/>
        <v>0</v>
      </c>
      <c r="G47" s="106">
        <f t="shared" si="1"/>
        <v>0</v>
      </c>
      <c r="H47" s="109"/>
      <c r="I47" s="107">
        <f t="shared" si="2"/>
        <v>0</v>
      </c>
      <c r="J47" s="106">
        <f t="shared" si="3"/>
        <v>0</v>
      </c>
      <c r="K47" s="107">
        <f>LOOKUP(J47,{0,65,70,75,80},{5,4,3,2,1})</f>
        <v>5</v>
      </c>
      <c r="L47" s="108" t="str">
        <f t="shared" si="4"/>
        <v>2nd</v>
      </c>
      <c r="M47" s="98"/>
    </row>
    <row r="48" spans="1:13">
      <c r="A48" s="104" t="e">
        <f>MATHS!A48</f>
        <v>#REF!</v>
      </c>
      <c r="B48" s="140" t="e">
        <f>MATHS!B48</f>
        <v>#REF!</v>
      </c>
      <c r="C48" s="105"/>
      <c r="D48" s="105"/>
      <c r="E48" s="105"/>
      <c r="F48" s="106">
        <f t="shared" si="0"/>
        <v>0</v>
      </c>
      <c r="G48" s="106">
        <f t="shared" si="1"/>
        <v>0</v>
      </c>
      <c r="H48" s="109"/>
      <c r="I48" s="107">
        <f t="shared" si="2"/>
        <v>0</v>
      </c>
      <c r="J48" s="106">
        <f t="shared" si="3"/>
        <v>0</v>
      </c>
      <c r="K48" s="107">
        <f>LOOKUP(J48,{0,65,70,75,80},{5,4,3,2,1})</f>
        <v>5</v>
      </c>
      <c r="L48" s="108" t="str">
        <f t="shared" si="4"/>
        <v>2nd</v>
      </c>
      <c r="M48" s="98"/>
    </row>
    <row r="49" spans="1:13">
      <c r="A49" s="104" t="e">
        <f>MATHS!A49</f>
        <v>#REF!</v>
      </c>
      <c r="B49" s="140" t="e">
        <f>MATHS!B49</f>
        <v>#REF!</v>
      </c>
      <c r="C49" s="105"/>
      <c r="D49" s="105"/>
      <c r="E49" s="105"/>
      <c r="F49" s="106">
        <f t="shared" si="0"/>
        <v>0</v>
      </c>
      <c r="G49" s="106">
        <f t="shared" si="1"/>
        <v>0</v>
      </c>
      <c r="H49" s="109"/>
      <c r="I49" s="107">
        <f t="shared" si="2"/>
        <v>0</v>
      </c>
      <c r="J49" s="106">
        <f t="shared" si="3"/>
        <v>0</v>
      </c>
      <c r="K49" s="107">
        <f>LOOKUP(J49,{0,65,70,75,80},{5,4,3,2,1})</f>
        <v>5</v>
      </c>
      <c r="L49" s="108" t="str">
        <f t="shared" si="4"/>
        <v>2nd</v>
      </c>
      <c r="M49" s="98"/>
    </row>
    <row r="50" spans="1:13">
      <c r="A50" s="104" t="e">
        <f>MATHS!A50</f>
        <v>#REF!</v>
      </c>
      <c r="B50" s="140" t="e">
        <f>MATHS!B50</f>
        <v>#REF!</v>
      </c>
      <c r="C50" s="105"/>
      <c r="D50" s="105"/>
      <c r="E50" s="105"/>
      <c r="F50" s="106">
        <f t="shared" si="0"/>
        <v>0</v>
      </c>
      <c r="G50" s="106">
        <f t="shared" si="1"/>
        <v>0</v>
      </c>
      <c r="H50" s="109"/>
      <c r="I50" s="107">
        <f t="shared" si="2"/>
        <v>0</v>
      </c>
      <c r="J50" s="106">
        <f t="shared" si="3"/>
        <v>0</v>
      </c>
      <c r="K50" s="107">
        <f>LOOKUP(J50,{0,65,70,75,80},{5,4,3,2,1})</f>
        <v>5</v>
      </c>
      <c r="L50" s="108" t="str">
        <f t="shared" si="4"/>
        <v>2nd</v>
      </c>
      <c r="M50" s="98"/>
    </row>
    <row r="51" spans="1:13">
      <c r="A51" s="104" t="e">
        <f>MATHS!A51</f>
        <v>#REF!</v>
      </c>
      <c r="B51" s="140" t="e">
        <f>MATHS!B51</f>
        <v>#REF!</v>
      </c>
      <c r="C51" s="105"/>
      <c r="D51" s="105"/>
      <c r="E51" s="105"/>
      <c r="F51" s="106">
        <f t="shared" si="0"/>
        <v>0</v>
      </c>
      <c r="G51" s="106">
        <f t="shared" si="1"/>
        <v>0</v>
      </c>
      <c r="H51" s="109"/>
      <c r="I51" s="107">
        <f t="shared" si="2"/>
        <v>0</v>
      </c>
      <c r="J51" s="106">
        <f t="shared" si="3"/>
        <v>0</v>
      </c>
      <c r="K51" s="107">
        <f>LOOKUP(J51,{0,65,70,75,80},{5,4,3,2,1})</f>
        <v>5</v>
      </c>
      <c r="L51" s="108" t="str">
        <f t="shared" si="4"/>
        <v>2nd</v>
      </c>
      <c r="M51" s="98"/>
    </row>
    <row r="52" spans="1:13">
      <c r="A52" s="104" t="e">
        <f>MATHS!A52</f>
        <v>#REF!</v>
      </c>
      <c r="B52" s="140" t="e">
        <f>MATHS!B52</f>
        <v>#REF!</v>
      </c>
      <c r="C52" s="105"/>
      <c r="D52" s="105"/>
      <c r="E52" s="105"/>
      <c r="F52" s="106">
        <f t="shared" si="0"/>
        <v>0</v>
      </c>
      <c r="G52" s="106">
        <f t="shared" si="1"/>
        <v>0</v>
      </c>
      <c r="H52" s="109"/>
      <c r="I52" s="107">
        <f t="shared" si="2"/>
        <v>0</v>
      </c>
      <c r="J52" s="106">
        <f t="shared" si="3"/>
        <v>0</v>
      </c>
      <c r="K52" s="107">
        <f>LOOKUP(J52,{0,65,70,75,80},{5,4,3,2,1})</f>
        <v>5</v>
      </c>
      <c r="L52" s="108" t="str">
        <f t="shared" si="4"/>
        <v>2nd</v>
      </c>
      <c r="M52" s="98"/>
    </row>
    <row r="53" spans="1:13">
      <c r="A53" s="104" t="e">
        <f>MATHS!A53</f>
        <v>#REF!</v>
      </c>
      <c r="B53" s="140" t="e">
        <f>MATHS!B53</f>
        <v>#REF!</v>
      </c>
      <c r="C53" s="105"/>
      <c r="D53" s="105"/>
      <c r="E53" s="105"/>
      <c r="F53" s="106">
        <f t="shared" si="0"/>
        <v>0</v>
      </c>
      <c r="G53" s="106">
        <f t="shared" si="1"/>
        <v>0</v>
      </c>
      <c r="H53" s="109"/>
      <c r="I53" s="107">
        <f t="shared" si="2"/>
        <v>0</v>
      </c>
      <c r="J53" s="106">
        <f t="shared" si="3"/>
        <v>0</v>
      </c>
      <c r="K53" s="107">
        <f>LOOKUP(J53,{0,65,70,75,80},{5,4,3,2,1})</f>
        <v>5</v>
      </c>
      <c r="L53" s="108" t="str">
        <f t="shared" si="4"/>
        <v>2nd</v>
      </c>
      <c r="M53" s="98"/>
    </row>
    <row r="54" spans="1:13">
      <c r="A54" s="104" t="e">
        <f>MATHS!A54</f>
        <v>#REF!</v>
      </c>
      <c r="B54" s="140" t="e">
        <f>MATHS!B54</f>
        <v>#REF!</v>
      </c>
      <c r="C54" s="105"/>
      <c r="D54" s="105"/>
      <c r="E54" s="105"/>
      <c r="F54" s="106">
        <f t="shared" si="0"/>
        <v>0</v>
      </c>
      <c r="G54" s="106">
        <f t="shared" si="1"/>
        <v>0</v>
      </c>
      <c r="H54" s="109"/>
      <c r="I54" s="107">
        <f t="shared" si="2"/>
        <v>0</v>
      </c>
      <c r="J54" s="106">
        <f t="shared" si="3"/>
        <v>0</v>
      </c>
      <c r="K54" s="107">
        <f>LOOKUP(J54,{0,65,70,75,80},{5,4,3,2,1})</f>
        <v>5</v>
      </c>
      <c r="L54" s="108" t="str">
        <f t="shared" si="4"/>
        <v>2nd</v>
      </c>
      <c r="M54" s="98"/>
    </row>
    <row r="55" spans="1:13">
      <c r="A55" s="104" t="e">
        <f>MATHS!A55</f>
        <v>#REF!</v>
      </c>
      <c r="B55" s="140" t="e">
        <f>MATHS!B55</f>
        <v>#REF!</v>
      </c>
      <c r="C55" s="105"/>
      <c r="D55" s="105"/>
      <c r="E55" s="105"/>
      <c r="F55" s="106">
        <f t="shared" si="0"/>
        <v>0</v>
      </c>
      <c r="G55" s="106">
        <f t="shared" si="1"/>
        <v>0</v>
      </c>
      <c r="H55" s="109"/>
      <c r="I55" s="107">
        <f t="shared" si="2"/>
        <v>0</v>
      </c>
      <c r="J55" s="106">
        <f t="shared" si="3"/>
        <v>0</v>
      </c>
      <c r="K55" s="107">
        <f>LOOKUP(J55,{0,65,70,75,80},{5,4,3,2,1})</f>
        <v>5</v>
      </c>
      <c r="L55" s="108" t="str">
        <f t="shared" si="4"/>
        <v>2nd</v>
      </c>
      <c r="M55" s="98"/>
    </row>
    <row r="56" spans="1:13">
      <c r="A56" s="104" t="e">
        <f>MATHS!A56</f>
        <v>#REF!</v>
      </c>
      <c r="B56" s="140" t="e">
        <f>MATHS!B56</f>
        <v>#REF!</v>
      </c>
      <c r="C56" s="105"/>
      <c r="D56" s="105"/>
      <c r="E56" s="105"/>
      <c r="F56" s="106">
        <f t="shared" si="0"/>
        <v>0</v>
      </c>
      <c r="G56" s="106">
        <f t="shared" si="1"/>
        <v>0</v>
      </c>
      <c r="H56" s="109"/>
      <c r="I56" s="107">
        <f t="shared" si="2"/>
        <v>0</v>
      </c>
      <c r="J56" s="106">
        <f t="shared" si="3"/>
        <v>0</v>
      </c>
      <c r="K56" s="107">
        <f>LOOKUP(J56,{0,65,70,75,80},{5,4,3,2,1})</f>
        <v>5</v>
      </c>
      <c r="L56" s="108" t="str">
        <f t="shared" si="4"/>
        <v>2nd</v>
      </c>
      <c r="M56" s="98"/>
    </row>
    <row r="57" spans="1:13">
      <c r="A57" s="104" t="e">
        <f>MATHS!A57</f>
        <v>#REF!</v>
      </c>
      <c r="B57" s="140" t="e">
        <f>MATHS!B57</f>
        <v>#REF!</v>
      </c>
      <c r="C57" s="105"/>
      <c r="D57" s="105"/>
      <c r="E57" s="105"/>
      <c r="F57" s="106">
        <f t="shared" si="0"/>
        <v>0</v>
      </c>
      <c r="G57" s="106">
        <f t="shared" si="1"/>
        <v>0</v>
      </c>
      <c r="H57" s="109"/>
      <c r="I57" s="107">
        <f t="shared" si="2"/>
        <v>0</v>
      </c>
      <c r="J57" s="106">
        <f t="shared" si="3"/>
        <v>0</v>
      </c>
      <c r="K57" s="107">
        <f>LOOKUP(J57,{0,65,70,75,80},{5,4,3,2,1})</f>
        <v>5</v>
      </c>
      <c r="L57" s="108" t="str">
        <f t="shared" si="4"/>
        <v>2nd</v>
      </c>
      <c r="M57" s="98"/>
    </row>
    <row r="58" spans="1:13">
      <c r="A58" s="104" t="e">
        <f>MATHS!A58</f>
        <v>#REF!</v>
      </c>
      <c r="B58" s="140" t="e">
        <f>MATHS!B58</f>
        <v>#REF!</v>
      </c>
      <c r="C58" s="105"/>
      <c r="D58" s="105"/>
      <c r="E58" s="105"/>
      <c r="F58" s="106">
        <f t="shared" si="0"/>
        <v>0</v>
      </c>
      <c r="G58" s="106">
        <f t="shared" si="1"/>
        <v>0</v>
      </c>
      <c r="H58" s="109"/>
      <c r="I58" s="107">
        <f t="shared" si="2"/>
        <v>0</v>
      </c>
      <c r="J58" s="106">
        <f t="shared" si="3"/>
        <v>0</v>
      </c>
      <c r="K58" s="107">
        <f>LOOKUP(J58,{0,65,70,75,80},{5,4,3,2,1})</f>
        <v>5</v>
      </c>
      <c r="L58" s="108" t="str">
        <f t="shared" si="4"/>
        <v>2nd</v>
      </c>
      <c r="M58" s="98"/>
    </row>
    <row r="59" spans="1:13">
      <c r="A59" s="104" t="e">
        <f>MATHS!A59</f>
        <v>#REF!</v>
      </c>
      <c r="B59" s="140" t="e">
        <f>MATHS!B59</f>
        <v>#REF!</v>
      </c>
      <c r="C59" s="105"/>
      <c r="D59" s="105"/>
      <c r="E59" s="105"/>
      <c r="F59" s="106">
        <f t="shared" si="0"/>
        <v>0</v>
      </c>
      <c r="G59" s="106">
        <f t="shared" si="1"/>
        <v>0</v>
      </c>
      <c r="H59" s="109"/>
      <c r="I59" s="107">
        <f t="shared" si="2"/>
        <v>0</v>
      </c>
      <c r="J59" s="106">
        <f t="shared" si="3"/>
        <v>0</v>
      </c>
      <c r="K59" s="107">
        <f>LOOKUP(J59,{0,65,70,75,80},{5,4,3,2,1})</f>
        <v>5</v>
      </c>
      <c r="L59" s="108" t="str">
        <f t="shared" si="4"/>
        <v>2nd</v>
      </c>
      <c r="M59" s="98"/>
    </row>
    <row r="60" spans="1:13">
      <c r="A60" s="104" t="e">
        <f>MATHS!A60</f>
        <v>#REF!</v>
      </c>
      <c r="B60" s="140" t="e">
        <f>MATHS!B60</f>
        <v>#REF!</v>
      </c>
      <c r="C60" s="105"/>
      <c r="D60" s="105"/>
      <c r="E60" s="105"/>
      <c r="F60" s="106">
        <f t="shared" si="0"/>
        <v>0</v>
      </c>
      <c r="G60" s="106">
        <f t="shared" si="1"/>
        <v>0</v>
      </c>
      <c r="H60" s="109"/>
      <c r="I60" s="107">
        <f t="shared" si="2"/>
        <v>0</v>
      </c>
      <c r="J60" s="106">
        <f t="shared" si="3"/>
        <v>0</v>
      </c>
      <c r="K60" s="107">
        <f>LOOKUP(J60,{0,65,70,75,80},{5,4,3,2,1})</f>
        <v>5</v>
      </c>
      <c r="L60" s="108" t="str">
        <f t="shared" si="4"/>
        <v>2nd</v>
      </c>
      <c r="M60" s="98"/>
    </row>
    <row r="61" spans="1:13">
      <c r="A61" s="104" t="e">
        <f>MATHS!A61</f>
        <v>#REF!</v>
      </c>
      <c r="B61" s="140" t="e">
        <f>MATHS!B61</f>
        <v>#REF!</v>
      </c>
      <c r="C61" s="105"/>
      <c r="D61" s="105"/>
      <c r="E61" s="105"/>
      <c r="F61" s="106">
        <f t="shared" si="0"/>
        <v>0</v>
      </c>
      <c r="G61" s="106">
        <f t="shared" si="1"/>
        <v>0</v>
      </c>
      <c r="H61" s="109"/>
      <c r="I61" s="107">
        <f t="shared" si="2"/>
        <v>0</v>
      </c>
      <c r="J61" s="106">
        <f t="shared" si="3"/>
        <v>0</v>
      </c>
      <c r="K61" s="107">
        <f>LOOKUP(J61,{0,65,70,75,80},{5,4,3,2,1})</f>
        <v>5</v>
      </c>
      <c r="L61" s="108" t="str">
        <f t="shared" si="4"/>
        <v>2nd</v>
      </c>
      <c r="M61" s="98"/>
    </row>
    <row r="62" spans="1:13">
      <c r="A62" s="104" t="e">
        <f>MATHS!A62</f>
        <v>#REF!</v>
      </c>
      <c r="B62" s="140" t="e">
        <f>MATHS!B62</f>
        <v>#REF!</v>
      </c>
      <c r="C62" s="105"/>
      <c r="D62" s="105"/>
      <c r="E62" s="105"/>
      <c r="F62" s="106">
        <f t="shared" si="0"/>
        <v>0</v>
      </c>
      <c r="G62" s="106">
        <f t="shared" si="1"/>
        <v>0</v>
      </c>
      <c r="H62" s="109"/>
      <c r="I62" s="107">
        <f t="shared" si="2"/>
        <v>0</v>
      </c>
      <c r="J62" s="106">
        <f t="shared" si="3"/>
        <v>0</v>
      </c>
      <c r="K62" s="107">
        <f>LOOKUP(J62,{0,65,70,75,80},{5,4,3,2,1})</f>
        <v>5</v>
      </c>
      <c r="L62" s="108" t="str">
        <f t="shared" si="4"/>
        <v>2nd</v>
      </c>
      <c r="M62" s="98"/>
    </row>
    <row r="63" spans="1:13">
      <c r="A63" s="104" t="e">
        <f>MATHS!A63</f>
        <v>#REF!</v>
      </c>
      <c r="B63" s="140" t="e">
        <f>MATHS!B63</f>
        <v>#REF!</v>
      </c>
      <c r="C63" s="105"/>
      <c r="D63" s="105"/>
      <c r="E63" s="105"/>
      <c r="F63" s="106">
        <f t="shared" si="0"/>
        <v>0</v>
      </c>
      <c r="G63" s="106">
        <f t="shared" si="1"/>
        <v>0</v>
      </c>
      <c r="H63" s="109"/>
      <c r="I63" s="107">
        <f t="shared" si="2"/>
        <v>0</v>
      </c>
      <c r="J63" s="106">
        <f t="shared" si="3"/>
        <v>0</v>
      </c>
      <c r="K63" s="107">
        <f>LOOKUP(J63,{0,65,70,75,80},{5,4,3,2,1})</f>
        <v>5</v>
      </c>
      <c r="L63" s="108" t="str">
        <f t="shared" si="4"/>
        <v>2nd</v>
      </c>
      <c r="M63" s="98"/>
    </row>
    <row r="64" spans="1:13">
      <c r="A64" s="104" t="e">
        <f>MATHS!A64</f>
        <v>#REF!</v>
      </c>
      <c r="B64" s="140" t="e">
        <f>MATHS!B64</f>
        <v>#REF!</v>
      </c>
      <c r="C64" s="105"/>
      <c r="D64" s="105"/>
      <c r="E64" s="105"/>
      <c r="F64" s="106">
        <f t="shared" si="0"/>
        <v>0</v>
      </c>
      <c r="G64" s="106">
        <f t="shared" si="1"/>
        <v>0</v>
      </c>
      <c r="H64" s="109"/>
      <c r="I64" s="107">
        <f t="shared" si="2"/>
        <v>0</v>
      </c>
      <c r="J64" s="106">
        <f t="shared" si="3"/>
        <v>0</v>
      </c>
      <c r="K64" s="107">
        <f>LOOKUP(J64,{0,65,70,75,80},{5,4,3,2,1})</f>
        <v>5</v>
      </c>
      <c r="L64" s="108" t="str">
        <f t="shared" si="4"/>
        <v>2nd</v>
      </c>
      <c r="M64" s="98"/>
    </row>
    <row r="65" spans="1:13">
      <c r="A65" s="104" t="e">
        <f>MATHS!A65</f>
        <v>#REF!</v>
      </c>
      <c r="B65" s="140" t="e">
        <f>MATHS!B65</f>
        <v>#REF!</v>
      </c>
      <c r="C65" s="105"/>
      <c r="D65" s="105"/>
      <c r="E65" s="105"/>
      <c r="F65" s="106">
        <f t="shared" si="0"/>
        <v>0</v>
      </c>
      <c r="G65" s="106">
        <f t="shared" si="1"/>
        <v>0</v>
      </c>
      <c r="H65" s="109"/>
      <c r="I65" s="107">
        <f t="shared" si="2"/>
        <v>0</v>
      </c>
      <c r="J65" s="106">
        <f t="shared" si="3"/>
        <v>0</v>
      </c>
      <c r="K65" s="107">
        <f>LOOKUP(J65,{0,65,70,75,80},{5,4,3,2,1})</f>
        <v>5</v>
      </c>
      <c r="L65" s="108" t="str">
        <f t="shared" si="4"/>
        <v>2nd</v>
      </c>
      <c r="M65" s="98"/>
    </row>
    <row r="66" spans="1:13">
      <c r="A66" s="104" t="e">
        <f>MATHS!A66</f>
        <v>#REF!</v>
      </c>
      <c r="B66" s="140" t="e">
        <f>MATHS!B66</f>
        <v>#REF!</v>
      </c>
      <c r="C66" s="105"/>
      <c r="D66" s="105"/>
      <c r="E66" s="105"/>
      <c r="F66" s="106">
        <f t="shared" si="0"/>
        <v>0</v>
      </c>
      <c r="G66" s="106">
        <f t="shared" si="1"/>
        <v>0</v>
      </c>
      <c r="H66" s="109"/>
      <c r="I66" s="107">
        <f t="shared" si="2"/>
        <v>0</v>
      </c>
      <c r="J66" s="106">
        <f t="shared" si="3"/>
        <v>0</v>
      </c>
      <c r="K66" s="107">
        <f>LOOKUP(J66,{0,65,70,75,80},{5,4,3,2,1})</f>
        <v>5</v>
      </c>
      <c r="L66" s="108" t="str">
        <f t="shared" si="4"/>
        <v>2nd</v>
      </c>
      <c r="M66" s="98"/>
    </row>
    <row r="67" spans="1:13">
      <c r="A67" s="104" t="e">
        <f>MATHS!A67</f>
        <v>#REF!</v>
      </c>
      <c r="B67" s="140" t="e">
        <f>MATHS!B67</f>
        <v>#REF!</v>
      </c>
      <c r="C67" s="105"/>
      <c r="D67" s="105"/>
      <c r="E67" s="105"/>
      <c r="F67" s="106">
        <f t="shared" si="0"/>
        <v>0</v>
      </c>
      <c r="G67" s="106">
        <f t="shared" si="1"/>
        <v>0</v>
      </c>
      <c r="H67" s="109"/>
      <c r="I67" s="107">
        <f t="shared" si="2"/>
        <v>0</v>
      </c>
      <c r="J67" s="106">
        <f t="shared" si="3"/>
        <v>0</v>
      </c>
      <c r="K67" s="107">
        <f>LOOKUP(J67,{0,65,70,75,80},{5,4,3,2,1})</f>
        <v>5</v>
      </c>
      <c r="L67" s="108" t="str">
        <f t="shared" si="4"/>
        <v>2nd</v>
      </c>
      <c r="M67" s="98"/>
    </row>
    <row r="68" spans="1:13">
      <c r="A68" s="104" t="e">
        <f>MATHS!A68</f>
        <v>#REF!</v>
      </c>
      <c r="B68" s="140" t="e">
        <f>MATHS!B68</f>
        <v>#REF!</v>
      </c>
      <c r="C68" s="105"/>
      <c r="D68" s="105"/>
      <c r="E68" s="105"/>
      <c r="F68" s="106">
        <f t="shared" ref="F68:F102" si="5">SUM(C68,D68,E68)</f>
        <v>0</v>
      </c>
      <c r="G68" s="106">
        <f t="shared" ref="G68:G102" si="6">F68/100*50</f>
        <v>0</v>
      </c>
      <c r="H68" s="109"/>
      <c r="I68" s="107">
        <f t="shared" ref="I68:I102" si="7">H68/100*50</f>
        <v>0</v>
      </c>
      <c r="J68" s="106">
        <f t="shared" ref="J68:J102" si="8">I68+G68</f>
        <v>0</v>
      </c>
      <c r="K68" s="107">
        <f>LOOKUP(J68,{0,65,70,75,80},{5,4,3,2,1})</f>
        <v>5</v>
      </c>
      <c r="L68" s="108" t="str">
        <f t="shared" ref="L68:L102" si="9">CHOOSE(RANK(J68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68" s="98"/>
    </row>
    <row r="69" spans="1:13">
      <c r="A69" s="104" t="e">
        <f>MATHS!A69</f>
        <v>#REF!</v>
      </c>
      <c r="B69" s="140" t="e">
        <f>MATHS!B69</f>
        <v>#REF!</v>
      </c>
      <c r="C69" s="105"/>
      <c r="D69" s="105"/>
      <c r="E69" s="105"/>
      <c r="F69" s="106">
        <f t="shared" si="5"/>
        <v>0</v>
      </c>
      <c r="G69" s="106">
        <f t="shared" si="6"/>
        <v>0</v>
      </c>
      <c r="H69" s="109"/>
      <c r="I69" s="107">
        <f t="shared" si="7"/>
        <v>0</v>
      </c>
      <c r="J69" s="106">
        <f t="shared" si="8"/>
        <v>0</v>
      </c>
      <c r="K69" s="107">
        <f>LOOKUP(J69,{0,65,70,75,80},{5,4,3,2,1})</f>
        <v>5</v>
      </c>
      <c r="L69" s="108" t="str">
        <f t="shared" si="9"/>
        <v>2nd</v>
      </c>
      <c r="M69" s="98"/>
    </row>
    <row r="70" spans="1:13">
      <c r="A70" s="104" t="e">
        <f>MATHS!A70</f>
        <v>#REF!</v>
      </c>
      <c r="B70" s="140" t="e">
        <f>MATHS!B70</f>
        <v>#REF!</v>
      </c>
      <c r="C70" s="105"/>
      <c r="D70" s="105"/>
      <c r="E70" s="105"/>
      <c r="F70" s="106">
        <f t="shared" si="5"/>
        <v>0</v>
      </c>
      <c r="G70" s="106">
        <f t="shared" si="6"/>
        <v>0</v>
      </c>
      <c r="H70" s="109"/>
      <c r="I70" s="107">
        <f t="shared" si="7"/>
        <v>0</v>
      </c>
      <c r="J70" s="106">
        <f t="shared" si="8"/>
        <v>0</v>
      </c>
      <c r="K70" s="107">
        <f>LOOKUP(J70,{0,65,70,75,80},{5,4,3,2,1})</f>
        <v>5</v>
      </c>
      <c r="L70" s="108" t="str">
        <f t="shared" si="9"/>
        <v>2nd</v>
      </c>
      <c r="M70" s="98"/>
    </row>
    <row r="71" spans="1:13">
      <c r="A71" s="104" t="e">
        <f>MATHS!A71</f>
        <v>#REF!</v>
      </c>
      <c r="B71" s="140" t="e">
        <f>MATHS!B71</f>
        <v>#REF!</v>
      </c>
      <c r="C71" s="105"/>
      <c r="D71" s="105"/>
      <c r="E71" s="105"/>
      <c r="F71" s="106">
        <f t="shared" si="5"/>
        <v>0</v>
      </c>
      <c r="G71" s="106">
        <f t="shared" si="6"/>
        <v>0</v>
      </c>
      <c r="H71" s="109"/>
      <c r="I71" s="107">
        <f t="shared" si="7"/>
        <v>0</v>
      </c>
      <c r="J71" s="106">
        <f t="shared" si="8"/>
        <v>0</v>
      </c>
      <c r="K71" s="107">
        <f>LOOKUP(J71,{0,65,70,75,80},{5,4,3,2,1})</f>
        <v>5</v>
      </c>
      <c r="L71" s="108" t="str">
        <f t="shared" si="9"/>
        <v>2nd</v>
      </c>
      <c r="M71" s="98"/>
    </row>
    <row r="72" spans="1:13">
      <c r="A72" s="104" t="e">
        <f>MATHS!A72</f>
        <v>#REF!</v>
      </c>
      <c r="B72" s="140" t="e">
        <f>MATHS!B72</f>
        <v>#REF!</v>
      </c>
      <c r="C72" s="105"/>
      <c r="D72" s="105"/>
      <c r="E72" s="105"/>
      <c r="F72" s="106">
        <f t="shared" si="5"/>
        <v>0</v>
      </c>
      <c r="G72" s="106">
        <f t="shared" si="6"/>
        <v>0</v>
      </c>
      <c r="H72" s="109"/>
      <c r="I72" s="107">
        <f t="shared" si="7"/>
        <v>0</v>
      </c>
      <c r="J72" s="106">
        <f t="shared" si="8"/>
        <v>0</v>
      </c>
      <c r="K72" s="107">
        <f>LOOKUP(J72,{0,65,70,75,80},{5,4,3,2,1})</f>
        <v>5</v>
      </c>
      <c r="L72" s="108" t="str">
        <f t="shared" si="9"/>
        <v>2nd</v>
      </c>
      <c r="M72" s="98"/>
    </row>
    <row r="73" spans="1:13">
      <c r="A73" s="104" t="e">
        <f>MATHS!A73</f>
        <v>#REF!</v>
      </c>
      <c r="B73" s="140" t="e">
        <f>MATHS!B73</f>
        <v>#REF!</v>
      </c>
      <c r="C73" s="105"/>
      <c r="D73" s="105"/>
      <c r="E73" s="105"/>
      <c r="F73" s="106">
        <f t="shared" si="5"/>
        <v>0</v>
      </c>
      <c r="G73" s="106">
        <f t="shared" si="6"/>
        <v>0</v>
      </c>
      <c r="H73" s="109"/>
      <c r="I73" s="107">
        <f t="shared" si="7"/>
        <v>0</v>
      </c>
      <c r="J73" s="106">
        <f t="shared" si="8"/>
        <v>0</v>
      </c>
      <c r="K73" s="107">
        <f>LOOKUP(J73,{0,65,70,75,80},{5,4,3,2,1})</f>
        <v>5</v>
      </c>
      <c r="L73" s="108" t="str">
        <f t="shared" si="9"/>
        <v>2nd</v>
      </c>
      <c r="M73" s="98"/>
    </row>
    <row r="74" spans="1:13">
      <c r="A74" s="104" t="e">
        <f>MATHS!A74</f>
        <v>#REF!</v>
      </c>
      <c r="B74" s="140" t="e">
        <f>MATHS!B74</f>
        <v>#REF!</v>
      </c>
      <c r="C74" s="105"/>
      <c r="D74" s="105"/>
      <c r="E74" s="105"/>
      <c r="F74" s="106">
        <f t="shared" si="5"/>
        <v>0</v>
      </c>
      <c r="G74" s="106">
        <f t="shared" si="6"/>
        <v>0</v>
      </c>
      <c r="H74" s="109"/>
      <c r="I74" s="107">
        <f t="shared" si="7"/>
        <v>0</v>
      </c>
      <c r="J74" s="106">
        <f t="shared" si="8"/>
        <v>0</v>
      </c>
      <c r="K74" s="107">
        <f>LOOKUP(J74,{0,65,70,75,80},{5,4,3,2,1})</f>
        <v>5</v>
      </c>
      <c r="L74" s="108" t="str">
        <f t="shared" si="9"/>
        <v>2nd</v>
      </c>
      <c r="M74" s="98"/>
    </row>
    <row r="75" spans="1:13">
      <c r="A75" s="104" t="e">
        <f>MATHS!A75</f>
        <v>#REF!</v>
      </c>
      <c r="B75" s="140" t="e">
        <f>MATHS!B75</f>
        <v>#REF!</v>
      </c>
      <c r="C75" s="105"/>
      <c r="D75" s="105"/>
      <c r="E75" s="105"/>
      <c r="F75" s="106">
        <f t="shared" si="5"/>
        <v>0</v>
      </c>
      <c r="G75" s="106">
        <f t="shared" si="6"/>
        <v>0</v>
      </c>
      <c r="H75" s="109"/>
      <c r="I75" s="107">
        <f t="shared" si="7"/>
        <v>0</v>
      </c>
      <c r="J75" s="106">
        <f t="shared" si="8"/>
        <v>0</v>
      </c>
      <c r="K75" s="107">
        <f>LOOKUP(J75,{0,65,70,75,80},{5,4,3,2,1})</f>
        <v>5</v>
      </c>
      <c r="L75" s="108" t="str">
        <f t="shared" si="9"/>
        <v>2nd</v>
      </c>
      <c r="M75" s="98"/>
    </row>
    <row r="76" spans="1:13">
      <c r="A76" s="104" t="e">
        <f>MATHS!A76</f>
        <v>#REF!</v>
      </c>
      <c r="B76" s="140" t="e">
        <f>MATHS!B76</f>
        <v>#REF!</v>
      </c>
      <c r="C76" s="105"/>
      <c r="D76" s="105"/>
      <c r="E76" s="105"/>
      <c r="F76" s="106">
        <f t="shared" si="5"/>
        <v>0</v>
      </c>
      <c r="G76" s="106">
        <f t="shared" si="6"/>
        <v>0</v>
      </c>
      <c r="H76" s="109"/>
      <c r="I76" s="107">
        <f t="shared" si="7"/>
        <v>0</v>
      </c>
      <c r="J76" s="106">
        <f t="shared" si="8"/>
        <v>0</v>
      </c>
      <c r="K76" s="107">
        <f>LOOKUP(J76,{0,65,70,75,80},{5,4,3,2,1})</f>
        <v>5</v>
      </c>
      <c r="L76" s="108" t="str">
        <f t="shared" si="9"/>
        <v>2nd</v>
      </c>
      <c r="M76" s="98"/>
    </row>
    <row r="77" spans="1:13">
      <c r="A77" s="104" t="e">
        <f>MATHS!A77</f>
        <v>#REF!</v>
      </c>
      <c r="B77" s="140" t="e">
        <f>MATHS!B77</f>
        <v>#REF!</v>
      </c>
      <c r="C77" s="105"/>
      <c r="D77" s="105"/>
      <c r="E77" s="105"/>
      <c r="F77" s="106">
        <f t="shared" si="5"/>
        <v>0</v>
      </c>
      <c r="G77" s="106">
        <f t="shared" si="6"/>
        <v>0</v>
      </c>
      <c r="H77" s="109"/>
      <c r="I77" s="107">
        <f t="shared" si="7"/>
        <v>0</v>
      </c>
      <c r="J77" s="106">
        <f t="shared" si="8"/>
        <v>0</v>
      </c>
      <c r="K77" s="107">
        <f>LOOKUP(J77,{0,65,70,75,80},{5,4,3,2,1})</f>
        <v>5</v>
      </c>
      <c r="L77" s="108" t="str">
        <f t="shared" si="9"/>
        <v>2nd</v>
      </c>
      <c r="M77" s="98"/>
    </row>
    <row r="78" spans="1:13">
      <c r="A78" s="104" t="e">
        <f>MATHS!A78</f>
        <v>#REF!</v>
      </c>
      <c r="B78" s="140" t="e">
        <f>MATHS!B78</f>
        <v>#REF!</v>
      </c>
      <c r="C78" s="105"/>
      <c r="D78" s="105"/>
      <c r="E78" s="105"/>
      <c r="F78" s="106">
        <f t="shared" si="5"/>
        <v>0</v>
      </c>
      <c r="G78" s="106">
        <f t="shared" si="6"/>
        <v>0</v>
      </c>
      <c r="H78" s="109"/>
      <c r="I78" s="107">
        <f t="shared" si="7"/>
        <v>0</v>
      </c>
      <c r="J78" s="106">
        <f t="shared" si="8"/>
        <v>0</v>
      </c>
      <c r="K78" s="107">
        <f>LOOKUP(J78,{0,65,70,75,80},{5,4,3,2,1})</f>
        <v>5</v>
      </c>
      <c r="L78" s="108" t="str">
        <f t="shared" si="9"/>
        <v>2nd</v>
      </c>
      <c r="M78" s="98"/>
    </row>
    <row r="79" spans="1:13">
      <c r="A79" s="104" t="e">
        <f>MATHS!A79</f>
        <v>#REF!</v>
      </c>
      <c r="B79" s="140" t="e">
        <f>MATHS!B79</f>
        <v>#REF!</v>
      </c>
      <c r="C79" s="105"/>
      <c r="D79" s="105"/>
      <c r="E79" s="105"/>
      <c r="F79" s="106">
        <f t="shared" si="5"/>
        <v>0</v>
      </c>
      <c r="G79" s="106">
        <f t="shared" si="6"/>
        <v>0</v>
      </c>
      <c r="H79" s="109"/>
      <c r="I79" s="107">
        <f t="shared" si="7"/>
        <v>0</v>
      </c>
      <c r="J79" s="106">
        <f t="shared" si="8"/>
        <v>0</v>
      </c>
      <c r="K79" s="107">
        <f>LOOKUP(J79,{0,65,70,75,80},{5,4,3,2,1})</f>
        <v>5</v>
      </c>
      <c r="L79" s="108" t="str">
        <f t="shared" si="9"/>
        <v>2nd</v>
      </c>
      <c r="M79" s="98"/>
    </row>
    <row r="80" spans="1:13">
      <c r="A80" s="104" t="e">
        <f>MATHS!A80</f>
        <v>#REF!</v>
      </c>
      <c r="B80" s="140" t="e">
        <f>MATHS!B80</f>
        <v>#REF!</v>
      </c>
      <c r="C80" s="105"/>
      <c r="D80" s="105"/>
      <c r="E80" s="105"/>
      <c r="F80" s="106">
        <f t="shared" si="5"/>
        <v>0</v>
      </c>
      <c r="G80" s="106">
        <f t="shared" si="6"/>
        <v>0</v>
      </c>
      <c r="H80" s="109"/>
      <c r="I80" s="107">
        <f t="shared" si="7"/>
        <v>0</v>
      </c>
      <c r="J80" s="106">
        <f t="shared" si="8"/>
        <v>0</v>
      </c>
      <c r="K80" s="107">
        <f>LOOKUP(J80,{0,65,70,75,80},{5,4,3,2,1})</f>
        <v>5</v>
      </c>
      <c r="L80" s="108" t="str">
        <f t="shared" si="9"/>
        <v>2nd</v>
      </c>
      <c r="M80" s="98"/>
    </row>
    <row r="81" spans="1:13">
      <c r="A81" s="104" t="e">
        <f>MATHS!A81</f>
        <v>#REF!</v>
      </c>
      <c r="B81" s="140" t="e">
        <f>MATHS!B81</f>
        <v>#REF!</v>
      </c>
      <c r="C81" s="105"/>
      <c r="D81" s="105"/>
      <c r="E81" s="105"/>
      <c r="F81" s="106">
        <f t="shared" si="5"/>
        <v>0</v>
      </c>
      <c r="G81" s="106">
        <f t="shared" si="6"/>
        <v>0</v>
      </c>
      <c r="H81" s="109"/>
      <c r="I81" s="107">
        <f t="shared" si="7"/>
        <v>0</v>
      </c>
      <c r="J81" s="106">
        <f t="shared" si="8"/>
        <v>0</v>
      </c>
      <c r="K81" s="107">
        <f>LOOKUP(J81,{0,65,70,75,80},{5,4,3,2,1})</f>
        <v>5</v>
      </c>
      <c r="L81" s="108" t="str">
        <f t="shared" si="9"/>
        <v>2nd</v>
      </c>
      <c r="M81" s="98"/>
    </row>
    <row r="82" spans="1:13">
      <c r="A82" s="104" t="e">
        <f>MATHS!A82</f>
        <v>#REF!</v>
      </c>
      <c r="B82" s="140" t="e">
        <f>MATHS!B82</f>
        <v>#REF!</v>
      </c>
      <c r="C82" s="105"/>
      <c r="D82" s="105"/>
      <c r="E82" s="105"/>
      <c r="F82" s="106">
        <f t="shared" si="5"/>
        <v>0</v>
      </c>
      <c r="G82" s="106">
        <f t="shared" si="6"/>
        <v>0</v>
      </c>
      <c r="H82" s="109"/>
      <c r="I82" s="107">
        <f t="shared" si="7"/>
        <v>0</v>
      </c>
      <c r="J82" s="106">
        <f t="shared" si="8"/>
        <v>0</v>
      </c>
      <c r="K82" s="107">
        <f>LOOKUP(J82,{0,65,70,75,80},{5,4,3,2,1})</f>
        <v>5</v>
      </c>
      <c r="L82" s="108" t="str">
        <f t="shared" si="9"/>
        <v>2nd</v>
      </c>
      <c r="M82" s="98"/>
    </row>
    <row r="83" spans="1:13">
      <c r="A83" s="104" t="e">
        <f>MATHS!A83</f>
        <v>#REF!</v>
      </c>
      <c r="B83" s="140" t="e">
        <f>MATHS!B83</f>
        <v>#REF!</v>
      </c>
      <c r="C83" s="105"/>
      <c r="D83" s="105"/>
      <c r="E83" s="105"/>
      <c r="F83" s="106">
        <f t="shared" si="5"/>
        <v>0</v>
      </c>
      <c r="G83" s="106">
        <f t="shared" si="6"/>
        <v>0</v>
      </c>
      <c r="H83" s="109"/>
      <c r="I83" s="107">
        <f t="shared" si="7"/>
        <v>0</v>
      </c>
      <c r="J83" s="106">
        <f t="shared" si="8"/>
        <v>0</v>
      </c>
      <c r="K83" s="107">
        <f>LOOKUP(J83,{0,65,70,75,80},{5,4,3,2,1})</f>
        <v>5</v>
      </c>
      <c r="L83" s="108" t="str">
        <f t="shared" si="9"/>
        <v>2nd</v>
      </c>
      <c r="M83" s="98"/>
    </row>
    <row r="84" spans="1:13">
      <c r="A84" s="104" t="e">
        <f>MATHS!A84</f>
        <v>#REF!</v>
      </c>
      <c r="B84" s="140" t="e">
        <f>MATHS!B84</f>
        <v>#REF!</v>
      </c>
      <c r="C84" s="105"/>
      <c r="D84" s="105"/>
      <c r="E84" s="105"/>
      <c r="F84" s="106">
        <f t="shared" si="5"/>
        <v>0</v>
      </c>
      <c r="G84" s="106">
        <f t="shared" si="6"/>
        <v>0</v>
      </c>
      <c r="H84" s="109"/>
      <c r="I84" s="107">
        <f t="shared" si="7"/>
        <v>0</v>
      </c>
      <c r="J84" s="106">
        <f t="shared" si="8"/>
        <v>0</v>
      </c>
      <c r="K84" s="107">
        <f>LOOKUP(J84,{0,65,70,75,80},{5,4,3,2,1})</f>
        <v>5</v>
      </c>
      <c r="L84" s="108" t="str">
        <f t="shared" si="9"/>
        <v>2nd</v>
      </c>
      <c r="M84" s="98"/>
    </row>
    <row r="85" spans="1:13">
      <c r="A85" s="104" t="e">
        <f>MATHS!A85</f>
        <v>#REF!</v>
      </c>
      <c r="B85" s="140" t="e">
        <f>MATHS!B85</f>
        <v>#REF!</v>
      </c>
      <c r="C85" s="105"/>
      <c r="D85" s="105"/>
      <c r="E85" s="105"/>
      <c r="F85" s="106">
        <f t="shared" si="5"/>
        <v>0</v>
      </c>
      <c r="G85" s="106">
        <f t="shared" si="6"/>
        <v>0</v>
      </c>
      <c r="H85" s="109"/>
      <c r="I85" s="107">
        <f t="shared" si="7"/>
        <v>0</v>
      </c>
      <c r="J85" s="106">
        <f t="shared" si="8"/>
        <v>0</v>
      </c>
      <c r="K85" s="107">
        <f>LOOKUP(J85,{0,65,70,75,80},{5,4,3,2,1})</f>
        <v>5</v>
      </c>
      <c r="L85" s="108" t="str">
        <f t="shared" si="9"/>
        <v>2nd</v>
      </c>
      <c r="M85" s="98"/>
    </row>
    <row r="86" spans="1:13">
      <c r="A86" s="104" t="e">
        <f>MATHS!A86</f>
        <v>#REF!</v>
      </c>
      <c r="B86" s="140" t="e">
        <f>MATHS!B86</f>
        <v>#REF!</v>
      </c>
      <c r="C86" s="105"/>
      <c r="D86" s="105"/>
      <c r="E86" s="105"/>
      <c r="F86" s="106">
        <f t="shared" si="5"/>
        <v>0</v>
      </c>
      <c r="G86" s="106">
        <f t="shared" si="6"/>
        <v>0</v>
      </c>
      <c r="H86" s="109"/>
      <c r="I86" s="107">
        <f t="shared" si="7"/>
        <v>0</v>
      </c>
      <c r="J86" s="106">
        <f t="shared" si="8"/>
        <v>0</v>
      </c>
      <c r="K86" s="107">
        <f>LOOKUP(J86,{0,65,70,75,80},{5,4,3,2,1})</f>
        <v>5</v>
      </c>
      <c r="L86" s="108" t="str">
        <f t="shared" si="9"/>
        <v>2nd</v>
      </c>
      <c r="M86" s="98"/>
    </row>
    <row r="87" spans="1:13">
      <c r="A87" s="104" t="e">
        <f>MATHS!A87</f>
        <v>#REF!</v>
      </c>
      <c r="B87" s="140" t="e">
        <f>MATHS!B87</f>
        <v>#REF!</v>
      </c>
      <c r="C87" s="105"/>
      <c r="D87" s="105"/>
      <c r="E87" s="105"/>
      <c r="F87" s="106">
        <f t="shared" si="5"/>
        <v>0</v>
      </c>
      <c r="G87" s="106">
        <f t="shared" si="6"/>
        <v>0</v>
      </c>
      <c r="H87" s="109"/>
      <c r="I87" s="107">
        <f t="shared" si="7"/>
        <v>0</v>
      </c>
      <c r="J87" s="106">
        <f t="shared" si="8"/>
        <v>0</v>
      </c>
      <c r="K87" s="107">
        <f>LOOKUP(J87,{0,65,70,75,80},{5,4,3,2,1})</f>
        <v>5</v>
      </c>
      <c r="L87" s="108" t="str">
        <f t="shared" si="9"/>
        <v>2nd</v>
      </c>
      <c r="M87" s="98"/>
    </row>
    <row r="88" spans="1:13">
      <c r="A88" s="104" t="e">
        <f>MATHS!A88</f>
        <v>#REF!</v>
      </c>
      <c r="B88" s="140" t="e">
        <f>MATHS!B88</f>
        <v>#REF!</v>
      </c>
      <c r="C88" s="105"/>
      <c r="D88" s="105"/>
      <c r="E88" s="105"/>
      <c r="F88" s="106">
        <f t="shared" si="5"/>
        <v>0</v>
      </c>
      <c r="G88" s="106">
        <f t="shared" si="6"/>
        <v>0</v>
      </c>
      <c r="H88" s="109"/>
      <c r="I88" s="107">
        <f t="shared" si="7"/>
        <v>0</v>
      </c>
      <c r="J88" s="106">
        <f t="shared" si="8"/>
        <v>0</v>
      </c>
      <c r="K88" s="107">
        <f>LOOKUP(J88,{0,65,70,75,80},{5,4,3,2,1})</f>
        <v>5</v>
      </c>
      <c r="L88" s="108" t="str">
        <f t="shared" si="9"/>
        <v>2nd</v>
      </c>
      <c r="M88" s="98"/>
    </row>
    <row r="89" spans="1:13">
      <c r="A89" s="104" t="e">
        <f>MATHS!A89</f>
        <v>#REF!</v>
      </c>
      <c r="B89" s="140" t="e">
        <f>MATHS!B89</f>
        <v>#REF!</v>
      </c>
      <c r="C89" s="105"/>
      <c r="D89" s="105"/>
      <c r="E89" s="105"/>
      <c r="F89" s="106">
        <f t="shared" si="5"/>
        <v>0</v>
      </c>
      <c r="G89" s="106">
        <f t="shared" si="6"/>
        <v>0</v>
      </c>
      <c r="H89" s="109"/>
      <c r="I89" s="107">
        <f t="shared" si="7"/>
        <v>0</v>
      </c>
      <c r="J89" s="106">
        <f t="shared" si="8"/>
        <v>0</v>
      </c>
      <c r="K89" s="107">
        <f>LOOKUP(J89,{0,65,70,75,80},{5,4,3,2,1})</f>
        <v>5</v>
      </c>
      <c r="L89" s="108" t="str">
        <f t="shared" si="9"/>
        <v>2nd</v>
      </c>
      <c r="M89" s="98"/>
    </row>
    <row r="90" spans="1:13">
      <c r="A90" s="104" t="e">
        <f>MATHS!A90</f>
        <v>#REF!</v>
      </c>
      <c r="B90" s="140" t="e">
        <f>MATHS!B90</f>
        <v>#REF!</v>
      </c>
      <c r="C90" s="105"/>
      <c r="D90" s="105"/>
      <c r="E90" s="105"/>
      <c r="F90" s="106">
        <f t="shared" si="5"/>
        <v>0</v>
      </c>
      <c r="G90" s="106">
        <f t="shared" si="6"/>
        <v>0</v>
      </c>
      <c r="H90" s="109"/>
      <c r="I90" s="107">
        <f t="shared" si="7"/>
        <v>0</v>
      </c>
      <c r="J90" s="106">
        <f t="shared" si="8"/>
        <v>0</v>
      </c>
      <c r="K90" s="107">
        <f>LOOKUP(J90,{0,65,70,75,80},{5,4,3,2,1})</f>
        <v>5</v>
      </c>
      <c r="L90" s="108" t="str">
        <f t="shared" si="9"/>
        <v>2nd</v>
      </c>
      <c r="M90" s="98"/>
    </row>
    <row r="91" spans="1:13">
      <c r="A91" s="104" t="e">
        <f>MATHS!A91</f>
        <v>#REF!</v>
      </c>
      <c r="B91" s="140" t="e">
        <f>MATHS!B91</f>
        <v>#REF!</v>
      </c>
      <c r="C91" s="105"/>
      <c r="D91" s="105"/>
      <c r="E91" s="105"/>
      <c r="F91" s="106">
        <f t="shared" si="5"/>
        <v>0</v>
      </c>
      <c r="G91" s="106">
        <f t="shared" si="6"/>
        <v>0</v>
      </c>
      <c r="H91" s="109"/>
      <c r="I91" s="107">
        <f t="shared" si="7"/>
        <v>0</v>
      </c>
      <c r="J91" s="106">
        <f t="shared" si="8"/>
        <v>0</v>
      </c>
      <c r="K91" s="107">
        <f>LOOKUP(J91,{0,65,70,75,80},{5,4,3,2,1})</f>
        <v>5</v>
      </c>
      <c r="L91" s="108" t="str">
        <f t="shared" si="9"/>
        <v>2nd</v>
      </c>
      <c r="M91" s="98"/>
    </row>
    <row r="92" spans="1:13">
      <c r="A92" s="104" t="e">
        <f>MATHS!A92</f>
        <v>#REF!</v>
      </c>
      <c r="B92" s="140" t="e">
        <f>MATHS!B92</f>
        <v>#REF!</v>
      </c>
      <c r="C92" s="105"/>
      <c r="D92" s="105"/>
      <c r="E92" s="105"/>
      <c r="F92" s="106">
        <f t="shared" si="5"/>
        <v>0</v>
      </c>
      <c r="G92" s="106">
        <f t="shared" si="6"/>
        <v>0</v>
      </c>
      <c r="H92" s="109"/>
      <c r="I92" s="107">
        <f t="shared" si="7"/>
        <v>0</v>
      </c>
      <c r="J92" s="106">
        <f t="shared" si="8"/>
        <v>0</v>
      </c>
      <c r="K92" s="107">
        <f>LOOKUP(J92,{0,65,70,75,80},{5,4,3,2,1})</f>
        <v>5</v>
      </c>
      <c r="L92" s="108" t="str">
        <f t="shared" si="9"/>
        <v>2nd</v>
      </c>
      <c r="M92" s="98"/>
    </row>
    <row r="93" spans="1:13">
      <c r="A93" s="104" t="e">
        <f>MATHS!A93</f>
        <v>#REF!</v>
      </c>
      <c r="B93" s="140" t="e">
        <f>MATHS!B93</f>
        <v>#REF!</v>
      </c>
      <c r="C93" s="105"/>
      <c r="D93" s="105"/>
      <c r="E93" s="105"/>
      <c r="F93" s="106">
        <f t="shared" si="5"/>
        <v>0</v>
      </c>
      <c r="G93" s="106">
        <f t="shared" si="6"/>
        <v>0</v>
      </c>
      <c r="H93" s="109"/>
      <c r="I93" s="107">
        <f t="shared" si="7"/>
        <v>0</v>
      </c>
      <c r="J93" s="106">
        <f t="shared" si="8"/>
        <v>0</v>
      </c>
      <c r="K93" s="107">
        <f>LOOKUP(J93,{0,65,70,75,80},{5,4,3,2,1})</f>
        <v>5</v>
      </c>
      <c r="L93" s="108" t="str">
        <f t="shared" si="9"/>
        <v>2nd</v>
      </c>
      <c r="M93" s="98"/>
    </row>
    <row r="94" spans="1:13">
      <c r="A94" s="104" t="e">
        <f>MATHS!A94</f>
        <v>#REF!</v>
      </c>
      <c r="B94" s="140" t="e">
        <f>MATHS!B94</f>
        <v>#REF!</v>
      </c>
      <c r="C94" s="105"/>
      <c r="D94" s="105"/>
      <c r="E94" s="105"/>
      <c r="F94" s="106">
        <f t="shared" si="5"/>
        <v>0</v>
      </c>
      <c r="G94" s="106">
        <f t="shared" si="6"/>
        <v>0</v>
      </c>
      <c r="H94" s="109"/>
      <c r="I94" s="107">
        <f t="shared" si="7"/>
        <v>0</v>
      </c>
      <c r="J94" s="106">
        <f t="shared" si="8"/>
        <v>0</v>
      </c>
      <c r="K94" s="107">
        <f>LOOKUP(J94,{0,65,70,75,80},{5,4,3,2,1})</f>
        <v>5</v>
      </c>
      <c r="L94" s="108" t="str">
        <f t="shared" si="9"/>
        <v>2nd</v>
      </c>
      <c r="M94" s="98"/>
    </row>
    <row r="95" spans="1:13">
      <c r="A95" s="104" t="e">
        <f>MATHS!A95</f>
        <v>#REF!</v>
      </c>
      <c r="B95" s="140" t="e">
        <f>MATHS!B95</f>
        <v>#REF!</v>
      </c>
      <c r="C95" s="105"/>
      <c r="D95" s="105"/>
      <c r="E95" s="105"/>
      <c r="F95" s="106">
        <f t="shared" si="5"/>
        <v>0</v>
      </c>
      <c r="G95" s="106">
        <f t="shared" si="6"/>
        <v>0</v>
      </c>
      <c r="H95" s="109"/>
      <c r="I95" s="107">
        <f t="shared" si="7"/>
        <v>0</v>
      </c>
      <c r="J95" s="106">
        <f t="shared" si="8"/>
        <v>0</v>
      </c>
      <c r="K95" s="107">
        <f>LOOKUP(J95,{0,65,70,75,80},{5,4,3,2,1})</f>
        <v>5</v>
      </c>
      <c r="L95" s="108" t="str">
        <f t="shared" si="9"/>
        <v>2nd</v>
      </c>
      <c r="M95" s="98"/>
    </row>
    <row r="96" spans="1:13">
      <c r="A96" s="104" t="e">
        <f>MATHS!A96</f>
        <v>#REF!</v>
      </c>
      <c r="B96" s="140" t="e">
        <f>MATHS!B96</f>
        <v>#REF!</v>
      </c>
      <c r="C96" s="105"/>
      <c r="D96" s="105"/>
      <c r="E96" s="105"/>
      <c r="F96" s="106">
        <f t="shared" si="5"/>
        <v>0</v>
      </c>
      <c r="G96" s="106">
        <f t="shared" si="6"/>
        <v>0</v>
      </c>
      <c r="H96" s="109"/>
      <c r="I96" s="107">
        <f t="shared" si="7"/>
        <v>0</v>
      </c>
      <c r="J96" s="106">
        <f t="shared" si="8"/>
        <v>0</v>
      </c>
      <c r="K96" s="107">
        <f>LOOKUP(J96,{0,65,70,75,80},{5,4,3,2,1})</f>
        <v>5</v>
      </c>
      <c r="L96" s="108" t="str">
        <f t="shared" si="9"/>
        <v>2nd</v>
      </c>
      <c r="M96" s="98"/>
    </row>
    <row r="97" spans="1:13">
      <c r="A97" s="104" t="e">
        <f>MATHS!A97</f>
        <v>#REF!</v>
      </c>
      <c r="B97" s="140" t="e">
        <f>MATHS!B97</f>
        <v>#REF!</v>
      </c>
      <c r="C97" s="105"/>
      <c r="D97" s="105"/>
      <c r="E97" s="105"/>
      <c r="F97" s="106">
        <f t="shared" si="5"/>
        <v>0</v>
      </c>
      <c r="G97" s="106">
        <f t="shared" si="6"/>
        <v>0</v>
      </c>
      <c r="H97" s="109"/>
      <c r="I97" s="107">
        <f t="shared" si="7"/>
        <v>0</v>
      </c>
      <c r="J97" s="106">
        <f t="shared" si="8"/>
        <v>0</v>
      </c>
      <c r="K97" s="107">
        <f>LOOKUP(J97,{0,65,70,75,80},{5,4,3,2,1})</f>
        <v>5</v>
      </c>
      <c r="L97" s="108" t="str">
        <f t="shared" si="9"/>
        <v>2nd</v>
      </c>
      <c r="M97" s="98"/>
    </row>
    <row r="98" spans="1:13">
      <c r="A98" s="104" t="e">
        <f>MATHS!A98</f>
        <v>#REF!</v>
      </c>
      <c r="B98" s="140" t="e">
        <f>MATHS!B98</f>
        <v>#REF!</v>
      </c>
      <c r="C98" s="105"/>
      <c r="D98" s="105"/>
      <c r="E98" s="105"/>
      <c r="F98" s="106">
        <f t="shared" si="5"/>
        <v>0</v>
      </c>
      <c r="G98" s="106">
        <f t="shared" si="6"/>
        <v>0</v>
      </c>
      <c r="H98" s="109"/>
      <c r="I98" s="107">
        <f t="shared" si="7"/>
        <v>0</v>
      </c>
      <c r="J98" s="106">
        <f t="shared" si="8"/>
        <v>0</v>
      </c>
      <c r="K98" s="107">
        <f>LOOKUP(J98,{0,65,70,75,80},{5,4,3,2,1})</f>
        <v>5</v>
      </c>
      <c r="L98" s="108" t="str">
        <f t="shared" si="9"/>
        <v>2nd</v>
      </c>
      <c r="M98" s="98"/>
    </row>
    <row r="99" spans="1:13">
      <c r="A99" s="104" t="e">
        <f>MATHS!A99</f>
        <v>#REF!</v>
      </c>
      <c r="B99" s="140" t="e">
        <f>MATHS!B99</f>
        <v>#REF!</v>
      </c>
      <c r="C99" s="105"/>
      <c r="D99" s="105"/>
      <c r="E99" s="105"/>
      <c r="F99" s="106">
        <f t="shared" si="5"/>
        <v>0</v>
      </c>
      <c r="G99" s="106">
        <f t="shared" si="6"/>
        <v>0</v>
      </c>
      <c r="H99" s="109"/>
      <c r="I99" s="107">
        <f t="shared" si="7"/>
        <v>0</v>
      </c>
      <c r="J99" s="106">
        <f t="shared" si="8"/>
        <v>0</v>
      </c>
      <c r="K99" s="107">
        <f>LOOKUP(J99,{0,65,70,75,80},{5,4,3,2,1})</f>
        <v>5</v>
      </c>
      <c r="L99" s="108" t="str">
        <f t="shared" si="9"/>
        <v>2nd</v>
      </c>
      <c r="M99" s="98"/>
    </row>
    <row r="100" spans="1:13">
      <c r="A100" s="104" t="e">
        <f>MATHS!A100</f>
        <v>#REF!</v>
      </c>
      <c r="B100" s="140" t="e">
        <f>MATHS!B100</f>
        <v>#REF!</v>
      </c>
      <c r="C100" s="105"/>
      <c r="D100" s="105"/>
      <c r="E100" s="105"/>
      <c r="F100" s="106">
        <f t="shared" si="5"/>
        <v>0</v>
      </c>
      <c r="G100" s="106">
        <f t="shared" si="6"/>
        <v>0</v>
      </c>
      <c r="H100" s="109"/>
      <c r="I100" s="107">
        <f t="shared" si="7"/>
        <v>0</v>
      </c>
      <c r="J100" s="106">
        <f t="shared" si="8"/>
        <v>0</v>
      </c>
      <c r="K100" s="107">
        <f>LOOKUP(J100,{0,65,70,75,80},{5,4,3,2,1})</f>
        <v>5</v>
      </c>
      <c r="L100" s="108" t="str">
        <f t="shared" si="9"/>
        <v>2nd</v>
      </c>
      <c r="M100" s="98"/>
    </row>
    <row r="101" spans="1:13">
      <c r="A101" s="104" t="e">
        <f>MATHS!A101</f>
        <v>#REF!</v>
      </c>
      <c r="B101" s="140" t="e">
        <f>MATHS!B101</f>
        <v>#REF!</v>
      </c>
      <c r="C101" s="105"/>
      <c r="D101" s="105"/>
      <c r="E101" s="105"/>
      <c r="F101" s="106">
        <f t="shared" si="5"/>
        <v>0</v>
      </c>
      <c r="G101" s="106">
        <f t="shared" si="6"/>
        <v>0</v>
      </c>
      <c r="H101" s="109"/>
      <c r="I101" s="107">
        <f t="shared" si="7"/>
        <v>0</v>
      </c>
      <c r="J101" s="106">
        <f t="shared" si="8"/>
        <v>0</v>
      </c>
      <c r="K101" s="107">
        <f>LOOKUP(J101,{0,65,70,75,80},{5,4,3,2,1})</f>
        <v>5</v>
      </c>
      <c r="L101" s="108" t="str">
        <f t="shared" si="9"/>
        <v>2nd</v>
      </c>
      <c r="M101" s="98"/>
    </row>
    <row r="102" spans="1:13" ht="16.5" thickBot="1">
      <c r="A102" s="110" t="e">
        <f>MATHS!A102</f>
        <v>#REF!</v>
      </c>
      <c r="B102" s="141" t="e">
        <f>MATHS!B102</f>
        <v>#REF!</v>
      </c>
      <c r="C102" s="111"/>
      <c r="D102" s="111"/>
      <c r="E102" s="111"/>
      <c r="F102" s="112">
        <f t="shared" si="5"/>
        <v>0</v>
      </c>
      <c r="G102" s="112">
        <f t="shared" si="6"/>
        <v>0</v>
      </c>
      <c r="H102" s="113"/>
      <c r="I102" s="114">
        <f t="shared" si="7"/>
        <v>0</v>
      </c>
      <c r="J102" s="112">
        <f t="shared" si="8"/>
        <v>0</v>
      </c>
      <c r="K102" s="114">
        <f>LOOKUP(J102,{0,65,70,75,80},{5,4,3,2,1})</f>
        <v>5</v>
      </c>
      <c r="L102" s="115" t="str">
        <f t="shared" si="9"/>
        <v>2nd</v>
      </c>
      <c r="M102" s="98"/>
    </row>
  </sheetData>
  <sheetProtection sheet="1" objects="1" scenarios="1"/>
  <mergeCells count="6">
    <mergeCell ref="N2:O2"/>
    <mergeCell ref="N3:O3"/>
    <mergeCell ref="A1:A2"/>
    <mergeCell ref="B1:B2"/>
    <mergeCell ref="K1:K2"/>
    <mergeCell ref="L1:L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02"/>
  <sheetViews>
    <sheetView showGridLines="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H4" sqref="H4"/>
    </sheetView>
  </sheetViews>
  <sheetFormatPr defaultRowHeight="15.75"/>
  <cols>
    <col min="1" max="1" width="3.875" style="97" bestFit="1" customWidth="1"/>
    <col min="2" max="2" width="27.75" style="142" bestFit="1" customWidth="1"/>
    <col min="3" max="3" width="8" style="24" bestFit="1" customWidth="1"/>
    <col min="4" max="4" width="9.375" style="24" bestFit="1" customWidth="1"/>
    <col min="5" max="5" width="8" style="24" bestFit="1" customWidth="1"/>
    <col min="6" max="6" width="6.25" style="50" bestFit="1" customWidth="1"/>
    <col min="7" max="7" width="7.125" style="50" bestFit="1" customWidth="1"/>
    <col min="8" max="8" width="10.625" style="24" bestFit="1" customWidth="1"/>
    <col min="9" max="9" width="7.125" style="50" bestFit="1" customWidth="1"/>
    <col min="10" max="10" width="9.25" style="50" bestFit="1" customWidth="1"/>
    <col min="11" max="11" width="6.625" style="50" bestFit="1" customWidth="1"/>
    <col min="12" max="12" width="5.875" style="50" customWidth="1"/>
    <col min="13" max="13" width="1.5" style="24" customWidth="1"/>
    <col min="14" max="16384" width="9" style="24"/>
  </cols>
  <sheetData>
    <row r="1" spans="1:15" ht="36" customHeight="1">
      <c r="A1" s="235" t="s">
        <v>50</v>
      </c>
      <c r="B1" s="233" t="s">
        <v>3</v>
      </c>
      <c r="C1" s="116" t="s">
        <v>118</v>
      </c>
      <c r="D1" s="116" t="s">
        <v>119</v>
      </c>
      <c r="E1" s="116" t="s">
        <v>118</v>
      </c>
      <c r="F1" s="116" t="s">
        <v>0</v>
      </c>
      <c r="G1" s="116" t="s">
        <v>120</v>
      </c>
      <c r="H1" s="136" t="s">
        <v>52</v>
      </c>
      <c r="I1" s="116" t="s">
        <v>120</v>
      </c>
      <c r="J1" s="117" t="s">
        <v>121</v>
      </c>
      <c r="K1" s="235" t="s">
        <v>122</v>
      </c>
      <c r="L1" s="239" t="s">
        <v>53</v>
      </c>
      <c r="M1" s="98"/>
    </row>
    <row r="2" spans="1:15" ht="16.5" thickBot="1">
      <c r="A2" s="236"/>
      <c r="B2" s="234"/>
      <c r="C2" s="118" t="s">
        <v>123</v>
      </c>
      <c r="D2" s="118" t="s">
        <v>124</v>
      </c>
      <c r="E2" s="118" t="s">
        <v>125</v>
      </c>
      <c r="F2" s="119">
        <v>100</v>
      </c>
      <c r="G2" s="120" t="s">
        <v>126</v>
      </c>
      <c r="H2" s="137" t="s">
        <v>127</v>
      </c>
      <c r="I2" s="120" t="s">
        <v>126</v>
      </c>
      <c r="J2" s="121" t="s">
        <v>128</v>
      </c>
      <c r="K2" s="236"/>
      <c r="L2" s="240"/>
      <c r="M2" s="98"/>
      <c r="N2" s="237" t="s">
        <v>59</v>
      </c>
      <c r="O2" s="237"/>
    </row>
    <row r="3" spans="1:15">
      <c r="A3" s="99">
        <f>SCI!A3</f>
        <v>1</v>
      </c>
      <c r="B3" s="145" t="str">
        <f>SCI!B3</f>
        <v>Jacob</v>
      </c>
      <c r="C3" s="100">
        <v>30</v>
      </c>
      <c r="D3" s="100">
        <v>30</v>
      </c>
      <c r="E3" s="100">
        <v>40</v>
      </c>
      <c r="F3" s="101">
        <f>SUM(C3,D3,E3)</f>
        <v>100</v>
      </c>
      <c r="G3" s="101">
        <f>F3/100*50</f>
        <v>50</v>
      </c>
      <c r="H3" s="100">
        <v>100</v>
      </c>
      <c r="I3" s="102">
        <f>H3/100*50</f>
        <v>50</v>
      </c>
      <c r="J3" s="101">
        <f>I3+G3</f>
        <v>100</v>
      </c>
      <c r="K3" s="102">
        <f>LOOKUP(J3,{0,65,70,75,80},{5,4,3,2,1})</f>
        <v>1</v>
      </c>
      <c r="L3" s="103" t="str">
        <f>CHOOSE(RANK(J3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1st</v>
      </c>
      <c r="M3" s="98"/>
      <c r="N3" s="238" t="str">
        <f>SUBJECTS!C7</f>
        <v>HISTORY</v>
      </c>
      <c r="O3" s="238"/>
    </row>
    <row r="4" spans="1:15">
      <c r="A4" s="104">
        <f>SCI!A4</f>
        <v>2</v>
      </c>
      <c r="B4" s="146" t="str">
        <f>SCI!B4</f>
        <v>BBBBBBBB NNNNNN LLLLLLLLLL</v>
      </c>
      <c r="C4" s="105"/>
      <c r="D4" s="105"/>
      <c r="E4" s="105"/>
      <c r="F4" s="106">
        <f t="shared" ref="F4:F67" si="0">SUM(C4,D4,E4)</f>
        <v>0</v>
      </c>
      <c r="G4" s="106">
        <f t="shared" ref="G4:G67" si="1">F4/100*50</f>
        <v>0</v>
      </c>
      <c r="H4" s="105"/>
      <c r="I4" s="107">
        <f t="shared" ref="I4:I67" si="2">H4/100*50</f>
        <v>0</v>
      </c>
      <c r="J4" s="106">
        <f t="shared" ref="J4:J67" si="3">I4+G4</f>
        <v>0</v>
      </c>
      <c r="K4" s="107">
        <f>LOOKUP(J4,{0,65,70,75,80},{5,4,3,2,1})</f>
        <v>5</v>
      </c>
      <c r="L4" s="108" t="str">
        <f t="shared" ref="L4:L67" si="4">CHOOSE(RANK(J4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4" s="98"/>
    </row>
    <row r="5" spans="1:15">
      <c r="A5" s="104">
        <f>SCI!A5</f>
        <v>3</v>
      </c>
      <c r="B5" s="146" t="str">
        <f>SCI!B5</f>
        <v>mimi</v>
      </c>
      <c r="C5" s="105"/>
      <c r="D5" s="105"/>
      <c r="E5" s="105"/>
      <c r="F5" s="106">
        <f t="shared" si="0"/>
        <v>0</v>
      </c>
      <c r="G5" s="106">
        <f t="shared" si="1"/>
        <v>0</v>
      </c>
      <c r="H5" s="109"/>
      <c r="I5" s="107">
        <f t="shared" si="2"/>
        <v>0</v>
      </c>
      <c r="J5" s="106">
        <f t="shared" si="3"/>
        <v>0</v>
      </c>
      <c r="K5" s="107">
        <f>LOOKUP(J5,{0,65,70,75,80},{5,4,3,2,1})</f>
        <v>5</v>
      </c>
      <c r="L5" s="108" t="str">
        <f t="shared" si="4"/>
        <v>2nd</v>
      </c>
      <c r="M5" s="98"/>
      <c r="N5" s="70"/>
      <c r="O5" s="70"/>
    </row>
    <row r="6" spans="1:15">
      <c r="A6" s="104">
        <f>SCI!A6</f>
        <v>4</v>
      </c>
      <c r="B6" s="146" t="str">
        <f>SCI!B6</f>
        <v>POPE BEN TERN</v>
      </c>
      <c r="C6" s="105"/>
      <c r="D6" s="105"/>
      <c r="E6" s="105"/>
      <c r="F6" s="106">
        <f t="shared" si="0"/>
        <v>0</v>
      </c>
      <c r="G6" s="106">
        <f t="shared" si="1"/>
        <v>0</v>
      </c>
      <c r="H6" s="109"/>
      <c r="I6" s="107">
        <f t="shared" si="2"/>
        <v>0</v>
      </c>
      <c r="J6" s="106">
        <f t="shared" si="3"/>
        <v>0</v>
      </c>
      <c r="K6" s="107">
        <f>LOOKUP(J6,{0,65,70,75,80},{5,4,3,2,1})</f>
        <v>5</v>
      </c>
      <c r="L6" s="108" t="str">
        <f t="shared" si="4"/>
        <v>2nd</v>
      </c>
      <c r="M6" s="98"/>
      <c r="N6" s="70"/>
      <c r="O6" s="70"/>
    </row>
    <row r="7" spans="1:15">
      <c r="A7" s="104" t="e">
        <f>SCI!A7</f>
        <v>#REF!</v>
      </c>
      <c r="B7" s="146" t="e">
        <f>SCI!B7</f>
        <v>#REF!</v>
      </c>
      <c r="C7" s="105"/>
      <c r="D7" s="105"/>
      <c r="E7" s="105"/>
      <c r="F7" s="106">
        <f t="shared" si="0"/>
        <v>0</v>
      </c>
      <c r="G7" s="106">
        <f t="shared" si="1"/>
        <v>0</v>
      </c>
      <c r="H7" s="109"/>
      <c r="I7" s="107">
        <f t="shared" si="2"/>
        <v>0</v>
      </c>
      <c r="J7" s="106">
        <f t="shared" si="3"/>
        <v>0</v>
      </c>
      <c r="K7" s="107">
        <f>LOOKUP(J7,{0,65,70,75,80},{5,4,3,2,1})</f>
        <v>5</v>
      </c>
      <c r="L7" s="108" t="str">
        <f t="shared" si="4"/>
        <v>2nd</v>
      </c>
      <c r="M7" s="98"/>
      <c r="N7" s="70"/>
      <c r="O7" s="70"/>
    </row>
    <row r="8" spans="1:15">
      <c r="A8" s="104" t="e">
        <f>SCI!A8</f>
        <v>#REF!</v>
      </c>
      <c r="B8" s="146" t="e">
        <f>SCI!B8</f>
        <v>#REF!</v>
      </c>
      <c r="C8" s="105"/>
      <c r="D8" s="105"/>
      <c r="E8" s="105"/>
      <c r="F8" s="106">
        <f t="shared" si="0"/>
        <v>0</v>
      </c>
      <c r="G8" s="106">
        <f t="shared" si="1"/>
        <v>0</v>
      </c>
      <c r="H8" s="109"/>
      <c r="I8" s="107">
        <f t="shared" si="2"/>
        <v>0</v>
      </c>
      <c r="J8" s="106">
        <f t="shared" si="3"/>
        <v>0</v>
      </c>
      <c r="K8" s="107">
        <f>LOOKUP(J8,{0,65,70,75,80},{5,4,3,2,1})</f>
        <v>5</v>
      </c>
      <c r="L8" s="108" t="str">
        <f t="shared" si="4"/>
        <v>2nd</v>
      </c>
      <c r="M8" s="98"/>
      <c r="N8" s="70"/>
      <c r="O8" s="70"/>
    </row>
    <row r="9" spans="1:15">
      <c r="A9" s="104" t="e">
        <f>SCI!A9</f>
        <v>#REF!</v>
      </c>
      <c r="B9" s="146" t="e">
        <f>SCI!B9</f>
        <v>#REF!</v>
      </c>
      <c r="C9" s="105"/>
      <c r="D9" s="105"/>
      <c r="E9" s="105"/>
      <c r="F9" s="106">
        <f t="shared" si="0"/>
        <v>0</v>
      </c>
      <c r="G9" s="106">
        <f t="shared" si="1"/>
        <v>0</v>
      </c>
      <c r="H9" s="109"/>
      <c r="I9" s="107">
        <f t="shared" si="2"/>
        <v>0</v>
      </c>
      <c r="J9" s="106">
        <f t="shared" si="3"/>
        <v>0</v>
      </c>
      <c r="K9" s="107">
        <f>LOOKUP(J9,{0,65,70,75,80},{5,4,3,2,1})</f>
        <v>5</v>
      </c>
      <c r="L9" s="108" t="str">
        <f t="shared" si="4"/>
        <v>2nd</v>
      </c>
      <c r="M9" s="98"/>
      <c r="N9" s="70"/>
      <c r="O9" s="70"/>
    </row>
    <row r="10" spans="1:15">
      <c r="A10" s="104" t="e">
        <f>SCI!A10</f>
        <v>#REF!</v>
      </c>
      <c r="B10" s="146" t="e">
        <f>SCI!B10</f>
        <v>#REF!</v>
      </c>
      <c r="C10" s="105"/>
      <c r="D10" s="105"/>
      <c r="E10" s="105"/>
      <c r="F10" s="106">
        <f t="shared" si="0"/>
        <v>0</v>
      </c>
      <c r="G10" s="106">
        <f t="shared" si="1"/>
        <v>0</v>
      </c>
      <c r="H10" s="109"/>
      <c r="I10" s="107">
        <f t="shared" si="2"/>
        <v>0</v>
      </c>
      <c r="J10" s="106">
        <f t="shared" si="3"/>
        <v>0</v>
      </c>
      <c r="K10" s="107">
        <f>LOOKUP(J10,{0,65,70,75,80},{5,4,3,2,1})</f>
        <v>5</v>
      </c>
      <c r="L10" s="108" t="str">
        <f t="shared" si="4"/>
        <v>2nd</v>
      </c>
      <c r="M10" s="98"/>
    </row>
    <row r="11" spans="1:15">
      <c r="A11" s="104" t="e">
        <f>SCI!A11</f>
        <v>#REF!</v>
      </c>
      <c r="B11" s="146" t="e">
        <f>SCI!B11</f>
        <v>#REF!</v>
      </c>
      <c r="C11" s="105"/>
      <c r="D11" s="105"/>
      <c r="E11" s="105"/>
      <c r="F11" s="106">
        <f t="shared" si="0"/>
        <v>0</v>
      </c>
      <c r="G11" s="106">
        <f t="shared" si="1"/>
        <v>0</v>
      </c>
      <c r="H11" s="109"/>
      <c r="I11" s="107">
        <f t="shared" si="2"/>
        <v>0</v>
      </c>
      <c r="J11" s="106">
        <f t="shared" si="3"/>
        <v>0</v>
      </c>
      <c r="K11" s="107">
        <f>LOOKUP(J11,{0,65,70,75,80},{5,4,3,2,1})</f>
        <v>5</v>
      </c>
      <c r="L11" s="108" t="str">
        <f t="shared" si="4"/>
        <v>2nd</v>
      </c>
      <c r="M11" s="98"/>
    </row>
    <row r="12" spans="1:15">
      <c r="A12" s="104" t="e">
        <f>SCI!A12</f>
        <v>#REF!</v>
      </c>
      <c r="B12" s="146" t="e">
        <f>SCI!B12</f>
        <v>#REF!</v>
      </c>
      <c r="C12" s="105"/>
      <c r="D12" s="105"/>
      <c r="E12" s="105"/>
      <c r="F12" s="106">
        <f t="shared" si="0"/>
        <v>0</v>
      </c>
      <c r="G12" s="106">
        <f t="shared" si="1"/>
        <v>0</v>
      </c>
      <c r="H12" s="109"/>
      <c r="I12" s="107">
        <f t="shared" si="2"/>
        <v>0</v>
      </c>
      <c r="J12" s="106">
        <f t="shared" si="3"/>
        <v>0</v>
      </c>
      <c r="K12" s="107">
        <f>LOOKUP(J12,{0,65,70,75,80},{5,4,3,2,1})</f>
        <v>5</v>
      </c>
      <c r="L12" s="108" t="str">
        <f t="shared" si="4"/>
        <v>2nd</v>
      </c>
      <c r="M12" s="98"/>
    </row>
    <row r="13" spans="1:15">
      <c r="A13" s="104" t="e">
        <f>SCI!A13</f>
        <v>#REF!</v>
      </c>
      <c r="B13" s="146" t="e">
        <f>SCI!B13</f>
        <v>#REF!</v>
      </c>
      <c r="C13" s="105"/>
      <c r="D13" s="105"/>
      <c r="E13" s="105"/>
      <c r="F13" s="106">
        <f t="shared" si="0"/>
        <v>0</v>
      </c>
      <c r="G13" s="106">
        <f t="shared" si="1"/>
        <v>0</v>
      </c>
      <c r="H13" s="109"/>
      <c r="I13" s="107">
        <f t="shared" si="2"/>
        <v>0</v>
      </c>
      <c r="J13" s="106">
        <f t="shared" si="3"/>
        <v>0</v>
      </c>
      <c r="K13" s="107">
        <f>LOOKUP(J13,{0,65,70,75,80},{5,4,3,2,1})</f>
        <v>5</v>
      </c>
      <c r="L13" s="108" t="str">
        <f t="shared" si="4"/>
        <v>2nd</v>
      </c>
      <c r="M13" s="98"/>
    </row>
    <row r="14" spans="1:15">
      <c r="A14" s="104" t="e">
        <f>SCI!A14</f>
        <v>#REF!</v>
      </c>
      <c r="B14" s="146" t="e">
        <f>SCI!B14</f>
        <v>#REF!</v>
      </c>
      <c r="C14" s="105"/>
      <c r="D14" s="105"/>
      <c r="E14" s="105"/>
      <c r="F14" s="106">
        <f t="shared" si="0"/>
        <v>0</v>
      </c>
      <c r="G14" s="106">
        <f t="shared" si="1"/>
        <v>0</v>
      </c>
      <c r="H14" s="109"/>
      <c r="I14" s="107">
        <f t="shared" si="2"/>
        <v>0</v>
      </c>
      <c r="J14" s="106">
        <f t="shared" si="3"/>
        <v>0</v>
      </c>
      <c r="K14" s="107">
        <f>LOOKUP(J14,{0,65,70,75,80},{5,4,3,2,1})</f>
        <v>5</v>
      </c>
      <c r="L14" s="108" t="str">
        <f t="shared" si="4"/>
        <v>2nd</v>
      </c>
      <c r="M14" s="98"/>
    </row>
    <row r="15" spans="1:15">
      <c r="A15" s="104" t="e">
        <f>SCI!A15</f>
        <v>#REF!</v>
      </c>
      <c r="B15" s="146" t="e">
        <f>SCI!B15</f>
        <v>#REF!</v>
      </c>
      <c r="C15" s="105"/>
      <c r="D15" s="105"/>
      <c r="E15" s="105"/>
      <c r="F15" s="106">
        <f t="shared" si="0"/>
        <v>0</v>
      </c>
      <c r="G15" s="106">
        <f t="shared" si="1"/>
        <v>0</v>
      </c>
      <c r="H15" s="109"/>
      <c r="I15" s="107">
        <f t="shared" si="2"/>
        <v>0</v>
      </c>
      <c r="J15" s="106">
        <f t="shared" si="3"/>
        <v>0</v>
      </c>
      <c r="K15" s="107">
        <f>LOOKUP(J15,{0,65,70,75,80},{5,4,3,2,1})</f>
        <v>5</v>
      </c>
      <c r="L15" s="108" t="str">
        <f t="shared" si="4"/>
        <v>2nd</v>
      </c>
      <c r="M15" s="98"/>
    </row>
    <row r="16" spans="1:15">
      <c r="A16" s="104" t="e">
        <f>SCI!A16</f>
        <v>#REF!</v>
      </c>
      <c r="B16" s="146" t="e">
        <f>SCI!B16</f>
        <v>#REF!</v>
      </c>
      <c r="C16" s="105"/>
      <c r="D16" s="105"/>
      <c r="E16" s="105"/>
      <c r="F16" s="106">
        <f t="shared" si="0"/>
        <v>0</v>
      </c>
      <c r="G16" s="106">
        <f t="shared" si="1"/>
        <v>0</v>
      </c>
      <c r="H16" s="109"/>
      <c r="I16" s="107">
        <f t="shared" si="2"/>
        <v>0</v>
      </c>
      <c r="J16" s="106">
        <f t="shared" si="3"/>
        <v>0</v>
      </c>
      <c r="K16" s="107">
        <f>LOOKUP(J16,{0,65,70,75,80},{5,4,3,2,1})</f>
        <v>5</v>
      </c>
      <c r="L16" s="108" t="str">
        <f t="shared" si="4"/>
        <v>2nd</v>
      </c>
      <c r="M16" s="98"/>
    </row>
    <row r="17" spans="1:13">
      <c r="A17" s="104" t="e">
        <f>SCI!A17</f>
        <v>#REF!</v>
      </c>
      <c r="B17" s="146" t="e">
        <f>SCI!B17</f>
        <v>#REF!</v>
      </c>
      <c r="C17" s="105"/>
      <c r="D17" s="105"/>
      <c r="E17" s="105"/>
      <c r="F17" s="106">
        <f t="shared" si="0"/>
        <v>0</v>
      </c>
      <c r="G17" s="106">
        <f t="shared" si="1"/>
        <v>0</v>
      </c>
      <c r="H17" s="109"/>
      <c r="I17" s="107">
        <f t="shared" si="2"/>
        <v>0</v>
      </c>
      <c r="J17" s="106">
        <f t="shared" si="3"/>
        <v>0</v>
      </c>
      <c r="K17" s="107">
        <f>LOOKUP(J17,{0,65,70,75,80},{5,4,3,2,1})</f>
        <v>5</v>
      </c>
      <c r="L17" s="108" t="str">
        <f t="shared" si="4"/>
        <v>2nd</v>
      </c>
      <c r="M17" s="98"/>
    </row>
    <row r="18" spans="1:13">
      <c r="A18" s="104" t="e">
        <f>SCI!A18</f>
        <v>#REF!</v>
      </c>
      <c r="B18" s="146" t="e">
        <f>SCI!B18</f>
        <v>#REF!</v>
      </c>
      <c r="C18" s="105"/>
      <c r="D18" s="105"/>
      <c r="E18" s="105"/>
      <c r="F18" s="106">
        <f t="shared" si="0"/>
        <v>0</v>
      </c>
      <c r="G18" s="106">
        <f t="shared" si="1"/>
        <v>0</v>
      </c>
      <c r="H18" s="109"/>
      <c r="I18" s="107">
        <f t="shared" si="2"/>
        <v>0</v>
      </c>
      <c r="J18" s="106">
        <f t="shared" si="3"/>
        <v>0</v>
      </c>
      <c r="K18" s="107">
        <f>LOOKUP(J18,{0,65,70,75,80},{5,4,3,2,1})</f>
        <v>5</v>
      </c>
      <c r="L18" s="108" t="str">
        <f t="shared" si="4"/>
        <v>2nd</v>
      </c>
      <c r="M18" s="98"/>
    </row>
    <row r="19" spans="1:13">
      <c r="A19" s="104" t="e">
        <f>SCI!A19</f>
        <v>#REF!</v>
      </c>
      <c r="B19" s="146" t="e">
        <f>SCI!B19</f>
        <v>#REF!</v>
      </c>
      <c r="C19" s="105"/>
      <c r="D19" s="105"/>
      <c r="E19" s="105"/>
      <c r="F19" s="106">
        <f t="shared" si="0"/>
        <v>0</v>
      </c>
      <c r="G19" s="106">
        <f t="shared" si="1"/>
        <v>0</v>
      </c>
      <c r="H19" s="109"/>
      <c r="I19" s="107">
        <f t="shared" si="2"/>
        <v>0</v>
      </c>
      <c r="J19" s="106">
        <f t="shared" si="3"/>
        <v>0</v>
      </c>
      <c r="K19" s="107">
        <f>LOOKUP(J19,{0,65,70,75,80},{5,4,3,2,1})</f>
        <v>5</v>
      </c>
      <c r="L19" s="108" t="str">
        <f t="shared" si="4"/>
        <v>2nd</v>
      </c>
      <c r="M19" s="98"/>
    </row>
    <row r="20" spans="1:13">
      <c r="A20" s="104" t="e">
        <f>SCI!A20</f>
        <v>#REF!</v>
      </c>
      <c r="B20" s="146" t="e">
        <f>SCI!B20</f>
        <v>#REF!</v>
      </c>
      <c r="C20" s="105"/>
      <c r="D20" s="105"/>
      <c r="E20" s="105"/>
      <c r="F20" s="106">
        <f t="shared" si="0"/>
        <v>0</v>
      </c>
      <c r="G20" s="106">
        <f t="shared" si="1"/>
        <v>0</v>
      </c>
      <c r="H20" s="109"/>
      <c r="I20" s="107">
        <f t="shared" si="2"/>
        <v>0</v>
      </c>
      <c r="J20" s="106">
        <f t="shared" si="3"/>
        <v>0</v>
      </c>
      <c r="K20" s="107">
        <f>LOOKUP(J20,{0,65,70,75,80},{5,4,3,2,1})</f>
        <v>5</v>
      </c>
      <c r="L20" s="108" t="str">
        <f t="shared" si="4"/>
        <v>2nd</v>
      </c>
      <c r="M20" s="98"/>
    </row>
    <row r="21" spans="1:13">
      <c r="A21" s="104" t="e">
        <f>SCI!A21</f>
        <v>#REF!</v>
      </c>
      <c r="B21" s="146" t="e">
        <f>SCI!B21</f>
        <v>#REF!</v>
      </c>
      <c r="C21" s="105"/>
      <c r="D21" s="105"/>
      <c r="E21" s="105"/>
      <c r="F21" s="106">
        <f t="shared" si="0"/>
        <v>0</v>
      </c>
      <c r="G21" s="106">
        <f t="shared" si="1"/>
        <v>0</v>
      </c>
      <c r="H21" s="109"/>
      <c r="I21" s="107">
        <f t="shared" si="2"/>
        <v>0</v>
      </c>
      <c r="J21" s="106">
        <f t="shared" si="3"/>
        <v>0</v>
      </c>
      <c r="K21" s="107">
        <f>LOOKUP(J21,{0,65,70,75,80},{5,4,3,2,1})</f>
        <v>5</v>
      </c>
      <c r="L21" s="108" t="str">
        <f t="shared" si="4"/>
        <v>2nd</v>
      </c>
      <c r="M21" s="98"/>
    </row>
    <row r="22" spans="1:13">
      <c r="A22" s="104" t="e">
        <f>SCI!A22</f>
        <v>#REF!</v>
      </c>
      <c r="B22" s="146" t="e">
        <f>SCI!B22</f>
        <v>#REF!</v>
      </c>
      <c r="C22" s="105"/>
      <c r="D22" s="105"/>
      <c r="E22" s="105"/>
      <c r="F22" s="106">
        <f t="shared" si="0"/>
        <v>0</v>
      </c>
      <c r="G22" s="106">
        <f t="shared" si="1"/>
        <v>0</v>
      </c>
      <c r="H22" s="109"/>
      <c r="I22" s="107">
        <f t="shared" si="2"/>
        <v>0</v>
      </c>
      <c r="J22" s="106">
        <f t="shared" si="3"/>
        <v>0</v>
      </c>
      <c r="K22" s="107">
        <f>LOOKUP(J22,{0,65,70,75,80},{5,4,3,2,1})</f>
        <v>5</v>
      </c>
      <c r="L22" s="108" t="str">
        <f t="shared" si="4"/>
        <v>2nd</v>
      </c>
      <c r="M22" s="98"/>
    </row>
    <row r="23" spans="1:13">
      <c r="A23" s="104" t="e">
        <f>SCI!A23</f>
        <v>#REF!</v>
      </c>
      <c r="B23" s="146" t="e">
        <f>SCI!B23</f>
        <v>#REF!</v>
      </c>
      <c r="C23" s="105"/>
      <c r="D23" s="105"/>
      <c r="E23" s="105"/>
      <c r="F23" s="106">
        <f t="shared" si="0"/>
        <v>0</v>
      </c>
      <c r="G23" s="106">
        <f t="shared" si="1"/>
        <v>0</v>
      </c>
      <c r="H23" s="109"/>
      <c r="I23" s="107">
        <f t="shared" si="2"/>
        <v>0</v>
      </c>
      <c r="J23" s="106">
        <f t="shared" si="3"/>
        <v>0</v>
      </c>
      <c r="K23" s="107">
        <f>LOOKUP(J23,{0,65,70,75,80},{5,4,3,2,1})</f>
        <v>5</v>
      </c>
      <c r="L23" s="108" t="str">
        <f t="shared" si="4"/>
        <v>2nd</v>
      </c>
      <c r="M23" s="98"/>
    </row>
    <row r="24" spans="1:13">
      <c r="A24" s="104" t="e">
        <f>SCI!A24</f>
        <v>#REF!</v>
      </c>
      <c r="B24" s="146" t="e">
        <f>SCI!B24</f>
        <v>#REF!</v>
      </c>
      <c r="C24" s="105"/>
      <c r="D24" s="105"/>
      <c r="E24" s="105"/>
      <c r="F24" s="106">
        <f t="shared" si="0"/>
        <v>0</v>
      </c>
      <c r="G24" s="106">
        <f t="shared" si="1"/>
        <v>0</v>
      </c>
      <c r="H24" s="109"/>
      <c r="I24" s="107">
        <f t="shared" si="2"/>
        <v>0</v>
      </c>
      <c r="J24" s="106">
        <f t="shared" si="3"/>
        <v>0</v>
      </c>
      <c r="K24" s="107">
        <f>LOOKUP(J24,{0,65,70,75,80},{5,4,3,2,1})</f>
        <v>5</v>
      </c>
      <c r="L24" s="108" t="str">
        <f t="shared" si="4"/>
        <v>2nd</v>
      </c>
      <c r="M24" s="98"/>
    </row>
    <row r="25" spans="1:13">
      <c r="A25" s="104" t="e">
        <f>SCI!A25</f>
        <v>#REF!</v>
      </c>
      <c r="B25" s="146" t="e">
        <f>SCI!B25</f>
        <v>#REF!</v>
      </c>
      <c r="C25" s="105"/>
      <c r="D25" s="105"/>
      <c r="E25" s="105"/>
      <c r="F25" s="106">
        <f t="shared" si="0"/>
        <v>0</v>
      </c>
      <c r="G25" s="106">
        <f t="shared" si="1"/>
        <v>0</v>
      </c>
      <c r="H25" s="109"/>
      <c r="I25" s="107">
        <f t="shared" si="2"/>
        <v>0</v>
      </c>
      <c r="J25" s="106">
        <f t="shared" si="3"/>
        <v>0</v>
      </c>
      <c r="K25" s="107">
        <f>LOOKUP(J25,{0,65,70,75,80},{5,4,3,2,1})</f>
        <v>5</v>
      </c>
      <c r="L25" s="108" t="str">
        <f t="shared" si="4"/>
        <v>2nd</v>
      </c>
      <c r="M25" s="98"/>
    </row>
    <row r="26" spans="1:13">
      <c r="A26" s="104" t="e">
        <f>SCI!A26</f>
        <v>#REF!</v>
      </c>
      <c r="B26" s="146" t="e">
        <f>SCI!B26</f>
        <v>#REF!</v>
      </c>
      <c r="C26" s="105"/>
      <c r="D26" s="105"/>
      <c r="E26" s="105"/>
      <c r="F26" s="106">
        <f t="shared" si="0"/>
        <v>0</v>
      </c>
      <c r="G26" s="106">
        <f t="shared" si="1"/>
        <v>0</v>
      </c>
      <c r="H26" s="109"/>
      <c r="I26" s="107">
        <f t="shared" si="2"/>
        <v>0</v>
      </c>
      <c r="J26" s="106">
        <f t="shared" si="3"/>
        <v>0</v>
      </c>
      <c r="K26" s="107">
        <f>LOOKUP(J26,{0,65,70,75,80},{5,4,3,2,1})</f>
        <v>5</v>
      </c>
      <c r="L26" s="108" t="str">
        <f t="shared" si="4"/>
        <v>2nd</v>
      </c>
      <c r="M26" s="98"/>
    </row>
    <row r="27" spans="1:13">
      <c r="A27" s="104" t="e">
        <f>SCI!A27</f>
        <v>#REF!</v>
      </c>
      <c r="B27" s="146" t="e">
        <f>SCI!B27</f>
        <v>#REF!</v>
      </c>
      <c r="C27" s="105"/>
      <c r="D27" s="105"/>
      <c r="E27" s="105"/>
      <c r="F27" s="106">
        <f t="shared" si="0"/>
        <v>0</v>
      </c>
      <c r="G27" s="106">
        <f t="shared" si="1"/>
        <v>0</v>
      </c>
      <c r="H27" s="109"/>
      <c r="I27" s="107">
        <f t="shared" si="2"/>
        <v>0</v>
      </c>
      <c r="J27" s="106">
        <f t="shared" si="3"/>
        <v>0</v>
      </c>
      <c r="K27" s="107">
        <f>LOOKUP(J27,{0,65,70,75,80},{5,4,3,2,1})</f>
        <v>5</v>
      </c>
      <c r="L27" s="108" t="str">
        <f t="shared" si="4"/>
        <v>2nd</v>
      </c>
      <c r="M27" s="98"/>
    </row>
    <row r="28" spans="1:13">
      <c r="A28" s="104" t="e">
        <f>SCI!A28</f>
        <v>#REF!</v>
      </c>
      <c r="B28" s="146" t="e">
        <f>SCI!B28</f>
        <v>#REF!</v>
      </c>
      <c r="C28" s="105"/>
      <c r="D28" s="105"/>
      <c r="E28" s="105"/>
      <c r="F28" s="106">
        <f t="shared" si="0"/>
        <v>0</v>
      </c>
      <c r="G28" s="106">
        <f t="shared" si="1"/>
        <v>0</v>
      </c>
      <c r="H28" s="109"/>
      <c r="I28" s="107">
        <f t="shared" si="2"/>
        <v>0</v>
      </c>
      <c r="J28" s="106">
        <f t="shared" si="3"/>
        <v>0</v>
      </c>
      <c r="K28" s="107">
        <f>LOOKUP(J28,{0,65,70,75,80},{5,4,3,2,1})</f>
        <v>5</v>
      </c>
      <c r="L28" s="108" t="str">
        <f t="shared" si="4"/>
        <v>2nd</v>
      </c>
      <c r="M28" s="98"/>
    </row>
    <row r="29" spans="1:13">
      <c r="A29" s="104" t="e">
        <f>SCI!A29</f>
        <v>#REF!</v>
      </c>
      <c r="B29" s="146" t="e">
        <f>SCI!B29</f>
        <v>#REF!</v>
      </c>
      <c r="C29" s="105"/>
      <c r="D29" s="105"/>
      <c r="E29" s="105"/>
      <c r="F29" s="106">
        <f t="shared" si="0"/>
        <v>0</v>
      </c>
      <c r="G29" s="106">
        <f t="shared" si="1"/>
        <v>0</v>
      </c>
      <c r="H29" s="109"/>
      <c r="I29" s="107">
        <f t="shared" si="2"/>
        <v>0</v>
      </c>
      <c r="J29" s="106">
        <f t="shared" si="3"/>
        <v>0</v>
      </c>
      <c r="K29" s="107">
        <f>LOOKUP(J29,{0,65,70,75,80},{5,4,3,2,1})</f>
        <v>5</v>
      </c>
      <c r="L29" s="108" t="str">
        <f t="shared" si="4"/>
        <v>2nd</v>
      </c>
      <c r="M29" s="98"/>
    </row>
    <row r="30" spans="1:13">
      <c r="A30" s="104" t="e">
        <f>SCI!A30</f>
        <v>#REF!</v>
      </c>
      <c r="B30" s="146" t="e">
        <f>SCI!B30</f>
        <v>#REF!</v>
      </c>
      <c r="C30" s="105"/>
      <c r="D30" s="105"/>
      <c r="E30" s="105"/>
      <c r="F30" s="106">
        <f t="shared" si="0"/>
        <v>0</v>
      </c>
      <c r="G30" s="106">
        <f t="shared" si="1"/>
        <v>0</v>
      </c>
      <c r="H30" s="109"/>
      <c r="I30" s="107">
        <f t="shared" si="2"/>
        <v>0</v>
      </c>
      <c r="J30" s="106">
        <f t="shared" si="3"/>
        <v>0</v>
      </c>
      <c r="K30" s="107">
        <f>LOOKUP(J30,{0,65,70,75,80},{5,4,3,2,1})</f>
        <v>5</v>
      </c>
      <c r="L30" s="108" t="str">
        <f t="shared" si="4"/>
        <v>2nd</v>
      </c>
      <c r="M30" s="98"/>
    </row>
    <row r="31" spans="1:13">
      <c r="A31" s="104" t="e">
        <f>SCI!A31</f>
        <v>#REF!</v>
      </c>
      <c r="B31" s="146" t="e">
        <f>SCI!B31</f>
        <v>#REF!</v>
      </c>
      <c r="C31" s="105"/>
      <c r="D31" s="105"/>
      <c r="E31" s="105"/>
      <c r="F31" s="106">
        <f t="shared" si="0"/>
        <v>0</v>
      </c>
      <c r="G31" s="106">
        <f t="shared" si="1"/>
        <v>0</v>
      </c>
      <c r="H31" s="109"/>
      <c r="I31" s="107">
        <f t="shared" si="2"/>
        <v>0</v>
      </c>
      <c r="J31" s="106">
        <f t="shared" si="3"/>
        <v>0</v>
      </c>
      <c r="K31" s="107">
        <f>LOOKUP(J31,{0,65,70,75,80},{5,4,3,2,1})</f>
        <v>5</v>
      </c>
      <c r="L31" s="108" t="str">
        <f t="shared" si="4"/>
        <v>2nd</v>
      </c>
      <c r="M31" s="98"/>
    </row>
    <row r="32" spans="1:13">
      <c r="A32" s="104" t="e">
        <f>SCI!A32</f>
        <v>#REF!</v>
      </c>
      <c r="B32" s="146" t="e">
        <f>SCI!B32</f>
        <v>#REF!</v>
      </c>
      <c r="C32" s="105"/>
      <c r="D32" s="105"/>
      <c r="E32" s="105"/>
      <c r="F32" s="106">
        <f t="shared" si="0"/>
        <v>0</v>
      </c>
      <c r="G32" s="106">
        <f t="shared" si="1"/>
        <v>0</v>
      </c>
      <c r="H32" s="109"/>
      <c r="I32" s="107">
        <f t="shared" si="2"/>
        <v>0</v>
      </c>
      <c r="J32" s="106">
        <f t="shared" si="3"/>
        <v>0</v>
      </c>
      <c r="K32" s="107">
        <f>LOOKUP(J32,{0,65,70,75,80},{5,4,3,2,1})</f>
        <v>5</v>
      </c>
      <c r="L32" s="108" t="str">
        <f t="shared" si="4"/>
        <v>2nd</v>
      </c>
      <c r="M32" s="98"/>
    </row>
    <row r="33" spans="1:13">
      <c r="A33" s="104" t="e">
        <f>SCI!A33</f>
        <v>#REF!</v>
      </c>
      <c r="B33" s="146" t="e">
        <f>SCI!B33</f>
        <v>#REF!</v>
      </c>
      <c r="C33" s="105"/>
      <c r="D33" s="105"/>
      <c r="E33" s="105"/>
      <c r="F33" s="106">
        <f t="shared" si="0"/>
        <v>0</v>
      </c>
      <c r="G33" s="106">
        <f t="shared" si="1"/>
        <v>0</v>
      </c>
      <c r="H33" s="109"/>
      <c r="I33" s="107">
        <f t="shared" si="2"/>
        <v>0</v>
      </c>
      <c r="J33" s="106">
        <f t="shared" si="3"/>
        <v>0</v>
      </c>
      <c r="K33" s="107">
        <f>LOOKUP(J33,{0,65,70,75,80},{5,4,3,2,1})</f>
        <v>5</v>
      </c>
      <c r="L33" s="108" t="str">
        <f t="shared" si="4"/>
        <v>2nd</v>
      </c>
      <c r="M33" s="98"/>
    </row>
    <row r="34" spans="1:13">
      <c r="A34" s="104" t="e">
        <f>SCI!A34</f>
        <v>#REF!</v>
      </c>
      <c r="B34" s="146" t="e">
        <f>SCI!B34</f>
        <v>#REF!</v>
      </c>
      <c r="C34" s="105"/>
      <c r="D34" s="105"/>
      <c r="E34" s="105"/>
      <c r="F34" s="106">
        <f t="shared" si="0"/>
        <v>0</v>
      </c>
      <c r="G34" s="106">
        <f t="shared" si="1"/>
        <v>0</v>
      </c>
      <c r="H34" s="109"/>
      <c r="I34" s="107">
        <f t="shared" si="2"/>
        <v>0</v>
      </c>
      <c r="J34" s="106">
        <f t="shared" si="3"/>
        <v>0</v>
      </c>
      <c r="K34" s="107">
        <f>LOOKUP(J34,{0,65,70,75,80},{5,4,3,2,1})</f>
        <v>5</v>
      </c>
      <c r="L34" s="108" t="str">
        <f t="shared" si="4"/>
        <v>2nd</v>
      </c>
      <c r="M34" s="98"/>
    </row>
    <row r="35" spans="1:13">
      <c r="A35" s="104" t="e">
        <f>SCI!A35</f>
        <v>#REF!</v>
      </c>
      <c r="B35" s="146" t="e">
        <f>SCI!B35</f>
        <v>#REF!</v>
      </c>
      <c r="C35" s="105"/>
      <c r="D35" s="105"/>
      <c r="E35" s="105"/>
      <c r="F35" s="106">
        <f t="shared" si="0"/>
        <v>0</v>
      </c>
      <c r="G35" s="106">
        <f t="shared" si="1"/>
        <v>0</v>
      </c>
      <c r="H35" s="109"/>
      <c r="I35" s="107">
        <f t="shared" si="2"/>
        <v>0</v>
      </c>
      <c r="J35" s="106">
        <f t="shared" si="3"/>
        <v>0</v>
      </c>
      <c r="K35" s="107">
        <f>LOOKUP(J35,{0,65,70,75,80},{5,4,3,2,1})</f>
        <v>5</v>
      </c>
      <c r="L35" s="108" t="str">
        <f t="shared" si="4"/>
        <v>2nd</v>
      </c>
      <c r="M35" s="98"/>
    </row>
    <row r="36" spans="1:13">
      <c r="A36" s="104" t="e">
        <f>SCI!A36</f>
        <v>#REF!</v>
      </c>
      <c r="B36" s="146" t="e">
        <f>SCI!B36</f>
        <v>#REF!</v>
      </c>
      <c r="C36" s="105"/>
      <c r="D36" s="105"/>
      <c r="E36" s="105"/>
      <c r="F36" s="106">
        <f t="shared" si="0"/>
        <v>0</v>
      </c>
      <c r="G36" s="106">
        <f t="shared" si="1"/>
        <v>0</v>
      </c>
      <c r="H36" s="109"/>
      <c r="I36" s="107">
        <f t="shared" si="2"/>
        <v>0</v>
      </c>
      <c r="J36" s="106">
        <f t="shared" si="3"/>
        <v>0</v>
      </c>
      <c r="K36" s="107">
        <f>LOOKUP(J36,{0,65,70,75,80},{5,4,3,2,1})</f>
        <v>5</v>
      </c>
      <c r="L36" s="108" t="str">
        <f t="shared" si="4"/>
        <v>2nd</v>
      </c>
      <c r="M36" s="98"/>
    </row>
    <row r="37" spans="1:13">
      <c r="A37" s="104" t="e">
        <f>SCI!A37</f>
        <v>#REF!</v>
      </c>
      <c r="B37" s="146" t="e">
        <f>SCI!B37</f>
        <v>#REF!</v>
      </c>
      <c r="C37" s="105"/>
      <c r="D37" s="105"/>
      <c r="E37" s="105"/>
      <c r="F37" s="106">
        <f t="shared" si="0"/>
        <v>0</v>
      </c>
      <c r="G37" s="106">
        <f t="shared" si="1"/>
        <v>0</v>
      </c>
      <c r="H37" s="109"/>
      <c r="I37" s="107">
        <f t="shared" si="2"/>
        <v>0</v>
      </c>
      <c r="J37" s="106">
        <f t="shared" si="3"/>
        <v>0</v>
      </c>
      <c r="K37" s="107">
        <f>LOOKUP(J37,{0,65,70,75,80},{5,4,3,2,1})</f>
        <v>5</v>
      </c>
      <c r="L37" s="108" t="str">
        <f t="shared" si="4"/>
        <v>2nd</v>
      </c>
      <c r="M37" s="98"/>
    </row>
    <row r="38" spans="1:13">
      <c r="A38" s="104" t="e">
        <f>SCI!A38</f>
        <v>#REF!</v>
      </c>
      <c r="B38" s="146" t="e">
        <f>SCI!B38</f>
        <v>#REF!</v>
      </c>
      <c r="C38" s="105"/>
      <c r="D38" s="105"/>
      <c r="E38" s="105"/>
      <c r="F38" s="106">
        <f t="shared" si="0"/>
        <v>0</v>
      </c>
      <c r="G38" s="106">
        <f t="shared" si="1"/>
        <v>0</v>
      </c>
      <c r="H38" s="109"/>
      <c r="I38" s="107">
        <f t="shared" si="2"/>
        <v>0</v>
      </c>
      <c r="J38" s="106">
        <f t="shared" si="3"/>
        <v>0</v>
      </c>
      <c r="K38" s="107">
        <f>LOOKUP(J38,{0,65,70,75,80},{5,4,3,2,1})</f>
        <v>5</v>
      </c>
      <c r="L38" s="108" t="str">
        <f t="shared" si="4"/>
        <v>2nd</v>
      </c>
      <c r="M38" s="98"/>
    </row>
    <row r="39" spans="1:13">
      <c r="A39" s="104" t="e">
        <f>SCI!A39</f>
        <v>#REF!</v>
      </c>
      <c r="B39" s="146" t="e">
        <f>SCI!B39</f>
        <v>#REF!</v>
      </c>
      <c r="C39" s="105"/>
      <c r="D39" s="105"/>
      <c r="E39" s="105"/>
      <c r="F39" s="106">
        <f t="shared" si="0"/>
        <v>0</v>
      </c>
      <c r="G39" s="106">
        <f t="shared" si="1"/>
        <v>0</v>
      </c>
      <c r="H39" s="109"/>
      <c r="I39" s="107">
        <f t="shared" si="2"/>
        <v>0</v>
      </c>
      <c r="J39" s="106">
        <f t="shared" si="3"/>
        <v>0</v>
      </c>
      <c r="K39" s="107">
        <f>LOOKUP(J39,{0,65,70,75,80},{5,4,3,2,1})</f>
        <v>5</v>
      </c>
      <c r="L39" s="108" t="str">
        <f t="shared" si="4"/>
        <v>2nd</v>
      </c>
      <c r="M39" s="98"/>
    </row>
    <row r="40" spans="1:13">
      <c r="A40" s="104" t="e">
        <f>SCI!A40</f>
        <v>#REF!</v>
      </c>
      <c r="B40" s="146" t="e">
        <f>SCI!B40</f>
        <v>#REF!</v>
      </c>
      <c r="C40" s="105"/>
      <c r="D40" s="105"/>
      <c r="E40" s="105"/>
      <c r="F40" s="106">
        <f t="shared" si="0"/>
        <v>0</v>
      </c>
      <c r="G40" s="106">
        <f t="shared" si="1"/>
        <v>0</v>
      </c>
      <c r="H40" s="109"/>
      <c r="I40" s="107">
        <f t="shared" si="2"/>
        <v>0</v>
      </c>
      <c r="J40" s="106">
        <f t="shared" si="3"/>
        <v>0</v>
      </c>
      <c r="K40" s="107">
        <f>LOOKUP(J40,{0,65,70,75,80},{5,4,3,2,1})</f>
        <v>5</v>
      </c>
      <c r="L40" s="108" t="str">
        <f t="shared" si="4"/>
        <v>2nd</v>
      </c>
      <c r="M40" s="98"/>
    </row>
    <row r="41" spans="1:13">
      <c r="A41" s="104" t="e">
        <f>SCI!A41</f>
        <v>#REF!</v>
      </c>
      <c r="B41" s="146" t="e">
        <f>SCI!B41</f>
        <v>#REF!</v>
      </c>
      <c r="C41" s="105"/>
      <c r="D41" s="105"/>
      <c r="E41" s="105"/>
      <c r="F41" s="106">
        <f t="shared" si="0"/>
        <v>0</v>
      </c>
      <c r="G41" s="106">
        <f t="shared" si="1"/>
        <v>0</v>
      </c>
      <c r="H41" s="109"/>
      <c r="I41" s="107">
        <f t="shared" si="2"/>
        <v>0</v>
      </c>
      <c r="J41" s="106">
        <f t="shared" si="3"/>
        <v>0</v>
      </c>
      <c r="K41" s="107">
        <f>LOOKUP(J41,{0,65,70,75,80},{5,4,3,2,1})</f>
        <v>5</v>
      </c>
      <c r="L41" s="108" t="str">
        <f t="shared" si="4"/>
        <v>2nd</v>
      </c>
      <c r="M41" s="98"/>
    </row>
    <row r="42" spans="1:13">
      <c r="A42" s="104" t="e">
        <f>SCI!A42</f>
        <v>#REF!</v>
      </c>
      <c r="B42" s="146" t="e">
        <f>SCI!B42</f>
        <v>#REF!</v>
      </c>
      <c r="C42" s="105"/>
      <c r="D42" s="105"/>
      <c r="E42" s="105"/>
      <c r="F42" s="106">
        <f t="shared" si="0"/>
        <v>0</v>
      </c>
      <c r="G42" s="106">
        <f t="shared" si="1"/>
        <v>0</v>
      </c>
      <c r="H42" s="109"/>
      <c r="I42" s="107">
        <f t="shared" si="2"/>
        <v>0</v>
      </c>
      <c r="J42" s="106">
        <f t="shared" si="3"/>
        <v>0</v>
      </c>
      <c r="K42" s="107">
        <f>LOOKUP(J42,{0,65,70,75,80},{5,4,3,2,1})</f>
        <v>5</v>
      </c>
      <c r="L42" s="108" t="str">
        <f t="shared" si="4"/>
        <v>2nd</v>
      </c>
      <c r="M42" s="98"/>
    </row>
    <row r="43" spans="1:13">
      <c r="A43" s="104" t="e">
        <f>SCI!A43</f>
        <v>#REF!</v>
      </c>
      <c r="B43" s="146" t="e">
        <f>SCI!B43</f>
        <v>#REF!</v>
      </c>
      <c r="C43" s="105"/>
      <c r="D43" s="105"/>
      <c r="E43" s="105"/>
      <c r="F43" s="106">
        <f t="shared" si="0"/>
        <v>0</v>
      </c>
      <c r="G43" s="106">
        <f t="shared" si="1"/>
        <v>0</v>
      </c>
      <c r="H43" s="109"/>
      <c r="I43" s="107">
        <f t="shared" si="2"/>
        <v>0</v>
      </c>
      <c r="J43" s="106">
        <f t="shared" si="3"/>
        <v>0</v>
      </c>
      <c r="K43" s="107">
        <f>LOOKUP(J43,{0,65,70,75,80},{5,4,3,2,1})</f>
        <v>5</v>
      </c>
      <c r="L43" s="108" t="str">
        <f t="shared" si="4"/>
        <v>2nd</v>
      </c>
      <c r="M43" s="98"/>
    </row>
    <row r="44" spans="1:13">
      <c r="A44" s="104" t="e">
        <f>SCI!A44</f>
        <v>#REF!</v>
      </c>
      <c r="B44" s="146" t="e">
        <f>SCI!B44</f>
        <v>#REF!</v>
      </c>
      <c r="C44" s="105"/>
      <c r="D44" s="105"/>
      <c r="E44" s="105"/>
      <c r="F44" s="106">
        <f t="shared" si="0"/>
        <v>0</v>
      </c>
      <c r="G44" s="106">
        <f t="shared" si="1"/>
        <v>0</v>
      </c>
      <c r="H44" s="109"/>
      <c r="I44" s="107">
        <f t="shared" si="2"/>
        <v>0</v>
      </c>
      <c r="J44" s="106">
        <f t="shared" si="3"/>
        <v>0</v>
      </c>
      <c r="K44" s="107">
        <f>LOOKUP(J44,{0,65,70,75,80},{5,4,3,2,1})</f>
        <v>5</v>
      </c>
      <c r="L44" s="108" t="str">
        <f t="shared" si="4"/>
        <v>2nd</v>
      </c>
      <c r="M44" s="98"/>
    </row>
    <row r="45" spans="1:13">
      <c r="A45" s="104" t="e">
        <f>SCI!A45</f>
        <v>#REF!</v>
      </c>
      <c r="B45" s="146" t="e">
        <f>SCI!B45</f>
        <v>#REF!</v>
      </c>
      <c r="C45" s="105"/>
      <c r="D45" s="105"/>
      <c r="E45" s="105"/>
      <c r="F45" s="106">
        <f t="shared" si="0"/>
        <v>0</v>
      </c>
      <c r="G45" s="106">
        <f t="shared" si="1"/>
        <v>0</v>
      </c>
      <c r="H45" s="109"/>
      <c r="I45" s="107">
        <f t="shared" si="2"/>
        <v>0</v>
      </c>
      <c r="J45" s="106">
        <f t="shared" si="3"/>
        <v>0</v>
      </c>
      <c r="K45" s="107">
        <f>LOOKUP(J45,{0,65,70,75,80},{5,4,3,2,1})</f>
        <v>5</v>
      </c>
      <c r="L45" s="108" t="str">
        <f t="shared" si="4"/>
        <v>2nd</v>
      </c>
      <c r="M45" s="98"/>
    </row>
    <row r="46" spans="1:13">
      <c r="A46" s="104" t="e">
        <f>SCI!A46</f>
        <v>#REF!</v>
      </c>
      <c r="B46" s="146" t="e">
        <f>SCI!B46</f>
        <v>#REF!</v>
      </c>
      <c r="C46" s="105"/>
      <c r="D46" s="105"/>
      <c r="E46" s="105"/>
      <c r="F46" s="106">
        <f t="shared" si="0"/>
        <v>0</v>
      </c>
      <c r="G46" s="106">
        <f t="shared" si="1"/>
        <v>0</v>
      </c>
      <c r="H46" s="109"/>
      <c r="I46" s="107">
        <f t="shared" si="2"/>
        <v>0</v>
      </c>
      <c r="J46" s="106">
        <f t="shared" si="3"/>
        <v>0</v>
      </c>
      <c r="K46" s="107">
        <f>LOOKUP(J46,{0,65,70,75,80},{5,4,3,2,1})</f>
        <v>5</v>
      </c>
      <c r="L46" s="108" t="str">
        <f t="shared" si="4"/>
        <v>2nd</v>
      </c>
      <c r="M46" s="98"/>
    </row>
    <row r="47" spans="1:13">
      <c r="A47" s="104" t="e">
        <f>SCI!A47</f>
        <v>#REF!</v>
      </c>
      <c r="B47" s="146" t="e">
        <f>SCI!B47</f>
        <v>#REF!</v>
      </c>
      <c r="C47" s="105"/>
      <c r="D47" s="105"/>
      <c r="E47" s="105"/>
      <c r="F47" s="106">
        <f t="shared" si="0"/>
        <v>0</v>
      </c>
      <c r="G47" s="106">
        <f t="shared" si="1"/>
        <v>0</v>
      </c>
      <c r="H47" s="109"/>
      <c r="I47" s="107">
        <f t="shared" si="2"/>
        <v>0</v>
      </c>
      <c r="J47" s="106">
        <f t="shared" si="3"/>
        <v>0</v>
      </c>
      <c r="K47" s="107">
        <f>LOOKUP(J47,{0,65,70,75,80},{5,4,3,2,1})</f>
        <v>5</v>
      </c>
      <c r="L47" s="108" t="str">
        <f t="shared" si="4"/>
        <v>2nd</v>
      </c>
      <c r="M47" s="98"/>
    </row>
    <row r="48" spans="1:13">
      <c r="A48" s="104" t="e">
        <f>SCI!A48</f>
        <v>#REF!</v>
      </c>
      <c r="B48" s="146" t="e">
        <f>SCI!B48</f>
        <v>#REF!</v>
      </c>
      <c r="C48" s="105"/>
      <c r="D48" s="105"/>
      <c r="E48" s="105"/>
      <c r="F48" s="106">
        <f t="shared" si="0"/>
        <v>0</v>
      </c>
      <c r="G48" s="106">
        <f t="shared" si="1"/>
        <v>0</v>
      </c>
      <c r="H48" s="109"/>
      <c r="I48" s="107">
        <f t="shared" si="2"/>
        <v>0</v>
      </c>
      <c r="J48" s="106">
        <f t="shared" si="3"/>
        <v>0</v>
      </c>
      <c r="K48" s="107">
        <f>LOOKUP(J48,{0,65,70,75,80},{5,4,3,2,1})</f>
        <v>5</v>
      </c>
      <c r="L48" s="108" t="str">
        <f t="shared" si="4"/>
        <v>2nd</v>
      </c>
      <c r="M48" s="98"/>
    </row>
    <row r="49" spans="1:13">
      <c r="A49" s="104" t="e">
        <f>SCI!A49</f>
        <v>#REF!</v>
      </c>
      <c r="B49" s="146" t="e">
        <f>SCI!B49</f>
        <v>#REF!</v>
      </c>
      <c r="C49" s="105"/>
      <c r="D49" s="105"/>
      <c r="E49" s="105"/>
      <c r="F49" s="106">
        <f t="shared" si="0"/>
        <v>0</v>
      </c>
      <c r="G49" s="106">
        <f t="shared" si="1"/>
        <v>0</v>
      </c>
      <c r="H49" s="109"/>
      <c r="I49" s="107">
        <f t="shared" si="2"/>
        <v>0</v>
      </c>
      <c r="J49" s="106">
        <f t="shared" si="3"/>
        <v>0</v>
      </c>
      <c r="K49" s="107">
        <f>LOOKUP(J49,{0,65,70,75,80},{5,4,3,2,1})</f>
        <v>5</v>
      </c>
      <c r="L49" s="108" t="str">
        <f t="shared" si="4"/>
        <v>2nd</v>
      </c>
      <c r="M49" s="98"/>
    </row>
    <row r="50" spans="1:13">
      <c r="A50" s="104" t="e">
        <f>SCI!A50</f>
        <v>#REF!</v>
      </c>
      <c r="B50" s="146" t="e">
        <f>SCI!B50</f>
        <v>#REF!</v>
      </c>
      <c r="C50" s="105"/>
      <c r="D50" s="105"/>
      <c r="E50" s="105"/>
      <c r="F50" s="106">
        <f t="shared" si="0"/>
        <v>0</v>
      </c>
      <c r="G50" s="106">
        <f t="shared" si="1"/>
        <v>0</v>
      </c>
      <c r="H50" s="109"/>
      <c r="I50" s="107">
        <f t="shared" si="2"/>
        <v>0</v>
      </c>
      <c r="J50" s="106">
        <f t="shared" si="3"/>
        <v>0</v>
      </c>
      <c r="K50" s="107">
        <f>LOOKUP(J50,{0,65,70,75,80},{5,4,3,2,1})</f>
        <v>5</v>
      </c>
      <c r="L50" s="108" t="str">
        <f t="shared" si="4"/>
        <v>2nd</v>
      </c>
      <c r="M50" s="98"/>
    </row>
    <row r="51" spans="1:13">
      <c r="A51" s="104" t="e">
        <f>SCI!A51</f>
        <v>#REF!</v>
      </c>
      <c r="B51" s="146" t="e">
        <f>SCI!B51</f>
        <v>#REF!</v>
      </c>
      <c r="C51" s="105"/>
      <c r="D51" s="105"/>
      <c r="E51" s="105"/>
      <c r="F51" s="106">
        <f t="shared" si="0"/>
        <v>0</v>
      </c>
      <c r="G51" s="106">
        <f t="shared" si="1"/>
        <v>0</v>
      </c>
      <c r="H51" s="109"/>
      <c r="I51" s="107">
        <f t="shared" si="2"/>
        <v>0</v>
      </c>
      <c r="J51" s="106">
        <f t="shared" si="3"/>
        <v>0</v>
      </c>
      <c r="K51" s="107">
        <f>LOOKUP(J51,{0,65,70,75,80},{5,4,3,2,1})</f>
        <v>5</v>
      </c>
      <c r="L51" s="108" t="str">
        <f t="shared" si="4"/>
        <v>2nd</v>
      </c>
      <c r="M51" s="98"/>
    </row>
    <row r="52" spans="1:13">
      <c r="A52" s="104" t="e">
        <f>SCI!A52</f>
        <v>#REF!</v>
      </c>
      <c r="B52" s="146" t="e">
        <f>SCI!B52</f>
        <v>#REF!</v>
      </c>
      <c r="C52" s="105"/>
      <c r="D52" s="105"/>
      <c r="E52" s="105"/>
      <c r="F52" s="106">
        <f t="shared" si="0"/>
        <v>0</v>
      </c>
      <c r="G52" s="106">
        <f t="shared" si="1"/>
        <v>0</v>
      </c>
      <c r="H52" s="109"/>
      <c r="I52" s="107">
        <f t="shared" si="2"/>
        <v>0</v>
      </c>
      <c r="J52" s="106">
        <f t="shared" si="3"/>
        <v>0</v>
      </c>
      <c r="K52" s="107">
        <f>LOOKUP(J52,{0,65,70,75,80},{5,4,3,2,1})</f>
        <v>5</v>
      </c>
      <c r="L52" s="108" t="str">
        <f t="shared" si="4"/>
        <v>2nd</v>
      </c>
      <c r="M52" s="98"/>
    </row>
    <row r="53" spans="1:13">
      <c r="A53" s="104" t="e">
        <f>SCI!A53</f>
        <v>#REF!</v>
      </c>
      <c r="B53" s="146" t="e">
        <f>SCI!B53</f>
        <v>#REF!</v>
      </c>
      <c r="C53" s="105"/>
      <c r="D53" s="105"/>
      <c r="E53" s="105"/>
      <c r="F53" s="106">
        <f t="shared" si="0"/>
        <v>0</v>
      </c>
      <c r="G53" s="106">
        <f t="shared" si="1"/>
        <v>0</v>
      </c>
      <c r="H53" s="109"/>
      <c r="I53" s="107">
        <f t="shared" si="2"/>
        <v>0</v>
      </c>
      <c r="J53" s="106">
        <f t="shared" si="3"/>
        <v>0</v>
      </c>
      <c r="K53" s="107">
        <f>LOOKUP(J53,{0,65,70,75,80},{5,4,3,2,1})</f>
        <v>5</v>
      </c>
      <c r="L53" s="108" t="str">
        <f t="shared" si="4"/>
        <v>2nd</v>
      </c>
      <c r="M53" s="98"/>
    </row>
    <row r="54" spans="1:13">
      <c r="A54" s="104" t="e">
        <f>SCI!A54</f>
        <v>#REF!</v>
      </c>
      <c r="B54" s="146" t="e">
        <f>SCI!B54</f>
        <v>#REF!</v>
      </c>
      <c r="C54" s="105"/>
      <c r="D54" s="105"/>
      <c r="E54" s="105"/>
      <c r="F54" s="106">
        <f t="shared" si="0"/>
        <v>0</v>
      </c>
      <c r="G54" s="106">
        <f t="shared" si="1"/>
        <v>0</v>
      </c>
      <c r="H54" s="109"/>
      <c r="I54" s="107">
        <f t="shared" si="2"/>
        <v>0</v>
      </c>
      <c r="J54" s="106">
        <f t="shared" si="3"/>
        <v>0</v>
      </c>
      <c r="K54" s="107">
        <f>LOOKUP(J54,{0,65,70,75,80},{5,4,3,2,1})</f>
        <v>5</v>
      </c>
      <c r="L54" s="108" t="str">
        <f t="shared" si="4"/>
        <v>2nd</v>
      </c>
      <c r="M54" s="98"/>
    </row>
    <row r="55" spans="1:13">
      <c r="A55" s="104" t="e">
        <f>SCI!A55</f>
        <v>#REF!</v>
      </c>
      <c r="B55" s="146" t="e">
        <f>SCI!B55</f>
        <v>#REF!</v>
      </c>
      <c r="C55" s="105"/>
      <c r="D55" s="105"/>
      <c r="E55" s="105"/>
      <c r="F55" s="106">
        <f t="shared" si="0"/>
        <v>0</v>
      </c>
      <c r="G55" s="106">
        <f t="shared" si="1"/>
        <v>0</v>
      </c>
      <c r="H55" s="109"/>
      <c r="I55" s="107">
        <f t="shared" si="2"/>
        <v>0</v>
      </c>
      <c r="J55" s="106">
        <f t="shared" si="3"/>
        <v>0</v>
      </c>
      <c r="K55" s="107">
        <f>LOOKUP(J55,{0,65,70,75,80},{5,4,3,2,1})</f>
        <v>5</v>
      </c>
      <c r="L55" s="108" t="str">
        <f t="shared" si="4"/>
        <v>2nd</v>
      </c>
      <c r="M55" s="98"/>
    </row>
    <row r="56" spans="1:13">
      <c r="A56" s="104" t="e">
        <f>SCI!A56</f>
        <v>#REF!</v>
      </c>
      <c r="B56" s="146" t="e">
        <f>SCI!B56</f>
        <v>#REF!</v>
      </c>
      <c r="C56" s="105"/>
      <c r="D56" s="105"/>
      <c r="E56" s="105"/>
      <c r="F56" s="106">
        <f t="shared" si="0"/>
        <v>0</v>
      </c>
      <c r="G56" s="106">
        <f t="shared" si="1"/>
        <v>0</v>
      </c>
      <c r="H56" s="109"/>
      <c r="I56" s="107">
        <f t="shared" si="2"/>
        <v>0</v>
      </c>
      <c r="J56" s="106">
        <f t="shared" si="3"/>
        <v>0</v>
      </c>
      <c r="K56" s="107">
        <f>LOOKUP(J56,{0,65,70,75,80},{5,4,3,2,1})</f>
        <v>5</v>
      </c>
      <c r="L56" s="108" t="str">
        <f t="shared" si="4"/>
        <v>2nd</v>
      </c>
      <c r="M56" s="98"/>
    </row>
    <row r="57" spans="1:13">
      <c r="A57" s="104" t="e">
        <f>SCI!A57</f>
        <v>#REF!</v>
      </c>
      <c r="B57" s="146" t="e">
        <f>SCI!B57</f>
        <v>#REF!</v>
      </c>
      <c r="C57" s="105"/>
      <c r="D57" s="105"/>
      <c r="E57" s="105"/>
      <c r="F57" s="106">
        <f t="shared" si="0"/>
        <v>0</v>
      </c>
      <c r="G57" s="106">
        <f t="shared" si="1"/>
        <v>0</v>
      </c>
      <c r="H57" s="109"/>
      <c r="I57" s="107">
        <f t="shared" si="2"/>
        <v>0</v>
      </c>
      <c r="J57" s="106">
        <f t="shared" si="3"/>
        <v>0</v>
      </c>
      <c r="K57" s="107">
        <f>LOOKUP(J57,{0,65,70,75,80},{5,4,3,2,1})</f>
        <v>5</v>
      </c>
      <c r="L57" s="108" t="str">
        <f t="shared" si="4"/>
        <v>2nd</v>
      </c>
      <c r="M57" s="98"/>
    </row>
    <row r="58" spans="1:13">
      <c r="A58" s="104" t="e">
        <f>SCI!A58</f>
        <v>#REF!</v>
      </c>
      <c r="B58" s="146" t="e">
        <f>SCI!B58</f>
        <v>#REF!</v>
      </c>
      <c r="C58" s="105"/>
      <c r="D58" s="105"/>
      <c r="E58" s="105"/>
      <c r="F58" s="106">
        <f t="shared" si="0"/>
        <v>0</v>
      </c>
      <c r="G58" s="106">
        <f t="shared" si="1"/>
        <v>0</v>
      </c>
      <c r="H58" s="109"/>
      <c r="I58" s="107">
        <f t="shared" si="2"/>
        <v>0</v>
      </c>
      <c r="J58" s="106">
        <f t="shared" si="3"/>
        <v>0</v>
      </c>
      <c r="K58" s="107">
        <f>LOOKUP(J58,{0,65,70,75,80},{5,4,3,2,1})</f>
        <v>5</v>
      </c>
      <c r="L58" s="108" t="str">
        <f t="shared" si="4"/>
        <v>2nd</v>
      </c>
      <c r="M58" s="98"/>
    </row>
    <row r="59" spans="1:13">
      <c r="A59" s="104" t="e">
        <f>SCI!A59</f>
        <v>#REF!</v>
      </c>
      <c r="B59" s="146" t="e">
        <f>SCI!B59</f>
        <v>#REF!</v>
      </c>
      <c r="C59" s="105"/>
      <c r="D59" s="105"/>
      <c r="E59" s="105"/>
      <c r="F59" s="106">
        <f t="shared" si="0"/>
        <v>0</v>
      </c>
      <c r="G59" s="106">
        <f t="shared" si="1"/>
        <v>0</v>
      </c>
      <c r="H59" s="109"/>
      <c r="I59" s="107">
        <f t="shared" si="2"/>
        <v>0</v>
      </c>
      <c r="J59" s="106">
        <f t="shared" si="3"/>
        <v>0</v>
      </c>
      <c r="K59" s="107">
        <f>LOOKUP(J59,{0,65,70,75,80},{5,4,3,2,1})</f>
        <v>5</v>
      </c>
      <c r="L59" s="108" t="str">
        <f t="shared" si="4"/>
        <v>2nd</v>
      </c>
      <c r="M59" s="98"/>
    </row>
    <row r="60" spans="1:13">
      <c r="A60" s="104" t="e">
        <f>SCI!A60</f>
        <v>#REF!</v>
      </c>
      <c r="B60" s="146" t="e">
        <f>SCI!B60</f>
        <v>#REF!</v>
      </c>
      <c r="C60" s="105"/>
      <c r="D60" s="105"/>
      <c r="E60" s="105"/>
      <c r="F60" s="106">
        <f t="shared" si="0"/>
        <v>0</v>
      </c>
      <c r="G60" s="106">
        <f t="shared" si="1"/>
        <v>0</v>
      </c>
      <c r="H60" s="109"/>
      <c r="I60" s="107">
        <f t="shared" si="2"/>
        <v>0</v>
      </c>
      <c r="J60" s="106">
        <f t="shared" si="3"/>
        <v>0</v>
      </c>
      <c r="K60" s="107">
        <f>LOOKUP(J60,{0,65,70,75,80},{5,4,3,2,1})</f>
        <v>5</v>
      </c>
      <c r="L60" s="108" t="str">
        <f t="shared" si="4"/>
        <v>2nd</v>
      </c>
      <c r="M60" s="98"/>
    </row>
    <row r="61" spans="1:13">
      <c r="A61" s="104" t="e">
        <f>SCI!A61</f>
        <v>#REF!</v>
      </c>
      <c r="B61" s="146" t="e">
        <f>SCI!B61</f>
        <v>#REF!</v>
      </c>
      <c r="C61" s="105"/>
      <c r="D61" s="105"/>
      <c r="E61" s="105"/>
      <c r="F61" s="106">
        <f t="shared" si="0"/>
        <v>0</v>
      </c>
      <c r="G61" s="106">
        <f t="shared" si="1"/>
        <v>0</v>
      </c>
      <c r="H61" s="109"/>
      <c r="I61" s="107">
        <f t="shared" si="2"/>
        <v>0</v>
      </c>
      <c r="J61" s="106">
        <f t="shared" si="3"/>
        <v>0</v>
      </c>
      <c r="K61" s="107">
        <f>LOOKUP(J61,{0,65,70,75,80},{5,4,3,2,1})</f>
        <v>5</v>
      </c>
      <c r="L61" s="108" t="str">
        <f t="shared" si="4"/>
        <v>2nd</v>
      </c>
      <c r="M61" s="98"/>
    </row>
    <row r="62" spans="1:13">
      <c r="A62" s="104" t="e">
        <f>SCI!A62</f>
        <v>#REF!</v>
      </c>
      <c r="B62" s="146" t="e">
        <f>SCI!B62</f>
        <v>#REF!</v>
      </c>
      <c r="C62" s="105"/>
      <c r="D62" s="105"/>
      <c r="E62" s="105"/>
      <c r="F62" s="106">
        <f t="shared" si="0"/>
        <v>0</v>
      </c>
      <c r="G62" s="106">
        <f t="shared" si="1"/>
        <v>0</v>
      </c>
      <c r="H62" s="109"/>
      <c r="I62" s="107">
        <f t="shared" si="2"/>
        <v>0</v>
      </c>
      <c r="J62" s="106">
        <f t="shared" si="3"/>
        <v>0</v>
      </c>
      <c r="K62" s="107">
        <f>LOOKUP(J62,{0,65,70,75,80},{5,4,3,2,1})</f>
        <v>5</v>
      </c>
      <c r="L62" s="108" t="str">
        <f t="shared" si="4"/>
        <v>2nd</v>
      </c>
      <c r="M62" s="98"/>
    </row>
    <row r="63" spans="1:13">
      <c r="A63" s="104" t="e">
        <f>SCI!A63</f>
        <v>#REF!</v>
      </c>
      <c r="B63" s="146" t="e">
        <f>SCI!B63</f>
        <v>#REF!</v>
      </c>
      <c r="C63" s="105"/>
      <c r="D63" s="105"/>
      <c r="E63" s="105"/>
      <c r="F63" s="106">
        <f t="shared" si="0"/>
        <v>0</v>
      </c>
      <c r="G63" s="106">
        <f t="shared" si="1"/>
        <v>0</v>
      </c>
      <c r="H63" s="109"/>
      <c r="I63" s="107">
        <f t="shared" si="2"/>
        <v>0</v>
      </c>
      <c r="J63" s="106">
        <f t="shared" si="3"/>
        <v>0</v>
      </c>
      <c r="K63" s="107">
        <f>LOOKUP(J63,{0,65,70,75,80},{5,4,3,2,1})</f>
        <v>5</v>
      </c>
      <c r="L63" s="108" t="str">
        <f t="shared" si="4"/>
        <v>2nd</v>
      </c>
      <c r="M63" s="98"/>
    </row>
    <row r="64" spans="1:13">
      <c r="A64" s="104" t="e">
        <f>SCI!A64</f>
        <v>#REF!</v>
      </c>
      <c r="B64" s="146" t="e">
        <f>SCI!B64</f>
        <v>#REF!</v>
      </c>
      <c r="C64" s="105"/>
      <c r="D64" s="105"/>
      <c r="E64" s="105"/>
      <c r="F64" s="106">
        <f t="shared" si="0"/>
        <v>0</v>
      </c>
      <c r="G64" s="106">
        <f t="shared" si="1"/>
        <v>0</v>
      </c>
      <c r="H64" s="109"/>
      <c r="I64" s="107">
        <f t="shared" si="2"/>
        <v>0</v>
      </c>
      <c r="J64" s="106">
        <f t="shared" si="3"/>
        <v>0</v>
      </c>
      <c r="K64" s="107">
        <f>LOOKUP(J64,{0,65,70,75,80},{5,4,3,2,1})</f>
        <v>5</v>
      </c>
      <c r="L64" s="108" t="str">
        <f t="shared" si="4"/>
        <v>2nd</v>
      </c>
      <c r="M64" s="98"/>
    </row>
    <row r="65" spans="1:13">
      <c r="A65" s="104" t="e">
        <f>SCI!A65</f>
        <v>#REF!</v>
      </c>
      <c r="B65" s="146" t="e">
        <f>SCI!B65</f>
        <v>#REF!</v>
      </c>
      <c r="C65" s="105"/>
      <c r="D65" s="105"/>
      <c r="E65" s="105"/>
      <c r="F65" s="106">
        <f t="shared" si="0"/>
        <v>0</v>
      </c>
      <c r="G65" s="106">
        <f t="shared" si="1"/>
        <v>0</v>
      </c>
      <c r="H65" s="109"/>
      <c r="I65" s="107">
        <f t="shared" si="2"/>
        <v>0</v>
      </c>
      <c r="J65" s="106">
        <f t="shared" si="3"/>
        <v>0</v>
      </c>
      <c r="K65" s="107">
        <f>LOOKUP(J65,{0,65,70,75,80},{5,4,3,2,1})</f>
        <v>5</v>
      </c>
      <c r="L65" s="108" t="str">
        <f t="shared" si="4"/>
        <v>2nd</v>
      </c>
      <c r="M65" s="98"/>
    </row>
    <row r="66" spans="1:13">
      <c r="A66" s="104" t="e">
        <f>SCI!A66</f>
        <v>#REF!</v>
      </c>
      <c r="B66" s="146" t="e">
        <f>SCI!B66</f>
        <v>#REF!</v>
      </c>
      <c r="C66" s="105"/>
      <c r="D66" s="105"/>
      <c r="E66" s="105"/>
      <c r="F66" s="106">
        <f t="shared" si="0"/>
        <v>0</v>
      </c>
      <c r="G66" s="106">
        <f t="shared" si="1"/>
        <v>0</v>
      </c>
      <c r="H66" s="109"/>
      <c r="I66" s="107">
        <f t="shared" si="2"/>
        <v>0</v>
      </c>
      <c r="J66" s="106">
        <f t="shared" si="3"/>
        <v>0</v>
      </c>
      <c r="K66" s="107">
        <f>LOOKUP(J66,{0,65,70,75,80},{5,4,3,2,1})</f>
        <v>5</v>
      </c>
      <c r="L66" s="108" t="str">
        <f t="shared" si="4"/>
        <v>2nd</v>
      </c>
      <c r="M66" s="98"/>
    </row>
    <row r="67" spans="1:13">
      <c r="A67" s="104" t="e">
        <f>SCI!A67</f>
        <v>#REF!</v>
      </c>
      <c r="B67" s="146" t="e">
        <f>SCI!B67</f>
        <v>#REF!</v>
      </c>
      <c r="C67" s="105"/>
      <c r="D67" s="105"/>
      <c r="E67" s="105"/>
      <c r="F67" s="106">
        <f t="shared" si="0"/>
        <v>0</v>
      </c>
      <c r="G67" s="106">
        <f t="shared" si="1"/>
        <v>0</v>
      </c>
      <c r="H67" s="109"/>
      <c r="I67" s="107">
        <f t="shared" si="2"/>
        <v>0</v>
      </c>
      <c r="J67" s="106">
        <f t="shared" si="3"/>
        <v>0</v>
      </c>
      <c r="K67" s="107">
        <f>LOOKUP(J67,{0,65,70,75,80},{5,4,3,2,1})</f>
        <v>5</v>
      </c>
      <c r="L67" s="108" t="str">
        <f t="shared" si="4"/>
        <v>2nd</v>
      </c>
      <c r="M67" s="98"/>
    </row>
    <row r="68" spans="1:13">
      <c r="A68" s="104" t="e">
        <f>SCI!A68</f>
        <v>#REF!</v>
      </c>
      <c r="B68" s="146" t="e">
        <f>SCI!B68</f>
        <v>#REF!</v>
      </c>
      <c r="C68" s="105"/>
      <c r="D68" s="105"/>
      <c r="E68" s="105"/>
      <c r="F68" s="106">
        <f t="shared" ref="F68:F102" si="5">SUM(C68,D68,E68)</f>
        <v>0</v>
      </c>
      <c r="G68" s="106">
        <f t="shared" ref="G68:G102" si="6">F68/100*50</f>
        <v>0</v>
      </c>
      <c r="H68" s="109"/>
      <c r="I68" s="107">
        <f t="shared" ref="I68:I102" si="7">H68/100*50</f>
        <v>0</v>
      </c>
      <c r="J68" s="106">
        <f t="shared" ref="J68:J102" si="8">I68+G68</f>
        <v>0</v>
      </c>
      <c r="K68" s="107">
        <f>LOOKUP(J68,{0,65,70,75,80},{5,4,3,2,1})</f>
        <v>5</v>
      </c>
      <c r="L68" s="108" t="str">
        <f t="shared" ref="L68:L102" si="9">CHOOSE(RANK(J68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68" s="98"/>
    </row>
    <row r="69" spans="1:13">
      <c r="A69" s="104" t="e">
        <f>SCI!A69</f>
        <v>#REF!</v>
      </c>
      <c r="B69" s="146" t="e">
        <f>SCI!B69</f>
        <v>#REF!</v>
      </c>
      <c r="C69" s="105"/>
      <c r="D69" s="105"/>
      <c r="E69" s="105"/>
      <c r="F69" s="106">
        <f t="shared" si="5"/>
        <v>0</v>
      </c>
      <c r="G69" s="106">
        <f t="shared" si="6"/>
        <v>0</v>
      </c>
      <c r="H69" s="109"/>
      <c r="I69" s="107">
        <f t="shared" si="7"/>
        <v>0</v>
      </c>
      <c r="J69" s="106">
        <f t="shared" si="8"/>
        <v>0</v>
      </c>
      <c r="K69" s="107">
        <f>LOOKUP(J69,{0,65,70,75,80},{5,4,3,2,1})</f>
        <v>5</v>
      </c>
      <c r="L69" s="108" t="str">
        <f t="shared" si="9"/>
        <v>2nd</v>
      </c>
      <c r="M69" s="98"/>
    </row>
    <row r="70" spans="1:13">
      <c r="A70" s="104" t="e">
        <f>SCI!A70</f>
        <v>#REF!</v>
      </c>
      <c r="B70" s="146" t="e">
        <f>SCI!B70</f>
        <v>#REF!</v>
      </c>
      <c r="C70" s="105"/>
      <c r="D70" s="105"/>
      <c r="E70" s="105"/>
      <c r="F70" s="106">
        <f t="shared" si="5"/>
        <v>0</v>
      </c>
      <c r="G70" s="106">
        <f t="shared" si="6"/>
        <v>0</v>
      </c>
      <c r="H70" s="109"/>
      <c r="I70" s="107">
        <f t="shared" si="7"/>
        <v>0</v>
      </c>
      <c r="J70" s="106">
        <f t="shared" si="8"/>
        <v>0</v>
      </c>
      <c r="K70" s="107">
        <f>LOOKUP(J70,{0,65,70,75,80},{5,4,3,2,1})</f>
        <v>5</v>
      </c>
      <c r="L70" s="108" t="str">
        <f t="shared" si="9"/>
        <v>2nd</v>
      </c>
      <c r="M70" s="98"/>
    </row>
    <row r="71" spans="1:13">
      <c r="A71" s="104" t="e">
        <f>SCI!A71</f>
        <v>#REF!</v>
      </c>
      <c r="B71" s="146" t="e">
        <f>SCI!B71</f>
        <v>#REF!</v>
      </c>
      <c r="C71" s="105"/>
      <c r="D71" s="105"/>
      <c r="E71" s="105"/>
      <c r="F71" s="106">
        <f t="shared" si="5"/>
        <v>0</v>
      </c>
      <c r="G71" s="106">
        <f t="shared" si="6"/>
        <v>0</v>
      </c>
      <c r="H71" s="109"/>
      <c r="I71" s="107">
        <f t="shared" si="7"/>
        <v>0</v>
      </c>
      <c r="J71" s="106">
        <f t="shared" si="8"/>
        <v>0</v>
      </c>
      <c r="K71" s="107">
        <f>LOOKUP(J71,{0,65,70,75,80},{5,4,3,2,1})</f>
        <v>5</v>
      </c>
      <c r="L71" s="108" t="str">
        <f t="shared" si="9"/>
        <v>2nd</v>
      </c>
      <c r="M71" s="98"/>
    </row>
    <row r="72" spans="1:13">
      <c r="A72" s="104" t="e">
        <f>SCI!A72</f>
        <v>#REF!</v>
      </c>
      <c r="B72" s="146" t="e">
        <f>SCI!B72</f>
        <v>#REF!</v>
      </c>
      <c r="C72" s="105"/>
      <c r="D72" s="105"/>
      <c r="E72" s="105"/>
      <c r="F72" s="106">
        <f t="shared" si="5"/>
        <v>0</v>
      </c>
      <c r="G72" s="106">
        <f t="shared" si="6"/>
        <v>0</v>
      </c>
      <c r="H72" s="109"/>
      <c r="I72" s="107">
        <f t="shared" si="7"/>
        <v>0</v>
      </c>
      <c r="J72" s="106">
        <f t="shared" si="8"/>
        <v>0</v>
      </c>
      <c r="K72" s="107">
        <f>LOOKUP(J72,{0,65,70,75,80},{5,4,3,2,1})</f>
        <v>5</v>
      </c>
      <c r="L72" s="108" t="str">
        <f t="shared" si="9"/>
        <v>2nd</v>
      </c>
      <c r="M72" s="98"/>
    </row>
    <row r="73" spans="1:13">
      <c r="A73" s="104" t="e">
        <f>SCI!A73</f>
        <v>#REF!</v>
      </c>
      <c r="B73" s="146" t="e">
        <f>SCI!B73</f>
        <v>#REF!</v>
      </c>
      <c r="C73" s="105"/>
      <c r="D73" s="105"/>
      <c r="E73" s="105"/>
      <c r="F73" s="106">
        <f t="shared" si="5"/>
        <v>0</v>
      </c>
      <c r="G73" s="106">
        <f t="shared" si="6"/>
        <v>0</v>
      </c>
      <c r="H73" s="109"/>
      <c r="I73" s="107">
        <f t="shared" si="7"/>
        <v>0</v>
      </c>
      <c r="J73" s="106">
        <f t="shared" si="8"/>
        <v>0</v>
      </c>
      <c r="K73" s="107">
        <f>LOOKUP(J73,{0,65,70,75,80},{5,4,3,2,1})</f>
        <v>5</v>
      </c>
      <c r="L73" s="108" t="str">
        <f t="shared" si="9"/>
        <v>2nd</v>
      </c>
      <c r="M73" s="98"/>
    </row>
    <row r="74" spans="1:13">
      <c r="A74" s="104" t="e">
        <f>SCI!A74</f>
        <v>#REF!</v>
      </c>
      <c r="B74" s="146" t="e">
        <f>SCI!B74</f>
        <v>#REF!</v>
      </c>
      <c r="C74" s="105"/>
      <c r="D74" s="105"/>
      <c r="E74" s="105"/>
      <c r="F74" s="106">
        <f t="shared" si="5"/>
        <v>0</v>
      </c>
      <c r="G74" s="106">
        <f t="shared" si="6"/>
        <v>0</v>
      </c>
      <c r="H74" s="109"/>
      <c r="I74" s="107">
        <f t="shared" si="7"/>
        <v>0</v>
      </c>
      <c r="J74" s="106">
        <f t="shared" si="8"/>
        <v>0</v>
      </c>
      <c r="K74" s="107">
        <f>LOOKUP(J74,{0,65,70,75,80},{5,4,3,2,1})</f>
        <v>5</v>
      </c>
      <c r="L74" s="108" t="str">
        <f t="shared" si="9"/>
        <v>2nd</v>
      </c>
      <c r="M74" s="98"/>
    </row>
    <row r="75" spans="1:13">
      <c r="A75" s="104" t="e">
        <f>SCI!A75</f>
        <v>#REF!</v>
      </c>
      <c r="B75" s="146" t="e">
        <f>SCI!B75</f>
        <v>#REF!</v>
      </c>
      <c r="C75" s="105"/>
      <c r="D75" s="105"/>
      <c r="E75" s="105"/>
      <c r="F75" s="106">
        <f t="shared" si="5"/>
        <v>0</v>
      </c>
      <c r="G75" s="106">
        <f t="shared" si="6"/>
        <v>0</v>
      </c>
      <c r="H75" s="109"/>
      <c r="I75" s="107">
        <f t="shared" si="7"/>
        <v>0</v>
      </c>
      <c r="J75" s="106">
        <f t="shared" si="8"/>
        <v>0</v>
      </c>
      <c r="K75" s="107">
        <f>LOOKUP(J75,{0,65,70,75,80},{5,4,3,2,1})</f>
        <v>5</v>
      </c>
      <c r="L75" s="108" t="str">
        <f t="shared" si="9"/>
        <v>2nd</v>
      </c>
      <c r="M75" s="98"/>
    </row>
    <row r="76" spans="1:13">
      <c r="A76" s="104" t="e">
        <f>SCI!A76</f>
        <v>#REF!</v>
      </c>
      <c r="B76" s="146" t="e">
        <f>SCI!B76</f>
        <v>#REF!</v>
      </c>
      <c r="C76" s="105"/>
      <c r="D76" s="105"/>
      <c r="E76" s="105"/>
      <c r="F76" s="106">
        <f t="shared" si="5"/>
        <v>0</v>
      </c>
      <c r="G76" s="106">
        <f t="shared" si="6"/>
        <v>0</v>
      </c>
      <c r="H76" s="109"/>
      <c r="I76" s="107">
        <f t="shared" si="7"/>
        <v>0</v>
      </c>
      <c r="J76" s="106">
        <f t="shared" si="8"/>
        <v>0</v>
      </c>
      <c r="K76" s="107">
        <f>LOOKUP(J76,{0,65,70,75,80},{5,4,3,2,1})</f>
        <v>5</v>
      </c>
      <c r="L76" s="108" t="str">
        <f t="shared" si="9"/>
        <v>2nd</v>
      </c>
      <c r="M76" s="98"/>
    </row>
    <row r="77" spans="1:13">
      <c r="A77" s="104" t="e">
        <f>SCI!A77</f>
        <v>#REF!</v>
      </c>
      <c r="B77" s="146" t="e">
        <f>SCI!B77</f>
        <v>#REF!</v>
      </c>
      <c r="C77" s="105"/>
      <c r="D77" s="105"/>
      <c r="E77" s="105"/>
      <c r="F77" s="106">
        <f t="shared" si="5"/>
        <v>0</v>
      </c>
      <c r="G77" s="106">
        <f t="shared" si="6"/>
        <v>0</v>
      </c>
      <c r="H77" s="109"/>
      <c r="I77" s="107">
        <f t="shared" si="7"/>
        <v>0</v>
      </c>
      <c r="J77" s="106">
        <f t="shared" si="8"/>
        <v>0</v>
      </c>
      <c r="K77" s="107">
        <f>LOOKUP(J77,{0,65,70,75,80},{5,4,3,2,1})</f>
        <v>5</v>
      </c>
      <c r="L77" s="108" t="str">
        <f t="shared" si="9"/>
        <v>2nd</v>
      </c>
      <c r="M77" s="98"/>
    </row>
    <row r="78" spans="1:13">
      <c r="A78" s="104" t="e">
        <f>SCI!A78</f>
        <v>#REF!</v>
      </c>
      <c r="B78" s="146" t="e">
        <f>SCI!B78</f>
        <v>#REF!</v>
      </c>
      <c r="C78" s="105"/>
      <c r="D78" s="105"/>
      <c r="E78" s="105"/>
      <c r="F78" s="106">
        <f t="shared" si="5"/>
        <v>0</v>
      </c>
      <c r="G78" s="106">
        <f t="shared" si="6"/>
        <v>0</v>
      </c>
      <c r="H78" s="109"/>
      <c r="I78" s="107">
        <f t="shared" si="7"/>
        <v>0</v>
      </c>
      <c r="J78" s="106">
        <f t="shared" si="8"/>
        <v>0</v>
      </c>
      <c r="K78" s="107">
        <f>LOOKUP(J78,{0,65,70,75,80},{5,4,3,2,1})</f>
        <v>5</v>
      </c>
      <c r="L78" s="108" t="str">
        <f t="shared" si="9"/>
        <v>2nd</v>
      </c>
      <c r="M78" s="98"/>
    </row>
    <row r="79" spans="1:13">
      <c r="A79" s="104" t="e">
        <f>SCI!A79</f>
        <v>#REF!</v>
      </c>
      <c r="B79" s="146" t="e">
        <f>SCI!B79</f>
        <v>#REF!</v>
      </c>
      <c r="C79" s="105"/>
      <c r="D79" s="105"/>
      <c r="E79" s="105"/>
      <c r="F79" s="106">
        <f t="shared" si="5"/>
        <v>0</v>
      </c>
      <c r="G79" s="106">
        <f t="shared" si="6"/>
        <v>0</v>
      </c>
      <c r="H79" s="109"/>
      <c r="I79" s="107">
        <f t="shared" si="7"/>
        <v>0</v>
      </c>
      <c r="J79" s="106">
        <f t="shared" si="8"/>
        <v>0</v>
      </c>
      <c r="K79" s="107">
        <f>LOOKUP(J79,{0,65,70,75,80},{5,4,3,2,1})</f>
        <v>5</v>
      </c>
      <c r="L79" s="108" t="str">
        <f t="shared" si="9"/>
        <v>2nd</v>
      </c>
      <c r="M79" s="98"/>
    </row>
    <row r="80" spans="1:13">
      <c r="A80" s="104" t="e">
        <f>SCI!A80</f>
        <v>#REF!</v>
      </c>
      <c r="B80" s="146" t="e">
        <f>SCI!B80</f>
        <v>#REF!</v>
      </c>
      <c r="C80" s="105"/>
      <c r="D80" s="105"/>
      <c r="E80" s="105"/>
      <c r="F80" s="106">
        <f t="shared" si="5"/>
        <v>0</v>
      </c>
      <c r="G80" s="106">
        <f t="shared" si="6"/>
        <v>0</v>
      </c>
      <c r="H80" s="109"/>
      <c r="I80" s="107">
        <f t="shared" si="7"/>
        <v>0</v>
      </c>
      <c r="J80" s="106">
        <f t="shared" si="8"/>
        <v>0</v>
      </c>
      <c r="K80" s="107">
        <f>LOOKUP(J80,{0,65,70,75,80},{5,4,3,2,1})</f>
        <v>5</v>
      </c>
      <c r="L80" s="108" t="str">
        <f t="shared" si="9"/>
        <v>2nd</v>
      </c>
      <c r="M80" s="98"/>
    </row>
    <row r="81" spans="1:13">
      <c r="A81" s="104" t="e">
        <f>SCI!A81</f>
        <v>#REF!</v>
      </c>
      <c r="B81" s="146" t="e">
        <f>SCI!B81</f>
        <v>#REF!</v>
      </c>
      <c r="C81" s="105"/>
      <c r="D81" s="105"/>
      <c r="E81" s="105"/>
      <c r="F81" s="106">
        <f t="shared" si="5"/>
        <v>0</v>
      </c>
      <c r="G81" s="106">
        <f t="shared" si="6"/>
        <v>0</v>
      </c>
      <c r="H81" s="109"/>
      <c r="I81" s="107">
        <f t="shared" si="7"/>
        <v>0</v>
      </c>
      <c r="J81" s="106">
        <f t="shared" si="8"/>
        <v>0</v>
      </c>
      <c r="K81" s="107">
        <f>LOOKUP(J81,{0,65,70,75,80},{5,4,3,2,1})</f>
        <v>5</v>
      </c>
      <c r="L81" s="108" t="str">
        <f t="shared" si="9"/>
        <v>2nd</v>
      </c>
      <c r="M81" s="98"/>
    </row>
    <row r="82" spans="1:13">
      <c r="A82" s="104" t="e">
        <f>SCI!A82</f>
        <v>#REF!</v>
      </c>
      <c r="B82" s="146" t="e">
        <f>SCI!B82</f>
        <v>#REF!</v>
      </c>
      <c r="C82" s="105"/>
      <c r="D82" s="105"/>
      <c r="E82" s="105"/>
      <c r="F82" s="106">
        <f t="shared" si="5"/>
        <v>0</v>
      </c>
      <c r="G82" s="106">
        <f t="shared" si="6"/>
        <v>0</v>
      </c>
      <c r="H82" s="109"/>
      <c r="I82" s="107">
        <f t="shared" si="7"/>
        <v>0</v>
      </c>
      <c r="J82" s="106">
        <f t="shared" si="8"/>
        <v>0</v>
      </c>
      <c r="K82" s="107">
        <f>LOOKUP(J82,{0,65,70,75,80},{5,4,3,2,1})</f>
        <v>5</v>
      </c>
      <c r="L82" s="108" t="str">
        <f t="shared" si="9"/>
        <v>2nd</v>
      </c>
      <c r="M82" s="98"/>
    </row>
    <row r="83" spans="1:13">
      <c r="A83" s="104" t="e">
        <f>SCI!A83</f>
        <v>#REF!</v>
      </c>
      <c r="B83" s="146" t="e">
        <f>SCI!B83</f>
        <v>#REF!</v>
      </c>
      <c r="C83" s="105"/>
      <c r="D83" s="105"/>
      <c r="E83" s="105"/>
      <c r="F83" s="106">
        <f t="shared" si="5"/>
        <v>0</v>
      </c>
      <c r="G83" s="106">
        <f t="shared" si="6"/>
        <v>0</v>
      </c>
      <c r="H83" s="109"/>
      <c r="I83" s="107">
        <f t="shared" si="7"/>
        <v>0</v>
      </c>
      <c r="J83" s="106">
        <f t="shared" si="8"/>
        <v>0</v>
      </c>
      <c r="K83" s="107">
        <f>LOOKUP(J83,{0,65,70,75,80},{5,4,3,2,1})</f>
        <v>5</v>
      </c>
      <c r="L83" s="108" t="str">
        <f t="shared" si="9"/>
        <v>2nd</v>
      </c>
      <c r="M83" s="98"/>
    </row>
    <row r="84" spans="1:13">
      <c r="A84" s="104" t="e">
        <f>SCI!A84</f>
        <v>#REF!</v>
      </c>
      <c r="B84" s="146" t="e">
        <f>SCI!B84</f>
        <v>#REF!</v>
      </c>
      <c r="C84" s="105"/>
      <c r="D84" s="105"/>
      <c r="E84" s="105"/>
      <c r="F84" s="106">
        <f t="shared" si="5"/>
        <v>0</v>
      </c>
      <c r="G84" s="106">
        <f t="shared" si="6"/>
        <v>0</v>
      </c>
      <c r="H84" s="109"/>
      <c r="I84" s="107">
        <f t="shared" si="7"/>
        <v>0</v>
      </c>
      <c r="J84" s="106">
        <f t="shared" si="8"/>
        <v>0</v>
      </c>
      <c r="K84" s="107">
        <f>LOOKUP(J84,{0,65,70,75,80},{5,4,3,2,1})</f>
        <v>5</v>
      </c>
      <c r="L84" s="108" t="str">
        <f t="shared" si="9"/>
        <v>2nd</v>
      </c>
      <c r="M84" s="98"/>
    </row>
    <row r="85" spans="1:13">
      <c r="A85" s="104" t="e">
        <f>SCI!A85</f>
        <v>#REF!</v>
      </c>
      <c r="B85" s="146" t="e">
        <f>SCI!B85</f>
        <v>#REF!</v>
      </c>
      <c r="C85" s="105"/>
      <c r="D85" s="105"/>
      <c r="E85" s="105"/>
      <c r="F85" s="106">
        <f t="shared" si="5"/>
        <v>0</v>
      </c>
      <c r="G85" s="106">
        <f t="shared" si="6"/>
        <v>0</v>
      </c>
      <c r="H85" s="109"/>
      <c r="I85" s="107">
        <f t="shared" si="7"/>
        <v>0</v>
      </c>
      <c r="J85" s="106">
        <f t="shared" si="8"/>
        <v>0</v>
      </c>
      <c r="K85" s="107">
        <f>LOOKUP(J85,{0,65,70,75,80},{5,4,3,2,1})</f>
        <v>5</v>
      </c>
      <c r="L85" s="108" t="str">
        <f t="shared" si="9"/>
        <v>2nd</v>
      </c>
      <c r="M85" s="98"/>
    </row>
    <row r="86" spans="1:13">
      <c r="A86" s="104" t="e">
        <f>SCI!A86</f>
        <v>#REF!</v>
      </c>
      <c r="B86" s="146" t="e">
        <f>SCI!B86</f>
        <v>#REF!</v>
      </c>
      <c r="C86" s="105"/>
      <c r="D86" s="105"/>
      <c r="E86" s="105"/>
      <c r="F86" s="106">
        <f t="shared" si="5"/>
        <v>0</v>
      </c>
      <c r="G86" s="106">
        <f t="shared" si="6"/>
        <v>0</v>
      </c>
      <c r="H86" s="109"/>
      <c r="I86" s="107">
        <f t="shared" si="7"/>
        <v>0</v>
      </c>
      <c r="J86" s="106">
        <f t="shared" si="8"/>
        <v>0</v>
      </c>
      <c r="K86" s="107">
        <f>LOOKUP(J86,{0,65,70,75,80},{5,4,3,2,1})</f>
        <v>5</v>
      </c>
      <c r="L86" s="108" t="str">
        <f t="shared" si="9"/>
        <v>2nd</v>
      </c>
      <c r="M86" s="98"/>
    </row>
    <row r="87" spans="1:13">
      <c r="A87" s="104" t="e">
        <f>SCI!A87</f>
        <v>#REF!</v>
      </c>
      <c r="B87" s="146" t="e">
        <f>SCI!B87</f>
        <v>#REF!</v>
      </c>
      <c r="C87" s="105"/>
      <c r="D87" s="105"/>
      <c r="E87" s="105"/>
      <c r="F87" s="106">
        <f t="shared" si="5"/>
        <v>0</v>
      </c>
      <c r="G87" s="106">
        <f t="shared" si="6"/>
        <v>0</v>
      </c>
      <c r="H87" s="109"/>
      <c r="I87" s="107">
        <f t="shared" si="7"/>
        <v>0</v>
      </c>
      <c r="J87" s="106">
        <f t="shared" si="8"/>
        <v>0</v>
      </c>
      <c r="K87" s="107">
        <f>LOOKUP(J87,{0,65,70,75,80},{5,4,3,2,1})</f>
        <v>5</v>
      </c>
      <c r="L87" s="108" t="str">
        <f t="shared" si="9"/>
        <v>2nd</v>
      </c>
      <c r="M87" s="98"/>
    </row>
    <row r="88" spans="1:13">
      <c r="A88" s="104" t="e">
        <f>SCI!A88</f>
        <v>#REF!</v>
      </c>
      <c r="B88" s="146" t="e">
        <f>SCI!B88</f>
        <v>#REF!</v>
      </c>
      <c r="C88" s="105"/>
      <c r="D88" s="105"/>
      <c r="E88" s="105"/>
      <c r="F88" s="106">
        <f t="shared" si="5"/>
        <v>0</v>
      </c>
      <c r="G88" s="106">
        <f t="shared" si="6"/>
        <v>0</v>
      </c>
      <c r="H88" s="109"/>
      <c r="I88" s="107">
        <f t="shared" si="7"/>
        <v>0</v>
      </c>
      <c r="J88" s="106">
        <f t="shared" si="8"/>
        <v>0</v>
      </c>
      <c r="K88" s="107">
        <f>LOOKUP(J88,{0,65,70,75,80},{5,4,3,2,1})</f>
        <v>5</v>
      </c>
      <c r="L88" s="108" t="str">
        <f t="shared" si="9"/>
        <v>2nd</v>
      </c>
      <c r="M88" s="98"/>
    </row>
    <row r="89" spans="1:13">
      <c r="A89" s="104" t="e">
        <f>SCI!A89</f>
        <v>#REF!</v>
      </c>
      <c r="B89" s="146" t="e">
        <f>SCI!B89</f>
        <v>#REF!</v>
      </c>
      <c r="C89" s="105"/>
      <c r="D89" s="105"/>
      <c r="E89" s="105"/>
      <c r="F89" s="106">
        <f t="shared" si="5"/>
        <v>0</v>
      </c>
      <c r="G89" s="106">
        <f t="shared" si="6"/>
        <v>0</v>
      </c>
      <c r="H89" s="109"/>
      <c r="I89" s="107">
        <f t="shared" si="7"/>
        <v>0</v>
      </c>
      <c r="J89" s="106">
        <f t="shared" si="8"/>
        <v>0</v>
      </c>
      <c r="K89" s="107">
        <f>LOOKUP(J89,{0,65,70,75,80},{5,4,3,2,1})</f>
        <v>5</v>
      </c>
      <c r="L89" s="108" t="str">
        <f t="shared" si="9"/>
        <v>2nd</v>
      </c>
      <c r="M89" s="98"/>
    </row>
    <row r="90" spans="1:13">
      <c r="A90" s="104" t="e">
        <f>SCI!A90</f>
        <v>#REF!</v>
      </c>
      <c r="B90" s="146" t="e">
        <f>SCI!B90</f>
        <v>#REF!</v>
      </c>
      <c r="C90" s="105"/>
      <c r="D90" s="105"/>
      <c r="E90" s="105"/>
      <c r="F90" s="106">
        <f t="shared" si="5"/>
        <v>0</v>
      </c>
      <c r="G90" s="106">
        <f t="shared" si="6"/>
        <v>0</v>
      </c>
      <c r="H90" s="109"/>
      <c r="I90" s="107">
        <f t="shared" si="7"/>
        <v>0</v>
      </c>
      <c r="J90" s="106">
        <f t="shared" si="8"/>
        <v>0</v>
      </c>
      <c r="K90" s="107">
        <f>LOOKUP(J90,{0,65,70,75,80},{5,4,3,2,1})</f>
        <v>5</v>
      </c>
      <c r="L90" s="108" t="str">
        <f t="shared" si="9"/>
        <v>2nd</v>
      </c>
      <c r="M90" s="98"/>
    </row>
    <row r="91" spans="1:13">
      <c r="A91" s="104" t="e">
        <f>SCI!A91</f>
        <v>#REF!</v>
      </c>
      <c r="B91" s="146" t="e">
        <f>SCI!B91</f>
        <v>#REF!</v>
      </c>
      <c r="C91" s="105"/>
      <c r="D91" s="105"/>
      <c r="E91" s="105"/>
      <c r="F91" s="106">
        <f t="shared" si="5"/>
        <v>0</v>
      </c>
      <c r="G91" s="106">
        <f t="shared" si="6"/>
        <v>0</v>
      </c>
      <c r="H91" s="109"/>
      <c r="I91" s="107">
        <f t="shared" si="7"/>
        <v>0</v>
      </c>
      <c r="J91" s="106">
        <f t="shared" si="8"/>
        <v>0</v>
      </c>
      <c r="K91" s="107">
        <f>LOOKUP(J91,{0,65,70,75,80},{5,4,3,2,1})</f>
        <v>5</v>
      </c>
      <c r="L91" s="108" t="str">
        <f t="shared" si="9"/>
        <v>2nd</v>
      </c>
      <c r="M91" s="98"/>
    </row>
    <row r="92" spans="1:13">
      <c r="A92" s="104" t="e">
        <f>SCI!A92</f>
        <v>#REF!</v>
      </c>
      <c r="B92" s="146" t="e">
        <f>SCI!B92</f>
        <v>#REF!</v>
      </c>
      <c r="C92" s="105"/>
      <c r="D92" s="105"/>
      <c r="E92" s="105"/>
      <c r="F92" s="106">
        <f t="shared" si="5"/>
        <v>0</v>
      </c>
      <c r="G92" s="106">
        <f t="shared" si="6"/>
        <v>0</v>
      </c>
      <c r="H92" s="109"/>
      <c r="I92" s="107">
        <f t="shared" si="7"/>
        <v>0</v>
      </c>
      <c r="J92" s="106">
        <f t="shared" si="8"/>
        <v>0</v>
      </c>
      <c r="K92" s="107">
        <f>LOOKUP(J92,{0,65,70,75,80},{5,4,3,2,1})</f>
        <v>5</v>
      </c>
      <c r="L92" s="108" t="str">
        <f t="shared" si="9"/>
        <v>2nd</v>
      </c>
      <c r="M92" s="98"/>
    </row>
    <row r="93" spans="1:13">
      <c r="A93" s="104" t="e">
        <f>SCI!A93</f>
        <v>#REF!</v>
      </c>
      <c r="B93" s="146" t="e">
        <f>SCI!B93</f>
        <v>#REF!</v>
      </c>
      <c r="C93" s="105"/>
      <c r="D93" s="105"/>
      <c r="E93" s="105"/>
      <c r="F93" s="106">
        <f t="shared" si="5"/>
        <v>0</v>
      </c>
      <c r="G93" s="106">
        <f t="shared" si="6"/>
        <v>0</v>
      </c>
      <c r="H93" s="109"/>
      <c r="I93" s="107">
        <f t="shared" si="7"/>
        <v>0</v>
      </c>
      <c r="J93" s="106">
        <f t="shared" si="8"/>
        <v>0</v>
      </c>
      <c r="K93" s="107">
        <f>LOOKUP(J93,{0,65,70,75,80},{5,4,3,2,1})</f>
        <v>5</v>
      </c>
      <c r="L93" s="108" t="str">
        <f t="shared" si="9"/>
        <v>2nd</v>
      </c>
      <c r="M93" s="98"/>
    </row>
    <row r="94" spans="1:13">
      <c r="A94" s="104" t="e">
        <f>SCI!A94</f>
        <v>#REF!</v>
      </c>
      <c r="B94" s="146" t="e">
        <f>SCI!B94</f>
        <v>#REF!</v>
      </c>
      <c r="C94" s="105"/>
      <c r="D94" s="105"/>
      <c r="E94" s="105"/>
      <c r="F94" s="106">
        <f t="shared" si="5"/>
        <v>0</v>
      </c>
      <c r="G94" s="106">
        <f t="shared" si="6"/>
        <v>0</v>
      </c>
      <c r="H94" s="109"/>
      <c r="I94" s="107">
        <f t="shared" si="7"/>
        <v>0</v>
      </c>
      <c r="J94" s="106">
        <f t="shared" si="8"/>
        <v>0</v>
      </c>
      <c r="K94" s="107">
        <f>LOOKUP(J94,{0,65,70,75,80},{5,4,3,2,1})</f>
        <v>5</v>
      </c>
      <c r="L94" s="108" t="str">
        <f t="shared" si="9"/>
        <v>2nd</v>
      </c>
      <c r="M94" s="98"/>
    </row>
    <row r="95" spans="1:13">
      <c r="A95" s="104" t="e">
        <f>SCI!A95</f>
        <v>#REF!</v>
      </c>
      <c r="B95" s="146" t="e">
        <f>SCI!B95</f>
        <v>#REF!</v>
      </c>
      <c r="C95" s="105"/>
      <c r="D95" s="105"/>
      <c r="E95" s="105"/>
      <c r="F95" s="106">
        <f t="shared" si="5"/>
        <v>0</v>
      </c>
      <c r="G95" s="106">
        <f t="shared" si="6"/>
        <v>0</v>
      </c>
      <c r="H95" s="109"/>
      <c r="I95" s="107">
        <f t="shared" si="7"/>
        <v>0</v>
      </c>
      <c r="J95" s="106">
        <f t="shared" si="8"/>
        <v>0</v>
      </c>
      <c r="K95" s="107">
        <f>LOOKUP(J95,{0,65,70,75,80},{5,4,3,2,1})</f>
        <v>5</v>
      </c>
      <c r="L95" s="108" t="str">
        <f t="shared" si="9"/>
        <v>2nd</v>
      </c>
      <c r="M95" s="98"/>
    </row>
    <row r="96" spans="1:13">
      <c r="A96" s="104" t="e">
        <f>SCI!A96</f>
        <v>#REF!</v>
      </c>
      <c r="B96" s="146" t="e">
        <f>SCI!B96</f>
        <v>#REF!</v>
      </c>
      <c r="C96" s="105"/>
      <c r="D96" s="105"/>
      <c r="E96" s="105"/>
      <c r="F96" s="106">
        <f t="shared" si="5"/>
        <v>0</v>
      </c>
      <c r="G96" s="106">
        <f t="shared" si="6"/>
        <v>0</v>
      </c>
      <c r="H96" s="109"/>
      <c r="I96" s="107">
        <f t="shared" si="7"/>
        <v>0</v>
      </c>
      <c r="J96" s="106">
        <f t="shared" si="8"/>
        <v>0</v>
      </c>
      <c r="K96" s="107">
        <f>LOOKUP(J96,{0,65,70,75,80},{5,4,3,2,1})</f>
        <v>5</v>
      </c>
      <c r="L96" s="108" t="str">
        <f t="shared" si="9"/>
        <v>2nd</v>
      </c>
      <c r="M96" s="98"/>
    </row>
    <row r="97" spans="1:13">
      <c r="A97" s="104" t="e">
        <f>SCI!A97</f>
        <v>#REF!</v>
      </c>
      <c r="B97" s="146" t="e">
        <f>SCI!B97</f>
        <v>#REF!</v>
      </c>
      <c r="C97" s="105"/>
      <c r="D97" s="105"/>
      <c r="E97" s="105"/>
      <c r="F97" s="106">
        <f t="shared" si="5"/>
        <v>0</v>
      </c>
      <c r="G97" s="106">
        <f t="shared" si="6"/>
        <v>0</v>
      </c>
      <c r="H97" s="109"/>
      <c r="I97" s="107">
        <f t="shared" si="7"/>
        <v>0</v>
      </c>
      <c r="J97" s="106">
        <f t="shared" si="8"/>
        <v>0</v>
      </c>
      <c r="K97" s="107">
        <f>LOOKUP(J97,{0,65,70,75,80},{5,4,3,2,1})</f>
        <v>5</v>
      </c>
      <c r="L97" s="108" t="str">
        <f t="shared" si="9"/>
        <v>2nd</v>
      </c>
      <c r="M97" s="98"/>
    </row>
    <row r="98" spans="1:13">
      <c r="A98" s="104" t="e">
        <f>SCI!A98</f>
        <v>#REF!</v>
      </c>
      <c r="B98" s="146" t="e">
        <f>SCI!B98</f>
        <v>#REF!</v>
      </c>
      <c r="C98" s="105"/>
      <c r="D98" s="105"/>
      <c r="E98" s="105"/>
      <c r="F98" s="106">
        <f t="shared" si="5"/>
        <v>0</v>
      </c>
      <c r="G98" s="106">
        <f t="shared" si="6"/>
        <v>0</v>
      </c>
      <c r="H98" s="109"/>
      <c r="I98" s="107">
        <f t="shared" si="7"/>
        <v>0</v>
      </c>
      <c r="J98" s="106">
        <f t="shared" si="8"/>
        <v>0</v>
      </c>
      <c r="K98" s="107">
        <f>LOOKUP(J98,{0,65,70,75,80},{5,4,3,2,1})</f>
        <v>5</v>
      </c>
      <c r="L98" s="108" t="str">
        <f t="shared" si="9"/>
        <v>2nd</v>
      </c>
      <c r="M98" s="98"/>
    </row>
    <row r="99" spans="1:13">
      <c r="A99" s="104" t="e">
        <f>SCI!A99</f>
        <v>#REF!</v>
      </c>
      <c r="B99" s="146" t="e">
        <f>SCI!B99</f>
        <v>#REF!</v>
      </c>
      <c r="C99" s="105"/>
      <c r="D99" s="105"/>
      <c r="E99" s="105"/>
      <c r="F99" s="106">
        <f t="shared" si="5"/>
        <v>0</v>
      </c>
      <c r="G99" s="106">
        <f t="shared" si="6"/>
        <v>0</v>
      </c>
      <c r="H99" s="109"/>
      <c r="I99" s="107">
        <f t="shared" si="7"/>
        <v>0</v>
      </c>
      <c r="J99" s="106">
        <f t="shared" si="8"/>
        <v>0</v>
      </c>
      <c r="K99" s="107">
        <f>LOOKUP(J99,{0,65,70,75,80},{5,4,3,2,1})</f>
        <v>5</v>
      </c>
      <c r="L99" s="108" t="str">
        <f t="shared" si="9"/>
        <v>2nd</v>
      </c>
      <c r="M99" s="98"/>
    </row>
    <row r="100" spans="1:13">
      <c r="A100" s="104" t="e">
        <f>SCI!A100</f>
        <v>#REF!</v>
      </c>
      <c r="B100" s="146" t="e">
        <f>SCI!B100</f>
        <v>#REF!</v>
      </c>
      <c r="C100" s="105"/>
      <c r="D100" s="105"/>
      <c r="E100" s="105"/>
      <c r="F100" s="106">
        <f t="shared" si="5"/>
        <v>0</v>
      </c>
      <c r="G100" s="106">
        <f t="shared" si="6"/>
        <v>0</v>
      </c>
      <c r="H100" s="109"/>
      <c r="I100" s="107">
        <f t="shared" si="7"/>
        <v>0</v>
      </c>
      <c r="J100" s="106">
        <f t="shared" si="8"/>
        <v>0</v>
      </c>
      <c r="K100" s="107">
        <f>LOOKUP(J100,{0,65,70,75,80},{5,4,3,2,1})</f>
        <v>5</v>
      </c>
      <c r="L100" s="108" t="str">
        <f t="shared" si="9"/>
        <v>2nd</v>
      </c>
      <c r="M100" s="98"/>
    </row>
    <row r="101" spans="1:13">
      <c r="A101" s="104" t="e">
        <f>SCI!A101</f>
        <v>#REF!</v>
      </c>
      <c r="B101" s="146" t="e">
        <f>SCI!B101</f>
        <v>#REF!</v>
      </c>
      <c r="C101" s="105"/>
      <c r="D101" s="105"/>
      <c r="E101" s="105"/>
      <c r="F101" s="106">
        <f t="shared" si="5"/>
        <v>0</v>
      </c>
      <c r="G101" s="106">
        <f t="shared" si="6"/>
        <v>0</v>
      </c>
      <c r="H101" s="109"/>
      <c r="I101" s="107">
        <f t="shared" si="7"/>
        <v>0</v>
      </c>
      <c r="J101" s="106">
        <f t="shared" si="8"/>
        <v>0</v>
      </c>
      <c r="K101" s="107">
        <f>LOOKUP(J101,{0,65,70,75,80},{5,4,3,2,1})</f>
        <v>5</v>
      </c>
      <c r="L101" s="108" t="str">
        <f t="shared" si="9"/>
        <v>2nd</v>
      </c>
      <c r="M101" s="98"/>
    </row>
    <row r="102" spans="1:13" ht="16.5" thickBot="1">
      <c r="A102" s="110" t="e">
        <f>SCI!A102</f>
        <v>#REF!</v>
      </c>
      <c r="B102" s="147" t="e">
        <f>SCI!B102</f>
        <v>#REF!</v>
      </c>
      <c r="C102" s="111"/>
      <c r="D102" s="111"/>
      <c r="E102" s="111"/>
      <c r="F102" s="112">
        <f t="shared" si="5"/>
        <v>0</v>
      </c>
      <c r="G102" s="112">
        <f t="shared" si="6"/>
        <v>0</v>
      </c>
      <c r="H102" s="113"/>
      <c r="I102" s="114">
        <f t="shared" si="7"/>
        <v>0</v>
      </c>
      <c r="J102" s="112">
        <f t="shared" si="8"/>
        <v>0</v>
      </c>
      <c r="K102" s="114">
        <f>LOOKUP(J102,{0,65,70,75,80},{5,4,3,2,1})</f>
        <v>5</v>
      </c>
      <c r="L102" s="115" t="str">
        <f t="shared" si="9"/>
        <v>2nd</v>
      </c>
      <c r="M102" s="98"/>
    </row>
  </sheetData>
  <sheetProtection sheet="1" objects="1" scenarios="1"/>
  <mergeCells count="6">
    <mergeCell ref="N2:O2"/>
    <mergeCell ref="N3:O3"/>
    <mergeCell ref="A1:A2"/>
    <mergeCell ref="B1:B2"/>
    <mergeCell ref="K1:K2"/>
    <mergeCell ref="L1:L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02"/>
  <sheetViews>
    <sheetView showGridLines="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O15" sqref="O15"/>
    </sheetView>
  </sheetViews>
  <sheetFormatPr defaultRowHeight="15.75"/>
  <cols>
    <col min="1" max="1" width="3.875" style="97" bestFit="1" customWidth="1"/>
    <col min="2" max="2" width="27.75" style="142" bestFit="1" customWidth="1"/>
    <col min="3" max="3" width="8" style="24" bestFit="1" customWidth="1"/>
    <col min="4" max="4" width="9.375" style="24" bestFit="1" customWidth="1"/>
    <col min="5" max="5" width="8" style="24" bestFit="1" customWidth="1"/>
    <col min="6" max="6" width="6.25" style="50" bestFit="1" customWidth="1"/>
    <col min="7" max="7" width="7.125" style="50" bestFit="1" customWidth="1"/>
    <col min="8" max="8" width="10.625" style="24" bestFit="1" customWidth="1"/>
    <col min="9" max="9" width="7.125" style="50" bestFit="1" customWidth="1"/>
    <col min="10" max="10" width="9.25" style="50" bestFit="1" customWidth="1"/>
    <col min="11" max="11" width="6.625" style="50" bestFit="1" customWidth="1"/>
    <col min="12" max="12" width="5.875" style="50" customWidth="1"/>
    <col min="13" max="13" width="1.5" style="24" customWidth="1"/>
    <col min="14" max="16384" width="9" style="24"/>
  </cols>
  <sheetData>
    <row r="1" spans="1:15" ht="36" customHeight="1">
      <c r="A1" s="235" t="s">
        <v>50</v>
      </c>
      <c r="B1" s="233" t="s">
        <v>3</v>
      </c>
      <c r="C1" s="116" t="s">
        <v>118</v>
      </c>
      <c r="D1" s="116" t="s">
        <v>119</v>
      </c>
      <c r="E1" s="116" t="s">
        <v>118</v>
      </c>
      <c r="F1" s="116" t="s">
        <v>0</v>
      </c>
      <c r="G1" s="116" t="s">
        <v>120</v>
      </c>
      <c r="H1" s="116" t="s">
        <v>52</v>
      </c>
      <c r="I1" s="116" t="s">
        <v>120</v>
      </c>
      <c r="J1" s="117" t="s">
        <v>121</v>
      </c>
      <c r="K1" s="235" t="s">
        <v>122</v>
      </c>
      <c r="L1" s="239" t="s">
        <v>53</v>
      </c>
      <c r="M1" s="98"/>
    </row>
    <row r="2" spans="1:15" ht="16.5" thickBot="1">
      <c r="A2" s="236"/>
      <c r="B2" s="234"/>
      <c r="C2" s="118" t="s">
        <v>123</v>
      </c>
      <c r="D2" s="118" t="s">
        <v>124</v>
      </c>
      <c r="E2" s="118" t="s">
        <v>125</v>
      </c>
      <c r="F2" s="119">
        <v>100</v>
      </c>
      <c r="G2" s="120" t="s">
        <v>126</v>
      </c>
      <c r="H2" s="118" t="s">
        <v>127</v>
      </c>
      <c r="I2" s="120" t="s">
        <v>126</v>
      </c>
      <c r="J2" s="121" t="s">
        <v>128</v>
      </c>
      <c r="K2" s="236"/>
      <c r="L2" s="240"/>
      <c r="M2" s="98"/>
      <c r="N2" s="237" t="s">
        <v>59</v>
      </c>
      <c r="O2" s="237"/>
    </row>
    <row r="3" spans="1:15">
      <c r="A3" s="99">
        <f>HIS!A3</f>
        <v>1</v>
      </c>
      <c r="B3" s="145" t="str">
        <f>HIS!B3</f>
        <v>Jacob</v>
      </c>
      <c r="C3" s="100">
        <v>30</v>
      </c>
      <c r="D3" s="100">
        <v>30</v>
      </c>
      <c r="E3" s="100">
        <v>40</v>
      </c>
      <c r="F3" s="101">
        <f>SUM(C3,D3,E3)</f>
        <v>100</v>
      </c>
      <c r="G3" s="101">
        <f>F3/100*50</f>
        <v>50</v>
      </c>
      <c r="H3" s="100">
        <v>100</v>
      </c>
      <c r="I3" s="102">
        <f>H3/100*50</f>
        <v>50</v>
      </c>
      <c r="J3" s="101">
        <f>I3+G3</f>
        <v>100</v>
      </c>
      <c r="K3" s="102">
        <f>LOOKUP(J3,{0,65,70,75,80},{5,4,3,2,1})</f>
        <v>1</v>
      </c>
      <c r="L3" s="103" t="str">
        <f>CHOOSE(RANK(J3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1st</v>
      </c>
      <c r="M3" s="98"/>
      <c r="N3" s="241" t="str">
        <f>SUBJECTS!C8</f>
        <v>UC MATHS</v>
      </c>
      <c r="O3" s="241"/>
    </row>
    <row r="4" spans="1:15">
      <c r="A4" s="104">
        <f>HIS!A4</f>
        <v>2</v>
      </c>
      <c r="B4" s="146" t="str">
        <f>HIS!B4</f>
        <v>BBBBBBBB NNNNNN LLLLLLLLLL</v>
      </c>
      <c r="C4" s="105"/>
      <c r="D4" s="105"/>
      <c r="E4" s="105"/>
      <c r="F4" s="106">
        <f t="shared" ref="F4:F67" si="0">SUM(C4,D4,E4)</f>
        <v>0</v>
      </c>
      <c r="G4" s="106">
        <f t="shared" ref="G4:G67" si="1">F4/100*50</f>
        <v>0</v>
      </c>
      <c r="H4" s="105"/>
      <c r="I4" s="107">
        <f t="shared" ref="I4:I67" si="2">H4/100*50</f>
        <v>0</v>
      </c>
      <c r="J4" s="106">
        <f t="shared" ref="J4:J67" si="3">I4+G4</f>
        <v>0</v>
      </c>
      <c r="K4" s="107">
        <f>LOOKUP(J4,{0,65,70,75,80},{5,4,3,2,1})</f>
        <v>5</v>
      </c>
      <c r="L4" s="108" t="str">
        <f t="shared" ref="L4:L67" si="4">CHOOSE(RANK(J4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4" s="98"/>
    </row>
    <row r="5" spans="1:15">
      <c r="A5" s="104">
        <f>HIS!A5</f>
        <v>3</v>
      </c>
      <c r="B5" s="146" t="str">
        <f>HIS!B5</f>
        <v>mimi</v>
      </c>
      <c r="C5" s="105"/>
      <c r="D5" s="105"/>
      <c r="E5" s="105"/>
      <c r="F5" s="106">
        <f t="shared" si="0"/>
        <v>0</v>
      </c>
      <c r="G5" s="106">
        <f t="shared" si="1"/>
        <v>0</v>
      </c>
      <c r="H5" s="109"/>
      <c r="I5" s="107">
        <f t="shared" si="2"/>
        <v>0</v>
      </c>
      <c r="J5" s="106">
        <f t="shared" si="3"/>
        <v>0</v>
      </c>
      <c r="K5" s="107">
        <f>LOOKUP(J5,{0,65,70,75,80},{5,4,3,2,1})</f>
        <v>5</v>
      </c>
      <c r="L5" s="108" t="str">
        <f t="shared" si="4"/>
        <v>2nd</v>
      </c>
      <c r="M5" s="98"/>
      <c r="N5" s="70"/>
      <c r="O5" s="70"/>
    </row>
    <row r="6" spans="1:15">
      <c r="A6" s="104">
        <f>HIS!A6</f>
        <v>4</v>
      </c>
      <c r="B6" s="146" t="str">
        <f>HIS!B6</f>
        <v>POPE BEN TERN</v>
      </c>
      <c r="C6" s="105"/>
      <c r="D6" s="105"/>
      <c r="E6" s="105"/>
      <c r="F6" s="106">
        <f t="shared" si="0"/>
        <v>0</v>
      </c>
      <c r="G6" s="106">
        <f t="shared" si="1"/>
        <v>0</v>
      </c>
      <c r="H6" s="109"/>
      <c r="I6" s="107">
        <f t="shared" si="2"/>
        <v>0</v>
      </c>
      <c r="J6" s="106">
        <f t="shared" si="3"/>
        <v>0</v>
      </c>
      <c r="K6" s="107">
        <f>LOOKUP(J6,{0,65,70,75,80},{5,4,3,2,1})</f>
        <v>5</v>
      </c>
      <c r="L6" s="108" t="str">
        <f t="shared" si="4"/>
        <v>2nd</v>
      </c>
      <c r="M6" s="98"/>
      <c r="N6" s="70"/>
      <c r="O6" s="70"/>
    </row>
    <row r="7" spans="1:15">
      <c r="A7" s="104" t="e">
        <f>HIS!A7</f>
        <v>#REF!</v>
      </c>
      <c r="B7" s="146" t="e">
        <f>HIS!B7</f>
        <v>#REF!</v>
      </c>
      <c r="C7" s="105"/>
      <c r="D7" s="105"/>
      <c r="E7" s="105"/>
      <c r="F7" s="106">
        <f t="shared" si="0"/>
        <v>0</v>
      </c>
      <c r="G7" s="106">
        <f t="shared" si="1"/>
        <v>0</v>
      </c>
      <c r="H7" s="109"/>
      <c r="I7" s="107">
        <f t="shared" si="2"/>
        <v>0</v>
      </c>
      <c r="J7" s="106">
        <f t="shared" si="3"/>
        <v>0</v>
      </c>
      <c r="K7" s="107">
        <f>LOOKUP(J7,{0,65,70,75,80},{5,4,3,2,1})</f>
        <v>5</v>
      </c>
      <c r="L7" s="108" t="str">
        <f t="shared" si="4"/>
        <v>2nd</v>
      </c>
      <c r="M7" s="98"/>
      <c r="N7" s="70"/>
      <c r="O7" s="70"/>
    </row>
    <row r="8" spans="1:15">
      <c r="A8" s="104" t="e">
        <f>HIS!A8</f>
        <v>#REF!</v>
      </c>
      <c r="B8" s="146" t="e">
        <f>HIS!B8</f>
        <v>#REF!</v>
      </c>
      <c r="C8" s="105"/>
      <c r="D8" s="105"/>
      <c r="E8" s="105"/>
      <c r="F8" s="106">
        <f t="shared" si="0"/>
        <v>0</v>
      </c>
      <c r="G8" s="106">
        <f t="shared" si="1"/>
        <v>0</v>
      </c>
      <c r="H8" s="109"/>
      <c r="I8" s="107">
        <f t="shared" si="2"/>
        <v>0</v>
      </c>
      <c r="J8" s="106">
        <f t="shared" si="3"/>
        <v>0</v>
      </c>
      <c r="K8" s="107">
        <f>LOOKUP(J8,{0,65,70,75,80},{5,4,3,2,1})</f>
        <v>5</v>
      </c>
      <c r="L8" s="108" t="str">
        <f t="shared" si="4"/>
        <v>2nd</v>
      </c>
      <c r="M8" s="98"/>
      <c r="N8" s="70"/>
      <c r="O8" s="70"/>
    </row>
    <row r="9" spans="1:15">
      <c r="A9" s="104" t="e">
        <f>HIS!A9</f>
        <v>#REF!</v>
      </c>
      <c r="B9" s="146" t="e">
        <f>HIS!B9</f>
        <v>#REF!</v>
      </c>
      <c r="C9" s="105"/>
      <c r="D9" s="105"/>
      <c r="E9" s="105"/>
      <c r="F9" s="106">
        <f t="shared" si="0"/>
        <v>0</v>
      </c>
      <c r="G9" s="106">
        <f t="shared" si="1"/>
        <v>0</v>
      </c>
      <c r="H9" s="109"/>
      <c r="I9" s="107">
        <f t="shared" si="2"/>
        <v>0</v>
      </c>
      <c r="J9" s="106">
        <f t="shared" si="3"/>
        <v>0</v>
      </c>
      <c r="K9" s="107">
        <f>LOOKUP(J9,{0,65,70,75,80},{5,4,3,2,1})</f>
        <v>5</v>
      </c>
      <c r="L9" s="108" t="str">
        <f t="shared" si="4"/>
        <v>2nd</v>
      </c>
      <c r="M9" s="98"/>
      <c r="N9" s="70"/>
      <c r="O9" s="70"/>
    </row>
    <row r="10" spans="1:15">
      <c r="A10" s="104" t="e">
        <f>HIS!A10</f>
        <v>#REF!</v>
      </c>
      <c r="B10" s="146" t="e">
        <f>HIS!B10</f>
        <v>#REF!</v>
      </c>
      <c r="C10" s="105"/>
      <c r="D10" s="105"/>
      <c r="E10" s="105"/>
      <c r="F10" s="106">
        <f t="shared" si="0"/>
        <v>0</v>
      </c>
      <c r="G10" s="106">
        <f t="shared" si="1"/>
        <v>0</v>
      </c>
      <c r="H10" s="109"/>
      <c r="I10" s="107">
        <f t="shared" si="2"/>
        <v>0</v>
      </c>
      <c r="J10" s="106">
        <f t="shared" si="3"/>
        <v>0</v>
      </c>
      <c r="K10" s="107">
        <f>LOOKUP(J10,{0,65,70,75,80},{5,4,3,2,1})</f>
        <v>5</v>
      </c>
      <c r="L10" s="108" t="str">
        <f t="shared" si="4"/>
        <v>2nd</v>
      </c>
      <c r="M10" s="98"/>
    </row>
    <row r="11" spans="1:15">
      <c r="A11" s="104" t="e">
        <f>HIS!A11</f>
        <v>#REF!</v>
      </c>
      <c r="B11" s="146" t="e">
        <f>HIS!B11</f>
        <v>#REF!</v>
      </c>
      <c r="C11" s="105"/>
      <c r="D11" s="105"/>
      <c r="E11" s="105"/>
      <c r="F11" s="106">
        <f t="shared" si="0"/>
        <v>0</v>
      </c>
      <c r="G11" s="106">
        <f t="shared" si="1"/>
        <v>0</v>
      </c>
      <c r="H11" s="109"/>
      <c r="I11" s="107">
        <f t="shared" si="2"/>
        <v>0</v>
      </c>
      <c r="J11" s="106">
        <f t="shared" si="3"/>
        <v>0</v>
      </c>
      <c r="K11" s="107">
        <f>LOOKUP(J11,{0,65,70,75,80},{5,4,3,2,1})</f>
        <v>5</v>
      </c>
      <c r="L11" s="108" t="str">
        <f t="shared" si="4"/>
        <v>2nd</v>
      </c>
      <c r="M11" s="98"/>
    </row>
    <row r="12" spans="1:15">
      <c r="A12" s="104" t="e">
        <f>HIS!A12</f>
        <v>#REF!</v>
      </c>
      <c r="B12" s="146" t="e">
        <f>HIS!B12</f>
        <v>#REF!</v>
      </c>
      <c r="C12" s="105"/>
      <c r="D12" s="105"/>
      <c r="E12" s="105"/>
      <c r="F12" s="106">
        <f t="shared" si="0"/>
        <v>0</v>
      </c>
      <c r="G12" s="106">
        <f t="shared" si="1"/>
        <v>0</v>
      </c>
      <c r="H12" s="109"/>
      <c r="I12" s="107">
        <f t="shared" si="2"/>
        <v>0</v>
      </c>
      <c r="J12" s="106">
        <f t="shared" si="3"/>
        <v>0</v>
      </c>
      <c r="K12" s="107">
        <f>LOOKUP(J12,{0,65,70,75,80},{5,4,3,2,1})</f>
        <v>5</v>
      </c>
      <c r="L12" s="108" t="str">
        <f t="shared" si="4"/>
        <v>2nd</v>
      </c>
      <c r="M12" s="98"/>
    </row>
    <row r="13" spans="1:15">
      <c r="A13" s="104" t="e">
        <f>HIS!A13</f>
        <v>#REF!</v>
      </c>
      <c r="B13" s="146" t="e">
        <f>HIS!B13</f>
        <v>#REF!</v>
      </c>
      <c r="C13" s="105"/>
      <c r="D13" s="105"/>
      <c r="E13" s="105"/>
      <c r="F13" s="106">
        <f t="shared" si="0"/>
        <v>0</v>
      </c>
      <c r="G13" s="106">
        <f t="shared" si="1"/>
        <v>0</v>
      </c>
      <c r="H13" s="109"/>
      <c r="I13" s="107">
        <f t="shared" si="2"/>
        <v>0</v>
      </c>
      <c r="J13" s="106">
        <f t="shared" si="3"/>
        <v>0</v>
      </c>
      <c r="K13" s="107">
        <f>LOOKUP(J13,{0,65,70,75,80},{5,4,3,2,1})</f>
        <v>5</v>
      </c>
      <c r="L13" s="108" t="str">
        <f t="shared" si="4"/>
        <v>2nd</v>
      </c>
      <c r="M13" s="98"/>
    </row>
    <row r="14" spans="1:15">
      <c r="A14" s="104" t="e">
        <f>HIS!A14</f>
        <v>#REF!</v>
      </c>
      <c r="B14" s="146" t="e">
        <f>HIS!B14</f>
        <v>#REF!</v>
      </c>
      <c r="C14" s="105"/>
      <c r="D14" s="105"/>
      <c r="E14" s="105"/>
      <c r="F14" s="106">
        <f t="shared" si="0"/>
        <v>0</v>
      </c>
      <c r="G14" s="106">
        <f t="shared" si="1"/>
        <v>0</v>
      </c>
      <c r="H14" s="109"/>
      <c r="I14" s="107">
        <f t="shared" si="2"/>
        <v>0</v>
      </c>
      <c r="J14" s="106">
        <f t="shared" si="3"/>
        <v>0</v>
      </c>
      <c r="K14" s="107">
        <f>LOOKUP(J14,{0,65,70,75,80},{5,4,3,2,1})</f>
        <v>5</v>
      </c>
      <c r="L14" s="108" t="str">
        <f t="shared" si="4"/>
        <v>2nd</v>
      </c>
      <c r="M14" s="98"/>
    </row>
    <row r="15" spans="1:15">
      <c r="A15" s="104" t="e">
        <f>HIS!A15</f>
        <v>#REF!</v>
      </c>
      <c r="B15" s="146" t="e">
        <f>HIS!B15</f>
        <v>#REF!</v>
      </c>
      <c r="C15" s="105"/>
      <c r="D15" s="105"/>
      <c r="E15" s="105"/>
      <c r="F15" s="106">
        <f t="shared" si="0"/>
        <v>0</v>
      </c>
      <c r="G15" s="106">
        <f t="shared" si="1"/>
        <v>0</v>
      </c>
      <c r="H15" s="109"/>
      <c r="I15" s="107">
        <f t="shared" si="2"/>
        <v>0</v>
      </c>
      <c r="J15" s="106">
        <f t="shared" si="3"/>
        <v>0</v>
      </c>
      <c r="K15" s="107">
        <f>LOOKUP(J15,{0,65,70,75,80},{5,4,3,2,1})</f>
        <v>5</v>
      </c>
      <c r="L15" s="108" t="str">
        <f t="shared" si="4"/>
        <v>2nd</v>
      </c>
      <c r="M15" s="98"/>
    </row>
    <row r="16" spans="1:15">
      <c r="A16" s="104" t="e">
        <f>HIS!A16</f>
        <v>#REF!</v>
      </c>
      <c r="B16" s="146" t="e">
        <f>HIS!B16</f>
        <v>#REF!</v>
      </c>
      <c r="C16" s="105"/>
      <c r="D16" s="105"/>
      <c r="E16" s="105"/>
      <c r="F16" s="106">
        <f t="shared" si="0"/>
        <v>0</v>
      </c>
      <c r="G16" s="106">
        <f t="shared" si="1"/>
        <v>0</v>
      </c>
      <c r="H16" s="109"/>
      <c r="I16" s="107">
        <f t="shared" si="2"/>
        <v>0</v>
      </c>
      <c r="J16" s="106">
        <f t="shared" si="3"/>
        <v>0</v>
      </c>
      <c r="K16" s="107">
        <f>LOOKUP(J16,{0,65,70,75,80},{5,4,3,2,1})</f>
        <v>5</v>
      </c>
      <c r="L16" s="108" t="str">
        <f t="shared" si="4"/>
        <v>2nd</v>
      </c>
      <c r="M16" s="98"/>
    </row>
    <row r="17" spans="1:13">
      <c r="A17" s="104" t="e">
        <f>HIS!A17</f>
        <v>#REF!</v>
      </c>
      <c r="B17" s="146" t="e">
        <f>HIS!B17</f>
        <v>#REF!</v>
      </c>
      <c r="C17" s="105"/>
      <c r="D17" s="105"/>
      <c r="E17" s="105"/>
      <c r="F17" s="106">
        <f t="shared" si="0"/>
        <v>0</v>
      </c>
      <c r="G17" s="106">
        <f t="shared" si="1"/>
        <v>0</v>
      </c>
      <c r="H17" s="109"/>
      <c r="I17" s="107">
        <f t="shared" si="2"/>
        <v>0</v>
      </c>
      <c r="J17" s="106">
        <f t="shared" si="3"/>
        <v>0</v>
      </c>
      <c r="K17" s="107">
        <f>LOOKUP(J17,{0,65,70,75,80},{5,4,3,2,1})</f>
        <v>5</v>
      </c>
      <c r="L17" s="108" t="str">
        <f t="shared" si="4"/>
        <v>2nd</v>
      </c>
      <c r="M17" s="98"/>
    </row>
    <row r="18" spans="1:13">
      <c r="A18" s="104" t="e">
        <f>HIS!A18</f>
        <v>#REF!</v>
      </c>
      <c r="B18" s="146" t="e">
        <f>HIS!B18</f>
        <v>#REF!</v>
      </c>
      <c r="C18" s="105"/>
      <c r="D18" s="105"/>
      <c r="E18" s="105"/>
      <c r="F18" s="106">
        <f t="shared" si="0"/>
        <v>0</v>
      </c>
      <c r="G18" s="106">
        <f t="shared" si="1"/>
        <v>0</v>
      </c>
      <c r="H18" s="109"/>
      <c r="I18" s="107">
        <f t="shared" si="2"/>
        <v>0</v>
      </c>
      <c r="J18" s="106">
        <f t="shared" si="3"/>
        <v>0</v>
      </c>
      <c r="K18" s="107">
        <f>LOOKUP(J18,{0,65,70,75,80},{5,4,3,2,1})</f>
        <v>5</v>
      </c>
      <c r="L18" s="108" t="str">
        <f t="shared" si="4"/>
        <v>2nd</v>
      </c>
      <c r="M18" s="98"/>
    </row>
    <row r="19" spans="1:13">
      <c r="A19" s="104" t="e">
        <f>HIS!A19</f>
        <v>#REF!</v>
      </c>
      <c r="B19" s="146" t="e">
        <f>HIS!B19</f>
        <v>#REF!</v>
      </c>
      <c r="C19" s="105"/>
      <c r="D19" s="105"/>
      <c r="E19" s="105"/>
      <c r="F19" s="106">
        <f t="shared" si="0"/>
        <v>0</v>
      </c>
      <c r="G19" s="106">
        <f t="shared" si="1"/>
        <v>0</v>
      </c>
      <c r="H19" s="109"/>
      <c r="I19" s="107">
        <f t="shared" si="2"/>
        <v>0</v>
      </c>
      <c r="J19" s="106">
        <f t="shared" si="3"/>
        <v>0</v>
      </c>
      <c r="K19" s="107">
        <f>LOOKUP(J19,{0,65,70,75,80},{5,4,3,2,1})</f>
        <v>5</v>
      </c>
      <c r="L19" s="108" t="str">
        <f t="shared" si="4"/>
        <v>2nd</v>
      </c>
      <c r="M19" s="98"/>
    </row>
    <row r="20" spans="1:13">
      <c r="A20" s="104" t="e">
        <f>HIS!A20</f>
        <v>#REF!</v>
      </c>
      <c r="B20" s="146" t="e">
        <f>HIS!B20</f>
        <v>#REF!</v>
      </c>
      <c r="C20" s="105"/>
      <c r="D20" s="105"/>
      <c r="E20" s="105"/>
      <c r="F20" s="106">
        <f t="shared" si="0"/>
        <v>0</v>
      </c>
      <c r="G20" s="106">
        <f t="shared" si="1"/>
        <v>0</v>
      </c>
      <c r="H20" s="109"/>
      <c r="I20" s="107">
        <f t="shared" si="2"/>
        <v>0</v>
      </c>
      <c r="J20" s="106">
        <f t="shared" si="3"/>
        <v>0</v>
      </c>
      <c r="K20" s="107">
        <f>LOOKUP(J20,{0,65,70,75,80},{5,4,3,2,1})</f>
        <v>5</v>
      </c>
      <c r="L20" s="108" t="str">
        <f t="shared" si="4"/>
        <v>2nd</v>
      </c>
      <c r="M20" s="98"/>
    </row>
    <row r="21" spans="1:13">
      <c r="A21" s="104" t="e">
        <f>HIS!A21</f>
        <v>#REF!</v>
      </c>
      <c r="B21" s="146" t="e">
        <f>HIS!B21</f>
        <v>#REF!</v>
      </c>
      <c r="C21" s="105"/>
      <c r="D21" s="105"/>
      <c r="E21" s="105"/>
      <c r="F21" s="106">
        <f t="shared" si="0"/>
        <v>0</v>
      </c>
      <c r="G21" s="106">
        <f t="shared" si="1"/>
        <v>0</v>
      </c>
      <c r="H21" s="109"/>
      <c r="I21" s="107">
        <f t="shared" si="2"/>
        <v>0</v>
      </c>
      <c r="J21" s="106">
        <f t="shared" si="3"/>
        <v>0</v>
      </c>
      <c r="K21" s="107">
        <f>LOOKUP(J21,{0,65,70,75,80},{5,4,3,2,1})</f>
        <v>5</v>
      </c>
      <c r="L21" s="108" t="str">
        <f t="shared" si="4"/>
        <v>2nd</v>
      </c>
      <c r="M21" s="98"/>
    </row>
    <row r="22" spans="1:13">
      <c r="A22" s="104" t="e">
        <f>HIS!A22</f>
        <v>#REF!</v>
      </c>
      <c r="B22" s="146" t="e">
        <f>HIS!B22</f>
        <v>#REF!</v>
      </c>
      <c r="C22" s="105"/>
      <c r="D22" s="105"/>
      <c r="E22" s="105"/>
      <c r="F22" s="106">
        <f t="shared" si="0"/>
        <v>0</v>
      </c>
      <c r="G22" s="106">
        <f t="shared" si="1"/>
        <v>0</v>
      </c>
      <c r="H22" s="109"/>
      <c r="I22" s="107">
        <f t="shared" si="2"/>
        <v>0</v>
      </c>
      <c r="J22" s="106">
        <f t="shared" si="3"/>
        <v>0</v>
      </c>
      <c r="K22" s="107">
        <f>LOOKUP(J22,{0,65,70,75,80},{5,4,3,2,1})</f>
        <v>5</v>
      </c>
      <c r="L22" s="108" t="str">
        <f t="shared" si="4"/>
        <v>2nd</v>
      </c>
      <c r="M22" s="98"/>
    </row>
    <row r="23" spans="1:13">
      <c r="A23" s="104" t="e">
        <f>HIS!A23</f>
        <v>#REF!</v>
      </c>
      <c r="B23" s="146" t="e">
        <f>HIS!B23</f>
        <v>#REF!</v>
      </c>
      <c r="C23" s="105"/>
      <c r="D23" s="105"/>
      <c r="E23" s="105"/>
      <c r="F23" s="106">
        <f t="shared" si="0"/>
        <v>0</v>
      </c>
      <c r="G23" s="106">
        <f t="shared" si="1"/>
        <v>0</v>
      </c>
      <c r="H23" s="109"/>
      <c r="I23" s="107">
        <f t="shared" si="2"/>
        <v>0</v>
      </c>
      <c r="J23" s="106">
        <f t="shared" si="3"/>
        <v>0</v>
      </c>
      <c r="K23" s="107">
        <f>LOOKUP(J23,{0,65,70,75,80},{5,4,3,2,1})</f>
        <v>5</v>
      </c>
      <c r="L23" s="108" t="str">
        <f t="shared" si="4"/>
        <v>2nd</v>
      </c>
      <c r="M23" s="98"/>
    </row>
    <row r="24" spans="1:13">
      <c r="A24" s="104" t="e">
        <f>HIS!A24</f>
        <v>#REF!</v>
      </c>
      <c r="B24" s="146" t="e">
        <f>HIS!B24</f>
        <v>#REF!</v>
      </c>
      <c r="C24" s="105"/>
      <c r="D24" s="105"/>
      <c r="E24" s="105"/>
      <c r="F24" s="106">
        <f t="shared" si="0"/>
        <v>0</v>
      </c>
      <c r="G24" s="106">
        <f t="shared" si="1"/>
        <v>0</v>
      </c>
      <c r="H24" s="109"/>
      <c r="I24" s="107">
        <f t="shared" si="2"/>
        <v>0</v>
      </c>
      <c r="J24" s="106">
        <f t="shared" si="3"/>
        <v>0</v>
      </c>
      <c r="K24" s="107">
        <f>LOOKUP(J24,{0,65,70,75,80},{5,4,3,2,1})</f>
        <v>5</v>
      </c>
      <c r="L24" s="108" t="str">
        <f t="shared" si="4"/>
        <v>2nd</v>
      </c>
      <c r="M24" s="98"/>
    </row>
    <row r="25" spans="1:13">
      <c r="A25" s="104" t="e">
        <f>HIS!A25</f>
        <v>#REF!</v>
      </c>
      <c r="B25" s="146" t="e">
        <f>HIS!B25</f>
        <v>#REF!</v>
      </c>
      <c r="C25" s="105"/>
      <c r="D25" s="105"/>
      <c r="E25" s="105"/>
      <c r="F25" s="106">
        <f t="shared" si="0"/>
        <v>0</v>
      </c>
      <c r="G25" s="106">
        <f t="shared" si="1"/>
        <v>0</v>
      </c>
      <c r="H25" s="109"/>
      <c r="I25" s="107">
        <f t="shared" si="2"/>
        <v>0</v>
      </c>
      <c r="J25" s="106">
        <f t="shared" si="3"/>
        <v>0</v>
      </c>
      <c r="K25" s="107">
        <f>LOOKUP(J25,{0,65,70,75,80},{5,4,3,2,1})</f>
        <v>5</v>
      </c>
      <c r="L25" s="108" t="str">
        <f t="shared" si="4"/>
        <v>2nd</v>
      </c>
      <c r="M25" s="98"/>
    </row>
    <row r="26" spans="1:13">
      <c r="A26" s="104" t="e">
        <f>HIS!A26</f>
        <v>#REF!</v>
      </c>
      <c r="B26" s="146" t="e">
        <f>HIS!B26</f>
        <v>#REF!</v>
      </c>
      <c r="C26" s="105"/>
      <c r="D26" s="105"/>
      <c r="E26" s="105"/>
      <c r="F26" s="106">
        <f t="shared" si="0"/>
        <v>0</v>
      </c>
      <c r="G26" s="106">
        <f t="shared" si="1"/>
        <v>0</v>
      </c>
      <c r="H26" s="109"/>
      <c r="I26" s="107">
        <f t="shared" si="2"/>
        <v>0</v>
      </c>
      <c r="J26" s="106">
        <f t="shared" si="3"/>
        <v>0</v>
      </c>
      <c r="K26" s="107">
        <f>LOOKUP(J26,{0,65,70,75,80},{5,4,3,2,1})</f>
        <v>5</v>
      </c>
      <c r="L26" s="108" t="str">
        <f t="shared" si="4"/>
        <v>2nd</v>
      </c>
      <c r="M26" s="98"/>
    </row>
    <row r="27" spans="1:13">
      <c r="A27" s="104" t="e">
        <f>HIS!A27</f>
        <v>#REF!</v>
      </c>
      <c r="B27" s="146" t="e">
        <f>HIS!B27</f>
        <v>#REF!</v>
      </c>
      <c r="C27" s="105"/>
      <c r="D27" s="105"/>
      <c r="E27" s="105"/>
      <c r="F27" s="106">
        <f t="shared" si="0"/>
        <v>0</v>
      </c>
      <c r="G27" s="106">
        <f t="shared" si="1"/>
        <v>0</v>
      </c>
      <c r="H27" s="109"/>
      <c r="I27" s="107">
        <f t="shared" si="2"/>
        <v>0</v>
      </c>
      <c r="J27" s="106">
        <f t="shared" si="3"/>
        <v>0</v>
      </c>
      <c r="K27" s="107">
        <f>LOOKUP(J27,{0,65,70,75,80},{5,4,3,2,1})</f>
        <v>5</v>
      </c>
      <c r="L27" s="108" t="str">
        <f t="shared" si="4"/>
        <v>2nd</v>
      </c>
      <c r="M27" s="98"/>
    </row>
    <row r="28" spans="1:13">
      <c r="A28" s="104" t="e">
        <f>HIS!A28</f>
        <v>#REF!</v>
      </c>
      <c r="B28" s="146" t="e">
        <f>HIS!B28</f>
        <v>#REF!</v>
      </c>
      <c r="C28" s="105"/>
      <c r="D28" s="105"/>
      <c r="E28" s="105"/>
      <c r="F28" s="106">
        <f t="shared" si="0"/>
        <v>0</v>
      </c>
      <c r="G28" s="106">
        <f t="shared" si="1"/>
        <v>0</v>
      </c>
      <c r="H28" s="109"/>
      <c r="I28" s="107">
        <f t="shared" si="2"/>
        <v>0</v>
      </c>
      <c r="J28" s="106">
        <f t="shared" si="3"/>
        <v>0</v>
      </c>
      <c r="K28" s="107">
        <f>LOOKUP(J28,{0,65,70,75,80},{5,4,3,2,1})</f>
        <v>5</v>
      </c>
      <c r="L28" s="108" t="str">
        <f t="shared" si="4"/>
        <v>2nd</v>
      </c>
      <c r="M28" s="98"/>
    </row>
    <row r="29" spans="1:13">
      <c r="A29" s="104" t="e">
        <f>HIS!A29</f>
        <v>#REF!</v>
      </c>
      <c r="B29" s="146" t="e">
        <f>HIS!B29</f>
        <v>#REF!</v>
      </c>
      <c r="C29" s="105"/>
      <c r="D29" s="105"/>
      <c r="E29" s="105"/>
      <c r="F29" s="106">
        <f t="shared" si="0"/>
        <v>0</v>
      </c>
      <c r="G29" s="106">
        <f t="shared" si="1"/>
        <v>0</v>
      </c>
      <c r="H29" s="109"/>
      <c r="I29" s="107">
        <f t="shared" si="2"/>
        <v>0</v>
      </c>
      <c r="J29" s="106">
        <f t="shared" si="3"/>
        <v>0</v>
      </c>
      <c r="K29" s="107">
        <f>LOOKUP(J29,{0,65,70,75,80},{5,4,3,2,1})</f>
        <v>5</v>
      </c>
      <c r="L29" s="108" t="str">
        <f t="shared" si="4"/>
        <v>2nd</v>
      </c>
      <c r="M29" s="98"/>
    </row>
    <row r="30" spans="1:13">
      <c r="A30" s="104" t="e">
        <f>HIS!A30</f>
        <v>#REF!</v>
      </c>
      <c r="B30" s="146" t="e">
        <f>HIS!B30</f>
        <v>#REF!</v>
      </c>
      <c r="C30" s="105"/>
      <c r="D30" s="105"/>
      <c r="E30" s="105"/>
      <c r="F30" s="106">
        <f t="shared" si="0"/>
        <v>0</v>
      </c>
      <c r="G30" s="106">
        <f t="shared" si="1"/>
        <v>0</v>
      </c>
      <c r="H30" s="109"/>
      <c r="I30" s="107">
        <f t="shared" si="2"/>
        <v>0</v>
      </c>
      <c r="J30" s="106">
        <f t="shared" si="3"/>
        <v>0</v>
      </c>
      <c r="K30" s="107">
        <f>LOOKUP(J30,{0,65,70,75,80},{5,4,3,2,1})</f>
        <v>5</v>
      </c>
      <c r="L30" s="108" t="str">
        <f t="shared" si="4"/>
        <v>2nd</v>
      </c>
      <c r="M30" s="98"/>
    </row>
    <row r="31" spans="1:13">
      <c r="A31" s="104" t="e">
        <f>HIS!A31</f>
        <v>#REF!</v>
      </c>
      <c r="B31" s="146" t="e">
        <f>HIS!B31</f>
        <v>#REF!</v>
      </c>
      <c r="C31" s="105"/>
      <c r="D31" s="105"/>
      <c r="E31" s="105"/>
      <c r="F31" s="106">
        <f t="shared" si="0"/>
        <v>0</v>
      </c>
      <c r="G31" s="106">
        <f t="shared" si="1"/>
        <v>0</v>
      </c>
      <c r="H31" s="109"/>
      <c r="I31" s="107">
        <f t="shared" si="2"/>
        <v>0</v>
      </c>
      <c r="J31" s="106">
        <f t="shared" si="3"/>
        <v>0</v>
      </c>
      <c r="K31" s="107">
        <f>LOOKUP(J31,{0,65,70,75,80},{5,4,3,2,1})</f>
        <v>5</v>
      </c>
      <c r="L31" s="108" t="str">
        <f t="shared" si="4"/>
        <v>2nd</v>
      </c>
      <c r="M31" s="98"/>
    </row>
    <row r="32" spans="1:13">
      <c r="A32" s="104" t="e">
        <f>HIS!A32</f>
        <v>#REF!</v>
      </c>
      <c r="B32" s="146" t="e">
        <f>HIS!B32</f>
        <v>#REF!</v>
      </c>
      <c r="C32" s="105"/>
      <c r="D32" s="105"/>
      <c r="E32" s="105"/>
      <c r="F32" s="106">
        <f t="shared" si="0"/>
        <v>0</v>
      </c>
      <c r="G32" s="106">
        <f t="shared" si="1"/>
        <v>0</v>
      </c>
      <c r="H32" s="109"/>
      <c r="I32" s="107">
        <f t="shared" si="2"/>
        <v>0</v>
      </c>
      <c r="J32" s="106">
        <f t="shared" si="3"/>
        <v>0</v>
      </c>
      <c r="K32" s="107">
        <f>LOOKUP(J32,{0,65,70,75,80},{5,4,3,2,1})</f>
        <v>5</v>
      </c>
      <c r="L32" s="108" t="str">
        <f t="shared" si="4"/>
        <v>2nd</v>
      </c>
      <c r="M32" s="98"/>
    </row>
    <row r="33" spans="1:13">
      <c r="A33" s="104" t="e">
        <f>HIS!A33</f>
        <v>#REF!</v>
      </c>
      <c r="B33" s="146" t="e">
        <f>HIS!B33</f>
        <v>#REF!</v>
      </c>
      <c r="C33" s="105"/>
      <c r="D33" s="105"/>
      <c r="E33" s="105"/>
      <c r="F33" s="106">
        <f t="shared" si="0"/>
        <v>0</v>
      </c>
      <c r="G33" s="106">
        <f t="shared" si="1"/>
        <v>0</v>
      </c>
      <c r="H33" s="109"/>
      <c r="I33" s="107">
        <f t="shared" si="2"/>
        <v>0</v>
      </c>
      <c r="J33" s="106">
        <f t="shared" si="3"/>
        <v>0</v>
      </c>
      <c r="K33" s="107">
        <f>LOOKUP(J33,{0,65,70,75,80},{5,4,3,2,1})</f>
        <v>5</v>
      </c>
      <c r="L33" s="108" t="str">
        <f t="shared" si="4"/>
        <v>2nd</v>
      </c>
      <c r="M33" s="98"/>
    </row>
    <row r="34" spans="1:13">
      <c r="A34" s="104" t="e">
        <f>HIS!A34</f>
        <v>#REF!</v>
      </c>
      <c r="B34" s="146" t="e">
        <f>HIS!B34</f>
        <v>#REF!</v>
      </c>
      <c r="C34" s="105"/>
      <c r="D34" s="105"/>
      <c r="E34" s="105"/>
      <c r="F34" s="106">
        <f t="shared" si="0"/>
        <v>0</v>
      </c>
      <c r="G34" s="106">
        <f t="shared" si="1"/>
        <v>0</v>
      </c>
      <c r="H34" s="109"/>
      <c r="I34" s="107">
        <f t="shared" si="2"/>
        <v>0</v>
      </c>
      <c r="J34" s="106">
        <f t="shared" si="3"/>
        <v>0</v>
      </c>
      <c r="K34" s="107">
        <f>LOOKUP(J34,{0,65,70,75,80},{5,4,3,2,1})</f>
        <v>5</v>
      </c>
      <c r="L34" s="108" t="str">
        <f t="shared" si="4"/>
        <v>2nd</v>
      </c>
      <c r="M34" s="98"/>
    </row>
    <row r="35" spans="1:13">
      <c r="A35" s="104" t="e">
        <f>HIS!A35</f>
        <v>#REF!</v>
      </c>
      <c r="B35" s="146" t="e">
        <f>HIS!B35</f>
        <v>#REF!</v>
      </c>
      <c r="C35" s="105"/>
      <c r="D35" s="105"/>
      <c r="E35" s="105"/>
      <c r="F35" s="106">
        <f t="shared" si="0"/>
        <v>0</v>
      </c>
      <c r="G35" s="106">
        <f t="shared" si="1"/>
        <v>0</v>
      </c>
      <c r="H35" s="109"/>
      <c r="I35" s="107">
        <f t="shared" si="2"/>
        <v>0</v>
      </c>
      <c r="J35" s="106">
        <f t="shared" si="3"/>
        <v>0</v>
      </c>
      <c r="K35" s="107">
        <f>LOOKUP(J35,{0,65,70,75,80},{5,4,3,2,1})</f>
        <v>5</v>
      </c>
      <c r="L35" s="108" t="str">
        <f t="shared" si="4"/>
        <v>2nd</v>
      </c>
      <c r="M35" s="98"/>
    </row>
    <row r="36" spans="1:13">
      <c r="A36" s="104" t="e">
        <f>HIS!A36</f>
        <v>#REF!</v>
      </c>
      <c r="B36" s="146" t="e">
        <f>HIS!B36</f>
        <v>#REF!</v>
      </c>
      <c r="C36" s="105"/>
      <c r="D36" s="105"/>
      <c r="E36" s="105"/>
      <c r="F36" s="106">
        <f t="shared" si="0"/>
        <v>0</v>
      </c>
      <c r="G36" s="106">
        <f t="shared" si="1"/>
        <v>0</v>
      </c>
      <c r="H36" s="109"/>
      <c r="I36" s="107">
        <f t="shared" si="2"/>
        <v>0</v>
      </c>
      <c r="J36" s="106">
        <f t="shared" si="3"/>
        <v>0</v>
      </c>
      <c r="K36" s="107">
        <f>LOOKUP(J36,{0,65,70,75,80},{5,4,3,2,1})</f>
        <v>5</v>
      </c>
      <c r="L36" s="108" t="str">
        <f t="shared" si="4"/>
        <v>2nd</v>
      </c>
      <c r="M36" s="98"/>
    </row>
    <row r="37" spans="1:13">
      <c r="A37" s="104" t="e">
        <f>HIS!A37</f>
        <v>#REF!</v>
      </c>
      <c r="B37" s="146" t="e">
        <f>HIS!B37</f>
        <v>#REF!</v>
      </c>
      <c r="C37" s="105"/>
      <c r="D37" s="105"/>
      <c r="E37" s="105"/>
      <c r="F37" s="106">
        <f t="shared" si="0"/>
        <v>0</v>
      </c>
      <c r="G37" s="106">
        <f t="shared" si="1"/>
        <v>0</v>
      </c>
      <c r="H37" s="109"/>
      <c r="I37" s="107">
        <f t="shared" si="2"/>
        <v>0</v>
      </c>
      <c r="J37" s="106">
        <f t="shared" si="3"/>
        <v>0</v>
      </c>
      <c r="K37" s="107">
        <f>LOOKUP(J37,{0,65,70,75,80},{5,4,3,2,1})</f>
        <v>5</v>
      </c>
      <c r="L37" s="108" t="str">
        <f t="shared" si="4"/>
        <v>2nd</v>
      </c>
      <c r="M37" s="98"/>
    </row>
    <row r="38" spans="1:13">
      <c r="A38" s="104" t="e">
        <f>HIS!A38</f>
        <v>#REF!</v>
      </c>
      <c r="B38" s="146" t="e">
        <f>HIS!B38</f>
        <v>#REF!</v>
      </c>
      <c r="C38" s="105"/>
      <c r="D38" s="105"/>
      <c r="E38" s="105"/>
      <c r="F38" s="106">
        <f t="shared" si="0"/>
        <v>0</v>
      </c>
      <c r="G38" s="106">
        <f t="shared" si="1"/>
        <v>0</v>
      </c>
      <c r="H38" s="109"/>
      <c r="I38" s="107">
        <f t="shared" si="2"/>
        <v>0</v>
      </c>
      <c r="J38" s="106">
        <f t="shared" si="3"/>
        <v>0</v>
      </c>
      <c r="K38" s="107">
        <f>LOOKUP(J38,{0,65,70,75,80},{5,4,3,2,1})</f>
        <v>5</v>
      </c>
      <c r="L38" s="108" t="str">
        <f t="shared" si="4"/>
        <v>2nd</v>
      </c>
      <c r="M38" s="98"/>
    </row>
    <row r="39" spans="1:13">
      <c r="A39" s="104" t="e">
        <f>HIS!A39</f>
        <v>#REF!</v>
      </c>
      <c r="B39" s="146" t="e">
        <f>HIS!B39</f>
        <v>#REF!</v>
      </c>
      <c r="C39" s="105"/>
      <c r="D39" s="105"/>
      <c r="E39" s="105"/>
      <c r="F39" s="106">
        <f t="shared" si="0"/>
        <v>0</v>
      </c>
      <c r="G39" s="106">
        <f t="shared" si="1"/>
        <v>0</v>
      </c>
      <c r="H39" s="109"/>
      <c r="I39" s="107">
        <f t="shared" si="2"/>
        <v>0</v>
      </c>
      <c r="J39" s="106">
        <f t="shared" si="3"/>
        <v>0</v>
      </c>
      <c r="K39" s="107">
        <f>LOOKUP(J39,{0,65,70,75,80},{5,4,3,2,1})</f>
        <v>5</v>
      </c>
      <c r="L39" s="108" t="str">
        <f t="shared" si="4"/>
        <v>2nd</v>
      </c>
      <c r="M39" s="98"/>
    </row>
    <row r="40" spans="1:13">
      <c r="A40" s="104" t="e">
        <f>HIS!A40</f>
        <v>#REF!</v>
      </c>
      <c r="B40" s="146" t="e">
        <f>HIS!B40</f>
        <v>#REF!</v>
      </c>
      <c r="C40" s="105"/>
      <c r="D40" s="105"/>
      <c r="E40" s="105"/>
      <c r="F40" s="106">
        <f t="shared" si="0"/>
        <v>0</v>
      </c>
      <c r="G40" s="106">
        <f t="shared" si="1"/>
        <v>0</v>
      </c>
      <c r="H40" s="109"/>
      <c r="I40" s="107">
        <f t="shared" si="2"/>
        <v>0</v>
      </c>
      <c r="J40" s="106">
        <f t="shared" si="3"/>
        <v>0</v>
      </c>
      <c r="K40" s="107">
        <f>LOOKUP(J40,{0,65,70,75,80},{5,4,3,2,1})</f>
        <v>5</v>
      </c>
      <c r="L40" s="108" t="str">
        <f t="shared" si="4"/>
        <v>2nd</v>
      </c>
      <c r="M40" s="98"/>
    </row>
    <row r="41" spans="1:13">
      <c r="A41" s="104" t="e">
        <f>HIS!A41</f>
        <v>#REF!</v>
      </c>
      <c r="B41" s="146" t="e">
        <f>HIS!B41</f>
        <v>#REF!</v>
      </c>
      <c r="C41" s="105"/>
      <c r="D41" s="105"/>
      <c r="E41" s="105"/>
      <c r="F41" s="106">
        <f t="shared" si="0"/>
        <v>0</v>
      </c>
      <c r="G41" s="106">
        <f t="shared" si="1"/>
        <v>0</v>
      </c>
      <c r="H41" s="109"/>
      <c r="I41" s="107">
        <f t="shared" si="2"/>
        <v>0</v>
      </c>
      <c r="J41" s="106">
        <f t="shared" si="3"/>
        <v>0</v>
      </c>
      <c r="K41" s="107">
        <f>LOOKUP(J41,{0,65,70,75,80},{5,4,3,2,1})</f>
        <v>5</v>
      </c>
      <c r="L41" s="108" t="str">
        <f t="shared" si="4"/>
        <v>2nd</v>
      </c>
      <c r="M41" s="98"/>
    </row>
    <row r="42" spans="1:13">
      <c r="A42" s="104" t="e">
        <f>HIS!A42</f>
        <v>#REF!</v>
      </c>
      <c r="B42" s="146" t="e">
        <f>HIS!B42</f>
        <v>#REF!</v>
      </c>
      <c r="C42" s="105"/>
      <c r="D42" s="105"/>
      <c r="E42" s="105"/>
      <c r="F42" s="106">
        <f t="shared" si="0"/>
        <v>0</v>
      </c>
      <c r="G42" s="106">
        <f t="shared" si="1"/>
        <v>0</v>
      </c>
      <c r="H42" s="109"/>
      <c r="I42" s="107">
        <f t="shared" si="2"/>
        <v>0</v>
      </c>
      <c r="J42" s="106">
        <f t="shared" si="3"/>
        <v>0</v>
      </c>
      <c r="K42" s="107">
        <f>LOOKUP(J42,{0,65,70,75,80},{5,4,3,2,1})</f>
        <v>5</v>
      </c>
      <c r="L42" s="108" t="str">
        <f t="shared" si="4"/>
        <v>2nd</v>
      </c>
      <c r="M42" s="98"/>
    </row>
    <row r="43" spans="1:13">
      <c r="A43" s="104" t="e">
        <f>HIS!A43</f>
        <v>#REF!</v>
      </c>
      <c r="B43" s="146" t="e">
        <f>HIS!B43</f>
        <v>#REF!</v>
      </c>
      <c r="C43" s="105"/>
      <c r="D43" s="105"/>
      <c r="E43" s="105"/>
      <c r="F43" s="106">
        <f t="shared" si="0"/>
        <v>0</v>
      </c>
      <c r="G43" s="106">
        <f t="shared" si="1"/>
        <v>0</v>
      </c>
      <c r="H43" s="109"/>
      <c r="I43" s="107">
        <f t="shared" si="2"/>
        <v>0</v>
      </c>
      <c r="J43" s="106">
        <f t="shared" si="3"/>
        <v>0</v>
      </c>
      <c r="K43" s="107">
        <f>LOOKUP(J43,{0,65,70,75,80},{5,4,3,2,1})</f>
        <v>5</v>
      </c>
      <c r="L43" s="108" t="str">
        <f t="shared" si="4"/>
        <v>2nd</v>
      </c>
      <c r="M43" s="98"/>
    </row>
    <row r="44" spans="1:13">
      <c r="A44" s="104" t="e">
        <f>HIS!A44</f>
        <v>#REF!</v>
      </c>
      <c r="B44" s="146" t="e">
        <f>HIS!B44</f>
        <v>#REF!</v>
      </c>
      <c r="C44" s="105"/>
      <c r="D44" s="105"/>
      <c r="E44" s="105"/>
      <c r="F44" s="106">
        <f t="shared" si="0"/>
        <v>0</v>
      </c>
      <c r="G44" s="106">
        <f t="shared" si="1"/>
        <v>0</v>
      </c>
      <c r="H44" s="109"/>
      <c r="I44" s="107">
        <f t="shared" si="2"/>
        <v>0</v>
      </c>
      <c r="J44" s="106">
        <f t="shared" si="3"/>
        <v>0</v>
      </c>
      <c r="K44" s="107">
        <f>LOOKUP(J44,{0,65,70,75,80},{5,4,3,2,1})</f>
        <v>5</v>
      </c>
      <c r="L44" s="108" t="str">
        <f t="shared" si="4"/>
        <v>2nd</v>
      </c>
      <c r="M44" s="98"/>
    </row>
    <row r="45" spans="1:13">
      <c r="A45" s="104" t="e">
        <f>HIS!A45</f>
        <v>#REF!</v>
      </c>
      <c r="B45" s="146" t="e">
        <f>HIS!B45</f>
        <v>#REF!</v>
      </c>
      <c r="C45" s="105"/>
      <c r="D45" s="105"/>
      <c r="E45" s="105"/>
      <c r="F45" s="106">
        <f t="shared" si="0"/>
        <v>0</v>
      </c>
      <c r="G45" s="106">
        <f t="shared" si="1"/>
        <v>0</v>
      </c>
      <c r="H45" s="109"/>
      <c r="I45" s="107">
        <f t="shared" si="2"/>
        <v>0</v>
      </c>
      <c r="J45" s="106">
        <f t="shared" si="3"/>
        <v>0</v>
      </c>
      <c r="K45" s="107">
        <f>LOOKUP(J45,{0,65,70,75,80},{5,4,3,2,1})</f>
        <v>5</v>
      </c>
      <c r="L45" s="108" t="str">
        <f t="shared" si="4"/>
        <v>2nd</v>
      </c>
      <c r="M45" s="98"/>
    </row>
    <row r="46" spans="1:13">
      <c r="A46" s="104" t="e">
        <f>HIS!A46</f>
        <v>#REF!</v>
      </c>
      <c r="B46" s="146" t="e">
        <f>HIS!B46</f>
        <v>#REF!</v>
      </c>
      <c r="C46" s="105"/>
      <c r="D46" s="105"/>
      <c r="E46" s="105"/>
      <c r="F46" s="106">
        <f t="shared" si="0"/>
        <v>0</v>
      </c>
      <c r="G46" s="106">
        <f t="shared" si="1"/>
        <v>0</v>
      </c>
      <c r="H46" s="109"/>
      <c r="I46" s="107">
        <f t="shared" si="2"/>
        <v>0</v>
      </c>
      <c r="J46" s="106">
        <f t="shared" si="3"/>
        <v>0</v>
      </c>
      <c r="K46" s="107">
        <f>LOOKUP(J46,{0,65,70,75,80},{5,4,3,2,1})</f>
        <v>5</v>
      </c>
      <c r="L46" s="108" t="str">
        <f t="shared" si="4"/>
        <v>2nd</v>
      </c>
      <c r="M46" s="98"/>
    </row>
    <row r="47" spans="1:13">
      <c r="A47" s="104" t="e">
        <f>HIS!A47</f>
        <v>#REF!</v>
      </c>
      <c r="B47" s="146" t="e">
        <f>HIS!B47</f>
        <v>#REF!</v>
      </c>
      <c r="C47" s="105"/>
      <c r="D47" s="105"/>
      <c r="E47" s="105"/>
      <c r="F47" s="106">
        <f t="shared" si="0"/>
        <v>0</v>
      </c>
      <c r="G47" s="106">
        <f t="shared" si="1"/>
        <v>0</v>
      </c>
      <c r="H47" s="109"/>
      <c r="I47" s="107">
        <f t="shared" si="2"/>
        <v>0</v>
      </c>
      <c r="J47" s="106">
        <f t="shared" si="3"/>
        <v>0</v>
      </c>
      <c r="K47" s="107">
        <f>LOOKUP(J47,{0,65,70,75,80},{5,4,3,2,1})</f>
        <v>5</v>
      </c>
      <c r="L47" s="108" t="str">
        <f t="shared" si="4"/>
        <v>2nd</v>
      </c>
      <c r="M47" s="98"/>
    </row>
    <row r="48" spans="1:13">
      <c r="A48" s="104" t="e">
        <f>HIS!A48</f>
        <v>#REF!</v>
      </c>
      <c r="B48" s="146" t="e">
        <f>HIS!B48</f>
        <v>#REF!</v>
      </c>
      <c r="C48" s="105"/>
      <c r="D48" s="105"/>
      <c r="E48" s="105"/>
      <c r="F48" s="106">
        <f t="shared" si="0"/>
        <v>0</v>
      </c>
      <c r="G48" s="106">
        <f t="shared" si="1"/>
        <v>0</v>
      </c>
      <c r="H48" s="109"/>
      <c r="I48" s="107">
        <f t="shared" si="2"/>
        <v>0</v>
      </c>
      <c r="J48" s="106">
        <f t="shared" si="3"/>
        <v>0</v>
      </c>
      <c r="K48" s="107">
        <f>LOOKUP(J48,{0,65,70,75,80},{5,4,3,2,1})</f>
        <v>5</v>
      </c>
      <c r="L48" s="108" t="str">
        <f t="shared" si="4"/>
        <v>2nd</v>
      </c>
      <c r="M48" s="98"/>
    </row>
    <row r="49" spans="1:13">
      <c r="A49" s="104" t="e">
        <f>HIS!A49</f>
        <v>#REF!</v>
      </c>
      <c r="B49" s="146" t="e">
        <f>HIS!B49</f>
        <v>#REF!</v>
      </c>
      <c r="C49" s="105"/>
      <c r="D49" s="105"/>
      <c r="E49" s="105"/>
      <c r="F49" s="106">
        <f t="shared" si="0"/>
        <v>0</v>
      </c>
      <c r="G49" s="106">
        <f t="shared" si="1"/>
        <v>0</v>
      </c>
      <c r="H49" s="109"/>
      <c r="I49" s="107">
        <f t="shared" si="2"/>
        <v>0</v>
      </c>
      <c r="J49" s="106">
        <f t="shared" si="3"/>
        <v>0</v>
      </c>
      <c r="K49" s="107">
        <f>LOOKUP(J49,{0,65,70,75,80},{5,4,3,2,1})</f>
        <v>5</v>
      </c>
      <c r="L49" s="108" t="str">
        <f t="shared" si="4"/>
        <v>2nd</v>
      </c>
      <c r="M49" s="98"/>
    </row>
    <row r="50" spans="1:13">
      <c r="A50" s="104" t="e">
        <f>HIS!A50</f>
        <v>#REF!</v>
      </c>
      <c r="B50" s="146" t="e">
        <f>HIS!B50</f>
        <v>#REF!</v>
      </c>
      <c r="C50" s="105"/>
      <c r="D50" s="105"/>
      <c r="E50" s="105"/>
      <c r="F50" s="106">
        <f t="shared" si="0"/>
        <v>0</v>
      </c>
      <c r="G50" s="106">
        <f t="shared" si="1"/>
        <v>0</v>
      </c>
      <c r="H50" s="109"/>
      <c r="I50" s="107">
        <f t="shared" si="2"/>
        <v>0</v>
      </c>
      <c r="J50" s="106">
        <f t="shared" si="3"/>
        <v>0</v>
      </c>
      <c r="K50" s="107">
        <f>LOOKUP(J50,{0,65,70,75,80},{5,4,3,2,1})</f>
        <v>5</v>
      </c>
      <c r="L50" s="108" t="str">
        <f t="shared" si="4"/>
        <v>2nd</v>
      </c>
      <c r="M50" s="98"/>
    </row>
    <row r="51" spans="1:13">
      <c r="A51" s="104" t="e">
        <f>HIS!A51</f>
        <v>#REF!</v>
      </c>
      <c r="B51" s="146" t="e">
        <f>HIS!B51</f>
        <v>#REF!</v>
      </c>
      <c r="C51" s="105"/>
      <c r="D51" s="105"/>
      <c r="E51" s="105"/>
      <c r="F51" s="106">
        <f t="shared" si="0"/>
        <v>0</v>
      </c>
      <c r="G51" s="106">
        <f t="shared" si="1"/>
        <v>0</v>
      </c>
      <c r="H51" s="109"/>
      <c r="I51" s="107">
        <f t="shared" si="2"/>
        <v>0</v>
      </c>
      <c r="J51" s="106">
        <f t="shared" si="3"/>
        <v>0</v>
      </c>
      <c r="K51" s="107">
        <f>LOOKUP(J51,{0,65,70,75,80},{5,4,3,2,1})</f>
        <v>5</v>
      </c>
      <c r="L51" s="108" t="str">
        <f t="shared" si="4"/>
        <v>2nd</v>
      </c>
      <c r="M51" s="98"/>
    </row>
    <row r="52" spans="1:13">
      <c r="A52" s="104" t="e">
        <f>HIS!A52</f>
        <v>#REF!</v>
      </c>
      <c r="B52" s="146" t="e">
        <f>HIS!B52</f>
        <v>#REF!</v>
      </c>
      <c r="C52" s="105"/>
      <c r="D52" s="105"/>
      <c r="E52" s="105"/>
      <c r="F52" s="106">
        <f t="shared" si="0"/>
        <v>0</v>
      </c>
      <c r="G52" s="106">
        <f t="shared" si="1"/>
        <v>0</v>
      </c>
      <c r="H52" s="109"/>
      <c r="I52" s="107">
        <f t="shared" si="2"/>
        <v>0</v>
      </c>
      <c r="J52" s="106">
        <f t="shared" si="3"/>
        <v>0</v>
      </c>
      <c r="K52" s="107">
        <f>LOOKUP(J52,{0,65,70,75,80},{5,4,3,2,1})</f>
        <v>5</v>
      </c>
      <c r="L52" s="108" t="str">
        <f t="shared" si="4"/>
        <v>2nd</v>
      </c>
      <c r="M52" s="98"/>
    </row>
    <row r="53" spans="1:13">
      <c r="A53" s="104" t="e">
        <f>HIS!A53</f>
        <v>#REF!</v>
      </c>
      <c r="B53" s="146" t="e">
        <f>HIS!B53</f>
        <v>#REF!</v>
      </c>
      <c r="C53" s="105"/>
      <c r="D53" s="105"/>
      <c r="E53" s="105"/>
      <c r="F53" s="106">
        <f t="shared" si="0"/>
        <v>0</v>
      </c>
      <c r="G53" s="106">
        <f t="shared" si="1"/>
        <v>0</v>
      </c>
      <c r="H53" s="109"/>
      <c r="I53" s="107">
        <f t="shared" si="2"/>
        <v>0</v>
      </c>
      <c r="J53" s="106">
        <f t="shared" si="3"/>
        <v>0</v>
      </c>
      <c r="K53" s="107">
        <f>LOOKUP(J53,{0,65,70,75,80},{5,4,3,2,1})</f>
        <v>5</v>
      </c>
      <c r="L53" s="108" t="str">
        <f t="shared" si="4"/>
        <v>2nd</v>
      </c>
      <c r="M53" s="98"/>
    </row>
    <row r="54" spans="1:13">
      <c r="A54" s="104" t="e">
        <f>HIS!A54</f>
        <v>#REF!</v>
      </c>
      <c r="B54" s="146" t="e">
        <f>HIS!B54</f>
        <v>#REF!</v>
      </c>
      <c r="C54" s="105"/>
      <c r="D54" s="105"/>
      <c r="E54" s="105"/>
      <c r="F54" s="106">
        <f t="shared" si="0"/>
        <v>0</v>
      </c>
      <c r="G54" s="106">
        <f t="shared" si="1"/>
        <v>0</v>
      </c>
      <c r="H54" s="109"/>
      <c r="I54" s="107">
        <f t="shared" si="2"/>
        <v>0</v>
      </c>
      <c r="J54" s="106">
        <f t="shared" si="3"/>
        <v>0</v>
      </c>
      <c r="K54" s="107">
        <f>LOOKUP(J54,{0,65,70,75,80},{5,4,3,2,1})</f>
        <v>5</v>
      </c>
      <c r="L54" s="108" t="str">
        <f t="shared" si="4"/>
        <v>2nd</v>
      </c>
      <c r="M54" s="98"/>
    </row>
    <row r="55" spans="1:13">
      <c r="A55" s="104" t="e">
        <f>HIS!A55</f>
        <v>#REF!</v>
      </c>
      <c r="B55" s="146" t="e">
        <f>HIS!B55</f>
        <v>#REF!</v>
      </c>
      <c r="C55" s="105"/>
      <c r="D55" s="105"/>
      <c r="E55" s="105"/>
      <c r="F55" s="106">
        <f t="shared" si="0"/>
        <v>0</v>
      </c>
      <c r="G55" s="106">
        <f t="shared" si="1"/>
        <v>0</v>
      </c>
      <c r="H55" s="109"/>
      <c r="I55" s="107">
        <f t="shared" si="2"/>
        <v>0</v>
      </c>
      <c r="J55" s="106">
        <f t="shared" si="3"/>
        <v>0</v>
      </c>
      <c r="K55" s="107">
        <f>LOOKUP(J55,{0,65,70,75,80},{5,4,3,2,1})</f>
        <v>5</v>
      </c>
      <c r="L55" s="108" t="str">
        <f t="shared" si="4"/>
        <v>2nd</v>
      </c>
      <c r="M55" s="98"/>
    </row>
    <row r="56" spans="1:13">
      <c r="A56" s="104" t="e">
        <f>HIS!A56</f>
        <v>#REF!</v>
      </c>
      <c r="B56" s="146" t="e">
        <f>HIS!B56</f>
        <v>#REF!</v>
      </c>
      <c r="C56" s="105"/>
      <c r="D56" s="105"/>
      <c r="E56" s="105"/>
      <c r="F56" s="106">
        <f t="shared" si="0"/>
        <v>0</v>
      </c>
      <c r="G56" s="106">
        <f t="shared" si="1"/>
        <v>0</v>
      </c>
      <c r="H56" s="109"/>
      <c r="I56" s="107">
        <f t="shared" si="2"/>
        <v>0</v>
      </c>
      <c r="J56" s="106">
        <f t="shared" si="3"/>
        <v>0</v>
      </c>
      <c r="K56" s="107">
        <f>LOOKUP(J56,{0,65,70,75,80},{5,4,3,2,1})</f>
        <v>5</v>
      </c>
      <c r="L56" s="108" t="str">
        <f t="shared" si="4"/>
        <v>2nd</v>
      </c>
      <c r="M56" s="98"/>
    </row>
    <row r="57" spans="1:13">
      <c r="A57" s="104" t="e">
        <f>HIS!A57</f>
        <v>#REF!</v>
      </c>
      <c r="B57" s="146" t="e">
        <f>HIS!B57</f>
        <v>#REF!</v>
      </c>
      <c r="C57" s="105"/>
      <c r="D57" s="105"/>
      <c r="E57" s="105"/>
      <c r="F57" s="106">
        <f t="shared" si="0"/>
        <v>0</v>
      </c>
      <c r="G57" s="106">
        <f t="shared" si="1"/>
        <v>0</v>
      </c>
      <c r="H57" s="109"/>
      <c r="I57" s="107">
        <f t="shared" si="2"/>
        <v>0</v>
      </c>
      <c r="J57" s="106">
        <f t="shared" si="3"/>
        <v>0</v>
      </c>
      <c r="K57" s="107">
        <f>LOOKUP(J57,{0,65,70,75,80},{5,4,3,2,1})</f>
        <v>5</v>
      </c>
      <c r="L57" s="108" t="str">
        <f t="shared" si="4"/>
        <v>2nd</v>
      </c>
      <c r="M57" s="98"/>
    </row>
    <row r="58" spans="1:13">
      <c r="A58" s="104" t="e">
        <f>HIS!A58</f>
        <v>#REF!</v>
      </c>
      <c r="B58" s="146" t="e">
        <f>HIS!B58</f>
        <v>#REF!</v>
      </c>
      <c r="C58" s="105"/>
      <c r="D58" s="105"/>
      <c r="E58" s="105"/>
      <c r="F58" s="106">
        <f t="shared" si="0"/>
        <v>0</v>
      </c>
      <c r="G58" s="106">
        <f t="shared" si="1"/>
        <v>0</v>
      </c>
      <c r="H58" s="109"/>
      <c r="I58" s="107">
        <f t="shared" si="2"/>
        <v>0</v>
      </c>
      <c r="J58" s="106">
        <f t="shared" si="3"/>
        <v>0</v>
      </c>
      <c r="K58" s="107">
        <f>LOOKUP(J58,{0,65,70,75,80},{5,4,3,2,1})</f>
        <v>5</v>
      </c>
      <c r="L58" s="108" t="str">
        <f t="shared" si="4"/>
        <v>2nd</v>
      </c>
      <c r="M58" s="98"/>
    </row>
    <row r="59" spans="1:13">
      <c r="A59" s="104" t="e">
        <f>HIS!A59</f>
        <v>#REF!</v>
      </c>
      <c r="B59" s="146" t="e">
        <f>HIS!B59</f>
        <v>#REF!</v>
      </c>
      <c r="C59" s="105"/>
      <c r="D59" s="105"/>
      <c r="E59" s="105"/>
      <c r="F59" s="106">
        <f t="shared" si="0"/>
        <v>0</v>
      </c>
      <c r="G59" s="106">
        <f t="shared" si="1"/>
        <v>0</v>
      </c>
      <c r="H59" s="109"/>
      <c r="I59" s="107">
        <f t="shared" si="2"/>
        <v>0</v>
      </c>
      <c r="J59" s="106">
        <f t="shared" si="3"/>
        <v>0</v>
      </c>
      <c r="K59" s="107">
        <f>LOOKUP(J59,{0,65,70,75,80},{5,4,3,2,1})</f>
        <v>5</v>
      </c>
      <c r="L59" s="108" t="str">
        <f t="shared" si="4"/>
        <v>2nd</v>
      </c>
      <c r="M59" s="98"/>
    </row>
    <row r="60" spans="1:13">
      <c r="A60" s="104" t="e">
        <f>HIS!A60</f>
        <v>#REF!</v>
      </c>
      <c r="B60" s="146" t="e">
        <f>HIS!B60</f>
        <v>#REF!</v>
      </c>
      <c r="C60" s="105"/>
      <c r="D60" s="105"/>
      <c r="E60" s="105"/>
      <c r="F60" s="106">
        <f t="shared" si="0"/>
        <v>0</v>
      </c>
      <c r="G60" s="106">
        <f t="shared" si="1"/>
        <v>0</v>
      </c>
      <c r="H60" s="109"/>
      <c r="I60" s="107">
        <f t="shared" si="2"/>
        <v>0</v>
      </c>
      <c r="J60" s="106">
        <f t="shared" si="3"/>
        <v>0</v>
      </c>
      <c r="K60" s="107">
        <f>LOOKUP(J60,{0,65,70,75,80},{5,4,3,2,1})</f>
        <v>5</v>
      </c>
      <c r="L60" s="108" t="str">
        <f t="shared" si="4"/>
        <v>2nd</v>
      </c>
      <c r="M60" s="98"/>
    </row>
    <row r="61" spans="1:13">
      <c r="A61" s="104" t="e">
        <f>HIS!A61</f>
        <v>#REF!</v>
      </c>
      <c r="B61" s="146" t="e">
        <f>HIS!B61</f>
        <v>#REF!</v>
      </c>
      <c r="C61" s="105"/>
      <c r="D61" s="105"/>
      <c r="E61" s="105"/>
      <c r="F61" s="106">
        <f t="shared" si="0"/>
        <v>0</v>
      </c>
      <c r="G61" s="106">
        <f t="shared" si="1"/>
        <v>0</v>
      </c>
      <c r="H61" s="109"/>
      <c r="I61" s="107">
        <f t="shared" si="2"/>
        <v>0</v>
      </c>
      <c r="J61" s="106">
        <f t="shared" si="3"/>
        <v>0</v>
      </c>
      <c r="K61" s="107">
        <f>LOOKUP(J61,{0,65,70,75,80},{5,4,3,2,1})</f>
        <v>5</v>
      </c>
      <c r="L61" s="108" t="str">
        <f t="shared" si="4"/>
        <v>2nd</v>
      </c>
      <c r="M61" s="98"/>
    </row>
    <row r="62" spans="1:13">
      <c r="A62" s="104" t="e">
        <f>HIS!A62</f>
        <v>#REF!</v>
      </c>
      <c r="B62" s="146" t="e">
        <f>HIS!B62</f>
        <v>#REF!</v>
      </c>
      <c r="C62" s="105"/>
      <c r="D62" s="105"/>
      <c r="E62" s="105"/>
      <c r="F62" s="106">
        <f t="shared" si="0"/>
        <v>0</v>
      </c>
      <c r="G62" s="106">
        <f t="shared" si="1"/>
        <v>0</v>
      </c>
      <c r="H62" s="109"/>
      <c r="I62" s="107">
        <f t="shared" si="2"/>
        <v>0</v>
      </c>
      <c r="J62" s="106">
        <f t="shared" si="3"/>
        <v>0</v>
      </c>
      <c r="K62" s="107">
        <f>LOOKUP(J62,{0,65,70,75,80},{5,4,3,2,1})</f>
        <v>5</v>
      </c>
      <c r="L62" s="108" t="str">
        <f t="shared" si="4"/>
        <v>2nd</v>
      </c>
      <c r="M62" s="98"/>
    </row>
    <row r="63" spans="1:13">
      <c r="A63" s="104" t="e">
        <f>HIS!A63</f>
        <v>#REF!</v>
      </c>
      <c r="B63" s="146" t="e">
        <f>HIS!B63</f>
        <v>#REF!</v>
      </c>
      <c r="C63" s="105"/>
      <c r="D63" s="105"/>
      <c r="E63" s="105"/>
      <c r="F63" s="106">
        <f t="shared" si="0"/>
        <v>0</v>
      </c>
      <c r="G63" s="106">
        <f t="shared" si="1"/>
        <v>0</v>
      </c>
      <c r="H63" s="109"/>
      <c r="I63" s="107">
        <f t="shared" si="2"/>
        <v>0</v>
      </c>
      <c r="J63" s="106">
        <f t="shared" si="3"/>
        <v>0</v>
      </c>
      <c r="K63" s="107">
        <f>LOOKUP(J63,{0,65,70,75,80},{5,4,3,2,1})</f>
        <v>5</v>
      </c>
      <c r="L63" s="108" t="str">
        <f t="shared" si="4"/>
        <v>2nd</v>
      </c>
      <c r="M63" s="98"/>
    </row>
    <row r="64" spans="1:13">
      <c r="A64" s="104" t="e">
        <f>HIS!A64</f>
        <v>#REF!</v>
      </c>
      <c r="B64" s="146" t="e">
        <f>HIS!B64</f>
        <v>#REF!</v>
      </c>
      <c r="C64" s="105"/>
      <c r="D64" s="105"/>
      <c r="E64" s="105"/>
      <c r="F64" s="106">
        <f t="shared" si="0"/>
        <v>0</v>
      </c>
      <c r="G64" s="106">
        <f t="shared" si="1"/>
        <v>0</v>
      </c>
      <c r="H64" s="109"/>
      <c r="I64" s="107">
        <f t="shared" si="2"/>
        <v>0</v>
      </c>
      <c r="J64" s="106">
        <f t="shared" si="3"/>
        <v>0</v>
      </c>
      <c r="K64" s="107">
        <f>LOOKUP(J64,{0,65,70,75,80},{5,4,3,2,1})</f>
        <v>5</v>
      </c>
      <c r="L64" s="108" t="str">
        <f t="shared" si="4"/>
        <v>2nd</v>
      </c>
      <c r="M64" s="98"/>
    </row>
    <row r="65" spans="1:13">
      <c r="A65" s="104" t="e">
        <f>HIS!A65</f>
        <v>#REF!</v>
      </c>
      <c r="B65" s="146" t="e">
        <f>HIS!B65</f>
        <v>#REF!</v>
      </c>
      <c r="C65" s="105"/>
      <c r="D65" s="105"/>
      <c r="E65" s="105"/>
      <c r="F65" s="106">
        <f t="shared" si="0"/>
        <v>0</v>
      </c>
      <c r="G65" s="106">
        <f t="shared" si="1"/>
        <v>0</v>
      </c>
      <c r="H65" s="109"/>
      <c r="I65" s="107">
        <f t="shared" si="2"/>
        <v>0</v>
      </c>
      <c r="J65" s="106">
        <f t="shared" si="3"/>
        <v>0</v>
      </c>
      <c r="K65" s="107">
        <f>LOOKUP(J65,{0,65,70,75,80},{5,4,3,2,1})</f>
        <v>5</v>
      </c>
      <c r="L65" s="108" t="str">
        <f t="shared" si="4"/>
        <v>2nd</v>
      </c>
      <c r="M65" s="98"/>
    </row>
    <row r="66" spans="1:13">
      <c r="A66" s="104" t="e">
        <f>HIS!A66</f>
        <v>#REF!</v>
      </c>
      <c r="B66" s="146" t="e">
        <f>HIS!B66</f>
        <v>#REF!</v>
      </c>
      <c r="C66" s="105"/>
      <c r="D66" s="105"/>
      <c r="E66" s="105"/>
      <c r="F66" s="106">
        <f t="shared" si="0"/>
        <v>0</v>
      </c>
      <c r="G66" s="106">
        <f t="shared" si="1"/>
        <v>0</v>
      </c>
      <c r="H66" s="109"/>
      <c r="I66" s="107">
        <f t="shared" si="2"/>
        <v>0</v>
      </c>
      <c r="J66" s="106">
        <f t="shared" si="3"/>
        <v>0</v>
      </c>
      <c r="K66" s="107">
        <f>LOOKUP(J66,{0,65,70,75,80},{5,4,3,2,1})</f>
        <v>5</v>
      </c>
      <c r="L66" s="108" t="str">
        <f t="shared" si="4"/>
        <v>2nd</v>
      </c>
      <c r="M66" s="98"/>
    </row>
    <row r="67" spans="1:13">
      <c r="A67" s="104" t="e">
        <f>HIS!A67</f>
        <v>#REF!</v>
      </c>
      <c r="B67" s="146" t="e">
        <f>HIS!B67</f>
        <v>#REF!</v>
      </c>
      <c r="C67" s="105"/>
      <c r="D67" s="105"/>
      <c r="E67" s="105"/>
      <c r="F67" s="106">
        <f t="shared" si="0"/>
        <v>0</v>
      </c>
      <c r="G67" s="106">
        <f t="shared" si="1"/>
        <v>0</v>
      </c>
      <c r="H67" s="109"/>
      <c r="I67" s="107">
        <f t="shared" si="2"/>
        <v>0</v>
      </c>
      <c r="J67" s="106">
        <f t="shared" si="3"/>
        <v>0</v>
      </c>
      <c r="K67" s="107">
        <f>LOOKUP(J67,{0,65,70,75,80},{5,4,3,2,1})</f>
        <v>5</v>
      </c>
      <c r="L67" s="108" t="str">
        <f t="shared" si="4"/>
        <v>2nd</v>
      </c>
      <c r="M67" s="98"/>
    </row>
    <row r="68" spans="1:13">
      <c r="A68" s="104" t="e">
        <f>HIS!A68</f>
        <v>#REF!</v>
      </c>
      <c r="B68" s="146" t="e">
        <f>HIS!B68</f>
        <v>#REF!</v>
      </c>
      <c r="C68" s="105"/>
      <c r="D68" s="105"/>
      <c r="E68" s="105"/>
      <c r="F68" s="106">
        <f t="shared" ref="F68:F102" si="5">SUM(C68,D68,E68)</f>
        <v>0</v>
      </c>
      <c r="G68" s="106">
        <f t="shared" ref="G68:G102" si="6">F68/100*50</f>
        <v>0</v>
      </c>
      <c r="H68" s="109"/>
      <c r="I68" s="107">
        <f t="shared" ref="I68:I102" si="7">H68/100*50</f>
        <v>0</v>
      </c>
      <c r="J68" s="106">
        <f t="shared" ref="J68:J102" si="8">I68+G68</f>
        <v>0</v>
      </c>
      <c r="K68" s="107">
        <f>LOOKUP(J68,{0,65,70,75,80},{5,4,3,2,1})</f>
        <v>5</v>
      </c>
      <c r="L68" s="108" t="str">
        <f t="shared" ref="L68:L102" si="9">CHOOSE(RANK(J68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68" s="98"/>
    </row>
    <row r="69" spans="1:13">
      <c r="A69" s="104" t="e">
        <f>HIS!A69</f>
        <v>#REF!</v>
      </c>
      <c r="B69" s="146" t="e">
        <f>HIS!B69</f>
        <v>#REF!</v>
      </c>
      <c r="C69" s="105"/>
      <c r="D69" s="105"/>
      <c r="E69" s="105"/>
      <c r="F69" s="106">
        <f t="shared" si="5"/>
        <v>0</v>
      </c>
      <c r="G69" s="106">
        <f t="shared" si="6"/>
        <v>0</v>
      </c>
      <c r="H69" s="109"/>
      <c r="I69" s="107">
        <f t="shared" si="7"/>
        <v>0</v>
      </c>
      <c r="J69" s="106">
        <f t="shared" si="8"/>
        <v>0</v>
      </c>
      <c r="K69" s="107">
        <f>LOOKUP(J69,{0,65,70,75,80},{5,4,3,2,1})</f>
        <v>5</v>
      </c>
      <c r="L69" s="108" t="str">
        <f t="shared" si="9"/>
        <v>2nd</v>
      </c>
      <c r="M69" s="98"/>
    </row>
    <row r="70" spans="1:13">
      <c r="A70" s="104" t="e">
        <f>HIS!A70</f>
        <v>#REF!</v>
      </c>
      <c r="B70" s="146" t="e">
        <f>HIS!B70</f>
        <v>#REF!</v>
      </c>
      <c r="C70" s="105"/>
      <c r="D70" s="105"/>
      <c r="E70" s="105"/>
      <c r="F70" s="106">
        <f t="shared" si="5"/>
        <v>0</v>
      </c>
      <c r="G70" s="106">
        <f t="shared" si="6"/>
        <v>0</v>
      </c>
      <c r="H70" s="109"/>
      <c r="I70" s="107">
        <f t="shared" si="7"/>
        <v>0</v>
      </c>
      <c r="J70" s="106">
        <f t="shared" si="8"/>
        <v>0</v>
      </c>
      <c r="K70" s="107">
        <f>LOOKUP(J70,{0,65,70,75,80},{5,4,3,2,1})</f>
        <v>5</v>
      </c>
      <c r="L70" s="108" t="str">
        <f t="shared" si="9"/>
        <v>2nd</v>
      </c>
      <c r="M70" s="98"/>
    </row>
    <row r="71" spans="1:13">
      <c r="A71" s="104" t="e">
        <f>HIS!A71</f>
        <v>#REF!</v>
      </c>
      <c r="B71" s="146" t="e">
        <f>HIS!B71</f>
        <v>#REF!</v>
      </c>
      <c r="C71" s="105"/>
      <c r="D71" s="105"/>
      <c r="E71" s="105"/>
      <c r="F71" s="106">
        <f t="shared" si="5"/>
        <v>0</v>
      </c>
      <c r="G71" s="106">
        <f t="shared" si="6"/>
        <v>0</v>
      </c>
      <c r="H71" s="109"/>
      <c r="I71" s="107">
        <f t="shared" si="7"/>
        <v>0</v>
      </c>
      <c r="J71" s="106">
        <f t="shared" si="8"/>
        <v>0</v>
      </c>
      <c r="K71" s="107">
        <f>LOOKUP(J71,{0,65,70,75,80},{5,4,3,2,1})</f>
        <v>5</v>
      </c>
      <c r="L71" s="108" t="str">
        <f t="shared" si="9"/>
        <v>2nd</v>
      </c>
      <c r="M71" s="98"/>
    </row>
    <row r="72" spans="1:13">
      <c r="A72" s="104" t="e">
        <f>HIS!A72</f>
        <v>#REF!</v>
      </c>
      <c r="B72" s="146" t="e">
        <f>HIS!B72</f>
        <v>#REF!</v>
      </c>
      <c r="C72" s="105"/>
      <c r="D72" s="105"/>
      <c r="E72" s="105"/>
      <c r="F72" s="106">
        <f t="shared" si="5"/>
        <v>0</v>
      </c>
      <c r="G72" s="106">
        <f t="shared" si="6"/>
        <v>0</v>
      </c>
      <c r="H72" s="109"/>
      <c r="I72" s="107">
        <f t="shared" si="7"/>
        <v>0</v>
      </c>
      <c r="J72" s="106">
        <f t="shared" si="8"/>
        <v>0</v>
      </c>
      <c r="K72" s="107">
        <f>LOOKUP(J72,{0,65,70,75,80},{5,4,3,2,1})</f>
        <v>5</v>
      </c>
      <c r="L72" s="108" t="str">
        <f t="shared" si="9"/>
        <v>2nd</v>
      </c>
      <c r="M72" s="98"/>
    </row>
    <row r="73" spans="1:13">
      <c r="A73" s="104" t="e">
        <f>HIS!A73</f>
        <v>#REF!</v>
      </c>
      <c r="B73" s="146" t="e">
        <f>HIS!B73</f>
        <v>#REF!</v>
      </c>
      <c r="C73" s="105"/>
      <c r="D73" s="105"/>
      <c r="E73" s="105"/>
      <c r="F73" s="106">
        <f t="shared" si="5"/>
        <v>0</v>
      </c>
      <c r="G73" s="106">
        <f t="shared" si="6"/>
        <v>0</v>
      </c>
      <c r="H73" s="109"/>
      <c r="I73" s="107">
        <f t="shared" si="7"/>
        <v>0</v>
      </c>
      <c r="J73" s="106">
        <f t="shared" si="8"/>
        <v>0</v>
      </c>
      <c r="K73" s="107">
        <f>LOOKUP(J73,{0,65,70,75,80},{5,4,3,2,1})</f>
        <v>5</v>
      </c>
      <c r="L73" s="108" t="str">
        <f t="shared" si="9"/>
        <v>2nd</v>
      </c>
      <c r="M73" s="98"/>
    </row>
    <row r="74" spans="1:13">
      <c r="A74" s="104" t="e">
        <f>HIS!A74</f>
        <v>#REF!</v>
      </c>
      <c r="B74" s="146" t="e">
        <f>HIS!B74</f>
        <v>#REF!</v>
      </c>
      <c r="C74" s="105"/>
      <c r="D74" s="105"/>
      <c r="E74" s="105"/>
      <c r="F74" s="106">
        <f t="shared" si="5"/>
        <v>0</v>
      </c>
      <c r="G74" s="106">
        <f t="shared" si="6"/>
        <v>0</v>
      </c>
      <c r="H74" s="109"/>
      <c r="I74" s="107">
        <f t="shared" si="7"/>
        <v>0</v>
      </c>
      <c r="J74" s="106">
        <f t="shared" si="8"/>
        <v>0</v>
      </c>
      <c r="K74" s="107">
        <f>LOOKUP(J74,{0,65,70,75,80},{5,4,3,2,1})</f>
        <v>5</v>
      </c>
      <c r="L74" s="108" t="str">
        <f t="shared" si="9"/>
        <v>2nd</v>
      </c>
      <c r="M74" s="98"/>
    </row>
    <row r="75" spans="1:13">
      <c r="A75" s="104" t="e">
        <f>HIS!A75</f>
        <v>#REF!</v>
      </c>
      <c r="B75" s="146" t="e">
        <f>HIS!B75</f>
        <v>#REF!</v>
      </c>
      <c r="C75" s="105"/>
      <c r="D75" s="105"/>
      <c r="E75" s="105"/>
      <c r="F75" s="106">
        <f t="shared" si="5"/>
        <v>0</v>
      </c>
      <c r="G75" s="106">
        <f t="shared" si="6"/>
        <v>0</v>
      </c>
      <c r="H75" s="109"/>
      <c r="I75" s="107">
        <f t="shared" si="7"/>
        <v>0</v>
      </c>
      <c r="J75" s="106">
        <f t="shared" si="8"/>
        <v>0</v>
      </c>
      <c r="K75" s="107">
        <f>LOOKUP(J75,{0,65,70,75,80},{5,4,3,2,1})</f>
        <v>5</v>
      </c>
      <c r="L75" s="108" t="str">
        <f t="shared" si="9"/>
        <v>2nd</v>
      </c>
      <c r="M75" s="98"/>
    </row>
    <row r="76" spans="1:13">
      <c r="A76" s="104" t="e">
        <f>HIS!A76</f>
        <v>#REF!</v>
      </c>
      <c r="B76" s="146" t="e">
        <f>HIS!B76</f>
        <v>#REF!</v>
      </c>
      <c r="C76" s="105"/>
      <c r="D76" s="105"/>
      <c r="E76" s="105"/>
      <c r="F76" s="106">
        <f t="shared" si="5"/>
        <v>0</v>
      </c>
      <c r="G76" s="106">
        <f t="shared" si="6"/>
        <v>0</v>
      </c>
      <c r="H76" s="109"/>
      <c r="I76" s="107">
        <f t="shared" si="7"/>
        <v>0</v>
      </c>
      <c r="J76" s="106">
        <f t="shared" si="8"/>
        <v>0</v>
      </c>
      <c r="K76" s="107">
        <f>LOOKUP(J76,{0,65,70,75,80},{5,4,3,2,1})</f>
        <v>5</v>
      </c>
      <c r="L76" s="108" t="str">
        <f t="shared" si="9"/>
        <v>2nd</v>
      </c>
      <c r="M76" s="98"/>
    </row>
    <row r="77" spans="1:13">
      <c r="A77" s="104" t="e">
        <f>HIS!A77</f>
        <v>#REF!</v>
      </c>
      <c r="B77" s="146" t="e">
        <f>HIS!B77</f>
        <v>#REF!</v>
      </c>
      <c r="C77" s="105"/>
      <c r="D77" s="105"/>
      <c r="E77" s="105"/>
      <c r="F77" s="106">
        <f t="shared" si="5"/>
        <v>0</v>
      </c>
      <c r="G77" s="106">
        <f t="shared" si="6"/>
        <v>0</v>
      </c>
      <c r="H77" s="109"/>
      <c r="I77" s="107">
        <f t="shared" si="7"/>
        <v>0</v>
      </c>
      <c r="J77" s="106">
        <f t="shared" si="8"/>
        <v>0</v>
      </c>
      <c r="K77" s="107">
        <f>LOOKUP(J77,{0,65,70,75,80},{5,4,3,2,1})</f>
        <v>5</v>
      </c>
      <c r="L77" s="108" t="str">
        <f t="shared" si="9"/>
        <v>2nd</v>
      </c>
      <c r="M77" s="98"/>
    </row>
    <row r="78" spans="1:13">
      <c r="A78" s="104" t="e">
        <f>HIS!A78</f>
        <v>#REF!</v>
      </c>
      <c r="B78" s="146" t="e">
        <f>HIS!B78</f>
        <v>#REF!</v>
      </c>
      <c r="C78" s="105"/>
      <c r="D78" s="105"/>
      <c r="E78" s="105"/>
      <c r="F78" s="106">
        <f t="shared" si="5"/>
        <v>0</v>
      </c>
      <c r="G78" s="106">
        <f t="shared" si="6"/>
        <v>0</v>
      </c>
      <c r="H78" s="109"/>
      <c r="I78" s="107">
        <f t="shared" si="7"/>
        <v>0</v>
      </c>
      <c r="J78" s="106">
        <f t="shared" si="8"/>
        <v>0</v>
      </c>
      <c r="K78" s="107">
        <f>LOOKUP(J78,{0,65,70,75,80},{5,4,3,2,1})</f>
        <v>5</v>
      </c>
      <c r="L78" s="108" t="str">
        <f t="shared" si="9"/>
        <v>2nd</v>
      </c>
      <c r="M78" s="98"/>
    </row>
    <row r="79" spans="1:13">
      <c r="A79" s="104" t="e">
        <f>HIS!A79</f>
        <v>#REF!</v>
      </c>
      <c r="B79" s="146" t="e">
        <f>HIS!B79</f>
        <v>#REF!</v>
      </c>
      <c r="C79" s="105"/>
      <c r="D79" s="105"/>
      <c r="E79" s="105"/>
      <c r="F79" s="106">
        <f t="shared" si="5"/>
        <v>0</v>
      </c>
      <c r="G79" s="106">
        <f t="shared" si="6"/>
        <v>0</v>
      </c>
      <c r="H79" s="109"/>
      <c r="I79" s="107">
        <f t="shared" si="7"/>
        <v>0</v>
      </c>
      <c r="J79" s="106">
        <f t="shared" si="8"/>
        <v>0</v>
      </c>
      <c r="K79" s="107">
        <f>LOOKUP(J79,{0,65,70,75,80},{5,4,3,2,1})</f>
        <v>5</v>
      </c>
      <c r="L79" s="108" t="str">
        <f t="shared" si="9"/>
        <v>2nd</v>
      </c>
      <c r="M79" s="98"/>
    </row>
    <row r="80" spans="1:13">
      <c r="A80" s="104" t="e">
        <f>HIS!A80</f>
        <v>#REF!</v>
      </c>
      <c r="B80" s="146" t="e">
        <f>HIS!B80</f>
        <v>#REF!</v>
      </c>
      <c r="C80" s="105"/>
      <c r="D80" s="105"/>
      <c r="E80" s="105"/>
      <c r="F80" s="106">
        <f t="shared" si="5"/>
        <v>0</v>
      </c>
      <c r="G80" s="106">
        <f t="shared" si="6"/>
        <v>0</v>
      </c>
      <c r="H80" s="109"/>
      <c r="I80" s="107">
        <f t="shared" si="7"/>
        <v>0</v>
      </c>
      <c r="J80" s="106">
        <f t="shared" si="8"/>
        <v>0</v>
      </c>
      <c r="K80" s="107">
        <f>LOOKUP(J80,{0,65,70,75,80},{5,4,3,2,1})</f>
        <v>5</v>
      </c>
      <c r="L80" s="108" t="str">
        <f t="shared" si="9"/>
        <v>2nd</v>
      </c>
      <c r="M80" s="98"/>
    </row>
    <row r="81" spans="1:13">
      <c r="A81" s="104" t="e">
        <f>HIS!A81</f>
        <v>#REF!</v>
      </c>
      <c r="B81" s="146" t="e">
        <f>HIS!B81</f>
        <v>#REF!</v>
      </c>
      <c r="C81" s="105"/>
      <c r="D81" s="105"/>
      <c r="E81" s="105"/>
      <c r="F81" s="106">
        <f t="shared" si="5"/>
        <v>0</v>
      </c>
      <c r="G81" s="106">
        <f t="shared" si="6"/>
        <v>0</v>
      </c>
      <c r="H81" s="109"/>
      <c r="I81" s="107">
        <f t="shared" si="7"/>
        <v>0</v>
      </c>
      <c r="J81" s="106">
        <f t="shared" si="8"/>
        <v>0</v>
      </c>
      <c r="K81" s="107">
        <f>LOOKUP(J81,{0,65,70,75,80},{5,4,3,2,1})</f>
        <v>5</v>
      </c>
      <c r="L81" s="108" t="str">
        <f t="shared" si="9"/>
        <v>2nd</v>
      </c>
      <c r="M81" s="98"/>
    </row>
    <row r="82" spans="1:13">
      <c r="A82" s="104" t="e">
        <f>HIS!A82</f>
        <v>#REF!</v>
      </c>
      <c r="B82" s="146" t="e">
        <f>HIS!B82</f>
        <v>#REF!</v>
      </c>
      <c r="C82" s="105"/>
      <c r="D82" s="105"/>
      <c r="E82" s="105"/>
      <c r="F82" s="106">
        <f t="shared" si="5"/>
        <v>0</v>
      </c>
      <c r="G82" s="106">
        <f t="shared" si="6"/>
        <v>0</v>
      </c>
      <c r="H82" s="109"/>
      <c r="I82" s="107">
        <f t="shared" si="7"/>
        <v>0</v>
      </c>
      <c r="J82" s="106">
        <f t="shared" si="8"/>
        <v>0</v>
      </c>
      <c r="K82" s="107">
        <f>LOOKUP(J82,{0,65,70,75,80},{5,4,3,2,1})</f>
        <v>5</v>
      </c>
      <c r="L82" s="108" t="str">
        <f t="shared" si="9"/>
        <v>2nd</v>
      </c>
      <c r="M82" s="98"/>
    </row>
    <row r="83" spans="1:13">
      <c r="A83" s="104" t="e">
        <f>HIS!A83</f>
        <v>#REF!</v>
      </c>
      <c r="B83" s="146" t="e">
        <f>HIS!B83</f>
        <v>#REF!</v>
      </c>
      <c r="C83" s="105"/>
      <c r="D83" s="105"/>
      <c r="E83" s="105"/>
      <c r="F83" s="106">
        <f t="shared" si="5"/>
        <v>0</v>
      </c>
      <c r="G83" s="106">
        <f t="shared" si="6"/>
        <v>0</v>
      </c>
      <c r="H83" s="109"/>
      <c r="I83" s="107">
        <f t="shared" si="7"/>
        <v>0</v>
      </c>
      <c r="J83" s="106">
        <f t="shared" si="8"/>
        <v>0</v>
      </c>
      <c r="K83" s="107">
        <f>LOOKUP(J83,{0,65,70,75,80},{5,4,3,2,1})</f>
        <v>5</v>
      </c>
      <c r="L83" s="108" t="str">
        <f t="shared" si="9"/>
        <v>2nd</v>
      </c>
      <c r="M83" s="98"/>
    </row>
    <row r="84" spans="1:13">
      <c r="A84" s="104" t="e">
        <f>HIS!A84</f>
        <v>#REF!</v>
      </c>
      <c r="B84" s="146" t="e">
        <f>HIS!B84</f>
        <v>#REF!</v>
      </c>
      <c r="C84" s="105"/>
      <c r="D84" s="105"/>
      <c r="E84" s="105"/>
      <c r="F84" s="106">
        <f t="shared" si="5"/>
        <v>0</v>
      </c>
      <c r="G84" s="106">
        <f t="shared" si="6"/>
        <v>0</v>
      </c>
      <c r="H84" s="109"/>
      <c r="I84" s="107">
        <f t="shared" si="7"/>
        <v>0</v>
      </c>
      <c r="J84" s="106">
        <f t="shared" si="8"/>
        <v>0</v>
      </c>
      <c r="K84" s="107">
        <f>LOOKUP(J84,{0,65,70,75,80},{5,4,3,2,1})</f>
        <v>5</v>
      </c>
      <c r="L84" s="108" t="str">
        <f t="shared" si="9"/>
        <v>2nd</v>
      </c>
      <c r="M84" s="98"/>
    </row>
    <row r="85" spans="1:13">
      <c r="A85" s="104" t="e">
        <f>HIS!A85</f>
        <v>#REF!</v>
      </c>
      <c r="B85" s="146" t="e">
        <f>HIS!B85</f>
        <v>#REF!</v>
      </c>
      <c r="C85" s="105"/>
      <c r="D85" s="105"/>
      <c r="E85" s="105"/>
      <c r="F85" s="106">
        <f t="shared" si="5"/>
        <v>0</v>
      </c>
      <c r="G85" s="106">
        <f t="shared" si="6"/>
        <v>0</v>
      </c>
      <c r="H85" s="109"/>
      <c r="I85" s="107">
        <f t="shared" si="7"/>
        <v>0</v>
      </c>
      <c r="J85" s="106">
        <f t="shared" si="8"/>
        <v>0</v>
      </c>
      <c r="K85" s="107">
        <f>LOOKUP(J85,{0,65,70,75,80},{5,4,3,2,1})</f>
        <v>5</v>
      </c>
      <c r="L85" s="108" t="str">
        <f t="shared" si="9"/>
        <v>2nd</v>
      </c>
      <c r="M85" s="98"/>
    </row>
    <row r="86" spans="1:13">
      <c r="A86" s="104" t="e">
        <f>HIS!A86</f>
        <v>#REF!</v>
      </c>
      <c r="B86" s="146" t="e">
        <f>HIS!B86</f>
        <v>#REF!</v>
      </c>
      <c r="C86" s="105"/>
      <c r="D86" s="105"/>
      <c r="E86" s="105"/>
      <c r="F86" s="106">
        <f t="shared" si="5"/>
        <v>0</v>
      </c>
      <c r="G86" s="106">
        <f t="shared" si="6"/>
        <v>0</v>
      </c>
      <c r="H86" s="109"/>
      <c r="I86" s="107">
        <f t="shared" si="7"/>
        <v>0</v>
      </c>
      <c r="J86" s="106">
        <f t="shared" si="8"/>
        <v>0</v>
      </c>
      <c r="K86" s="107">
        <f>LOOKUP(J86,{0,65,70,75,80},{5,4,3,2,1})</f>
        <v>5</v>
      </c>
      <c r="L86" s="108" t="str">
        <f t="shared" si="9"/>
        <v>2nd</v>
      </c>
      <c r="M86" s="98"/>
    </row>
    <row r="87" spans="1:13">
      <c r="A87" s="104" t="e">
        <f>HIS!A87</f>
        <v>#REF!</v>
      </c>
      <c r="B87" s="146" t="e">
        <f>HIS!B87</f>
        <v>#REF!</v>
      </c>
      <c r="C87" s="105"/>
      <c r="D87" s="105"/>
      <c r="E87" s="105"/>
      <c r="F87" s="106">
        <f t="shared" si="5"/>
        <v>0</v>
      </c>
      <c r="G87" s="106">
        <f t="shared" si="6"/>
        <v>0</v>
      </c>
      <c r="H87" s="109"/>
      <c r="I87" s="107">
        <f t="shared" si="7"/>
        <v>0</v>
      </c>
      <c r="J87" s="106">
        <f t="shared" si="8"/>
        <v>0</v>
      </c>
      <c r="K87" s="107">
        <f>LOOKUP(J87,{0,65,70,75,80},{5,4,3,2,1})</f>
        <v>5</v>
      </c>
      <c r="L87" s="108" t="str">
        <f t="shared" si="9"/>
        <v>2nd</v>
      </c>
      <c r="M87" s="98"/>
    </row>
    <row r="88" spans="1:13">
      <c r="A88" s="104" t="e">
        <f>HIS!A88</f>
        <v>#REF!</v>
      </c>
      <c r="B88" s="146" t="e">
        <f>HIS!B88</f>
        <v>#REF!</v>
      </c>
      <c r="C88" s="105"/>
      <c r="D88" s="105"/>
      <c r="E88" s="105"/>
      <c r="F88" s="106">
        <f t="shared" si="5"/>
        <v>0</v>
      </c>
      <c r="G88" s="106">
        <f t="shared" si="6"/>
        <v>0</v>
      </c>
      <c r="H88" s="109"/>
      <c r="I88" s="107">
        <f t="shared" si="7"/>
        <v>0</v>
      </c>
      <c r="J88" s="106">
        <f t="shared" si="8"/>
        <v>0</v>
      </c>
      <c r="K88" s="107">
        <f>LOOKUP(J88,{0,65,70,75,80},{5,4,3,2,1})</f>
        <v>5</v>
      </c>
      <c r="L88" s="108" t="str">
        <f t="shared" si="9"/>
        <v>2nd</v>
      </c>
      <c r="M88" s="98"/>
    </row>
    <row r="89" spans="1:13">
      <c r="A89" s="104" t="e">
        <f>HIS!A89</f>
        <v>#REF!</v>
      </c>
      <c r="B89" s="146" t="e">
        <f>HIS!B89</f>
        <v>#REF!</v>
      </c>
      <c r="C89" s="105"/>
      <c r="D89" s="105"/>
      <c r="E89" s="105"/>
      <c r="F89" s="106">
        <f t="shared" si="5"/>
        <v>0</v>
      </c>
      <c r="G89" s="106">
        <f t="shared" si="6"/>
        <v>0</v>
      </c>
      <c r="H89" s="109"/>
      <c r="I89" s="107">
        <f t="shared" si="7"/>
        <v>0</v>
      </c>
      <c r="J89" s="106">
        <f t="shared" si="8"/>
        <v>0</v>
      </c>
      <c r="K89" s="107">
        <f>LOOKUP(J89,{0,65,70,75,80},{5,4,3,2,1})</f>
        <v>5</v>
      </c>
      <c r="L89" s="108" t="str">
        <f t="shared" si="9"/>
        <v>2nd</v>
      </c>
      <c r="M89" s="98"/>
    </row>
    <row r="90" spans="1:13">
      <c r="A90" s="104" t="e">
        <f>HIS!A90</f>
        <v>#REF!</v>
      </c>
      <c r="B90" s="146" t="e">
        <f>HIS!B90</f>
        <v>#REF!</v>
      </c>
      <c r="C90" s="105"/>
      <c r="D90" s="105"/>
      <c r="E90" s="105"/>
      <c r="F90" s="106">
        <f t="shared" si="5"/>
        <v>0</v>
      </c>
      <c r="G90" s="106">
        <f t="shared" si="6"/>
        <v>0</v>
      </c>
      <c r="H90" s="109"/>
      <c r="I90" s="107">
        <f t="shared" si="7"/>
        <v>0</v>
      </c>
      <c r="J90" s="106">
        <f t="shared" si="8"/>
        <v>0</v>
      </c>
      <c r="K90" s="107">
        <f>LOOKUP(J90,{0,65,70,75,80},{5,4,3,2,1})</f>
        <v>5</v>
      </c>
      <c r="L90" s="108" t="str">
        <f t="shared" si="9"/>
        <v>2nd</v>
      </c>
      <c r="M90" s="98"/>
    </row>
    <row r="91" spans="1:13">
      <c r="A91" s="104" t="e">
        <f>HIS!A91</f>
        <v>#REF!</v>
      </c>
      <c r="B91" s="146" t="e">
        <f>HIS!B91</f>
        <v>#REF!</v>
      </c>
      <c r="C91" s="105"/>
      <c r="D91" s="105"/>
      <c r="E91" s="105"/>
      <c r="F91" s="106">
        <f t="shared" si="5"/>
        <v>0</v>
      </c>
      <c r="G91" s="106">
        <f t="shared" si="6"/>
        <v>0</v>
      </c>
      <c r="H91" s="109"/>
      <c r="I91" s="107">
        <f t="shared" si="7"/>
        <v>0</v>
      </c>
      <c r="J91" s="106">
        <f t="shared" si="8"/>
        <v>0</v>
      </c>
      <c r="K91" s="107">
        <f>LOOKUP(J91,{0,65,70,75,80},{5,4,3,2,1})</f>
        <v>5</v>
      </c>
      <c r="L91" s="108" t="str">
        <f t="shared" si="9"/>
        <v>2nd</v>
      </c>
      <c r="M91" s="98"/>
    </row>
    <row r="92" spans="1:13">
      <c r="A92" s="104" t="e">
        <f>HIS!A92</f>
        <v>#REF!</v>
      </c>
      <c r="B92" s="146" t="e">
        <f>HIS!B92</f>
        <v>#REF!</v>
      </c>
      <c r="C92" s="105"/>
      <c r="D92" s="105"/>
      <c r="E92" s="105"/>
      <c r="F92" s="106">
        <f t="shared" si="5"/>
        <v>0</v>
      </c>
      <c r="G92" s="106">
        <f t="shared" si="6"/>
        <v>0</v>
      </c>
      <c r="H92" s="109"/>
      <c r="I92" s="107">
        <f t="shared" si="7"/>
        <v>0</v>
      </c>
      <c r="J92" s="106">
        <f t="shared" si="8"/>
        <v>0</v>
      </c>
      <c r="K92" s="107">
        <f>LOOKUP(J92,{0,65,70,75,80},{5,4,3,2,1})</f>
        <v>5</v>
      </c>
      <c r="L92" s="108" t="str">
        <f t="shared" si="9"/>
        <v>2nd</v>
      </c>
      <c r="M92" s="98"/>
    </row>
    <row r="93" spans="1:13">
      <c r="A93" s="104" t="e">
        <f>HIS!A93</f>
        <v>#REF!</v>
      </c>
      <c r="B93" s="146" t="e">
        <f>HIS!B93</f>
        <v>#REF!</v>
      </c>
      <c r="C93" s="105"/>
      <c r="D93" s="105"/>
      <c r="E93" s="105"/>
      <c r="F93" s="106">
        <f t="shared" si="5"/>
        <v>0</v>
      </c>
      <c r="G93" s="106">
        <f t="shared" si="6"/>
        <v>0</v>
      </c>
      <c r="H93" s="109"/>
      <c r="I93" s="107">
        <f t="shared" si="7"/>
        <v>0</v>
      </c>
      <c r="J93" s="106">
        <f t="shared" si="8"/>
        <v>0</v>
      </c>
      <c r="K93" s="107">
        <f>LOOKUP(J93,{0,65,70,75,80},{5,4,3,2,1})</f>
        <v>5</v>
      </c>
      <c r="L93" s="108" t="str">
        <f t="shared" si="9"/>
        <v>2nd</v>
      </c>
      <c r="M93" s="98"/>
    </row>
    <row r="94" spans="1:13">
      <c r="A94" s="104" t="e">
        <f>HIS!A94</f>
        <v>#REF!</v>
      </c>
      <c r="B94" s="146" t="e">
        <f>HIS!B94</f>
        <v>#REF!</v>
      </c>
      <c r="C94" s="105"/>
      <c r="D94" s="105"/>
      <c r="E94" s="105"/>
      <c r="F94" s="106">
        <f t="shared" si="5"/>
        <v>0</v>
      </c>
      <c r="G94" s="106">
        <f t="shared" si="6"/>
        <v>0</v>
      </c>
      <c r="H94" s="109"/>
      <c r="I94" s="107">
        <f t="shared" si="7"/>
        <v>0</v>
      </c>
      <c r="J94" s="106">
        <f t="shared" si="8"/>
        <v>0</v>
      </c>
      <c r="K94" s="107">
        <f>LOOKUP(J94,{0,65,70,75,80},{5,4,3,2,1})</f>
        <v>5</v>
      </c>
      <c r="L94" s="108" t="str">
        <f t="shared" si="9"/>
        <v>2nd</v>
      </c>
      <c r="M94" s="98"/>
    </row>
    <row r="95" spans="1:13">
      <c r="A95" s="104" t="e">
        <f>HIS!A95</f>
        <v>#REF!</v>
      </c>
      <c r="B95" s="146" t="e">
        <f>HIS!B95</f>
        <v>#REF!</v>
      </c>
      <c r="C95" s="105"/>
      <c r="D95" s="105"/>
      <c r="E95" s="105"/>
      <c r="F95" s="106">
        <f t="shared" si="5"/>
        <v>0</v>
      </c>
      <c r="G95" s="106">
        <f t="shared" si="6"/>
        <v>0</v>
      </c>
      <c r="H95" s="109"/>
      <c r="I95" s="107">
        <f t="shared" si="7"/>
        <v>0</v>
      </c>
      <c r="J95" s="106">
        <f t="shared" si="8"/>
        <v>0</v>
      </c>
      <c r="K95" s="107">
        <f>LOOKUP(J95,{0,65,70,75,80},{5,4,3,2,1})</f>
        <v>5</v>
      </c>
      <c r="L95" s="108" t="str">
        <f t="shared" si="9"/>
        <v>2nd</v>
      </c>
      <c r="M95" s="98"/>
    </row>
    <row r="96" spans="1:13">
      <c r="A96" s="104" t="e">
        <f>HIS!A96</f>
        <v>#REF!</v>
      </c>
      <c r="B96" s="146" t="e">
        <f>HIS!B96</f>
        <v>#REF!</v>
      </c>
      <c r="C96" s="105"/>
      <c r="D96" s="105"/>
      <c r="E96" s="105"/>
      <c r="F96" s="106">
        <f t="shared" si="5"/>
        <v>0</v>
      </c>
      <c r="G96" s="106">
        <f t="shared" si="6"/>
        <v>0</v>
      </c>
      <c r="H96" s="109"/>
      <c r="I96" s="107">
        <f t="shared" si="7"/>
        <v>0</v>
      </c>
      <c r="J96" s="106">
        <f t="shared" si="8"/>
        <v>0</v>
      </c>
      <c r="K96" s="107">
        <f>LOOKUP(J96,{0,65,70,75,80},{5,4,3,2,1})</f>
        <v>5</v>
      </c>
      <c r="L96" s="108" t="str">
        <f t="shared" si="9"/>
        <v>2nd</v>
      </c>
      <c r="M96" s="98"/>
    </row>
    <row r="97" spans="1:13">
      <c r="A97" s="104" t="e">
        <f>HIS!A97</f>
        <v>#REF!</v>
      </c>
      <c r="B97" s="146" t="e">
        <f>HIS!B97</f>
        <v>#REF!</v>
      </c>
      <c r="C97" s="105"/>
      <c r="D97" s="105"/>
      <c r="E97" s="105"/>
      <c r="F97" s="106">
        <f t="shared" si="5"/>
        <v>0</v>
      </c>
      <c r="G97" s="106">
        <f t="shared" si="6"/>
        <v>0</v>
      </c>
      <c r="H97" s="109"/>
      <c r="I97" s="107">
        <f t="shared" si="7"/>
        <v>0</v>
      </c>
      <c r="J97" s="106">
        <f t="shared" si="8"/>
        <v>0</v>
      </c>
      <c r="K97" s="107">
        <f>LOOKUP(J97,{0,65,70,75,80},{5,4,3,2,1})</f>
        <v>5</v>
      </c>
      <c r="L97" s="108" t="str">
        <f t="shared" si="9"/>
        <v>2nd</v>
      </c>
      <c r="M97" s="98"/>
    </row>
    <row r="98" spans="1:13">
      <c r="A98" s="104" t="e">
        <f>HIS!A98</f>
        <v>#REF!</v>
      </c>
      <c r="B98" s="146" t="e">
        <f>HIS!B98</f>
        <v>#REF!</v>
      </c>
      <c r="C98" s="105"/>
      <c r="D98" s="105"/>
      <c r="E98" s="105"/>
      <c r="F98" s="106">
        <f t="shared" si="5"/>
        <v>0</v>
      </c>
      <c r="G98" s="106">
        <f t="shared" si="6"/>
        <v>0</v>
      </c>
      <c r="H98" s="109"/>
      <c r="I98" s="107">
        <f t="shared" si="7"/>
        <v>0</v>
      </c>
      <c r="J98" s="106">
        <f t="shared" si="8"/>
        <v>0</v>
      </c>
      <c r="K98" s="107">
        <f>LOOKUP(J98,{0,65,70,75,80},{5,4,3,2,1})</f>
        <v>5</v>
      </c>
      <c r="L98" s="108" t="str">
        <f t="shared" si="9"/>
        <v>2nd</v>
      </c>
      <c r="M98" s="98"/>
    </row>
    <row r="99" spans="1:13">
      <c r="A99" s="104" t="e">
        <f>HIS!A99</f>
        <v>#REF!</v>
      </c>
      <c r="B99" s="146" t="e">
        <f>HIS!B99</f>
        <v>#REF!</v>
      </c>
      <c r="C99" s="105"/>
      <c r="D99" s="105"/>
      <c r="E99" s="105"/>
      <c r="F99" s="106">
        <f t="shared" si="5"/>
        <v>0</v>
      </c>
      <c r="G99" s="106">
        <f t="shared" si="6"/>
        <v>0</v>
      </c>
      <c r="H99" s="109"/>
      <c r="I99" s="107">
        <f t="shared" si="7"/>
        <v>0</v>
      </c>
      <c r="J99" s="106">
        <f t="shared" si="8"/>
        <v>0</v>
      </c>
      <c r="K99" s="107">
        <f>LOOKUP(J99,{0,65,70,75,80},{5,4,3,2,1})</f>
        <v>5</v>
      </c>
      <c r="L99" s="108" t="str">
        <f t="shared" si="9"/>
        <v>2nd</v>
      </c>
      <c r="M99" s="98"/>
    </row>
    <row r="100" spans="1:13">
      <c r="A100" s="104" t="e">
        <f>HIS!A100</f>
        <v>#REF!</v>
      </c>
      <c r="B100" s="146" t="e">
        <f>HIS!B100</f>
        <v>#REF!</v>
      </c>
      <c r="C100" s="105"/>
      <c r="D100" s="105"/>
      <c r="E100" s="105"/>
      <c r="F100" s="106">
        <f t="shared" si="5"/>
        <v>0</v>
      </c>
      <c r="G100" s="106">
        <f t="shared" si="6"/>
        <v>0</v>
      </c>
      <c r="H100" s="109"/>
      <c r="I100" s="107">
        <f t="shared" si="7"/>
        <v>0</v>
      </c>
      <c r="J100" s="106">
        <f t="shared" si="8"/>
        <v>0</v>
      </c>
      <c r="K100" s="107">
        <f>LOOKUP(J100,{0,65,70,75,80},{5,4,3,2,1})</f>
        <v>5</v>
      </c>
      <c r="L100" s="108" t="str">
        <f t="shared" si="9"/>
        <v>2nd</v>
      </c>
      <c r="M100" s="98"/>
    </row>
    <row r="101" spans="1:13">
      <c r="A101" s="104" t="e">
        <f>HIS!A101</f>
        <v>#REF!</v>
      </c>
      <c r="B101" s="146" t="e">
        <f>HIS!B101</f>
        <v>#REF!</v>
      </c>
      <c r="C101" s="105"/>
      <c r="D101" s="105"/>
      <c r="E101" s="105"/>
      <c r="F101" s="106">
        <f t="shared" si="5"/>
        <v>0</v>
      </c>
      <c r="G101" s="106">
        <f t="shared" si="6"/>
        <v>0</v>
      </c>
      <c r="H101" s="109"/>
      <c r="I101" s="107">
        <f t="shared" si="7"/>
        <v>0</v>
      </c>
      <c r="J101" s="106">
        <f t="shared" si="8"/>
        <v>0</v>
      </c>
      <c r="K101" s="107">
        <f>LOOKUP(J101,{0,65,70,75,80},{5,4,3,2,1})</f>
        <v>5</v>
      </c>
      <c r="L101" s="108" t="str">
        <f t="shared" si="9"/>
        <v>2nd</v>
      </c>
      <c r="M101" s="98"/>
    </row>
    <row r="102" spans="1:13" ht="16.5" thickBot="1">
      <c r="A102" s="110" t="e">
        <f>HIS!A102</f>
        <v>#REF!</v>
      </c>
      <c r="B102" s="147" t="e">
        <f>HIS!B102</f>
        <v>#REF!</v>
      </c>
      <c r="C102" s="111"/>
      <c r="D102" s="111"/>
      <c r="E102" s="111"/>
      <c r="F102" s="112">
        <f t="shared" si="5"/>
        <v>0</v>
      </c>
      <c r="G102" s="112">
        <f t="shared" si="6"/>
        <v>0</v>
      </c>
      <c r="H102" s="113"/>
      <c r="I102" s="114">
        <f t="shared" si="7"/>
        <v>0</v>
      </c>
      <c r="J102" s="112">
        <f t="shared" si="8"/>
        <v>0</v>
      </c>
      <c r="K102" s="114">
        <f>LOOKUP(J102,{0,65,70,75,80},{5,4,3,2,1})</f>
        <v>5</v>
      </c>
      <c r="L102" s="115" t="str">
        <f t="shared" si="9"/>
        <v>2nd</v>
      </c>
      <c r="M102" s="98"/>
    </row>
  </sheetData>
  <sheetProtection sheet="1" objects="1" scenarios="1"/>
  <mergeCells count="6">
    <mergeCell ref="N2:O2"/>
    <mergeCell ref="N3:O3"/>
    <mergeCell ref="A1:A2"/>
    <mergeCell ref="B1:B2"/>
    <mergeCell ref="K1:K2"/>
    <mergeCell ref="L1:L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02"/>
  <sheetViews>
    <sheetView showGridLines="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I3" sqref="I3"/>
    </sheetView>
  </sheetViews>
  <sheetFormatPr defaultRowHeight="15.75"/>
  <cols>
    <col min="1" max="1" width="3.875" style="97" bestFit="1" customWidth="1"/>
    <col min="2" max="2" width="27.75" style="142" bestFit="1" customWidth="1"/>
    <col min="3" max="3" width="8" style="24" bestFit="1" customWidth="1"/>
    <col min="4" max="4" width="9.375" style="24" bestFit="1" customWidth="1"/>
    <col min="5" max="5" width="8" style="24" bestFit="1" customWidth="1"/>
    <col min="6" max="6" width="6.25" style="50" bestFit="1" customWidth="1"/>
    <col min="7" max="7" width="7.125" style="50" bestFit="1" customWidth="1"/>
    <col min="8" max="8" width="10.625" style="24" bestFit="1" customWidth="1"/>
    <col min="9" max="9" width="7.125" style="50" bestFit="1" customWidth="1"/>
    <col min="10" max="10" width="9.25" style="50" bestFit="1" customWidth="1"/>
    <col min="11" max="11" width="6.625" style="50" bestFit="1" customWidth="1"/>
    <col min="12" max="12" width="6.375" style="50" customWidth="1"/>
    <col min="13" max="13" width="1.5" style="24" customWidth="1"/>
    <col min="14" max="16384" width="9" style="24"/>
  </cols>
  <sheetData>
    <row r="1" spans="1:15" ht="36" customHeight="1">
      <c r="A1" s="235" t="s">
        <v>50</v>
      </c>
      <c r="B1" s="233" t="s">
        <v>3</v>
      </c>
      <c r="C1" s="116" t="s">
        <v>118</v>
      </c>
      <c r="D1" s="116" t="s">
        <v>119</v>
      </c>
      <c r="E1" s="116" t="s">
        <v>118</v>
      </c>
      <c r="F1" s="116" t="s">
        <v>0</v>
      </c>
      <c r="G1" s="116" t="s">
        <v>120</v>
      </c>
      <c r="H1" s="116" t="s">
        <v>52</v>
      </c>
      <c r="I1" s="116" t="s">
        <v>120</v>
      </c>
      <c r="J1" s="117" t="s">
        <v>121</v>
      </c>
      <c r="K1" s="235" t="s">
        <v>122</v>
      </c>
      <c r="L1" s="239" t="s">
        <v>53</v>
      </c>
      <c r="M1" s="98"/>
    </row>
    <row r="2" spans="1:15" ht="16.5" thickBot="1">
      <c r="A2" s="236"/>
      <c r="B2" s="234"/>
      <c r="C2" s="118" t="s">
        <v>123</v>
      </c>
      <c r="D2" s="118" t="s">
        <v>124</v>
      </c>
      <c r="E2" s="118" t="s">
        <v>125</v>
      </c>
      <c r="F2" s="119">
        <v>100</v>
      </c>
      <c r="G2" s="120" t="s">
        <v>126</v>
      </c>
      <c r="H2" s="118" t="s">
        <v>127</v>
      </c>
      <c r="I2" s="120" t="s">
        <v>126</v>
      </c>
      <c r="J2" s="121" t="s">
        <v>128</v>
      </c>
      <c r="K2" s="236"/>
      <c r="L2" s="240"/>
      <c r="M2" s="98"/>
      <c r="N2" s="237" t="s">
        <v>59</v>
      </c>
      <c r="O2" s="237"/>
    </row>
    <row r="3" spans="1:15">
      <c r="A3" s="99">
        <f>'UC MATHS'!A3</f>
        <v>1</v>
      </c>
      <c r="B3" s="145" t="str">
        <f>'UC MATHS'!B3</f>
        <v>Jacob</v>
      </c>
      <c r="C3" s="100">
        <v>30</v>
      </c>
      <c r="D3" s="100">
        <v>30</v>
      </c>
      <c r="E3" s="100">
        <v>40</v>
      </c>
      <c r="F3" s="101">
        <f>SUM(C3,D3,E3)</f>
        <v>100</v>
      </c>
      <c r="G3" s="101">
        <f>F3/100*50</f>
        <v>50</v>
      </c>
      <c r="H3" s="100">
        <v>100</v>
      </c>
      <c r="I3" s="102">
        <f>H3/100*50</f>
        <v>50</v>
      </c>
      <c r="J3" s="101">
        <f>I3+G3</f>
        <v>100</v>
      </c>
      <c r="K3" s="102">
        <f>LOOKUP(J3,{0,65,70,75,80},{5,4,3,2,1})</f>
        <v>1</v>
      </c>
      <c r="L3" s="103" t="str">
        <f>CHOOSE(RANK(J3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1st</v>
      </c>
      <c r="M3" s="98"/>
      <c r="N3" s="242" t="str">
        <f>SUBJECTS!C10</f>
        <v>CREATIVE ARTS</v>
      </c>
      <c r="O3" s="242"/>
    </row>
    <row r="4" spans="1:15">
      <c r="A4" s="104">
        <f>'UC MATHS'!A4</f>
        <v>2</v>
      </c>
      <c r="B4" s="146" t="str">
        <f>'UC MATHS'!B4</f>
        <v>BBBBBBBB NNNNNN LLLLLLLLLL</v>
      </c>
      <c r="C4" s="105"/>
      <c r="D4" s="105"/>
      <c r="E4" s="105"/>
      <c r="F4" s="106">
        <f t="shared" ref="F4:F67" si="0">SUM(C4,D4,E4)</f>
        <v>0</v>
      </c>
      <c r="G4" s="106">
        <f t="shared" ref="G4:G67" si="1">F4/100*50</f>
        <v>0</v>
      </c>
      <c r="H4" s="105"/>
      <c r="I4" s="107">
        <f t="shared" ref="I4:I67" si="2">H4/100*50</f>
        <v>0</v>
      </c>
      <c r="J4" s="106">
        <f t="shared" ref="J4:J67" si="3">I4+G4</f>
        <v>0</v>
      </c>
      <c r="K4" s="107">
        <f>LOOKUP(J4,{0,65,70,75,80},{5,4,3,2,1})</f>
        <v>5</v>
      </c>
      <c r="L4" s="108" t="str">
        <f t="shared" ref="L4:L67" si="4">CHOOSE(RANK(J4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4" s="98"/>
    </row>
    <row r="5" spans="1:15">
      <c r="A5" s="104">
        <f>'UC MATHS'!A5</f>
        <v>3</v>
      </c>
      <c r="B5" s="146" t="str">
        <f>'UC MATHS'!B5</f>
        <v>mimi</v>
      </c>
      <c r="C5" s="105"/>
      <c r="D5" s="105"/>
      <c r="E5" s="105"/>
      <c r="F5" s="106">
        <f t="shared" si="0"/>
        <v>0</v>
      </c>
      <c r="G5" s="106">
        <f t="shared" si="1"/>
        <v>0</v>
      </c>
      <c r="H5" s="109"/>
      <c r="I5" s="107">
        <f t="shared" si="2"/>
        <v>0</v>
      </c>
      <c r="J5" s="106">
        <f t="shared" si="3"/>
        <v>0</v>
      </c>
      <c r="K5" s="107">
        <f>LOOKUP(J5,{0,65,70,75,80},{5,4,3,2,1})</f>
        <v>5</v>
      </c>
      <c r="L5" s="108" t="str">
        <f t="shared" si="4"/>
        <v>2nd</v>
      </c>
      <c r="M5" s="98"/>
      <c r="N5" s="70"/>
      <c r="O5" s="70"/>
    </row>
    <row r="6" spans="1:15">
      <c r="A6" s="104">
        <f>'UC MATHS'!A6</f>
        <v>4</v>
      </c>
      <c r="B6" s="146" t="str">
        <f>'UC MATHS'!B6</f>
        <v>POPE BEN TERN</v>
      </c>
      <c r="C6" s="105"/>
      <c r="D6" s="105"/>
      <c r="E6" s="105"/>
      <c r="F6" s="106">
        <f t="shared" si="0"/>
        <v>0</v>
      </c>
      <c r="G6" s="106">
        <f t="shared" si="1"/>
        <v>0</v>
      </c>
      <c r="H6" s="109"/>
      <c r="I6" s="107">
        <f t="shared" si="2"/>
        <v>0</v>
      </c>
      <c r="J6" s="106">
        <f t="shared" si="3"/>
        <v>0</v>
      </c>
      <c r="K6" s="107">
        <f>LOOKUP(J6,{0,65,70,75,80},{5,4,3,2,1})</f>
        <v>5</v>
      </c>
      <c r="L6" s="108" t="str">
        <f t="shared" si="4"/>
        <v>2nd</v>
      </c>
      <c r="M6" s="98"/>
      <c r="N6" s="70"/>
      <c r="O6" s="70"/>
    </row>
    <row r="7" spans="1:15">
      <c r="A7" s="104" t="e">
        <f>'UC MATHS'!A7</f>
        <v>#REF!</v>
      </c>
      <c r="B7" s="146" t="e">
        <f>'UC MATHS'!B7</f>
        <v>#REF!</v>
      </c>
      <c r="C7" s="105"/>
      <c r="D7" s="105"/>
      <c r="E7" s="105"/>
      <c r="F7" s="106">
        <f t="shared" si="0"/>
        <v>0</v>
      </c>
      <c r="G7" s="106">
        <f t="shared" si="1"/>
        <v>0</v>
      </c>
      <c r="H7" s="109"/>
      <c r="I7" s="107">
        <f t="shared" si="2"/>
        <v>0</v>
      </c>
      <c r="J7" s="106">
        <f t="shared" si="3"/>
        <v>0</v>
      </c>
      <c r="K7" s="107">
        <f>LOOKUP(J7,{0,65,70,75,80},{5,4,3,2,1})</f>
        <v>5</v>
      </c>
      <c r="L7" s="108" t="str">
        <f t="shared" si="4"/>
        <v>2nd</v>
      </c>
      <c r="M7" s="98"/>
      <c r="N7" s="70"/>
      <c r="O7" s="70"/>
    </row>
    <row r="8" spans="1:15">
      <c r="A8" s="104" t="e">
        <f>'UC MATHS'!A8</f>
        <v>#REF!</v>
      </c>
      <c r="B8" s="146" t="e">
        <f>'UC MATHS'!B8</f>
        <v>#REF!</v>
      </c>
      <c r="C8" s="105"/>
      <c r="D8" s="105"/>
      <c r="E8" s="105"/>
      <c r="F8" s="106">
        <f t="shared" si="0"/>
        <v>0</v>
      </c>
      <c r="G8" s="106">
        <f t="shared" si="1"/>
        <v>0</v>
      </c>
      <c r="H8" s="109"/>
      <c r="I8" s="107">
        <f t="shared" si="2"/>
        <v>0</v>
      </c>
      <c r="J8" s="106">
        <f t="shared" si="3"/>
        <v>0</v>
      </c>
      <c r="K8" s="107">
        <f>LOOKUP(J8,{0,65,70,75,80},{5,4,3,2,1})</f>
        <v>5</v>
      </c>
      <c r="L8" s="108" t="str">
        <f t="shared" si="4"/>
        <v>2nd</v>
      </c>
      <c r="M8" s="98"/>
      <c r="N8" s="70"/>
      <c r="O8" s="70"/>
    </row>
    <row r="9" spans="1:15">
      <c r="A9" s="104" t="e">
        <f>'UC MATHS'!A9</f>
        <v>#REF!</v>
      </c>
      <c r="B9" s="146" t="e">
        <f>'UC MATHS'!B9</f>
        <v>#REF!</v>
      </c>
      <c r="C9" s="105"/>
      <c r="D9" s="105"/>
      <c r="E9" s="105"/>
      <c r="F9" s="106">
        <f t="shared" si="0"/>
        <v>0</v>
      </c>
      <c r="G9" s="106">
        <f t="shared" si="1"/>
        <v>0</v>
      </c>
      <c r="H9" s="109"/>
      <c r="I9" s="107">
        <f t="shared" si="2"/>
        <v>0</v>
      </c>
      <c r="J9" s="106">
        <f t="shared" si="3"/>
        <v>0</v>
      </c>
      <c r="K9" s="107">
        <f>LOOKUP(J9,{0,65,70,75,80},{5,4,3,2,1})</f>
        <v>5</v>
      </c>
      <c r="L9" s="108" t="str">
        <f t="shared" si="4"/>
        <v>2nd</v>
      </c>
      <c r="M9" s="98"/>
      <c r="N9" s="70"/>
      <c r="O9" s="70"/>
    </row>
    <row r="10" spans="1:15">
      <c r="A10" s="104" t="e">
        <f>'UC MATHS'!A10</f>
        <v>#REF!</v>
      </c>
      <c r="B10" s="146" t="e">
        <f>'UC MATHS'!B10</f>
        <v>#REF!</v>
      </c>
      <c r="C10" s="105"/>
      <c r="D10" s="105"/>
      <c r="E10" s="105"/>
      <c r="F10" s="106">
        <f t="shared" si="0"/>
        <v>0</v>
      </c>
      <c r="G10" s="106">
        <f t="shared" si="1"/>
        <v>0</v>
      </c>
      <c r="H10" s="109"/>
      <c r="I10" s="107">
        <f t="shared" si="2"/>
        <v>0</v>
      </c>
      <c r="J10" s="106">
        <f t="shared" si="3"/>
        <v>0</v>
      </c>
      <c r="K10" s="107">
        <f>LOOKUP(J10,{0,65,70,75,80},{5,4,3,2,1})</f>
        <v>5</v>
      </c>
      <c r="L10" s="108" t="str">
        <f t="shared" si="4"/>
        <v>2nd</v>
      </c>
      <c r="M10" s="98"/>
    </row>
    <row r="11" spans="1:15">
      <c r="A11" s="104" t="e">
        <f>'UC MATHS'!A11</f>
        <v>#REF!</v>
      </c>
      <c r="B11" s="146" t="e">
        <f>'UC MATHS'!B11</f>
        <v>#REF!</v>
      </c>
      <c r="C11" s="105"/>
      <c r="D11" s="105"/>
      <c r="E11" s="105"/>
      <c r="F11" s="106">
        <f t="shared" si="0"/>
        <v>0</v>
      </c>
      <c r="G11" s="106">
        <f t="shared" si="1"/>
        <v>0</v>
      </c>
      <c r="H11" s="109"/>
      <c r="I11" s="107">
        <f t="shared" si="2"/>
        <v>0</v>
      </c>
      <c r="J11" s="106">
        <f t="shared" si="3"/>
        <v>0</v>
      </c>
      <c r="K11" s="107">
        <f>LOOKUP(J11,{0,65,70,75,80},{5,4,3,2,1})</f>
        <v>5</v>
      </c>
      <c r="L11" s="108" t="str">
        <f t="shared" si="4"/>
        <v>2nd</v>
      </c>
      <c r="M11" s="98"/>
    </row>
    <row r="12" spans="1:15">
      <c r="A12" s="104" t="e">
        <f>'UC MATHS'!A12</f>
        <v>#REF!</v>
      </c>
      <c r="B12" s="146" t="e">
        <f>'UC MATHS'!B12</f>
        <v>#REF!</v>
      </c>
      <c r="C12" s="105"/>
      <c r="D12" s="105"/>
      <c r="E12" s="105"/>
      <c r="F12" s="106">
        <f t="shared" si="0"/>
        <v>0</v>
      </c>
      <c r="G12" s="106">
        <f t="shared" si="1"/>
        <v>0</v>
      </c>
      <c r="H12" s="109"/>
      <c r="I12" s="107">
        <f t="shared" si="2"/>
        <v>0</v>
      </c>
      <c r="J12" s="106">
        <f t="shared" si="3"/>
        <v>0</v>
      </c>
      <c r="K12" s="107">
        <f>LOOKUP(J12,{0,65,70,75,80},{5,4,3,2,1})</f>
        <v>5</v>
      </c>
      <c r="L12" s="108" t="str">
        <f t="shared" si="4"/>
        <v>2nd</v>
      </c>
      <c r="M12" s="98"/>
    </row>
    <row r="13" spans="1:15">
      <c r="A13" s="104" t="e">
        <f>'UC MATHS'!A13</f>
        <v>#REF!</v>
      </c>
      <c r="B13" s="146" t="e">
        <f>'UC MATHS'!B13</f>
        <v>#REF!</v>
      </c>
      <c r="C13" s="105"/>
      <c r="D13" s="105"/>
      <c r="E13" s="105"/>
      <c r="F13" s="106">
        <f t="shared" si="0"/>
        <v>0</v>
      </c>
      <c r="G13" s="106">
        <f t="shared" si="1"/>
        <v>0</v>
      </c>
      <c r="H13" s="109"/>
      <c r="I13" s="107">
        <f t="shared" si="2"/>
        <v>0</v>
      </c>
      <c r="J13" s="106">
        <f t="shared" si="3"/>
        <v>0</v>
      </c>
      <c r="K13" s="107">
        <f>LOOKUP(J13,{0,65,70,75,80},{5,4,3,2,1})</f>
        <v>5</v>
      </c>
      <c r="L13" s="108" t="str">
        <f t="shared" si="4"/>
        <v>2nd</v>
      </c>
      <c r="M13" s="98"/>
    </row>
    <row r="14" spans="1:15">
      <c r="A14" s="104" t="e">
        <f>'UC MATHS'!A14</f>
        <v>#REF!</v>
      </c>
      <c r="B14" s="146" t="e">
        <f>'UC MATHS'!B14</f>
        <v>#REF!</v>
      </c>
      <c r="C14" s="105"/>
      <c r="D14" s="105"/>
      <c r="E14" s="105"/>
      <c r="F14" s="106">
        <f t="shared" si="0"/>
        <v>0</v>
      </c>
      <c r="G14" s="106">
        <f t="shared" si="1"/>
        <v>0</v>
      </c>
      <c r="H14" s="109"/>
      <c r="I14" s="107">
        <f t="shared" si="2"/>
        <v>0</v>
      </c>
      <c r="J14" s="106">
        <f t="shared" si="3"/>
        <v>0</v>
      </c>
      <c r="K14" s="107">
        <f>LOOKUP(J14,{0,65,70,75,80},{5,4,3,2,1})</f>
        <v>5</v>
      </c>
      <c r="L14" s="108" t="str">
        <f t="shared" si="4"/>
        <v>2nd</v>
      </c>
      <c r="M14" s="98"/>
    </row>
    <row r="15" spans="1:15">
      <c r="A15" s="104" t="e">
        <f>'UC MATHS'!A15</f>
        <v>#REF!</v>
      </c>
      <c r="B15" s="146" t="e">
        <f>'UC MATHS'!B15</f>
        <v>#REF!</v>
      </c>
      <c r="C15" s="105"/>
      <c r="D15" s="105"/>
      <c r="E15" s="105"/>
      <c r="F15" s="106">
        <f t="shared" si="0"/>
        <v>0</v>
      </c>
      <c r="G15" s="106">
        <f t="shared" si="1"/>
        <v>0</v>
      </c>
      <c r="H15" s="109"/>
      <c r="I15" s="107">
        <f t="shared" si="2"/>
        <v>0</v>
      </c>
      <c r="J15" s="106">
        <f t="shared" si="3"/>
        <v>0</v>
      </c>
      <c r="K15" s="107">
        <f>LOOKUP(J15,{0,65,70,75,80},{5,4,3,2,1})</f>
        <v>5</v>
      </c>
      <c r="L15" s="108" t="str">
        <f t="shared" si="4"/>
        <v>2nd</v>
      </c>
      <c r="M15" s="98"/>
    </row>
    <row r="16" spans="1:15">
      <c r="A16" s="104" t="e">
        <f>'UC MATHS'!A16</f>
        <v>#REF!</v>
      </c>
      <c r="B16" s="146" t="e">
        <f>'UC MATHS'!B16</f>
        <v>#REF!</v>
      </c>
      <c r="C16" s="105"/>
      <c r="D16" s="105"/>
      <c r="E16" s="105"/>
      <c r="F16" s="106">
        <f t="shared" si="0"/>
        <v>0</v>
      </c>
      <c r="G16" s="106">
        <f t="shared" si="1"/>
        <v>0</v>
      </c>
      <c r="H16" s="109"/>
      <c r="I16" s="107">
        <f t="shared" si="2"/>
        <v>0</v>
      </c>
      <c r="J16" s="106">
        <f t="shared" si="3"/>
        <v>0</v>
      </c>
      <c r="K16" s="107">
        <f>LOOKUP(J16,{0,65,70,75,80},{5,4,3,2,1})</f>
        <v>5</v>
      </c>
      <c r="L16" s="108" t="str">
        <f t="shared" si="4"/>
        <v>2nd</v>
      </c>
      <c r="M16" s="98"/>
    </row>
    <row r="17" spans="1:13">
      <c r="A17" s="104" t="e">
        <f>'UC MATHS'!A17</f>
        <v>#REF!</v>
      </c>
      <c r="B17" s="146" t="e">
        <f>'UC MATHS'!B17</f>
        <v>#REF!</v>
      </c>
      <c r="C17" s="105"/>
      <c r="D17" s="105"/>
      <c r="E17" s="105"/>
      <c r="F17" s="106">
        <f t="shared" si="0"/>
        <v>0</v>
      </c>
      <c r="G17" s="106">
        <f t="shared" si="1"/>
        <v>0</v>
      </c>
      <c r="H17" s="109"/>
      <c r="I17" s="107">
        <f t="shared" si="2"/>
        <v>0</v>
      </c>
      <c r="J17" s="106">
        <f t="shared" si="3"/>
        <v>0</v>
      </c>
      <c r="K17" s="107">
        <f>LOOKUP(J17,{0,65,70,75,80},{5,4,3,2,1})</f>
        <v>5</v>
      </c>
      <c r="L17" s="108" t="str">
        <f t="shared" si="4"/>
        <v>2nd</v>
      </c>
      <c r="M17" s="98"/>
    </row>
    <row r="18" spans="1:13">
      <c r="A18" s="104" t="e">
        <f>'UC MATHS'!A18</f>
        <v>#REF!</v>
      </c>
      <c r="B18" s="146" t="e">
        <f>'UC MATHS'!B18</f>
        <v>#REF!</v>
      </c>
      <c r="C18" s="105"/>
      <c r="D18" s="105"/>
      <c r="E18" s="105"/>
      <c r="F18" s="106">
        <f t="shared" si="0"/>
        <v>0</v>
      </c>
      <c r="G18" s="106">
        <f t="shared" si="1"/>
        <v>0</v>
      </c>
      <c r="H18" s="109"/>
      <c r="I18" s="107">
        <f t="shared" si="2"/>
        <v>0</v>
      </c>
      <c r="J18" s="106">
        <f t="shared" si="3"/>
        <v>0</v>
      </c>
      <c r="K18" s="107">
        <f>LOOKUP(J18,{0,65,70,75,80},{5,4,3,2,1})</f>
        <v>5</v>
      </c>
      <c r="L18" s="108" t="str">
        <f t="shared" si="4"/>
        <v>2nd</v>
      </c>
      <c r="M18" s="98"/>
    </row>
    <row r="19" spans="1:13">
      <c r="A19" s="104" t="e">
        <f>'UC MATHS'!A19</f>
        <v>#REF!</v>
      </c>
      <c r="B19" s="146" t="e">
        <f>'UC MATHS'!B19</f>
        <v>#REF!</v>
      </c>
      <c r="C19" s="105"/>
      <c r="D19" s="105"/>
      <c r="E19" s="105"/>
      <c r="F19" s="106">
        <f t="shared" si="0"/>
        <v>0</v>
      </c>
      <c r="G19" s="106">
        <f t="shared" si="1"/>
        <v>0</v>
      </c>
      <c r="H19" s="109"/>
      <c r="I19" s="107">
        <f t="shared" si="2"/>
        <v>0</v>
      </c>
      <c r="J19" s="106">
        <f t="shared" si="3"/>
        <v>0</v>
      </c>
      <c r="K19" s="107">
        <f>LOOKUP(J19,{0,65,70,75,80},{5,4,3,2,1})</f>
        <v>5</v>
      </c>
      <c r="L19" s="108" t="str">
        <f t="shared" si="4"/>
        <v>2nd</v>
      </c>
      <c r="M19" s="98"/>
    </row>
    <row r="20" spans="1:13">
      <c r="A20" s="104" t="e">
        <f>'UC MATHS'!A20</f>
        <v>#REF!</v>
      </c>
      <c r="B20" s="146" t="e">
        <f>'UC MATHS'!B20</f>
        <v>#REF!</v>
      </c>
      <c r="C20" s="105"/>
      <c r="D20" s="105"/>
      <c r="E20" s="105"/>
      <c r="F20" s="106">
        <f t="shared" si="0"/>
        <v>0</v>
      </c>
      <c r="G20" s="106">
        <f t="shared" si="1"/>
        <v>0</v>
      </c>
      <c r="H20" s="109"/>
      <c r="I20" s="107">
        <f t="shared" si="2"/>
        <v>0</v>
      </c>
      <c r="J20" s="106">
        <f t="shared" si="3"/>
        <v>0</v>
      </c>
      <c r="K20" s="107">
        <f>LOOKUP(J20,{0,65,70,75,80},{5,4,3,2,1})</f>
        <v>5</v>
      </c>
      <c r="L20" s="108" t="str">
        <f t="shared" si="4"/>
        <v>2nd</v>
      </c>
      <c r="M20" s="98"/>
    </row>
    <row r="21" spans="1:13">
      <c r="A21" s="104" t="e">
        <f>'UC MATHS'!A21</f>
        <v>#REF!</v>
      </c>
      <c r="B21" s="146" t="e">
        <f>'UC MATHS'!B21</f>
        <v>#REF!</v>
      </c>
      <c r="C21" s="105"/>
      <c r="D21" s="105"/>
      <c r="E21" s="105"/>
      <c r="F21" s="106">
        <f t="shared" si="0"/>
        <v>0</v>
      </c>
      <c r="G21" s="106">
        <f t="shared" si="1"/>
        <v>0</v>
      </c>
      <c r="H21" s="109"/>
      <c r="I21" s="107">
        <f t="shared" si="2"/>
        <v>0</v>
      </c>
      <c r="J21" s="106">
        <f t="shared" si="3"/>
        <v>0</v>
      </c>
      <c r="K21" s="107">
        <f>LOOKUP(J21,{0,65,70,75,80},{5,4,3,2,1})</f>
        <v>5</v>
      </c>
      <c r="L21" s="108" t="str">
        <f t="shared" si="4"/>
        <v>2nd</v>
      </c>
      <c r="M21" s="98"/>
    </row>
    <row r="22" spans="1:13">
      <c r="A22" s="104" t="e">
        <f>'UC MATHS'!A22</f>
        <v>#REF!</v>
      </c>
      <c r="B22" s="146" t="e">
        <f>'UC MATHS'!B22</f>
        <v>#REF!</v>
      </c>
      <c r="C22" s="105"/>
      <c r="D22" s="105"/>
      <c r="E22" s="105"/>
      <c r="F22" s="106">
        <f t="shared" si="0"/>
        <v>0</v>
      </c>
      <c r="G22" s="106">
        <f t="shared" si="1"/>
        <v>0</v>
      </c>
      <c r="H22" s="109"/>
      <c r="I22" s="107">
        <f t="shared" si="2"/>
        <v>0</v>
      </c>
      <c r="J22" s="106">
        <f t="shared" si="3"/>
        <v>0</v>
      </c>
      <c r="K22" s="107">
        <f>LOOKUP(J22,{0,65,70,75,80},{5,4,3,2,1})</f>
        <v>5</v>
      </c>
      <c r="L22" s="108" t="str">
        <f t="shared" si="4"/>
        <v>2nd</v>
      </c>
      <c r="M22" s="98"/>
    </row>
    <row r="23" spans="1:13">
      <c r="A23" s="104" t="e">
        <f>'UC MATHS'!A23</f>
        <v>#REF!</v>
      </c>
      <c r="B23" s="146" t="e">
        <f>'UC MATHS'!B23</f>
        <v>#REF!</v>
      </c>
      <c r="C23" s="105"/>
      <c r="D23" s="105"/>
      <c r="E23" s="105"/>
      <c r="F23" s="106">
        <f t="shared" si="0"/>
        <v>0</v>
      </c>
      <c r="G23" s="106">
        <f t="shared" si="1"/>
        <v>0</v>
      </c>
      <c r="H23" s="109"/>
      <c r="I23" s="107">
        <f t="shared" si="2"/>
        <v>0</v>
      </c>
      <c r="J23" s="106">
        <f t="shared" si="3"/>
        <v>0</v>
      </c>
      <c r="K23" s="107">
        <f>LOOKUP(J23,{0,65,70,75,80},{5,4,3,2,1})</f>
        <v>5</v>
      </c>
      <c r="L23" s="108" t="str">
        <f t="shared" si="4"/>
        <v>2nd</v>
      </c>
      <c r="M23" s="98"/>
    </row>
    <row r="24" spans="1:13">
      <c r="A24" s="104" t="e">
        <f>'UC MATHS'!A24</f>
        <v>#REF!</v>
      </c>
      <c r="B24" s="146" t="e">
        <f>'UC MATHS'!B24</f>
        <v>#REF!</v>
      </c>
      <c r="C24" s="105"/>
      <c r="D24" s="105"/>
      <c r="E24" s="105"/>
      <c r="F24" s="106">
        <f t="shared" si="0"/>
        <v>0</v>
      </c>
      <c r="G24" s="106">
        <f t="shared" si="1"/>
        <v>0</v>
      </c>
      <c r="H24" s="109"/>
      <c r="I24" s="107">
        <f t="shared" si="2"/>
        <v>0</v>
      </c>
      <c r="J24" s="106">
        <f t="shared" si="3"/>
        <v>0</v>
      </c>
      <c r="K24" s="107">
        <f>LOOKUP(J24,{0,65,70,75,80},{5,4,3,2,1})</f>
        <v>5</v>
      </c>
      <c r="L24" s="108" t="str">
        <f t="shared" si="4"/>
        <v>2nd</v>
      </c>
      <c r="M24" s="98"/>
    </row>
    <row r="25" spans="1:13">
      <c r="A25" s="104" t="e">
        <f>'UC MATHS'!A25</f>
        <v>#REF!</v>
      </c>
      <c r="B25" s="146" t="e">
        <f>'UC MATHS'!B25</f>
        <v>#REF!</v>
      </c>
      <c r="C25" s="105"/>
      <c r="D25" s="105"/>
      <c r="E25" s="105"/>
      <c r="F25" s="106">
        <f t="shared" si="0"/>
        <v>0</v>
      </c>
      <c r="G25" s="106">
        <f t="shared" si="1"/>
        <v>0</v>
      </c>
      <c r="H25" s="109"/>
      <c r="I25" s="107">
        <f t="shared" si="2"/>
        <v>0</v>
      </c>
      <c r="J25" s="106">
        <f t="shared" si="3"/>
        <v>0</v>
      </c>
      <c r="K25" s="107">
        <f>LOOKUP(J25,{0,65,70,75,80},{5,4,3,2,1})</f>
        <v>5</v>
      </c>
      <c r="L25" s="108" t="str">
        <f t="shared" si="4"/>
        <v>2nd</v>
      </c>
      <c r="M25" s="98"/>
    </row>
    <row r="26" spans="1:13">
      <c r="A26" s="104" t="e">
        <f>'UC MATHS'!A26</f>
        <v>#REF!</v>
      </c>
      <c r="B26" s="146" t="e">
        <f>'UC MATHS'!B26</f>
        <v>#REF!</v>
      </c>
      <c r="C26" s="105"/>
      <c r="D26" s="105"/>
      <c r="E26" s="105"/>
      <c r="F26" s="106">
        <f t="shared" si="0"/>
        <v>0</v>
      </c>
      <c r="G26" s="106">
        <f t="shared" si="1"/>
        <v>0</v>
      </c>
      <c r="H26" s="109"/>
      <c r="I26" s="107">
        <f t="shared" si="2"/>
        <v>0</v>
      </c>
      <c r="J26" s="106">
        <f t="shared" si="3"/>
        <v>0</v>
      </c>
      <c r="K26" s="107">
        <f>LOOKUP(J26,{0,65,70,75,80},{5,4,3,2,1})</f>
        <v>5</v>
      </c>
      <c r="L26" s="108" t="str">
        <f t="shared" si="4"/>
        <v>2nd</v>
      </c>
      <c r="M26" s="98"/>
    </row>
    <row r="27" spans="1:13">
      <c r="A27" s="104" t="e">
        <f>'UC MATHS'!A27</f>
        <v>#REF!</v>
      </c>
      <c r="B27" s="146" t="e">
        <f>'UC MATHS'!B27</f>
        <v>#REF!</v>
      </c>
      <c r="C27" s="105"/>
      <c r="D27" s="105"/>
      <c r="E27" s="105"/>
      <c r="F27" s="106">
        <f t="shared" si="0"/>
        <v>0</v>
      </c>
      <c r="G27" s="106">
        <f t="shared" si="1"/>
        <v>0</v>
      </c>
      <c r="H27" s="109"/>
      <c r="I27" s="107">
        <f t="shared" si="2"/>
        <v>0</v>
      </c>
      <c r="J27" s="106">
        <f t="shared" si="3"/>
        <v>0</v>
      </c>
      <c r="K27" s="107">
        <f>LOOKUP(J27,{0,65,70,75,80},{5,4,3,2,1})</f>
        <v>5</v>
      </c>
      <c r="L27" s="108" t="str">
        <f t="shared" si="4"/>
        <v>2nd</v>
      </c>
      <c r="M27" s="98"/>
    </row>
    <row r="28" spans="1:13">
      <c r="A28" s="104" t="e">
        <f>'UC MATHS'!A28</f>
        <v>#REF!</v>
      </c>
      <c r="B28" s="146" t="e">
        <f>'UC MATHS'!B28</f>
        <v>#REF!</v>
      </c>
      <c r="C28" s="105"/>
      <c r="D28" s="105"/>
      <c r="E28" s="105"/>
      <c r="F28" s="106">
        <f t="shared" si="0"/>
        <v>0</v>
      </c>
      <c r="G28" s="106">
        <f t="shared" si="1"/>
        <v>0</v>
      </c>
      <c r="H28" s="109"/>
      <c r="I28" s="107">
        <f t="shared" si="2"/>
        <v>0</v>
      </c>
      <c r="J28" s="106">
        <f t="shared" si="3"/>
        <v>0</v>
      </c>
      <c r="K28" s="107">
        <f>LOOKUP(J28,{0,65,70,75,80},{5,4,3,2,1})</f>
        <v>5</v>
      </c>
      <c r="L28" s="108" t="str">
        <f t="shared" si="4"/>
        <v>2nd</v>
      </c>
      <c r="M28" s="98"/>
    </row>
    <row r="29" spans="1:13">
      <c r="A29" s="104" t="e">
        <f>'UC MATHS'!A29</f>
        <v>#REF!</v>
      </c>
      <c r="B29" s="146" t="e">
        <f>'UC MATHS'!B29</f>
        <v>#REF!</v>
      </c>
      <c r="C29" s="105"/>
      <c r="D29" s="105"/>
      <c r="E29" s="105"/>
      <c r="F29" s="106">
        <f t="shared" si="0"/>
        <v>0</v>
      </c>
      <c r="G29" s="106">
        <f t="shared" si="1"/>
        <v>0</v>
      </c>
      <c r="H29" s="109"/>
      <c r="I29" s="107">
        <f t="shared" si="2"/>
        <v>0</v>
      </c>
      <c r="J29" s="106">
        <f t="shared" si="3"/>
        <v>0</v>
      </c>
      <c r="K29" s="107">
        <f>LOOKUP(J29,{0,65,70,75,80},{5,4,3,2,1})</f>
        <v>5</v>
      </c>
      <c r="L29" s="108" t="str">
        <f t="shared" si="4"/>
        <v>2nd</v>
      </c>
      <c r="M29" s="98"/>
    </row>
    <row r="30" spans="1:13">
      <c r="A30" s="104" t="e">
        <f>'UC MATHS'!A30</f>
        <v>#REF!</v>
      </c>
      <c r="B30" s="146" t="e">
        <f>'UC MATHS'!B30</f>
        <v>#REF!</v>
      </c>
      <c r="C30" s="105"/>
      <c r="D30" s="105"/>
      <c r="E30" s="105"/>
      <c r="F30" s="106">
        <f t="shared" si="0"/>
        <v>0</v>
      </c>
      <c r="G30" s="106">
        <f t="shared" si="1"/>
        <v>0</v>
      </c>
      <c r="H30" s="109"/>
      <c r="I30" s="107">
        <f t="shared" si="2"/>
        <v>0</v>
      </c>
      <c r="J30" s="106">
        <f t="shared" si="3"/>
        <v>0</v>
      </c>
      <c r="K30" s="107">
        <f>LOOKUP(J30,{0,65,70,75,80},{5,4,3,2,1})</f>
        <v>5</v>
      </c>
      <c r="L30" s="108" t="str">
        <f t="shared" si="4"/>
        <v>2nd</v>
      </c>
      <c r="M30" s="98"/>
    </row>
    <row r="31" spans="1:13">
      <c r="A31" s="104" t="e">
        <f>'UC MATHS'!A31</f>
        <v>#REF!</v>
      </c>
      <c r="B31" s="146" t="e">
        <f>'UC MATHS'!B31</f>
        <v>#REF!</v>
      </c>
      <c r="C31" s="105"/>
      <c r="D31" s="105"/>
      <c r="E31" s="105"/>
      <c r="F31" s="106">
        <f t="shared" si="0"/>
        <v>0</v>
      </c>
      <c r="G31" s="106">
        <f t="shared" si="1"/>
        <v>0</v>
      </c>
      <c r="H31" s="109"/>
      <c r="I31" s="107">
        <f t="shared" si="2"/>
        <v>0</v>
      </c>
      <c r="J31" s="106">
        <f t="shared" si="3"/>
        <v>0</v>
      </c>
      <c r="K31" s="107">
        <f>LOOKUP(J31,{0,65,70,75,80},{5,4,3,2,1})</f>
        <v>5</v>
      </c>
      <c r="L31" s="108" t="str">
        <f t="shared" si="4"/>
        <v>2nd</v>
      </c>
      <c r="M31" s="98"/>
    </row>
    <row r="32" spans="1:13">
      <c r="A32" s="104" t="e">
        <f>'UC MATHS'!A32</f>
        <v>#REF!</v>
      </c>
      <c r="B32" s="146" t="e">
        <f>'UC MATHS'!B32</f>
        <v>#REF!</v>
      </c>
      <c r="C32" s="105"/>
      <c r="D32" s="105"/>
      <c r="E32" s="105"/>
      <c r="F32" s="106">
        <f t="shared" si="0"/>
        <v>0</v>
      </c>
      <c r="G32" s="106">
        <f t="shared" si="1"/>
        <v>0</v>
      </c>
      <c r="H32" s="109"/>
      <c r="I32" s="107">
        <f t="shared" si="2"/>
        <v>0</v>
      </c>
      <c r="J32" s="106">
        <f t="shared" si="3"/>
        <v>0</v>
      </c>
      <c r="K32" s="107">
        <f>LOOKUP(J32,{0,65,70,75,80},{5,4,3,2,1})</f>
        <v>5</v>
      </c>
      <c r="L32" s="108" t="str">
        <f t="shared" si="4"/>
        <v>2nd</v>
      </c>
      <c r="M32" s="98"/>
    </row>
    <row r="33" spans="1:13">
      <c r="A33" s="104" t="e">
        <f>'UC MATHS'!A33</f>
        <v>#REF!</v>
      </c>
      <c r="B33" s="146" t="e">
        <f>'UC MATHS'!B33</f>
        <v>#REF!</v>
      </c>
      <c r="C33" s="105"/>
      <c r="D33" s="105"/>
      <c r="E33" s="105"/>
      <c r="F33" s="106">
        <f t="shared" si="0"/>
        <v>0</v>
      </c>
      <c r="G33" s="106">
        <f t="shared" si="1"/>
        <v>0</v>
      </c>
      <c r="H33" s="109"/>
      <c r="I33" s="107">
        <f t="shared" si="2"/>
        <v>0</v>
      </c>
      <c r="J33" s="106">
        <f t="shared" si="3"/>
        <v>0</v>
      </c>
      <c r="K33" s="107">
        <f>LOOKUP(J33,{0,65,70,75,80},{5,4,3,2,1})</f>
        <v>5</v>
      </c>
      <c r="L33" s="108" t="str">
        <f t="shared" si="4"/>
        <v>2nd</v>
      </c>
      <c r="M33" s="98"/>
    </row>
    <row r="34" spans="1:13">
      <c r="A34" s="104" t="e">
        <f>'UC MATHS'!A34</f>
        <v>#REF!</v>
      </c>
      <c r="B34" s="146" t="e">
        <f>'UC MATHS'!B34</f>
        <v>#REF!</v>
      </c>
      <c r="C34" s="105"/>
      <c r="D34" s="105"/>
      <c r="E34" s="105"/>
      <c r="F34" s="106">
        <f t="shared" si="0"/>
        <v>0</v>
      </c>
      <c r="G34" s="106">
        <f t="shared" si="1"/>
        <v>0</v>
      </c>
      <c r="H34" s="109"/>
      <c r="I34" s="107">
        <f t="shared" si="2"/>
        <v>0</v>
      </c>
      <c r="J34" s="106">
        <f t="shared" si="3"/>
        <v>0</v>
      </c>
      <c r="K34" s="107">
        <f>LOOKUP(J34,{0,65,70,75,80},{5,4,3,2,1})</f>
        <v>5</v>
      </c>
      <c r="L34" s="108" t="str">
        <f t="shared" si="4"/>
        <v>2nd</v>
      </c>
      <c r="M34" s="98"/>
    </row>
    <row r="35" spans="1:13">
      <c r="A35" s="104" t="e">
        <f>'UC MATHS'!A35</f>
        <v>#REF!</v>
      </c>
      <c r="B35" s="146" t="e">
        <f>'UC MATHS'!B35</f>
        <v>#REF!</v>
      </c>
      <c r="C35" s="105"/>
      <c r="D35" s="105"/>
      <c r="E35" s="105"/>
      <c r="F35" s="106">
        <f t="shared" si="0"/>
        <v>0</v>
      </c>
      <c r="G35" s="106">
        <f t="shared" si="1"/>
        <v>0</v>
      </c>
      <c r="H35" s="109"/>
      <c r="I35" s="107">
        <f t="shared" si="2"/>
        <v>0</v>
      </c>
      <c r="J35" s="106">
        <f t="shared" si="3"/>
        <v>0</v>
      </c>
      <c r="K35" s="107">
        <f>LOOKUP(J35,{0,65,70,75,80},{5,4,3,2,1})</f>
        <v>5</v>
      </c>
      <c r="L35" s="108" t="str">
        <f t="shared" si="4"/>
        <v>2nd</v>
      </c>
      <c r="M35" s="98"/>
    </row>
    <row r="36" spans="1:13">
      <c r="A36" s="104" t="e">
        <f>'UC MATHS'!A36</f>
        <v>#REF!</v>
      </c>
      <c r="B36" s="146" t="e">
        <f>'UC MATHS'!B36</f>
        <v>#REF!</v>
      </c>
      <c r="C36" s="105"/>
      <c r="D36" s="105"/>
      <c r="E36" s="105"/>
      <c r="F36" s="106">
        <f t="shared" si="0"/>
        <v>0</v>
      </c>
      <c r="G36" s="106">
        <f t="shared" si="1"/>
        <v>0</v>
      </c>
      <c r="H36" s="109"/>
      <c r="I36" s="107">
        <f t="shared" si="2"/>
        <v>0</v>
      </c>
      <c r="J36" s="106">
        <f t="shared" si="3"/>
        <v>0</v>
      </c>
      <c r="K36" s="107">
        <f>LOOKUP(J36,{0,65,70,75,80},{5,4,3,2,1})</f>
        <v>5</v>
      </c>
      <c r="L36" s="108" t="str">
        <f t="shared" si="4"/>
        <v>2nd</v>
      </c>
      <c r="M36" s="98"/>
    </row>
    <row r="37" spans="1:13">
      <c r="A37" s="104" t="e">
        <f>'UC MATHS'!A37</f>
        <v>#REF!</v>
      </c>
      <c r="B37" s="146" t="e">
        <f>'UC MATHS'!B37</f>
        <v>#REF!</v>
      </c>
      <c r="C37" s="105"/>
      <c r="D37" s="105"/>
      <c r="E37" s="105"/>
      <c r="F37" s="106">
        <f t="shared" si="0"/>
        <v>0</v>
      </c>
      <c r="G37" s="106">
        <f t="shared" si="1"/>
        <v>0</v>
      </c>
      <c r="H37" s="109"/>
      <c r="I37" s="107">
        <f t="shared" si="2"/>
        <v>0</v>
      </c>
      <c r="J37" s="106">
        <f t="shared" si="3"/>
        <v>0</v>
      </c>
      <c r="K37" s="107">
        <f>LOOKUP(J37,{0,65,70,75,80},{5,4,3,2,1})</f>
        <v>5</v>
      </c>
      <c r="L37" s="108" t="str">
        <f t="shared" si="4"/>
        <v>2nd</v>
      </c>
      <c r="M37" s="98"/>
    </row>
    <row r="38" spans="1:13">
      <c r="A38" s="104" t="e">
        <f>'UC MATHS'!A38</f>
        <v>#REF!</v>
      </c>
      <c r="B38" s="146" t="e">
        <f>'UC MATHS'!B38</f>
        <v>#REF!</v>
      </c>
      <c r="C38" s="105"/>
      <c r="D38" s="105"/>
      <c r="E38" s="105"/>
      <c r="F38" s="106">
        <f t="shared" si="0"/>
        <v>0</v>
      </c>
      <c r="G38" s="106">
        <f t="shared" si="1"/>
        <v>0</v>
      </c>
      <c r="H38" s="109"/>
      <c r="I38" s="107">
        <f t="shared" si="2"/>
        <v>0</v>
      </c>
      <c r="J38" s="106">
        <f t="shared" si="3"/>
        <v>0</v>
      </c>
      <c r="K38" s="107">
        <f>LOOKUP(J38,{0,65,70,75,80},{5,4,3,2,1})</f>
        <v>5</v>
      </c>
      <c r="L38" s="108" t="str">
        <f t="shared" si="4"/>
        <v>2nd</v>
      </c>
      <c r="M38" s="98"/>
    </row>
    <row r="39" spans="1:13">
      <c r="A39" s="104" t="e">
        <f>'UC MATHS'!A39</f>
        <v>#REF!</v>
      </c>
      <c r="B39" s="146" t="e">
        <f>'UC MATHS'!B39</f>
        <v>#REF!</v>
      </c>
      <c r="C39" s="105"/>
      <c r="D39" s="105"/>
      <c r="E39" s="105"/>
      <c r="F39" s="106">
        <f t="shared" si="0"/>
        <v>0</v>
      </c>
      <c r="G39" s="106">
        <f t="shared" si="1"/>
        <v>0</v>
      </c>
      <c r="H39" s="109"/>
      <c r="I39" s="107">
        <f t="shared" si="2"/>
        <v>0</v>
      </c>
      <c r="J39" s="106">
        <f t="shared" si="3"/>
        <v>0</v>
      </c>
      <c r="K39" s="107">
        <f>LOOKUP(J39,{0,65,70,75,80},{5,4,3,2,1})</f>
        <v>5</v>
      </c>
      <c r="L39" s="108" t="str">
        <f t="shared" si="4"/>
        <v>2nd</v>
      </c>
      <c r="M39" s="98"/>
    </row>
    <row r="40" spans="1:13">
      <c r="A40" s="104" t="e">
        <f>'UC MATHS'!A40</f>
        <v>#REF!</v>
      </c>
      <c r="B40" s="146" t="e">
        <f>'UC MATHS'!B40</f>
        <v>#REF!</v>
      </c>
      <c r="C40" s="105"/>
      <c r="D40" s="105"/>
      <c r="E40" s="105"/>
      <c r="F40" s="106">
        <f t="shared" si="0"/>
        <v>0</v>
      </c>
      <c r="G40" s="106">
        <f t="shared" si="1"/>
        <v>0</v>
      </c>
      <c r="H40" s="109"/>
      <c r="I40" s="107">
        <f t="shared" si="2"/>
        <v>0</v>
      </c>
      <c r="J40" s="106">
        <f t="shared" si="3"/>
        <v>0</v>
      </c>
      <c r="K40" s="107">
        <f>LOOKUP(J40,{0,65,70,75,80},{5,4,3,2,1})</f>
        <v>5</v>
      </c>
      <c r="L40" s="108" t="str">
        <f t="shared" si="4"/>
        <v>2nd</v>
      </c>
      <c r="M40" s="98"/>
    </row>
    <row r="41" spans="1:13">
      <c r="A41" s="104" t="e">
        <f>'UC MATHS'!A41</f>
        <v>#REF!</v>
      </c>
      <c r="B41" s="146" t="e">
        <f>'UC MATHS'!B41</f>
        <v>#REF!</v>
      </c>
      <c r="C41" s="105"/>
      <c r="D41" s="105"/>
      <c r="E41" s="105"/>
      <c r="F41" s="106">
        <f t="shared" si="0"/>
        <v>0</v>
      </c>
      <c r="G41" s="106">
        <f t="shared" si="1"/>
        <v>0</v>
      </c>
      <c r="H41" s="109"/>
      <c r="I41" s="107">
        <f t="shared" si="2"/>
        <v>0</v>
      </c>
      <c r="J41" s="106">
        <f t="shared" si="3"/>
        <v>0</v>
      </c>
      <c r="K41" s="107">
        <f>LOOKUP(J41,{0,65,70,75,80},{5,4,3,2,1})</f>
        <v>5</v>
      </c>
      <c r="L41" s="108" t="str">
        <f t="shared" si="4"/>
        <v>2nd</v>
      </c>
      <c r="M41" s="98"/>
    </row>
    <row r="42" spans="1:13">
      <c r="A42" s="104" t="e">
        <f>'UC MATHS'!A42</f>
        <v>#REF!</v>
      </c>
      <c r="B42" s="146" t="e">
        <f>'UC MATHS'!B42</f>
        <v>#REF!</v>
      </c>
      <c r="C42" s="105"/>
      <c r="D42" s="105"/>
      <c r="E42" s="105"/>
      <c r="F42" s="106">
        <f t="shared" si="0"/>
        <v>0</v>
      </c>
      <c r="G42" s="106">
        <f t="shared" si="1"/>
        <v>0</v>
      </c>
      <c r="H42" s="109"/>
      <c r="I42" s="107">
        <f t="shared" si="2"/>
        <v>0</v>
      </c>
      <c r="J42" s="106">
        <f t="shared" si="3"/>
        <v>0</v>
      </c>
      <c r="K42" s="107">
        <f>LOOKUP(J42,{0,65,70,75,80},{5,4,3,2,1})</f>
        <v>5</v>
      </c>
      <c r="L42" s="108" t="str">
        <f t="shared" si="4"/>
        <v>2nd</v>
      </c>
      <c r="M42" s="98"/>
    </row>
    <row r="43" spans="1:13">
      <c r="A43" s="104" t="e">
        <f>'UC MATHS'!A43</f>
        <v>#REF!</v>
      </c>
      <c r="B43" s="146" t="e">
        <f>'UC MATHS'!B43</f>
        <v>#REF!</v>
      </c>
      <c r="C43" s="105"/>
      <c r="D43" s="105"/>
      <c r="E43" s="105"/>
      <c r="F43" s="106">
        <f t="shared" si="0"/>
        <v>0</v>
      </c>
      <c r="G43" s="106">
        <f t="shared" si="1"/>
        <v>0</v>
      </c>
      <c r="H43" s="109"/>
      <c r="I43" s="107">
        <f t="shared" si="2"/>
        <v>0</v>
      </c>
      <c r="J43" s="106">
        <f t="shared" si="3"/>
        <v>0</v>
      </c>
      <c r="K43" s="107">
        <f>LOOKUP(J43,{0,65,70,75,80},{5,4,3,2,1})</f>
        <v>5</v>
      </c>
      <c r="L43" s="108" t="str">
        <f t="shared" si="4"/>
        <v>2nd</v>
      </c>
      <c r="M43" s="98"/>
    </row>
    <row r="44" spans="1:13">
      <c r="A44" s="104" t="e">
        <f>'UC MATHS'!A44</f>
        <v>#REF!</v>
      </c>
      <c r="B44" s="146" t="e">
        <f>'UC MATHS'!B44</f>
        <v>#REF!</v>
      </c>
      <c r="C44" s="105"/>
      <c r="D44" s="105"/>
      <c r="E44" s="105"/>
      <c r="F44" s="106">
        <f t="shared" si="0"/>
        <v>0</v>
      </c>
      <c r="G44" s="106">
        <f t="shared" si="1"/>
        <v>0</v>
      </c>
      <c r="H44" s="109"/>
      <c r="I44" s="107">
        <f t="shared" si="2"/>
        <v>0</v>
      </c>
      <c r="J44" s="106">
        <f t="shared" si="3"/>
        <v>0</v>
      </c>
      <c r="K44" s="107">
        <f>LOOKUP(J44,{0,65,70,75,80},{5,4,3,2,1})</f>
        <v>5</v>
      </c>
      <c r="L44" s="108" t="str">
        <f t="shared" si="4"/>
        <v>2nd</v>
      </c>
      <c r="M44" s="98"/>
    </row>
    <row r="45" spans="1:13">
      <c r="A45" s="104" t="e">
        <f>'UC MATHS'!A45</f>
        <v>#REF!</v>
      </c>
      <c r="B45" s="146" t="e">
        <f>'UC MATHS'!B45</f>
        <v>#REF!</v>
      </c>
      <c r="C45" s="105"/>
      <c r="D45" s="105"/>
      <c r="E45" s="105"/>
      <c r="F45" s="106">
        <f t="shared" si="0"/>
        <v>0</v>
      </c>
      <c r="G45" s="106">
        <f t="shared" si="1"/>
        <v>0</v>
      </c>
      <c r="H45" s="109"/>
      <c r="I45" s="107">
        <f t="shared" si="2"/>
        <v>0</v>
      </c>
      <c r="J45" s="106">
        <f t="shared" si="3"/>
        <v>0</v>
      </c>
      <c r="K45" s="107">
        <f>LOOKUP(J45,{0,65,70,75,80},{5,4,3,2,1})</f>
        <v>5</v>
      </c>
      <c r="L45" s="108" t="str">
        <f t="shared" si="4"/>
        <v>2nd</v>
      </c>
      <c r="M45" s="98"/>
    </row>
    <row r="46" spans="1:13">
      <c r="A46" s="104" t="e">
        <f>'UC MATHS'!A46</f>
        <v>#REF!</v>
      </c>
      <c r="B46" s="146" t="e">
        <f>'UC MATHS'!B46</f>
        <v>#REF!</v>
      </c>
      <c r="C46" s="105"/>
      <c r="D46" s="105"/>
      <c r="E46" s="105"/>
      <c r="F46" s="106">
        <f t="shared" si="0"/>
        <v>0</v>
      </c>
      <c r="G46" s="106">
        <f t="shared" si="1"/>
        <v>0</v>
      </c>
      <c r="H46" s="109"/>
      <c r="I46" s="107">
        <f t="shared" si="2"/>
        <v>0</v>
      </c>
      <c r="J46" s="106">
        <f t="shared" si="3"/>
        <v>0</v>
      </c>
      <c r="K46" s="107">
        <f>LOOKUP(J46,{0,65,70,75,80},{5,4,3,2,1})</f>
        <v>5</v>
      </c>
      <c r="L46" s="108" t="str">
        <f t="shared" si="4"/>
        <v>2nd</v>
      </c>
      <c r="M46" s="98"/>
    </row>
    <row r="47" spans="1:13">
      <c r="A47" s="104" t="e">
        <f>'UC MATHS'!A47</f>
        <v>#REF!</v>
      </c>
      <c r="B47" s="146" t="e">
        <f>'UC MATHS'!B47</f>
        <v>#REF!</v>
      </c>
      <c r="C47" s="105"/>
      <c r="D47" s="105"/>
      <c r="E47" s="105"/>
      <c r="F47" s="106">
        <f t="shared" si="0"/>
        <v>0</v>
      </c>
      <c r="G47" s="106">
        <f t="shared" si="1"/>
        <v>0</v>
      </c>
      <c r="H47" s="109"/>
      <c r="I47" s="107">
        <f t="shared" si="2"/>
        <v>0</v>
      </c>
      <c r="J47" s="106">
        <f t="shared" si="3"/>
        <v>0</v>
      </c>
      <c r="K47" s="107">
        <f>LOOKUP(J47,{0,65,70,75,80},{5,4,3,2,1})</f>
        <v>5</v>
      </c>
      <c r="L47" s="108" t="str">
        <f t="shared" si="4"/>
        <v>2nd</v>
      </c>
      <c r="M47" s="98"/>
    </row>
    <row r="48" spans="1:13">
      <c r="A48" s="104" t="e">
        <f>'UC MATHS'!A48</f>
        <v>#REF!</v>
      </c>
      <c r="B48" s="146" t="e">
        <f>'UC MATHS'!B48</f>
        <v>#REF!</v>
      </c>
      <c r="C48" s="105"/>
      <c r="D48" s="105"/>
      <c r="E48" s="105"/>
      <c r="F48" s="106">
        <f t="shared" si="0"/>
        <v>0</v>
      </c>
      <c r="G48" s="106">
        <f t="shared" si="1"/>
        <v>0</v>
      </c>
      <c r="H48" s="109"/>
      <c r="I48" s="107">
        <f t="shared" si="2"/>
        <v>0</v>
      </c>
      <c r="J48" s="106">
        <f t="shared" si="3"/>
        <v>0</v>
      </c>
      <c r="K48" s="107">
        <f>LOOKUP(J48,{0,65,70,75,80},{5,4,3,2,1})</f>
        <v>5</v>
      </c>
      <c r="L48" s="108" t="str">
        <f t="shared" si="4"/>
        <v>2nd</v>
      </c>
      <c r="M48" s="98"/>
    </row>
    <row r="49" spans="1:13">
      <c r="A49" s="104" t="e">
        <f>'UC MATHS'!A49</f>
        <v>#REF!</v>
      </c>
      <c r="B49" s="146" t="e">
        <f>'UC MATHS'!B49</f>
        <v>#REF!</v>
      </c>
      <c r="C49" s="105"/>
      <c r="D49" s="105"/>
      <c r="E49" s="105"/>
      <c r="F49" s="106">
        <f t="shared" si="0"/>
        <v>0</v>
      </c>
      <c r="G49" s="106">
        <f t="shared" si="1"/>
        <v>0</v>
      </c>
      <c r="H49" s="109"/>
      <c r="I49" s="107">
        <f t="shared" si="2"/>
        <v>0</v>
      </c>
      <c r="J49" s="106">
        <f t="shared" si="3"/>
        <v>0</v>
      </c>
      <c r="K49" s="107">
        <f>LOOKUP(J49,{0,65,70,75,80},{5,4,3,2,1})</f>
        <v>5</v>
      </c>
      <c r="L49" s="108" t="str">
        <f t="shared" si="4"/>
        <v>2nd</v>
      </c>
      <c r="M49" s="98"/>
    </row>
    <row r="50" spans="1:13">
      <c r="A50" s="104" t="e">
        <f>'UC MATHS'!A50</f>
        <v>#REF!</v>
      </c>
      <c r="B50" s="146" t="e">
        <f>'UC MATHS'!B50</f>
        <v>#REF!</v>
      </c>
      <c r="C50" s="105"/>
      <c r="D50" s="105"/>
      <c r="E50" s="105"/>
      <c r="F50" s="106">
        <f t="shared" si="0"/>
        <v>0</v>
      </c>
      <c r="G50" s="106">
        <f t="shared" si="1"/>
        <v>0</v>
      </c>
      <c r="H50" s="109"/>
      <c r="I50" s="107">
        <f t="shared" si="2"/>
        <v>0</v>
      </c>
      <c r="J50" s="106">
        <f t="shared" si="3"/>
        <v>0</v>
      </c>
      <c r="K50" s="107">
        <f>LOOKUP(J50,{0,65,70,75,80},{5,4,3,2,1})</f>
        <v>5</v>
      </c>
      <c r="L50" s="108" t="str">
        <f t="shared" si="4"/>
        <v>2nd</v>
      </c>
      <c r="M50" s="98"/>
    </row>
    <row r="51" spans="1:13">
      <c r="A51" s="104" t="e">
        <f>'UC MATHS'!A51</f>
        <v>#REF!</v>
      </c>
      <c r="B51" s="146" t="e">
        <f>'UC MATHS'!B51</f>
        <v>#REF!</v>
      </c>
      <c r="C51" s="105"/>
      <c r="D51" s="105"/>
      <c r="E51" s="105"/>
      <c r="F51" s="106">
        <f t="shared" si="0"/>
        <v>0</v>
      </c>
      <c r="G51" s="106">
        <f t="shared" si="1"/>
        <v>0</v>
      </c>
      <c r="H51" s="109"/>
      <c r="I51" s="107">
        <f t="shared" si="2"/>
        <v>0</v>
      </c>
      <c r="J51" s="106">
        <f t="shared" si="3"/>
        <v>0</v>
      </c>
      <c r="K51" s="107">
        <f>LOOKUP(J51,{0,65,70,75,80},{5,4,3,2,1})</f>
        <v>5</v>
      </c>
      <c r="L51" s="108" t="str">
        <f t="shared" si="4"/>
        <v>2nd</v>
      </c>
      <c r="M51" s="98"/>
    </row>
    <row r="52" spans="1:13">
      <c r="A52" s="104" t="e">
        <f>'UC MATHS'!A52</f>
        <v>#REF!</v>
      </c>
      <c r="B52" s="146" t="e">
        <f>'UC MATHS'!B52</f>
        <v>#REF!</v>
      </c>
      <c r="C52" s="105"/>
      <c r="D52" s="105"/>
      <c r="E52" s="105"/>
      <c r="F52" s="106">
        <f t="shared" si="0"/>
        <v>0</v>
      </c>
      <c r="G52" s="106">
        <f t="shared" si="1"/>
        <v>0</v>
      </c>
      <c r="H52" s="109"/>
      <c r="I52" s="107">
        <f t="shared" si="2"/>
        <v>0</v>
      </c>
      <c r="J52" s="106">
        <f t="shared" si="3"/>
        <v>0</v>
      </c>
      <c r="K52" s="107">
        <f>LOOKUP(J52,{0,65,70,75,80},{5,4,3,2,1})</f>
        <v>5</v>
      </c>
      <c r="L52" s="108" t="str">
        <f t="shared" si="4"/>
        <v>2nd</v>
      </c>
      <c r="M52" s="98"/>
    </row>
    <row r="53" spans="1:13">
      <c r="A53" s="104" t="e">
        <f>'UC MATHS'!A53</f>
        <v>#REF!</v>
      </c>
      <c r="B53" s="146" t="e">
        <f>'UC MATHS'!B53</f>
        <v>#REF!</v>
      </c>
      <c r="C53" s="105"/>
      <c r="D53" s="105"/>
      <c r="E53" s="105"/>
      <c r="F53" s="106">
        <f t="shared" si="0"/>
        <v>0</v>
      </c>
      <c r="G53" s="106">
        <f t="shared" si="1"/>
        <v>0</v>
      </c>
      <c r="H53" s="109"/>
      <c r="I53" s="107">
        <f t="shared" si="2"/>
        <v>0</v>
      </c>
      <c r="J53" s="106">
        <f t="shared" si="3"/>
        <v>0</v>
      </c>
      <c r="K53" s="107">
        <f>LOOKUP(J53,{0,65,70,75,80},{5,4,3,2,1})</f>
        <v>5</v>
      </c>
      <c r="L53" s="108" t="str">
        <f t="shared" si="4"/>
        <v>2nd</v>
      </c>
      <c r="M53" s="98"/>
    </row>
    <row r="54" spans="1:13">
      <c r="A54" s="104" t="e">
        <f>'UC MATHS'!A54</f>
        <v>#REF!</v>
      </c>
      <c r="B54" s="146" t="e">
        <f>'UC MATHS'!B54</f>
        <v>#REF!</v>
      </c>
      <c r="C54" s="105"/>
      <c r="D54" s="105"/>
      <c r="E54" s="105"/>
      <c r="F54" s="106">
        <f t="shared" si="0"/>
        <v>0</v>
      </c>
      <c r="G54" s="106">
        <f t="shared" si="1"/>
        <v>0</v>
      </c>
      <c r="H54" s="109"/>
      <c r="I54" s="107">
        <f t="shared" si="2"/>
        <v>0</v>
      </c>
      <c r="J54" s="106">
        <f t="shared" si="3"/>
        <v>0</v>
      </c>
      <c r="K54" s="107">
        <f>LOOKUP(J54,{0,65,70,75,80},{5,4,3,2,1})</f>
        <v>5</v>
      </c>
      <c r="L54" s="108" t="str">
        <f t="shared" si="4"/>
        <v>2nd</v>
      </c>
      <c r="M54" s="98"/>
    </row>
    <row r="55" spans="1:13">
      <c r="A55" s="104" t="e">
        <f>'UC MATHS'!A55</f>
        <v>#REF!</v>
      </c>
      <c r="B55" s="146" t="e">
        <f>'UC MATHS'!B55</f>
        <v>#REF!</v>
      </c>
      <c r="C55" s="105"/>
      <c r="D55" s="105"/>
      <c r="E55" s="105"/>
      <c r="F55" s="106">
        <f t="shared" si="0"/>
        <v>0</v>
      </c>
      <c r="G55" s="106">
        <f t="shared" si="1"/>
        <v>0</v>
      </c>
      <c r="H55" s="109"/>
      <c r="I55" s="107">
        <f t="shared" si="2"/>
        <v>0</v>
      </c>
      <c r="J55" s="106">
        <f t="shared" si="3"/>
        <v>0</v>
      </c>
      <c r="K55" s="107">
        <f>LOOKUP(J55,{0,65,70,75,80},{5,4,3,2,1})</f>
        <v>5</v>
      </c>
      <c r="L55" s="108" t="str">
        <f t="shared" si="4"/>
        <v>2nd</v>
      </c>
      <c r="M55" s="98"/>
    </row>
    <row r="56" spans="1:13">
      <c r="A56" s="104" t="e">
        <f>'UC MATHS'!A56</f>
        <v>#REF!</v>
      </c>
      <c r="B56" s="146" t="e">
        <f>'UC MATHS'!B56</f>
        <v>#REF!</v>
      </c>
      <c r="C56" s="105"/>
      <c r="D56" s="105"/>
      <c r="E56" s="105"/>
      <c r="F56" s="106">
        <f t="shared" si="0"/>
        <v>0</v>
      </c>
      <c r="G56" s="106">
        <f t="shared" si="1"/>
        <v>0</v>
      </c>
      <c r="H56" s="109"/>
      <c r="I56" s="107">
        <f t="shared" si="2"/>
        <v>0</v>
      </c>
      <c r="J56" s="106">
        <f t="shared" si="3"/>
        <v>0</v>
      </c>
      <c r="K56" s="107">
        <f>LOOKUP(J56,{0,65,70,75,80},{5,4,3,2,1})</f>
        <v>5</v>
      </c>
      <c r="L56" s="108" t="str">
        <f t="shared" si="4"/>
        <v>2nd</v>
      </c>
      <c r="M56" s="98"/>
    </row>
    <row r="57" spans="1:13">
      <c r="A57" s="104" t="e">
        <f>'UC MATHS'!A57</f>
        <v>#REF!</v>
      </c>
      <c r="B57" s="146" t="e">
        <f>'UC MATHS'!B57</f>
        <v>#REF!</v>
      </c>
      <c r="C57" s="105"/>
      <c r="D57" s="105"/>
      <c r="E57" s="105"/>
      <c r="F57" s="106">
        <f t="shared" si="0"/>
        <v>0</v>
      </c>
      <c r="G57" s="106">
        <f t="shared" si="1"/>
        <v>0</v>
      </c>
      <c r="H57" s="109"/>
      <c r="I57" s="107">
        <f t="shared" si="2"/>
        <v>0</v>
      </c>
      <c r="J57" s="106">
        <f t="shared" si="3"/>
        <v>0</v>
      </c>
      <c r="K57" s="107">
        <f>LOOKUP(J57,{0,65,70,75,80},{5,4,3,2,1})</f>
        <v>5</v>
      </c>
      <c r="L57" s="108" t="str">
        <f t="shared" si="4"/>
        <v>2nd</v>
      </c>
      <c r="M57" s="98"/>
    </row>
    <row r="58" spans="1:13">
      <c r="A58" s="104" t="e">
        <f>'UC MATHS'!A58</f>
        <v>#REF!</v>
      </c>
      <c r="B58" s="146" t="e">
        <f>'UC MATHS'!B58</f>
        <v>#REF!</v>
      </c>
      <c r="C58" s="105"/>
      <c r="D58" s="105"/>
      <c r="E58" s="105"/>
      <c r="F58" s="106">
        <f t="shared" si="0"/>
        <v>0</v>
      </c>
      <c r="G58" s="106">
        <f t="shared" si="1"/>
        <v>0</v>
      </c>
      <c r="H58" s="109"/>
      <c r="I58" s="107">
        <f t="shared" si="2"/>
        <v>0</v>
      </c>
      <c r="J58" s="106">
        <f t="shared" si="3"/>
        <v>0</v>
      </c>
      <c r="K58" s="107">
        <f>LOOKUP(J58,{0,65,70,75,80},{5,4,3,2,1})</f>
        <v>5</v>
      </c>
      <c r="L58" s="108" t="str">
        <f t="shared" si="4"/>
        <v>2nd</v>
      </c>
      <c r="M58" s="98"/>
    </row>
    <row r="59" spans="1:13">
      <c r="A59" s="104" t="e">
        <f>'UC MATHS'!A59</f>
        <v>#REF!</v>
      </c>
      <c r="B59" s="146" t="e">
        <f>'UC MATHS'!B59</f>
        <v>#REF!</v>
      </c>
      <c r="C59" s="105"/>
      <c r="D59" s="105"/>
      <c r="E59" s="105"/>
      <c r="F59" s="106">
        <f t="shared" si="0"/>
        <v>0</v>
      </c>
      <c r="G59" s="106">
        <f t="shared" si="1"/>
        <v>0</v>
      </c>
      <c r="H59" s="109"/>
      <c r="I59" s="107">
        <f t="shared" si="2"/>
        <v>0</v>
      </c>
      <c r="J59" s="106">
        <f t="shared" si="3"/>
        <v>0</v>
      </c>
      <c r="K59" s="107">
        <f>LOOKUP(J59,{0,65,70,75,80},{5,4,3,2,1})</f>
        <v>5</v>
      </c>
      <c r="L59" s="108" t="str">
        <f t="shared" si="4"/>
        <v>2nd</v>
      </c>
      <c r="M59" s="98"/>
    </row>
    <row r="60" spans="1:13">
      <c r="A60" s="104" t="e">
        <f>'UC MATHS'!A60</f>
        <v>#REF!</v>
      </c>
      <c r="B60" s="146" t="e">
        <f>'UC MATHS'!B60</f>
        <v>#REF!</v>
      </c>
      <c r="C60" s="105"/>
      <c r="D60" s="105"/>
      <c r="E60" s="105"/>
      <c r="F60" s="106">
        <f t="shared" si="0"/>
        <v>0</v>
      </c>
      <c r="G60" s="106">
        <f t="shared" si="1"/>
        <v>0</v>
      </c>
      <c r="H60" s="109"/>
      <c r="I60" s="107">
        <f t="shared" si="2"/>
        <v>0</v>
      </c>
      <c r="J60" s="106">
        <f t="shared" si="3"/>
        <v>0</v>
      </c>
      <c r="K60" s="107">
        <f>LOOKUP(J60,{0,65,70,75,80},{5,4,3,2,1})</f>
        <v>5</v>
      </c>
      <c r="L60" s="108" t="str">
        <f t="shared" si="4"/>
        <v>2nd</v>
      </c>
      <c r="M60" s="98"/>
    </row>
    <row r="61" spans="1:13">
      <c r="A61" s="104" t="e">
        <f>'UC MATHS'!A61</f>
        <v>#REF!</v>
      </c>
      <c r="B61" s="146" t="e">
        <f>'UC MATHS'!B61</f>
        <v>#REF!</v>
      </c>
      <c r="C61" s="105"/>
      <c r="D61" s="105"/>
      <c r="E61" s="105"/>
      <c r="F61" s="106">
        <f t="shared" si="0"/>
        <v>0</v>
      </c>
      <c r="G61" s="106">
        <f t="shared" si="1"/>
        <v>0</v>
      </c>
      <c r="H61" s="109"/>
      <c r="I61" s="107">
        <f t="shared" si="2"/>
        <v>0</v>
      </c>
      <c r="J61" s="106">
        <f t="shared" si="3"/>
        <v>0</v>
      </c>
      <c r="K61" s="107">
        <f>LOOKUP(J61,{0,65,70,75,80},{5,4,3,2,1})</f>
        <v>5</v>
      </c>
      <c r="L61" s="108" t="str">
        <f t="shared" si="4"/>
        <v>2nd</v>
      </c>
      <c r="M61" s="98"/>
    </row>
    <row r="62" spans="1:13">
      <c r="A62" s="104" t="e">
        <f>'UC MATHS'!A62</f>
        <v>#REF!</v>
      </c>
      <c r="B62" s="146" t="e">
        <f>'UC MATHS'!B62</f>
        <v>#REF!</v>
      </c>
      <c r="C62" s="105"/>
      <c r="D62" s="105"/>
      <c r="E62" s="105"/>
      <c r="F62" s="106">
        <f t="shared" si="0"/>
        <v>0</v>
      </c>
      <c r="G62" s="106">
        <f t="shared" si="1"/>
        <v>0</v>
      </c>
      <c r="H62" s="109"/>
      <c r="I62" s="107">
        <f t="shared" si="2"/>
        <v>0</v>
      </c>
      <c r="J62" s="106">
        <f t="shared" si="3"/>
        <v>0</v>
      </c>
      <c r="K62" s="107">
        <f>LOOKUP(J62,{0,65,70,75,80},{5,4,3,2,1})</f>
        <v>5</v>
      </c>
      <c r="L62" s="108" t="str">
        <f t="shared" si="4"/>
        <v>2nd</v>
      </c>
      <c r="M62" s="98"/>
    </row>
    <row r="63" spans="1:13">
      <c r="A63" s="104" t="e">
        <f>'UC MATHS'!A63</f>
        <v>#REF!</v>
      </c>
      <c r="B63" s="146" t="e">
        <f>'UC MATHS'!B63</f>
        <v>#REF!</v>
      </c>
      <c r="C63" s="105"/>
      <c r="D63" s="105"/>
      <c r="E63" s="105"/>
      <c r="F63" s="106">
        <f t="shared" si="0"/>
        <v>0</v>
      </c>
      <c r="G63" s="106">
        <f t="shared" si="1"/>
        <v>0</v>
      </c>
      <c r="H63" s="109"/>
      <c r="I63" s="107">
        <f t="shared" si="2"/>
        <v>0</v>
      </c>
      <c r="J63" s="106">
        <f t="shared" si="3"/>
        <v>0</v>
      </c>
      <c r="K63" s="107">
        <f>LOOKUP(J63,{0,65,70,75,80},{5,4,3,2,1})</f>
        <v>5</v>
      </c>
      <c r="L63" s="108" t="str">
        <f t="shared" si="4"/>
        <v>2nd</v>
      </c>
      <c r="M63" s="98"/>
    </row>
    <row r="64" spans="1:13">
      <c r="A64" s="104" t="e">
        <f>'UC MATHS'!A64</f>
        <v>#REF!</v>
      </c>
      <c r="B64" s="146" t="e">
        <f>'UC MATHS'!B64</f>
        <v>#REF!</v>
      </c>
      <c r="C64" s="105"/>
      <c r="D64" s="105"/>
      <c r="E64" s="105"/>
      <c r="F64" s="106">
        <f t="shared" si="0"/>
        <v>0</v>
      </c>
      <c r="G64" s="106">
        <f t="shared" si="1"/>
        <v>0</v>
      </c>
      <c r="H64" s="109"/>
      <c r="I64" s="107">
        <f t="shared" si="2"/>
        <v>0</v>
      </c>
      <c r="J64" s="106">
        <f t="shared" si="3"/>
        <v>0</v>
      </c>
      <c r="K64" s="107">
        <f>LOOKUP(J64,{0,65,70,75,80},{5,4,3,2,1})</f>
        <v>5</v>
      </c>
      <c r="L64" s="108" t="str">
        <f t="shared" si="4"/>
        <v>2nd</v>
      </c>
      <c r="M64" s="98"/>
    </row>
    <row r="65" spans="1:13">
      <c r="A65" s="104" t="e">
        <f>'UC MATHS'!A65</f>
        <v>#REF!</v>
      </c>
      <c r="B65" s="146" t="e">
        <f>'UC MATHS'!B65</f>
        <v>#REF!</v>
      </c>
      <c r="C65" s="105"/>
      <c r="D65" s="105"/>
      <c r="E65" s="105"/>
      <c r="F65" s="106">
        <f t="shared" si="0"/>
        <v>0</v>
      </c>
      <c r="G65" s="106">
        <f t="shared" si="1"/>
        <v>0</v>
      </c>
      <c r="H65" s="109"/>
      <c r="I65" s="107">
        <f t="shared" si="2"/>
        <v>0</v>
      </c>
      <c r="J65" s="106">
        <f t="shared" si="3"/>
        <v>0</v>
      </c>
      <c r="K65" s="107">
        <f>LOOKUP(J65,{0,65,70,75,80},{5,4,3,2,1})</f>
        <v>5</v>
      </c>
      <c r="L65" s="108" t="str">
        <f t="shared" si="4"/>
        <v>2nd</v>
      </c>
      <c r="M65" s="98"/>
    </row>
    <row r="66" spans="1:13">
      <c r="A66" s="104" t="e">
        <f>'UC MATHS'!A66</f>
        <v>#REF!</v>
      </c>
      <c r="B66" s="146" t="e">
        <f>'UC MATHS'!B66</f>
        <v>#REF!</v>
      </c>
      <c r="C66" s="105"/>
      <c r="D66" s="105"/>
      <c r="E66" s="105"/>
      <c r="F66" s="106">
        <f t="shared" si="0"/>
        <v>0</v>
      </c>
      <c r="G66" s="106">
        <f t="shared" si="1"/>
        <v>0</v>
      </c>
      <c r="H66" s="109"/>
      <c r="I66" s="107">
        <f t="shared" si="2"/>
        <v>0</v>
      </c>
      <c r="J66" s="106">
        <f t="shared" si="3"/>
        <v>0</v>
      </c>
      <c r="K66" s="107">
        <f>LOOKUP(J66,{0,65,70,75,80},{5,4,3,2,1})</f>
        <v>5</v>
      </c>
      <c r="L66" s="108" t="str">
        <f t="shared" si="4"/>
        <v>2nd</v>
      </c>
      <c r="M66" s="98"/>
    </row>
    <row r="67" spans="1:13">
      <c r="A67" s="104" t="e">
        <f>'UC MATHS'!A67</f>
        <v>#REF!</v>
      </c>
      <c r="B67" s="146" t="e">
        <f>'UC MATHS'!B67</f>
        <v>#REF!</v>
      </c>
      <c r="C67" s="105"/>
      <c r="D67" s="105"/>
      <c r="E67" s="105"/>
      <c r="F67" s="106">
        <f t="shared" si="0"/>
        <v>0</v>
      </c>
      <c r="G67" s="106">
        <f t="shared" si="1"/>
        <v>0</v>
      </c>
      <c r="H67" s="109"/>
      <c r="I67" s="107">
        <f t="shared" si="2"/>
        <v>0</v>
      </c>
      <c r="J67" s="106">
        <f t="shared" si="3"/>
        <v>0</v>
      </c>
      <c r="K67" s="107">
        <f>LOOKUP(J67,{0,65,70,75,80},{5,4,3,2,1})</f>
        <v>5</v>
      </c>
      <c r="L67" s="108" t="str">
        <f t="shared" si="4"/>
        <v>2nd</v>
      </c>
      <c r="M67" s="98"/>
    </row>
    <row r="68" spans="1:13">
      <c r="A68" s="104" t="e">
        <f>'UC MATHS'!A68</f>
        <v>#REF!</v>
      </c>
      <c r="B68" s="146" t="e">
        <f>'UC MATHS'!B68</f>
        <v>#REF!</v>
      </c>
      <c r="C68" s="105"/>
      <c r="D68" s="105"/>
      <c r="E68" s="105"/>
      <c r="F68" s="106">
        <f t="shared" ref="F68:F102" si="5">SUM(C68,D68,E68)</f>
        <v>0</v>
      </c>
      <c r="G68" s="106">
        <f t="shared" ref="G68:G102" si="6">F68/100*50</f>
        <v>0</v>
      </c>
      <c r="H68" s="109"/>
      <c r="I68" s="107">
        <f t="shared" ref="I68:I102" si="7">H68/100*50</f>
        <v>0</v>
      </c>
      <c r="J68" s="106">
        <f t="shared" ref="J68:J102" si="8">I68+G68</f>
        <v>0</v>
      </c>
      <c r="K68" s="107">
        <f>LOOKUP(J68,{0,65,70,75,80},{5,4,3,2,1})</f>
        <v>5</v>
      </c>
      <c r="L68" s="108" t="str">
        <f t="shared" ref="L68:L102" si="9">CHOOSE(RANK(J68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68" s="98"/>
    </row>
    <row r="69" spans="1:13">
      <c r="A69" s="104" t="e">
        <f>'UC MATHS'!A69</f>
        <v>#REF!</v>
      </c>
      <c r="B69" s="146" t="e">
        <f>'UC MATHS'!B69</f>
        <v>#REF!</v>
      </c>
      <c r="C69" s="105"/>
      <c r="D69" s="105"/>
      <c r="E69" s="105"/>
      <c r="F69" s="106">
        <f t="shared" si="5"/>
        <v>0</v>
      </c>
      <c r="G69" s="106">
        <f t="shared" si="6"/>
        <v>0</v>
      </c>
      <c r="H69" s="109"/>
      <c r="I69" s="107">
        <f t="shared" si="7"/>
        <v>0</v>
      </c>
      <c r="J69" s="106">
        <f t="shared" si="8"/>
        <v>0</v>
      </c>
      <c r="K69" s="107">
        <f>LOOKUP(J69,{0,65,70,75,80},{5,4,3,2,1})</f>
        <v>5</v>
      </c>
      <c r="L69" s="108" t="str">
        <f t="shared" si="9"/>
        <v>2nd</v>
      </c>
      <c r="M69" s="98"/>
    </row>
    <row r="70" spans="1:13">
      <c r="A70" s="104" t="e">
        <f>'UC MATHS'!A70</f>
        <v>#REF!</v>
      </c>
      <c r="B70" s="146" t="e">
        <f>'UC MATHS'!B70</f>
        <v>#REF!</v>
      </c>
      <c r="C70" s="105"/>
      <c r="D70" s="105"/>
      <c r="E70" s="105"/>
      <c r="F70" s="106">
        <f t="shared" si="5"/>
        <v>0</v>
      </c>
      <c r="G70" s="106">
        <f t="shared" si="6"/>
        <v>0</v>
      </c>
      <c r="H70" s="109"/>
      <c r="I70" s="107">
        <f t="shared" si="7"/>
        <v>0</v>
      </c>
      <c r="J70" s="106">
        <f t="shared" si="8"/>
        <v>0</v>
      </c>
      <c r="K70" s="107">
        <f>LOOKUP(J70,{0,65,70,75,80},{5,4,3,2,1})</f>
        <v>5</v>
      </c>
      <c r="L70" s="108" t="str">
        <f t="shared" si="9"/>
        <v>2nd</v>
      </c>
      <c r="M70" s="98"/>
    </row>
    <row r="71" spans="1:13">
      <c r="A71" s="104" t="e">
        <f>'UC MATHS'!A71</f>
        <v>#REF!</v>
      </c>
      <c r="B71" s="146" t="e">
        <f>'UC MATHS'!B71</f>
        <v>#REF!</v>
      </c>
      <c r="C71" s="105"/>
      <c r="D71" s="105"/>
      <c r="E71" s="105"/>
      <c r="F71" s="106">
        <f t="shared" si="5"/>
        <v>0</v>
      </c>
      <c r="G71" s="106">
        <f t="shared" si="6"/>
        <v>0</v>
      </c>
      <c r="H71" s="109"/>
      <c r="I71" s="107">
        <f t="shared" si="7"/>
        <v>0</v>
      </c>
      <c r="J71" s="106">
        <f t="shared" si="8"/>
        <v>0</v>
      </c>
      <c r="K71" s="107">
        <f>LOOKUP(J71,{0,65,70,75,80},{5,4,3,2,1})</f>
        <v>5</v>
      </c>
      <c r="L71" s="108" t="str">
        <f t="shared" si="9"/>
        <v>2nd</v>
      </c>
      <c r="M71" s="98"/>
    </row>
    <row r="72" spans="1:13">
      <c r="A72" s="104" t="e">
        <f>'UC MATHS'!A72</f>
        <v>#REF!</v>
      </c>
      <c r="B72" s="146" t="e">
        <f>'UC MATHS'!B72</f>
        <v>#REF!</v>
      </c>
      <c r="C72" s="105"/>
      <c r="D72" s="105"/>
      <c r="E72" s="105"/>
      <c r="F72" s="106">
        <f t="shared" si="5"/>
        <v>0</v>
      </c>
      <c r="G72" s="106">
        <f t="shared" si="6"/>
        <v>0</v>
      </c>
      <c r="H72" s="109"/>
      <c r="I72" s="107">
        <f t="shared" si="7"/>
        <v>0</v>
      </c>
      <c r="J72" s="106">
        <f t="shared" si="8"/>
        <v>0</v>
      </c>
      <c r="K72" s="107">
        <f>LOOKUP(J72,{0,65,70,75,80},{5,4,3,2,1})</f>
        <v>5</v>
      </c>
      <c r="L72" s="108" t="str">
        <f t="shared" si="9"/>
        <v>2nd</v>
      </c>
      <c r="M72" s="98"/>
    </row>
    <row r="73" spans="1:13">
      <c r="A73" s="104" t="e">
        <f>'UC MATHS'!A73</f>
        <v>#REF!</v>
      </c>
      <c r="B73" s="146" t="e">
        <f>'UC MATHS'!B73</f>
        <v>#REF!</v>
      </c>
      <c r="C73" s="105"/>
      <c r="D73" s="105"/>
      <c r="E73" s="105"/>
      <c r="F73" s="106">
        <f t="shared" si="5"/>
        <v>0</v>
      </c>
      <c r="G73" s="106">
        <f t="shared" si="6"/>
        <v>0</v>
      </c>
      <c r="H73" s="109"/>
      <c r="I73" s="107">
        <f t="shared" si="7"/>
        <v>0</v>
      </c>
      <c r="J73" s="106">
        <f t="shared" si="8"/>
        <v>0</v>
      </c>
      <c r="K73" s="107">
        <f>LOOKUP(J73,{0,65,70,75,80},{5,4,3,2,1})</f>
        <v>5</v>
      </c>
      <c r="L73" s="108" t="str">
        <f t="shared" si="9"/>
        <v>2nd</v>
      </c>
      <c r="M73" s="98"/>
    </row>
    <row r="74" spans="1:13">
      <c r="A74" s="104" t="e">
        <f>'UC MATHS'!A74</f>
        <v>#REF!</v>
      </c>
      <c r="B74" s="146" t="e">
        <f>'UC MATHS'!B74</f>
        <v>#REF!</v>
      </c>
      <c r="C74" s="105"/>
      <c r="D74" s="105"/>
      <c r="E74" s="105"/>
      <c r="F74" s="106">
        <f t="shared" si="5"/>
        <v>0</v>
      </c>
      <c r="G74" s="106">
        <f t="shared" si="6"/>
        <v>0</v>
      </c>
      <c r="H74" s="109"/>
      <c r="I74" s="107">
        <f t="shared" si="7"/>
        <v>0</v>
      </c>
      <c r="J74" s="106">
        <f t="shared" si="8"/>
        <v>0</v>
      </c>
      <c r="K74" s="107">
        <f>LOOKUP(J74,{0,65,70,75,80},{5,4,3,2,1})</f>
        <v>5</v>
      </c>
      <c r="L74" s="108" t="str">
        <f t="shared" si="9"/>
        <v>2nd</v>
      </c>
      <c r="M74" s="98"/>
    </row>
    <row r="75" spans="1:13">
      <c r="A75" s="104" t="e">
        <f>'UC MATHS'!A75</f>
        <v>#REF!</v>
      </c>
      <c r="B75" s="146" t="e">
        <f>'UC MATHS'!B75</f>
        <v>#REF!</v>
      </c>
      <c r="C75" s="105"/>
      <c r="D75" s="105"/>
      <c r="E75" s="105"/>
      <c r="F75" s="106">
        <f t="shared" si="5"/>
        <v>0</v>
      </c>
      <c r="G75" s="106">
        <f t="shared" si="6"/>
        <v>0</v>
      </c>
      <c r="H75" s="109"/>
      <c r="I75" s="107">
        <f t="shared" si="7"/>
        <v>0</v>
      </c>
      <c r="J75" s="106">
        <f t="shared" si="8"/>
        <v>0</v>
      </c>
      <c r="K75" s="107">
        <f>LOOKUP(J75,{0,65,70,75,80},{5,4,3,2,1})</f>
        <v>5</v>
      </c>
      <c r="L75" s="108" t="str">
        <f t="shared" si="9"/>
        <v>2nd</v>
      </c>
      <c r="M75" s="98"/>
    </row>
    <row r="76" spans="1:13">
      <c r="A76" s="104" t="e">
        <f>'UC MATHS'!A76</f>
        <v>#REF!</v>
      </c>
      <c r="B76" s="146" t="e">
        <f>'UC MATHS'!B76</f>
        <v>#REF!</v>
      </c>
      <c r="C76" s="105"/>
      <c r="D76" s="105"/>
      <c r="E76" s="105"/>
      <c r="F76" s="106">
        <f t="shared" si="5"/>
        <v>0</v>
      </c>
      <c r="G76" s="106">
        <f t="shared" si="6"/>
        <v>0</v>
      </c>
      <c r="H76" s="109"/>
      <c r="I76" s="107">
        <f t="shared" si="7"/>
        <v>0</v>
      </c>
      <c r="J76" s="106">
        <f t="shared" si="8"/>
        <v>0</v>
      </c>
      <c r="K76" s="107">
        <f>LOOKUP(J76,{0,65,70,75,80},{5,4,3,2,1})</f>
        <v>5</v>
      </c>
      <c r="L76" s="108" t="str">
        <f t="shared" si="9"/>
        <v>2nd</v>
      </c>
      <c r="M76" s="98"/>
    </row>
    <row r="77" spans="1:13">
      <c r="A77" s="104" t="e">
        <f>'UC MATHS'!A77</f>
        <v>#REF!</v>
      </c>
      <c r="B77" s="146" t="e">
        <f>'UC MATHS'!B77</f>
        <v>#REF!</v>
      </c>
      <c r="C77" s="105"/>
      <c r="D77" s="105"/>
      <c r="E77" s="105"/>
      <c r="F77" s="106">
        <f t="shared" si="5"/>
        <v>0</v>
      </c>
      <c r="G77" s="106">
        <f t="shared" si="6"/>
        <v>0</v>
      </c>
      <c r="H77" s="109"/>
      <c r="I77" s="107">
        <f t="shared" si="7"/>
        <v>0</v>
      </c>
      <c r="J77" s="106">
        <f t="shared" si="8"/>
        <v>0</v>
      </c>
      <c r="K77" s="107">
        <f>LOOKUP(J77,{0,65,70,75,80},{5,4,3,2,1})</f>
        <v>5</v>
      </c>
      <c r="L77" s="108" t="str">
        <f t="shared" si="9"/>
        <v>2nd</v>
      </c>
      <c r="M77" s="98"/>
    </row>
    <row r="78" spans="1:13">
      <c r="A78" s="104" t="e">
        <f>'UC MATHS'!A78</f>
        <v>#REF!</v>
      </c>
      <c r="B78" s="146" t="e">
        <f>'UC MATHS'!B78</f>
        <v>#REF!</v>
      </c>
      <c r="C78" s="105"/>
      <c r="D78" s="105"/>
      <c r="E78" s="105"/>
      <c r="F78" s="106">
        <f t="shared" si="5"/>
        <v>0</v>
      </c>
      <c r="G78" s="106">
        <f t="shared" si="6"/>
        <v>0</v>
      </c>
      <c r="H78" s="109"/>
      <c r="I78" s="107">
        <f t="shared" si="7"/>
        <v>0</v>
      </c>
      <c r="J78" s="106">
        <f t="shared" si="8"/>
        <v>0</v>
      </c>
      <c r="K78" s="107">
        <f>LOOKUP(J78,{0,65,70,75,80},{5,4,3,2,1})</f>
        <v>5</v>
      </c>
      <c r="L78" s="108" t="str">
        <f t="shared" si="9"/>
        <v>2nd</v>
      </c>
      <c r="M78" s="98"/>
    </row>
    <row r="79" spans="1:13">
      <c r="A79" s="104" t="e">
        <f>'UC MATHS'!A79</f>
        <v>#REF!</v>
      </c>
      <c r="B79" s="146" t="e">
        <f>'UC MATHS'!B79</f>
        <v>#REF!</v>
      </c>
      <c r="C79" s="105"/>
      <c r="D79" s="105"/>
      <c r="E79" s="105"/>
      <c r="F79" s="106">
        <f t="shared" si="5"/>
        <v>0</v>
      </c>
      <c r="G79" s="106">
        <f t="shared" si="6"/>
        <v>0</v>
      </c>
      <c r="H79" s="109"/>
      <c r="I79" s="107">
        <f t="shared" si="7"/>
        <v>0</v>
      </c>
      <c r="J79" s="106">
        <f t="shared" si="8"/>
        <v>0</v>
      </c>
      <c r="K79" s="107">
        <f>LOOKUP(J79,{0,65,70,75,80},{5,4,3,2,1})</f>
        <v>5</v>
      </c>
      <c r="L79" s="108" t="str">
        <f t="shared" si="9"/>
        <v>2nd</v>
      </c>
      <c r="M79" s="98"/>
    </row>
    <row r="80" spans="1:13">
      <c r="A80" s="104" t="e">
        <f>'UC MATHS'!A80</f>
        <v>#REF!</v>
      </c>
      <c r="B80" s="146" t="e">
        <f>'UC MATHS'!B80</f>
        <v>#REF!</v>
      </c>
      <c r="C80" s="105"/>
      <c r="D80" s="105"/>
      <c r="E80" s="105"/>
      <c r="F80" s="106">
        <f t="shared" si="5"/>
        <v>0</v>
      </c>
      <c r="G80" s="106">
        <f t="shared" si="6"/>
        <v>0</v>
      </c>
      <c r="H80" s="109"/>
      <c r="I80" s="107">
        <f t="shared" si="7"/>
        <v>0</v>
      </c>
      <c r="J80" s="106">
        <f t="shared" si="8"/>
        <v>0</v>
      </c>
      <c r="K80" s="107">
        <f>LOOKUP(J80,{0,65,70,75,80},{5,4,3,2,1})</f>
        <v>5</v>
      </c>
      <c r="L80" s="108" t="str">
        <f t="shared" si="9"/>
        <v>2nd</v>
      </c>
      <c r="M80" s="98"/>
    </row>
    <row r="81" spans="1:13">
      <c r="A81" s="104" t="e">
        <f>'UC MATHS'!A81</f>
        <v>#REF!</v>
      </c>
      <c r="B81" s="146" t="e">
        <f>'UC MATHS'!B81</f>
        <v>#REF!</v>
      </c>
      <c r="C81" s="105"/>
      <c r="D81" s="105"/>
      <c r="E81" s="105"/>
      <c r="F81" s="106">
        <f t="shared" si="5"/>
        <v>0</v>
      </c>
      <c r="G81" s="106">
        <f t="shared" si="6"/>
        <v>0</v>
      </c>
      <c r="H81" s="109"/>
      <c r="I81" s="107">
        <f t="shared" si="7"/>
        <v>0</v>
      </c>
      <c r="J81" s="106">
        <f t="shared" si="8"/>
        <v>0</v>
      </c>
      <c r="K81" s="107">
        <f>LOOKUP(J81,{0,65,70,75,80},{5,4,3,2,1})</f>
        <v>5</v>
      </c>
      <c r="L81" s="108" t="str">
        <f t="shared" si="9"/>
        <v>2nd</v>
      </c>
      <c r="M81" s="98"/>
    </row>
    <row r="82" spans="1:13">
      <c r="A82" s="104" t="e">
        <f>'UC MATHS'!A82</f>
        <v>#REF!</v>
      </c>
      <c r="B82" s="146" t="e">
        <f>'UC MATHS'!B82</f>
        <v>#REF!</v>
      </c>
      <c r="C82" s="105"/>
      <c r="D82" s="105"/>
      <c r="E82" s="105"/>
      <c r="F82" s="106">
        <f t="shared" si="5"/>
        <v>0</v>
      </c>
      <c r="G82" s="106">
        <f t="shared" si="6"/>
        <v>0</v>
      </c>
      <c r="H82" s="109"/>
      <c r="I82" s="107">
        <f t="shared" si="7"/>
        <v>0</v>
      </c>
      <c r="J82" s="106">
        <f t="shared" si="8"/>
        <v>0</v>
      </c>
      <c r="K82" s="107">
        <f>LOOKUP(J82,{0,65,70,75,80},{5,4,3,2,1})</f>
        <v>5</v>
      </c>
      <c r="L82" s="108" t="str">
        <f t="shared" si="9"/>
        <v>2nd</v>
      </c>
      <c r="M82" s="98"/>
    </row>
    <row r="83" spans="1:13">
      <c r="A83" s="104" t="e">
        <f>'UC MATHS'!A83</f>
        <v>#REF!</v>
      </c>
      <c r="B83" s="146" t="e">
        <f>'UC MATHS'!B83</f>
        <v>#REF!</v>
      </c>
      <c r="C83" s="105"/>
      <c r="D83" s="105"/>
      <c r="E83" s="105"/>
      <c r="F83" s="106">
        <f t="shared" si="5"/>
        <v>0</v>
      </c>
      <c r="G83" s="106">
        <f t="shared" si="6"/>
        <v>0</v>
      </c>
      <c r="H83" s="109"/>
      <c r="I83" s="107">
        <f t="shared" si="7"/>
        <v>0</v>
      </c>
      <c r="J83" s="106">
        <f t="shared" si="8"/>
        <v>0</v>
      </c>
      <c r="K83" s="107">
        <f>LOOKUP(J83,{0,65,70,75,80},{5,4,3,2,1})</f>
        <v>5</v>
      </c>
      <c r="L83" s="108" t="str">
        <f t="shared" si="9"/>
        <v>2nd</v>
      </c>
      <c r="M83" s="98"/>
    </row>
    <row r="84" spans="1:13">
      <c r="A84" s="104" t="e">
        <f>'UC MATHS'!A84</f>
        <v>#REF!</v>
      </c>
      <c r="B84" s="146" t="e">
        <f>'UC MATHS'!B84</f>
        <v>#REF!</v>
      </c>
      <c r="C84" s="105"/>
      <c r="D84" s="105"/>
      <c r="E84" s="105"/>
      <c r="F84" s="106">
        <f t="shared" si="5"/>
        <v>0</v>
      </c>
      <c r="G84" s="106">
        <f t="shared" si="6"/>
        <v>0</v>
      </c>
      <c r="H84" s="109"/>
      <c r="I84" s="107">
        <f t="shared" si="7"/>
        <v>0</v>
      </c>
      <c r="J84" s="106">
        <f t="shared" si="8"/>
        <v>0</v>
      </c>
      <c r="K84" s="107">
        <f>LOOKUP(J84,{0,65,70,75,80},{5,4,3,2,1})</f>
        <v>5</v>
      </c>
      <c r="L84" s="108" t="str">
        <f t="shared" si="9"/>
        <v>2nd</v>
      </c>
      <c r="M84" s="98"/>
    </row>
    <row r="85" spans="1:13">
      <c r="A85" s="104" t="e">
        <f>'UC MATHS'!A85</f>
        <v>#REF!</v>
      </c>
      <c r="B85" s="146" t="e">
        <f>'UC MATHS'!B85</f>
        <v>#REF!</v>
      </c>
      <c r="C85" s="105"/>
      <c r="D85" s="105"/>
      <c r="E85" s="105"/>
      <c r="F85" s="106">
        <f t="shared" si="5"/>
        <v>0</v>
      </c>
      <c r="G85" s="106">
        <f t="shared" si="6"/>
        <v>0</v>
      </c>
      <c r="H85" s="109"/>
      <c r="I85" s="107">
        <f t="shared" si="7"/>
        <v>0</v>
      </c>
      <c r="J85" s="106">
        <f t="shared" si="8"/>
        <v>0</v>
      </c>
      <c r="K85" s="107">
        <f>LOOKUP(J85,{0,65,70,75,80},{5,4,3,2,1})</f>
        <v>5</v>
      </c>
      <c r="L85" s="108" t="str">
        <f t="shared" si="9"/>
        <v>2nd</v>
      </c>
      <c r="M85" s="98"/>
    </row>
    <row r="86" spans="1:13">
      <c r="A86" s="104" t="e">
        <f>'UC MATHS'!A86</f>
        <v>#REF!</v>
      </c>
      <c r="B86" s="146" t="e">
        <f>'UC MATHS'!B86</f>
        <v>#REF!</v>
      </c>
      <c r="C86" s="105"/>
      <c r="D86" s="105"/>
      <c r="E86" s="105"/>
      <c r="F86" s="106">
        <f t="shared" si="5"/>
        <v>0</v>
      </c>
      <c r="G86" s="106">
        <f t="shared" si="6"/>
        <v>0</v>
      </c>
      <c r="H86" s="109"/>
      <c r="I86" s="107">
        <f t="shared" si="7"/>
        <v>0</v>
      </c>
      <c r="J86" s="106">
        <f t="shared" si="8"/>
        <v>0</v>
      </c>
      <c r="K86" s="107">
        <f>LOOKUP(J86,{0,65,70,75,80},{5,4,3,2,1})</f>
        <v>5</v>
      </c>
      <c r="L86" s="108" t="str">
        <f t="shared" si="9"/>
        <v>2nd</v>
      </c>
      <c r="M86" s="98"/>
    </row>
    <row r="87" spans="1:13">
      <c r="A87" s="104" t="e">
        <f>'UC MATHS'!A87</f>
        <v>#REF!</v>
      </c>
      <c r="B87" s="146" t="e">
        <f>'UC MATHS'!B87</f>
        <v>#REF!</v>
      </c>
      <c r="C87" s="105"/>
      <c r="D87" s="105"/>
      <c r="E87" s="105"/>
      <c r="F87" s="106">
        <f t="shared" si="5"/>
        <v>0</v>
      </c>
      <c r="G87" s="106">
        <f t="shared" si="6"/>
        <v>0</v>
      </c>
      <c r="H87" s="109"/>
      <c r="I87" s="107">
        <f t="shared" si="7"/>
        <v>0</v>
      </c>
      <c r="J87" s="106">
        <f t="shared" si="8"/>
        <v>0</v>
      </c>
      <c r="K87" s="107">
        <f>LOOKUP(J87,{0,65,70,75,80},{5,4,3,2,1})</f>
        <v>5</v>
      </c>
      <c r="L87" s="108" t="str">
        <f t="shared" si="9"/>
        <v>2nd</v>
      </c>
      <c r="M87" s="98"/>
    </row>
    <row r="88" spans="1:13">
      <c r="A88" s="104" t="e">
        <f>'UC MATHS'!A88</f>
        <v>#REF!</v>
      </c>
      <c r="B88" s="146" t="e">
        <f>'UC MATHS'!B88</f>
        <v>#REF!</v>
      </c>
      <c r="C88" s="105"/>
      <c r="D88" s="105"/>
      <c r="E88" s="105"/>
      <c r="F88" s="106">
        <f t="shared" si="5"/>
        <v>0</v>
      </c>
      <c r="G88" s="106">
        <f t="shared" si="6"/>
        <v>0</v>
      </c>
      <c r="H88" s="109"/>
      <c r="I88" s="107">
        <f t="shared" si="7"/>
        <v>0</v>
      </c>
      <c r="J88" s="106">
        <f t="shared" si="8"/>
        <v>0</v>
      </c>
      <c r="K88" s="107">
        <f>LOOKUP(J88,{0,65,70,75,80},{5,4,3,2,1})</f>
        <v>5</v>
      </c>
      <c r="L88" s="108" t="str">
        <f t="shared" si="9"/>
        <v>2nd</v>
      </c>
      <c r="M88" s="98"/>
    </row>
    <row r="89" spans="1:13">
      <c r="A89" s="104" t="e">
        <f>'UC MATHS'!A89</f>
        <v>#REF!</v>
      </c>
      <c r="B89" s="146" t="e">
        <f>'UC MATHS'!B89</f>
        <v>#REF!</v>
      </c>
      <c r="C89" s="105"/>
      <c r="D89" s="105"/>
      <c r="E89" s="105"/>
      <c r="F89" s="106">
        <f t="shared" si="5"/>
        <v>0</v>
      </c>
      <c r="G89" s="106">
        <f t="shared" si="6"/>
        <v>0</v>
      </c>
      <c r="H89" s="109"/>
      <c r="I89" s="107">
        <f t="shared" si="7"/>
        <v>0</v>
      </c>
      <c r="J89" s="106">
        <f t="shared" si="8"/>
        <v>0</v>
      </c>
      <c r="K89" s="107">
        <f>LOOKUP(J89,{0,65,70,75,80},{5,4,3,2,1})</f>
        <v>5</v>
      </c>
      <c r="L89" s="108" t="str">
        <f t="shared" si="9"/>
        <v>2nd</v>
      </c>
      <c r="M89" s="98"/>
    </row>
    <row r="90" spans="1:13">
      <c r="A90" s="104" t="e">
        <f>'UC MATHS'!A90</f>
        <v>#REF!</v>
      </c>
      <c r="B90" s="146" t="e">
        <f>'UC MATHS'!B90</f>
        <v>#REF!</v>
      </c>
      <c r="C90" s="105"/>
      <c r="D90" s="105"/>
      <c r="E90" s="105"/>
      <c r="F90" s="106">
        <f t="shared" si="5"/>
        <v>0</v>
      </c>
      <c r="G90" s="106">
        <f t="shared" si="6"/>
        <v>0</v>
      </c>
      <c r="H90" s="109"/>
      <c r="I90" s="107">
        <f t="shared" si="7"/>
        <v>0</v>
      </c>
      <c r="J90" s="106">
        <f t="shared" si="8"/>
        <v>0</v>
      </c>
      <c r="K90" s="107">
        <f>LOOKUP(J90,{0,65,70,75,80},{5,4,3,2,1})</f>
        <v>5</v>
      </c>
      <c r="L90" s="108" t="str">
        <f t="shared" si="9"/>
        <v>2nd</v>
      </c>
      <c r="M90" s="98"/>
    </row>
    <row r="91" spans="1:13">
      <c r="A91" s="104" t="e">
        <f>'UC MATHS'!A91</f>
        <v>#REF!</v>
      </c>
      <c r="B91" s="146" t="e">
        <f>'UC MATHS'!B91</f>
        <v>#REF!</v>
      </c>
      <c r="C91" s="105"/>
      <c r="D91" s="105"/>
      <c r="E91" s="105"/>
      <c r="F91" s="106">
        <f t="shared" si="5"/>
        <v>0</v>
      </c>
      <c r="G91" s="106">
        <f t="shared" si="6"/>
        <v>0</v>
      </c>
      <c r="H91" s="109"/>
      <c r="I91" s="107">
        <f t="shared" si="7"/>
        <v>0</v>
      </c>
      <c r="J91" s="106">
        <f t="shared" si="8"/>
        <v>0</v>
      </c>
      <c r="K91" s="107">
        <f>LOOKUP(J91,{0,65,70,75,80},{5,4,3,2,1})</f>
        <v>5</v>
      </c>
      <c r="L91" s="108" t="str">
        <f t="shared" si="9"/>
        <v>2nd</v>
      </c>
      <c r="M91" s="98"/>
    </row>
    <row r="92" spans="1:13">
      <c r="A92" s="104" t="e">
        <f>'UC MATHS'!A92</f>
        <v>#REF!</v>
      </c>
      <c r="B92" s="146" t="e">
        <f>'UC MATHS'!B92</f>
        <v>#REF!</v>
      </c>
      <c r="C92" s="105"/>
      <c r="D92" s="105"/>
      <c r="E92" s="105"/>
      <c r="F92" s="106">
        <f t="shared" si="5"/>
        <v>0</v>
      </c>
      <c r="G92" s="106">
        <f t="shared" si="6"/>
        <v>0</v>
      </c>
      <c r="H92" s="109"/>
      <c r="I92" s="107">
        <f t="shared" si="7"/>
        <v>0</v>
      </c>
      <c r="J92" s="106">
        <f t="shared" si="8"/>
        <v>0</v>
      </c>
      <c r="K92" s="107">
        <f>LOOKUP(J92,{0,65,70,75,80},{5,4,3,2,1})</f>
        <v>5</v>
      </c>
      <c r="L92" s="108" t="str">
        <f t="shared" si="9"/>
        <v>2nd</v>
      </c>
      <c r="M92" s="98"/>
    </row>
    <row r="93" spans="1:13">
      <c r="A93" s="104" t="e">
        <f>'UC MATHS'!A93</f>
        <v>#REF!</v>
      </c>
      <c r="B93" s="146" t="e">
        <f>'UC MATHS'!B93</f>
        <v>#REF!</v>
      </c>
      <c r="C93" s="105"/>
      <c r="D93" s="105"/>
      <c r="E93" s="105"/>
      <c r="F93" s="106">
        <f t="shared" si="5"/>
        <v>0</v>
      </c>
      <c r="G93" s="106">
        <f t="shared" si="6"/>
        <v>0</v>
      </c>
      <c r="H93" s="109"/>
      <c r="I93" s="107">
        <f t="shared" si="7"/>
        <v>0</v>
      </c>
      <c r="J93" s="106">
        <f t="shared" si="8"/>
        <v>0</v>
      </c>
      <c r="K93" s="107">
        <f>LOOKUP(J93,{0,65,70,75,80},{5,4,3,2,1})</f>
        <v>5</v>
      </c>
      <c r="L93" s="108" t="str">
        <f t="shared" si="9"/>
        <v>2nd</v>
      </c>
      <c r="M93" s="98"/>
    </row>
    <row r="94" spans="1:13">
      <c r="A94" s="104" t="e">
        <f>'UC MATHS'!A94</f>
        <v>#REF!</v>
      </c>
      <c r="B94" s="146" t="e">
        <f>'UC MATHS'!B94</f>
        <v>#REF!</v>
      </c>
      <c r="C94" s="105"/>
      <c r="D94" s="105"/>
      <c r="E94" s="105"/>
      <c r="F94" s="106">
        <f t="shared" si="5"/>
        <v>0</v>
      </c>
      <c r="G94" s="106">
        <f t="shared" si="6"/>
        <v>0</v>
      </c>
      <c r="H94" s="109"/>
      <c r="I94" s="107">
        <f t="shared" si="7"/>
        <v>0</v>
      </c>
      <c r="J94" s="106">
        <f t="shared" si="8"/>
        <v>0</v>
      </c>
      <c r="K94" s="107">
        <f>LOOKUP(J94,{0,65,70,75,80},{5,4,3,2,1})</f>
        <v>5</v>
      </c>
      <c r="L94" s="108" t="str">
        <f t="shared" si="9"/>
        <v>2nd</v>
      </c>
      <c r="M94" s="98"/>
    </row>
    <row r="95" spans="1:13">
      <c r="A95" s="104" t="e">
        <f>'UC MATHS'!A95</f>
        <v>#REF!</v>
      </c>
      <c r="B95" s="146" t="e">
        <f>'UC MATHS'!B95</f>
        <v>#REF!</v>
      </c>
      <c r="C95" s="105"/>
      <c r="D95" s="105"/>
      <c r="E95" s="105"/>
      <c r="F95" s="106">
        <f t="shared" si="5"/>
        <v>0</v>
      </c>
      <c r="G95" s="106">
        <f t="shared" si="6"/>
        <v>0</v>
      </c>
      <c r="H95" s="109"/>
      <c r="I95" s="107">
        <f t="shared" si="7"/>
        <v>0</v>
      </c>
      <c r="J95" s="106">
        <f t="shared" si="8"/>
        <v>0</v>
      </c>
      <c r="K95" s="107">
        <f>LOOKUP(J95,{0,65,70,75,80},{5,4,3,2,1})</f>
        <v>5</v>
      </c>
      <c r="L95" s="108" t="str">
        <f t="shared" si="9"/>
        <v>2nd</v>
      </c>
      <c r="M95" s="98"/>
    </row>
    <row r="96" spans="1:13">
      <c r="A96" s="104" t="e">
        <f>'UC MATHS'!A96</f>
        <v>#REF!</v>
      </c>
      <c r="B96" s="146" t="e">
        <f>'UC MATHS'!B96</f>
        <v>#REF!</v>
      </c>
      <c r="C96" s="105"/>
      <c r="D96" s="105"/>
      <c r="E96" s="105"/>
      <c r="F96" s="106">
        <f t="shared" si="5"/>
        <v>0</v>
      </c>
      <c r="G96" s="106">
        <f t="shared" si="6"/>
        <v>0</v>
      </c>
      <c r="H96" s="109"/>
      <c r="I96" s="107">
        <f t="shared" si="7"/>
        <v>0</v>
      </c>
      <c r="J96" s="106">
        <f t="shared" si="8"/>
        <v>0</v>
      </c>
      <c r="K96" s="107">
        <f>LOOKUP(J96,{0,65,70,75,80},{5,4,3,2,1})</f>
        <v>5</v>
      </c>
      <c r="L96" s="108" t="str">
        <f t="shared" si="9"/>
        <v>2nd</v>
      </c>
      <c r="M96" s="98"/>
    </row>
    <row r="97" spans="1:13">
      <c r="A97" s="104" t="e">
        <f>'UC MATHS'!A97</f>
        <v>#REF!</v>
      </c>
      <c r="B97" s="146" t="e">
        <f>'UC MATHS'!B97</f>
        <v>#REF!</v>
      </c>
      <c r="C97" s="105"/>
      <c r="D97" s="105"/>
      <c r="E97" s="105"/>
      <c r="F97" s="106">
        <f t="shared" si="5"/>
        <v>0</v>
      </c>
      <c r="G97" s="106">
        <f t="shared" si="6"/>
        <v>0</v>
      </c>
      <c r="H97" s="109"/>
      <c r="I97" s="107">
        <f t="shared" si="7"/>
        <v>0</v>
      </c>
      <c r="J97" s="106">
        <f t="shared" si="8"/>
        <v>0</v>
      </c>
      <c r="K97" s="107">
        <f>LOOKUP(J97,{0,65,70,75,80},{5,4,3,2,1})</f>
        <v>5</v>
      </c>
      <c r="L97" s="108" t="str">
        <f t="shared" si="9"/>
        <v>2nd</v>
      </c>
      <c r="M97" s="98"/>
    </row>
    <row r="98" spans="1:13">
      <c r="A98" s="104" t="e">
        <f>'UC MATHS'!A98</f>
        <v>#REF!</v>
      </c>
      <c r="B98" s="146" t="e">
        <f>'UC MATHS'!B98</f>
        <v>#REF!</v>
      </c>
      <c r="C98" s="105"/>
      <c r="D98" s="105"/>
      <c r="E98" s="105"/>
      <c r="F98" s="106">
        <f t="shared" si="5"/>
        <v>0</v>
      </c>
      <c r="G98" s="106">
        <f t="shared" si="6"/>
        <v>0</v>
      </c>
      <c r="H98" s="109"/>
      <c r="I98" s="107">
        <f t="shared" si="7"/>
        <v>0</v>
      </c>
      <c r="J98" s="106">
        <f t="shared" si="8"/>
        <v>0</v>
      </c>
      <c r="K98" s="107">
        <f>LOOKUP(J98,{0,65,70,75,80},{5,4,3,2,1})</f>
        <v>5</v>
      </c>
      <c r="L98" s="108" t="str">
        <f t="shared" si="9"/>
        <v>2nd</v>
      </c>
      <c r="M98" s="98"/>
    </row>
    <row r="99" spans="1:13">
      <c r="A99" s="104" t="e">
        <f>'UC MATHS'!A99</f>
        <v>#REF!</v>
      </c>
      <c r="B99" s="146" t="e">
        <f>'UC MATHS'!B99</f>
        <v>#REF!</v>
      </c>
      <c r="C99" s="105"/>
      <c r="D99" s="105"/>
      <c r="E99" s="105"/>
      <c r="F99" s="106">
        <f t="shared" si="5"/>
        <v>0</v>
      </c>
      <c r="G99" s="106">
        <f t="shared" si="6"/>
        <v>0</v>
      </c>
      <c r="H99" s="109"/>
      <c r="I99" s="107">
        <f t="shared" si="7"/>
        <v>0</v>
      </c>
      <c r="J99" s="106">
        <f t="shared" si="8"/>
        <v>0</v>
      </c>
      <c r="K99" s="107">
        <f>LOOKUP(J99,{0,65,70,75,80},{5,4,3,2,1})</f>
        <v>5</v>
      </c>
      <c r="L99" s="108" t="str">
        <f t="shared" si="9"/>
        <v>2nd</v>
      </c>
      <c r="M99" s="98"/>
    </row>
    <row r="100" spans="1:13">
      <c r="A100" s="104" t="e">
        <f>'UC MATHS'!A100</f>
        <v>#REF!</v>
      </c>
      <c r="B100" s="146" t="e">
        <f>'UC MATHS'!B100</f>
        <v>#REF!</v>
      </c>
      <c r="C100" s="105"/>
      <c r="D100" s="105"/>
      <c r="E100" s="105"/>
      <c r="F100" s="106">
        <f t="shared" si="5"/>
        <v>0</v>
      </c>
      <c r="G100" s="106">
        <f t="shared" si="6"/>
        <v>0</v>
      </c>
      <c r="H100" s="109"/>
      <c r="I100" s="107">
        <f t="shared" si="7"/>
        <v>0</v>
      </c>
      <c r="J100" s="106">
        <f t="shared" si="8"/>
        <v>0</v>
      </c>
      <c r="K100" s="107">
        <f>LOOKUP(J100,{0,65,70,75,80},{5,4,3,2,1})</f>
        <v>5</v>
      </c>
      <c r="L100" s="108" t="str">
        <f t="shared" si="9"/>
        <v>2nd</v>
      </c>
      <c r="M100" s="98"/>
    </row>
    <row r="101" spans="1:13">
      <c r="A101" s="104" t="e">
        <f>'UC MATHS'!A101</f>
        <v>#REF!</v>
      </c>
      <c r="B101" s="146" t="e">
        <f>'UC MATHS'!B101</f>
        <v>#REF!</v>
      </c>
      <c r="C101" s="105"/>
      <c r="D101" s="105"/>
      <c r="E101" s="105"/>
      <c r="F101" s="106">
        <f t="shared" si="5"/>
        <v>0</v>
      </c>
      <c r="G101" s="106">
        <f t="shared" si="6"/>
        <v>0</v>
      </c>
      <c r="H101" s="109"/>
      <c r="I101" s="107">
        <f t="shared" si="7"/>
        <v>0</v>
      </c>
      <c r="J101" s="106">
        <f t="shared" si="8"/>
        <v>0</v>
      </c>
      <c r="K101" s="107">
        <f>LOOKUP(J101,{0,65,70,75,80},{5,4,3,2,1})</f>
        <v>5</v>
      </c>
      <c r="L101" s="108" t="str">
        <f t="shared" si="9"/>
        <v>2nd</v>
      </c>
      <c r="M101" s="98"/>
    </row>
    <row r="102" spans="1:13" ht="16.5" thickBot="1">
      <c r="A102" s="110" t="e">
        <f>'UC MATHS'!A102</f>
        <v>#REF!</v>
      </c>
      <c r="B102" s="147" t="e">
        <f>'UC MATHS'!B102</f>
        <v>#REF!</v>
      </c>
      <c r="C102" s="111"/>
      <c r="D102" s="111"/>
      <c r="E102" s="111"/>
      <c r="F102" s="112">
        <f t="shared" si="5"/>
        <v>0</v>
      </c>
      <c r="G102" s="112">
        <f t="shared" si="6"/>
        <v>0</v>
      </c>
      <c r="H102" s="113"/>
      <c r="I102" s="114">
        <f t="shared" si="7"/>
        <v>0</v>
      </c>
      <c r="J102" s="112">
        <f t="shared" si="8"/>
        <v>0</v>
      </c>
      <c r="K102" s="114">
        <f>LOOKUP(J102,{0,65,70,75,80},{5,4,3,2,1})</f>
        <v>5</v>
      </c>
      <c r="L102" s="115" t="str">
        <f t="shared" si="9"/>
        <v>2nd</v>
      </c>
      <c r="M102" s="98"/>
    </row>
  </sheetData>
  <sheetProtection sheet="1" objects="1" scenarios="1"/>
  <mergeCells count="6">
    <mergeCell ref="N3:O3"/>
    <mergeCell ref="N2:O2"/>
    <mergeCell ref="A1:A2"/>
    <mergeCell ref="B1:B2"/>
    <mergeCell ref="K1:K2"/>
    <mergeCell ref="L1:L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102"/>
  <sheetViews>
    <sheetView showGridLines="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I3" sqref="I3"/>
    </sheetView>
  </sheetViews>
  <sheetFormatPr defaultRowHeight="15.75"/>
  <cols>
    <col min="1" max="1" width="7" style="97" bestFit="1" customWidth="1"/>
    <col min="2" max="2" width="27.75" style="142" bestFit="1" customWidth="1"/>
    <col min="3" max="3" width="8" style="24" bestFit="1" customWidth="1"/>
    <col min="4" max="4" width="9.375" style="24" bestFit="1" customWidth="1"/>
    <col min="5" max="5" width="8" style="24" bestFit="1" customWidth="1"/>
    <col min="6" max="6" width="6.25" style="50" bestFit="1" customWidth="1"/>
    <col min="7" max="7" width="7.125" style="50" bestFit="1" customWidth="1"/>
    <col min="8" max="8" width="10.625" style="24" bestFit="1" customWidth="1"/>
    <col min="9" max="9" width="7.125" style="50" bestFit="1" customWidth="1"/>
    <col min="10" max="10" width="9.25" style="50" bestFit="1" customWidth="1"/>
    <col min="11" max="11" width="6.625" style="50" bestFit="1" customWidth="1"/>
    <col min="12" max="12" width="6.5" style="50" customWidth="1"/>
    <col min="13" max="13" width="1.5" style="24" customWidth="1"/>
    <col min="14" max="16384" width="9" style="24"/>
  </cols>
  <sheetData>
    <row r="1" spans="1:15" ht="36" customHeight="1">
      <c r="A1" s="235" t="s">
        <v>50</v>
      </c>
      <c r="B1" s="233" t="s">
        <v>3</v>
      </c>
      <c r="C1" s="116" t="s">
        <v>118</v>
      </c>
      <c r="D1" s="116" t="s">
        <v>119</v>
      </c>
      <c r="E1" s="116" t="s">
        <v>118</v>
      </c>
      <c r="F1" s="116" t="s">
        <v>0</v>
      </c>
      <c r="G1" s="116" t="s">
        <v>120</v>
      </c>
      <c r="H1" s="116" t="s">
        <v>52</v>
      </c>
      <c r="I1" s="116" t="s">
        <v>120</v>
      </c>
      <c r="J1" s="117" t="s">
        <v>121</v>
      </c>
      <c r="K1" s="235" t="s">
        <v>122</v>
      </c>
      <c r="L1" s="239" t="s">
        <v>53</v>
      </c>
      <c r="M1" s="98"/>
    </row>
    <row r="2" spans="1:15" ht="16.5" thickBot="1">
      <c r="A2" s="236"/>
      <c r="B2" s="234"/>
      <c r="C2" s="118" t="s">
        <v>123</v>
      </c>
      <c r="D2" s="118" t="s">
        <v>124</v>
      </c>
      <c r="E2" s="118" t="s">
        <v>125</v>
      </c>
      <c r="F2" s="119">
        <v>100</v>
      </c>
      <c r="G2" s="120" t="s">
        <v>126</v>
      </c>
      <c r="H2" s="118" t="s">
        <v>127</v>
      </c>
      <c r="I2" s="120" t="s">
        <v>126</v>
      </c>
      <c r="J2" s="121" t="s">
        <v>128</v>
      </c>
      <c r="K2" s="236"/>
      <c r="L2" s="240"/>
      <c r="M2" s="98"/>
      <c r="N2" s="237" t="s">
        <v>59</v>
      </c>
      <c r="O2" s="237"/>
    </row>
    <row r="3" spans="1:15">
      <c r="A3" s="99">
        <f>'C ARTS'!A3</f>
        <v>1</v>
      </c>
      <c r="B3" s="145" t="str">
        <f>'C ARTS'!B3</f>
        <v>Jacob</v>
      </c>
      <c r="C3" s="100">
        <v>30</v>
      </c>
      <c r="D3" s="100">
        <v>30</v>
      </c>
      <c r="E3" s="100">
        <v>40</v>
      </c>
      <c r="F3" s="101">
        <f>SUM(C3,D3,E3)</f>
        <v>100</v>
      </c>
      <c r="G3" s="101">
        <f>F3/100*50</f>
        <v>50</v>
      </c>
      <c r="H3" s="100">
        <v>100</v>
      </c>
      <c r="I3" s="102">
        <f>H3/100*50</f>
        <v>50</v>
      </c>
      <c r="J3" s="101">
        <f>I3+G3</f>
        <v>100</v>
      </c>
      <c r="K3" s="102">
        <f>LOOKUP(J3,{0,65,70,75,80},{5,4,3,2,1})</f>
        <v>1</v>
      </c>
      <c r="L3" s="103" t="str">
        <f>CHOOSE(RANK(J3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1st</v>
      </c>
      <c r="M3" s="98"/>
      <c r="N3" s="242" t="str">
        <f>SUBJECTS!C5</f>
        <v>RELIGIOUS &amp; MORAL EDU.</v>
      </c>
      <c r="O3" s="242"/>
    </row>
    <row r="4" spans="1:15">
      <c r="A4" s="104">
        <f>'C ARTS'!A4</f>
        <v>2</v>
      </c>
      <c r="B4" s="146" t="str">
        <f>'C ARTS'!B4</f>
        <v>BBBBBBBB NNNNNN LLLLLLLLLL</v>
      </c>
      <c r="C4" s="105"/>
      <c r="D4" s="105"/>
      <c r="E4" s="105"/>
      <c r="F4" s="106">
        <f t="shared" ref="F4:F67" si="0">SUM(C4,D4,E4)</f>
        <v>0</v>
      </c>
      <c r="G4" s="106">
        <f t="shared" ref="G4:G67" si="1">F4/100*50</f>
        <v>0</v>
      </c>
      <c r="H4" s="105"/>
      <c r="I4" s="107">
        <f t="shared" ref="I4:I67" si="2">H4/100*50</f>
        <v>0</v>
      </c>
      <c r="J4" s="106">
        <f t="shared" ref="J4:J67" si="3">I4+G4</f>
        <v>0</v>
      </c>
      <c r="K4" s="107">
        <f>LOOKUP(J4,{0,65,70,75,80},{5,4,3,2,1})</f>
        <v>5</v>
      </c>
      <c r="L4" s="108" t="str">
        <f t="shared" ref="L4:L67" si="4">CHOOSE(RANK(J4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4" s="98"/>
    </row>
    <row r="5" spans="1:15">
      <c r="A5" s="104">
        <f>'C ARTS'!A5</f>
        <v>3</v>
      </c>
      <c r="B5" s="146" t="str">
        <f>'C ARTS'!B5</f>
        <v>mimi</v>
      </c>
      <c r="C5" s="105"/>
      <c r="D5" s="105"/>
      <c r="E5" s="105"/>
      <c r="F5" s="106">
        <f t="shared" si="0"/>
        <v>0</v>
      </c>
      <c r="G5" s="106">
        <f t="shared" si="1"/>
        <v>0</v>
      </c>
      <c r="H5" s="109"/>
      <c r="I5" s="107">
        <f t="shared" si="2"/>
        <v>0</v>
      </c>
      <c r="J5" s="106">
        <f t="shared" si="3"/>
        <v>0</v>
      </c>
      <c r="K5" s="107">
        <f>LOOKUP(J5,{0,65,70,75,80},{5,4,3,2,1})</f>
        <v>5</v>
      </c>
      <c r="L5" s="108" t="str">
        <f t="shared" si="4"/>
        <v>2nd</v>
      </c>
      <c r="M5" s="98"/>
      <c r="N5" s="70"/>
      <c r="O5" s="70"/>
    </row>
    <row r="6" spans="1:15">
      <c r="A6" s="104">
        <f>'C ARTS'!A6</f>
        <v>4</v>
      </c>
      <c r="B6" s="146" t="str">
        <f>'C ARTS'!B6</f>
        <v>POPE BEN TERN</v>
      </c>
      <c r="C6" s="105"/>
      <c r="D6" s="105"/>
      <c r="E6" s="105"/>
      <c r="F6" s="106">
        <f t="shared" si="0"/>
        <v>0</v>
      </c>
      <c r="G6" s="106">
        <f t="shared" si="1"/>
        <v>0</v>
      </c>
      <c r="H6" s="109"/>
      <c r="I6" s="107">
        <f t="shared" si="2"/>
        <v>0</v>
      </c>
      <c r="J6" s="106">
        <f t="shared" si="3"/>
        <v>0</v>
      </c>
      <c r="K6" s="107">
        <f>LOOKUP(J6,{0,65,70,75,80},{5,4,3,2,1})</f>
        <v>5</v>
      </c>
      <c r="L6" s="108" t="str">
        <f t="shared" si="4"/>
        <v>2nd</v>
      </c>
      <c r="M6" s="98"/>
      <c r="N6" s="70"/>
      <c r="O6" s="70"/>
    </row>
    <row r="7" spans="1:15">
      <c r="A7" s="104" t="e">
        <f>'C ARTS'!A7</f>
        <v>#REF!</v>
      </c>
      <c r="B7" s="146" t="e">
        <f>'C ARTS'!B7</f>
        <v>#REF!</v>
      </c>
      <c r="C7" s="105"/>
      <c r="D7" s="105"/>
      <c r="E7" s="105"/>
      <c r="F7" s="106">
        <f t="shared" si="0"/>
        <v>0</v>
      </c>
      <c r="G7" s="106">
        <f t="shared" si="1"/>
        <v>0</v>
      </c>
      <c r="H7" s="109"/>
      <c r="I7" s="107">
        <f t="shared" si="2"/>
        <v>0</v>
      </c>
      <c r="J7" s="106">
        <f t="shared" si="3"/>
        <v>0</v>
      </c>
      <c r="K7" s="107">
        <f>LOOKUP(J7,{0,65,70,75,80},{5,4,3,2,1})</f>
        <v>5</v>
      </c>
      <c r="L7" s="108" t="str">
        <f t="shared" si="4"/>
        <v>2nd</v>
      </c>
      <c r="M7" s="98"/>
      <c r="N7" s="70"/>
      <c r="O7" s="70"/>
    </row>
    <row r="8" spans="1:15">
      <c r="A8" s="104" t="e">
        <f>'C ARTS'!A8</f>
        <v>#REF!</v>
      </c>
      <c r="B8" s="146" t="e">
        <f>'C ARTS'!B8</f>
        <v>#REF!</v>
      </c>
      <c r="C8" s="105"/>
      <c r="D8" s="105"/>
      <c r="E8" s="105"/>
      <c r="F8" s="106">
        <f t="shared" si="0"/>
        <v>0</v>
      </c>
      <c r="G8" s="106">
        <f t="shared" si="1"/>
        <v>0</v>
      </c>
      <c r="H8" s="109"/>
      <c r="I8" s="107">
        <f t="shared" si="2"/>
        <v>0</v>
      </c>
      <c r="J8" s="106">
        <f t="shared" si="3"/>
        <v>0</v>
      </c>
      <c r="K8" s="107">
        <f>LOOKUP(J8,{0,65,70,75,80},{5,4,3,2,1})</f>
        <v>5</v>
      </c>
      <c r="L8" s="108" t="str">
        <f t="shared" si="4"/>
        <v>2nd</v>
      </c>
      <c r="M8" s="98"/>
      <c r="N8" s="70"/>
      <c r="O8" s="70"/>
    </row>
    <row r="9" spans="1:15">
      <c r="A9" s="104" t="e">
        <f>'C ARTS'!A9</f>
        <v>#REF!</v>
      </c>
      <c r="B9" s="146" t="e">
        <f>'C ARTS'!B9</f>
        <v>#REF!</v>
      </c>
      <c r="C9" s="105"/>
      <c r="D9" s="105"/>
      <c r="E9" s="105"/>
      <c r="F9" s="106">
        <f t="shared" si="0"/>
        <v>0</v>
      </c>
      <c r="G9" s="106">
        <f t="shared" si="1"/>
        <v>0</v>
      </c>
      <c r="H9" s="109"/>
      <c r="I9" s="107">
        <f t="shared" si="2"/>
        <v>0</v>
      </c>
      <c r="J9" s="106">
        <f t="shared" si="3"/>
        <v>0</v>
      </c>
      <c r="K9" s="107">
        <f>LOOKUP(J9,{0,65,70,75,80},{5,4,3,2,1})</f>
        <v>5</v>
      </c>
      <c r="L9" s="108" t="str">
        <f t="shared" si="4"/>
        <v>2nd</v>
      </c>
      <c r="M9" s="98"/>
      <c r="N9" s="70"/>
      <c r="O9" s="70"/>
    </row>
    <row r="10" spans="1:15">
      <c r="A10" s="104" t="e">
        <f>'C ARTS'!A10</f>
        <v>#REF!</v>
      </c>
      <c r="B10" s="146" t="e">
        <f>'C ARTS'!B10</f>
        <v>#REF!</v>
      </c>
      <c r="C10" s="105"/>
      <c r="D10" s="105"/>
      <c r="E10" s="105"/>
      <c r="F10" s="106">
        <f t="shared" si="0"/>
        <v>0</v>
      </c>
      <c r="G10" s="106">
        <f t="shared" si="1"/>
        <v>0</v>
      </c>
      <c r="H10" s="109"/>
      <c r="I10" s="107">
        <f t="shared" si="2"/>
        <v>0</v>
      </c>
      <c r="J10" s="106">
        <f t="shared" si="3"/>
        <v>0</v>
      </c>
      <c r="K10" s="107">
        <f>LOOKUP(J10,{0,65,70,75,80},{5,4,3,2,1})</f>
        <v>5</v>
      </c>
      <c r="L10" s="108" t="str">
        <f t="shared" si="4"/>
        <v>2nd</v>
      </c>
      <c r="M10" s="98"/>
    </row>
    <row r="11" spans="1:15">
      <c r="A11" s="104" t="e">
        <f>'C ARTS'!A11</f>
        <v>#REF!</v>
      </c>
      <c r="B11" s="146" t="e">
        <f>'C ARTS'!B11</f>
        <v>#REF!</v>
      </c>
      <c r="C11" s="105"/>
      <c r="D11" s="105"/>
      <c r="E11" s="105"/>
      <c r="F11" s="106">
        <f t="shared" si="0"/>
        <v>0</v>
      </c>
      <c r="G11" s="106">
        <f t="shared" si="1"/>
        <v>0</v>
      </c>
      <c r="H11" s="109"/>
      <c r="I11" s="107">
        <f t="shared" si="2"/>
        <v>0</v>
      </c>
      <c r="J11" s="106">
        <f t="shared" si="3"/>
        <v>0</v>
      </c>
      <c r="K11" s="107">
        <f>LOOKUP(J11,{0,65,70,75,80},{5,4,3,2,1})</f>
        <v>5</v>
      </c>
      <c r="L11" s="108" t="str">
        <f t="shared" si="4"/>
        <v>2nd</v>
      </c>
      <c r="M11" s="98"/>
    </row>
    <row r="12" spans="1:15">
      <c r="A12" s="104" t="e">
        <f>'C ARTS'!A12</f>
        <v>#REF!</v>
      </c>
      <c r="B12" s="146" t="e">
        <f>'C ARTS'!B12</f>
        <v>#REF!</v>
      </c>
      <c r="C12" s="105"/>
      <c r="D12" s="105"/>
      <c r="E12" s="105"/>
      <c r="F12" s="106">
        <f t="shared" si="0"/>
        <v>0</v>
      </c>
      <c r="G12" s="106">
        <f t="shared" si="1"/>
        <v>0</v>
      </c>
      <c r="H12" s="109"/>
      <c r="I12" s="107">
        <f t="shared" si="2"/>
        <v>0</v>
      </c>
      <c r="J12" s="106">
        <f t="shared" si="3"/>
        <v>0</v>
      </c>
      <c r="K12" s="107">
        <f>LOOKUP(J12,{0,65,70,75,80},{5,4,3,2,1})</f>
        <v>5</v>
      </c>
      <c r="L12" s="108" t="str">
        <f t="shared" si="4"/>
        <v>2nd</v>
      </c>
      <c r="M12" s="98"/>
    </row>
    <row r="13" spans="1:15">
      <c r="A13" s="104" t="e">
        <f>'C ARTS'!A13</f>
        <v>#REF!</v>
      </c>
      <c r="B13" s="146" t="e">
        <f>'C ARTS'!B13</f>
        <v>#REF!</v>
      </c>
      <c r="C13" s="105"/>
      <c r="D13" s="105"/>
      <c r="E13" s="105"/>
      <c r="F13" s="106">
        <f t="shared" si="0"/>
        <v>0</v>
      </c>
      <c r="G13" s="106">
        <f t="shared" si="1"/>
        <v>0</v>
      </c>
      <c r="H13" s="109"/>
      <c r="I13" s="107">
        <f t="shared" si="2"/>
        <v>0</v>
      </c>
      <c r="J13" s="106">
        <f t="shared" si="3"/>
        <v>0</v>
      </c>
      <c r="K13" s="107">
        <f>LOOKUP(J13,{0,65,70,75,80},{5,4,3,2,1})</f>
        <v>5</v>
      </c>
      <c r="L13" s="108" t="str">
        <f t="shared" si="4"/>
        <v>2nd</v>
      </c>
      <c r="M13" s="98"/>
    </row>
    <row r="14" spans="1:15">
      <c r="A14" s="104" t="e">
        <f>'C ARTS'!A14</f>
        <v>#REF!</v>
      </c>
      <c r="B14" s="146" t="e">
        <f>'C ARTS'!B14</f>
        <v>#REF!</v>
      </c>
      <c r="C14" s="105"/>
      <c r="D14" s="105"/>
      <c r="E14" s="105"/>
      <c r="F14" s="106">
        <f t="shared" si="0"/>
        <v>0</v>
      </c>
      <c r="G14" s="106">
        <f t="shared" si="1"/>
        <v>0</v>
      </c>
      <c r="H14" s="109"/>
      <c r="I14" s="107">
        <f t="shared" si="2"/>
        <v>0</v>
      </c>
      <c r="J14" s="106">
        <f t="shared" si="3"/>
        <v>0</v>
      </c>
      <c r="K14" s="107">
        <f>LOOKUP(J14,{0,65,70,75,80},{5,4,3,2,1})</f>
        <v>5</v>
      </c>
      <c r="L14" s="108" t="str">
        <f t="shared" si="4"/>
        <v>2nd</v>
      </c>
      <c r="M14" s="98"/>
    </row>
    <row r="15" spans="1:15">
      <c r="A15" s="104" t="e">
        <f>'C ARTS'!A15</f>
        <v>#REF!</v>
      </c>
      <c r="B15" s="146" t="e">
        <f>'C ARTS'!B15</f>
        <v>#REF!</v>
      </c>
      <c r="C15" s="105"/>
      <c r="D15" s="105"/>
      <c r="E15" s="105"/>
      <c r="F15" s="106">
        <f t="shared" si="0"/>
        <v>0</v>
      </c>
      <c r="G15" s="106">
        <f t="shared" si="1"/>
        <v>0</v>
      </c>
      <c r="H15" s="109"/>
      <c r="I15" s="107">
        <f t="shared" si="2"/>
        <v>0</v>
      </c>
      <c r="J15" s="106">
        <f t="shared" si="3"/>
        <v>0</v>
      </c>
      <c r="K15" s="107">
        <f>LOOKUP(J15,{0,65,70,75,80},{5,4,3,2,1})</f>
        <v>5</v>
      </c>
      <c r="L15" s="108" t="str">
        <f t="shared" si="4"/>
        <v>2nd</v>
      </c>
      <c r="M15" s="98"/>
    </row>
    <row r="16" spans="1:15">
      <c r="A16" s="104" t="e">
        <f>'C ARTS'!A16</f>
        <v>#REF!</v>
      </c>
      <c r="B16" s="146" t="e">
        <f>'C ARTS'!B16</f>
        <v>#REF!</v>
      </c>
      <c r="C16" s="105"/>
      <c r="D16" s="105"/>
      <c r="E16" s="105"/>
      <c r="F16" s="106">
        <f t="shared" si="0"/>
        <v>0</v>
      </c>
      <c r="G16" s="106">
        <f t="shared" si="1"/>
        <v>0</v>
      </c>
      <c r="H16" s="109"/>
      <c r="I16" s="107">
        <f t="shared" si="2"/>
        <v>0</v>
      </c>
      <c r="J16" s="106">
        <f t="shared" si="3"/>
        <v>0</v>
      </c>
      <c r="K16" s="107">
        <f>LOOKUP(J16,{0,65,70,75,80},{5,4,3,2,1})</f>
        <v>5</v>
      </c>
      <c r="L16" s="108" t="str">
        <f t="shared" si="4"/>
        <v>2nd</v>
      </c>
      <c r="M16" s="98"/>
    </row>
    <row r="17" spans="1:13">
      <c r="A17" s="104" t="e">
        <f>'C ARTS'!A17</f>
        <v>#REF!</v>
      </c>
      <c r="B17" s="146" t="e">
        <f>'C ARTS'!B17</f>
        <v>#REF!</v>
      </c>
      <c r="C17" s="105"/>
      <c r="D17" s="105"/>
      <c r="E17" s="105"/>
      <c r="F17" s="106">
        <f t="shared" si="0"/>
        <v>0</v>
      </c>
      <c r="G17" s="106">
        <f t="shared" si="1"/>
        <v>0</v>
      </c>
      <c r="H17" s="109"/>
      <c r="I17" s="107">
        <f t="shared" si="2"/>
        <v>0</v>
      </c>
      <c r="J17" s="106">
        <f t="shared" si="3"/>
        <v>0</v>
      </c>
      <c r="K17" s="107">
        <f>LOOKUP(J17,{0,65,70,75,80},{5,4,3,2,1})</f>
        <v>5</v>
      </c>
      <c r="L17" s="108" t="str">
        <f t="shared" si="4"/>
        <v>2nd</v>
      </c>
      <c r="M17" s="98"/>
    </row>
    <row r="18" spans="1:13">
      <c r="A18" s="104" t="e">
        <f>'C ARTS'!A18</f>
        <v>#REF!</v>
      </c>
      <c r="B18" s="146" t="e">
        <f>'C ARTS'!B18</f>
        <v>#REF!</v>
      </c>
      <c r="C18" s="105"/>
      <c r="D18" s="105"/>
      <c r="E18" s="105"/>
      <c r="F18" s="106">
        <f t="shared" si="0"/>
        <v>0</v>
      </c>
      <c r="G18" s="106">
        <f t="shared" si="1"/>
        <v>0</v>
      </c>
      <c r="H18" s="109"/>
      <c r="I18" s="107">
        <f t="shared" si="2"/>
        <v>0</v>
      </c>
      <c r="J18" s="106">
        <f t="shared" si="3"/>
        <v>0</v>
      </c>
      <c r="K18" s="107">
        <f>LOOKUP(J18,{0,65,70,75,80},{5,4,3,2,1})</f>
        <v>5</v>
      </c>
      <c r="L18" s="108" t="str">
        <f t="shared" si="4"/>
        <v>2nd</v>
      </c>
      <c r="M18" s="98"/>
    </row>
    <row r="19" spans="1:13">
      <c r="A19" s="104" t="e">
        <f>'C ARTS'!A19</f>
        <v>#REF!</v>
      </c>
      <c r="B19" s="146" t="e">
        <f>'C ARTS'!B19</f>
        <v>#REF!</v>
      </c>
      <c r="C19" s="105"/>
      <c r="D19" s="105"/>
      <c r="E19" s="105"/>
      <c r="F19" s="106">
        <f t="shared" si="0"/>
        <v>0</v>
      </c>
      <c r="G19" s="106">
        <f t="shared" si="1"/>
        <v>0</v>
      </c>
      <c r="H19" s="109"/>
      <c r="I19" s="107">
        <f t="shared" si="2"/>
        <v>0</v>
      </c>
      <c r="J19" s="106">
        <f t="shared" si="3"/>
        <v>0</v>
      </c>
      <c r="K19" s="107">
        <f>LOOKUP(J19,{0,65,70,75,80},{5,4,3,2,1})</f>
        <v>5</v>
      </c>
      <c r="L19" s="108" t="str">
        <f t="shared" si="4"/>
        <v>2nd</v>
      </c>
      <c r="M19" s="98"/>
    </row>
    <row r="20" spans="1:13">
      <c r="A20" s="104" t="e">
        <f>'C ARTS'!A20</f>
        <v>#REF!</v>
      </c>
      <c r="B20" s="146" t="e">
        <f>'C ARTS'!B20</f>
        <v>#REF!</v>
      </c>
      <c r="C20" s="105"/>
      <c r="D20" s="105"/>
      <c r="E20" s="105"/>
      <c r="F20" s="106">
        <f t="shared" si="0"/>
        <v>0</v>
      </c>
      <c r="G20" s="106">
        <f t="shared" si="1"/>
        <v>0</v>
      </c>
      <c r="H20" s="109"/>
      <c r="I20" s="107">
        <f t="shared" si="2"/>
        <v>0</v>
      </c>
      <c r="J20" s="106">
        <f t="shared" si="3"/>
        <v>0</v>
      </c>
      <c r="K20" s="107">
        <f>LOOKUP(J20,{0,65,70,75,80},{5,4,3,2,1})</f>
        <v>5</v>
      </c>
      <c r="L20" s="108" t="str">
        <f t="shared" si="4"/>
        <v>2nd</v>
      </c>
      <c r="M20" s="98"/>
    </row>
    <row r="21" spans="1:13">
      <c r="A21" s="104" t="e">
        <f>'C ARTS'!A21</f>
        <v>#REF!</v>
      </c>
      <c r="B21" s="146" t="e">
        <f>'C ARTS'!B21</f>
        <v>#REF!</v>
      </c>
      <c r="C21" s="105"/>
      <c r="D21" s="105"/>
      <c r="E21" s="105"/>
      <c r="F21" s="106">
        <f t="shared" si="0"/>
        <v>0</v>
      </c>
      <c r="G21" s="106">
        <f t="shared" si="1"/>
        <v>0</v>
      </c>
      <c r="H21" s="109"/>
      <c r="I21" s="107">
        <f t="shared" si="2"/>
        <v>0</v>
      </c>
      <c r="J21" s="106">
        <f t="shared" si="3"/>
        <v>0</v>
      </c>
      <c r="K21" s="107">
        <f>LOOKUP(J21,{0,65,70,75,80},{5,4,3,2,1})</f>
        <v>5</v>
      </c>
      <c r="L21" s="108" t="str">
        <f t="shared" si="4"/>
        <v>2nd</v>
      </c>
      <c r="M21" s="98"/>
    </row>
    <row r="22" spans="1:13">
      <c r="A22" s="104" t="e">
        <f>'C ARTS'!A22</f>
        <v>#REF!</v>
      </c>
      <c r="B22" s="146" t="e">
        <f>'C ARTS'!B22</f>
        <v>#REF!</v>
      </c>
      <c r="C22" s="105"/>
      <c r="D22" s="105"/>
      <c r="E22" s="105"/>
      <c r="F22" s="106">
        <f t="shared" si="0"/>
        <v>0</v>
      </c>
      <c r="G22" s="106">
        <f t="shared" si="1"/>
        <v>0</v>
      </c>
      <c r="H22" s="109"/>
      <c r="I22" s="107">
        <f t="shared" si="2"/>
        <v>0</v>
      </c>
      <c r="J22" s="106">
        <f t="shared" si="3"/>
        <v>0</v>
      </c>
      <c r="K22" s="107">
        <f>LOOKUP(J22,{0,65,70,75,80},{5,4,3,2,1})</f>
        <v>5</v>
      </c>
      <c r="L22" s="108" t="str">
        <f t="shared" si="4"/>
        <v>2nd</v>
      </c>
      <c r="M22" s="98"/>
    </row>
    <row r="23" spans="1:13">
      <c r="A23" s="104" t="e">
        <f>'C ARTS'!A23</f>
        <v>#REF!</v>
      </c>
      <c r="B23" s="146" t="e">
        <f>'C ARTS'!B23</f>
        <v>#REF!</v>
      </c>
      <c r="C23" s="105"/>
      <c r="D23" s="105"/>
      <c r="E23" s="105"/>
      <c r="F23" s="106">
        <f t="shared" si="0"/>
        <v>0</v>
      </c>
      <c r="G23" s="106">
        <f t="shared" si="1"/>
        <v>0</v>
      </c>
      <c r="H23" s="109"/>
      <c r="I23" s="107">
        <f t="shared" si="2"/>
        <v>0</v>
      </c>
      <c r="J23" s="106">
        <f t="shared" si="3"/>
        <v>0</v>
      </c>
      <c r="K23" s="107">
        <f>LOOKUP(J23,{0,65,70,75,80},{5,4,3,2,1})</f>
        <v>5</v>
      </c>
      <c r="L23" s="108" t="str">
        <f t="shared" si="4"/>
        <v>2nd</v>
      </c>
      <c r="M23" s="98"/>
    </row>
    <row r="24" spans="1:13">
      <c r="A24" s="104" t="e">
        <f>'C ARTS'!A24</f>
        <v>#REF!</v>
      </c>
      <c r="B24" s="146" t="e">
        <f>'C ARTS'!B24</f>
        <v>#REF!</v>
      </c>
      <c r="C24" s="105"/>
      <c r="D24" s="105"/>
      <c r="E24" s="105"/>
      <c r="F24" s="106">
        <f t="shared" si="0"/>
        <v>0</v>
      </c>
      <c r="G24" s="106">
        <f t="shared" si="1"/>
        <v>0</v>
      </c>
      <c r="H24" s="109"/>
      <c r="I24" s="107">
        <f t="shared" si="2"/>
        <v>0</v>
      </c>
      <c r="J24" s="106">
        <f t="shared" si="3"/>
        <v>0</v>
      </c>
      <c r="K24" s="107">
        <f>LOOKUP(J24,{0,65,70,75,80},{5,4,3,2,1})</f>
        <v>5</v>
      </c>
      <c r="L24" s="108" t="str">
        <f t="shared" si="4"/>
        <v>2nd</v>
      </c>
      <c r="M24" s="98"/>
    </row>
    <row r="25" spans="1:13">
      <c r="A25" s="104" t="e">
        <f>'C ARTS'!A25</f>
        <v>#REF!</v>
      </c>
      <c r="B25" s="146" t="e">
        <f>'C ARTS'!B25</f>
        <v>#REF!</v>
      </c>
      <c r="C25" s="105"/>
      <c r="D25" s="105"/>
      <c r="E25" s="105"/>
      <c r="F25" s="106">
        <f t="shared" si="0"/>
        <v>0</v>
      </c>
      <c r="G25" s="106">
        <f t="shared" si="1"/>
        <v>0</v>
      </c>
      <c r="H25" s="109"/>
      <c r="I25" s="107">
        <f t="shared" si="2"/>
        <v>0</v>
      </c>
      <c r="J25" s="106">
        <f t="shared" si="3"/>
        <v>0</v>
      </c>
      <c r="K25" s="107">
        <f>LOOKUP(J25,{0,65,70,75,80},{5,4,3,2,1})</f>
        <v>5</v>
      </c>
      <c r="L25" s="108" t="str">
        <f t="shared" si="4"/>
        <v>2nd</v>
      </c>
      <c r="M25" s="98"/>
    </row>
    <row r="26" spans="1:13">
      <c r="A26" s="104" t="e">
        <f>'C ARTS'!A26</f>
        <v>#REF!</v>
      </c>
      <c r="B26" s="146" t="e">
        <f>'C ARTS'!B26</f>
        <v>#REF!</v>
      </c>
      <c r="C26" s="105"/>
      <c r="D26" s="105"/>
      <c r="E26" s="105"/>
      <c r="F26" s="106">
        <f t="shared" si="0"/>
        <v>0</v>
      </c>
      <c r="G26" s="106">
        <f t="shared" si="1"/>
        <v>0</v>
      </c>
      <c r="H26" s="109"/>
      <c r="I26" s="107">
        <f t="shared" si="2"/>
        <v>0</v>
      </c>
      <c r="J26" s="106">
        <f t="shared" si="3"/>
        <v>0</v>
      </c>
      <c r="K26" s="107">
        <f>LOOKUP(J26,{0,65,70,75,80},{5,4,3,2,1})</f>
        <v>5</v>
      </c>
      <c r="L26" s="108" t="str">
        <f t="shared" si="4"/>
        <v>2nd</v>
      </c>
      <c r="M26" s="98"/>
    </row>
    <row r="27" spans="1:13">
      <c r="A27" s="104" t="e">
        <f>'C ARTS'!A27</f>
        <v>#REF!</v>
      </c>
      <c r="B27" s="146" t="e">
        <f>'C ARTS'!B27</f>
        <v>#REF!</v>
      </c>
      <c r="C27" s="105"/>
      <c r="D27" s="105"/>
      <c r="E27" s="105"/>
      <c r="F27" s="106">
        <f t="shared" si="0"/>
        <v>0</v>
      </c>
      <c r="G27" s="106">
        <f t="shared" si="1"/>
        <v>0</v>
      </c>
      <c r="H27" s="109"/>
      <c r="I27" s="107">
        <f t="shared" si="2"/>
        <v>0</v>
      </c>
      <c r="J27" s="106">
        <f t="shared" si="3"/>
        <v>0</v>
      </c>
      <c r="K27" s="107">
        <f>LOOKUP(J27,{0,65,70,75,80},{5,4,3,2,1})</f>
        <v>5</v>
      </c>
      <c r="L27" s="108" t="str">
        <f t="shared" si="4"/>
        <v>2nd</v>
      </c>
      <c r="M27" s="98"/>
    </row>
    <row r="28" spans="1:13">
      <c r="A28" s="104" t="e">
        <f>'C ARTS'!A28</f>
        <v>#REF!</v>
      </c>
      <c r="B28" s="146" t="e">
        <f>'C ARTS'!B28</f>
        <v>#REF!</v>
      </c>
      <c r="C28" s="105"/>
      <c r="D28" s="105"/>
      <c r="E28" s="105"/>
      <c r="F28" s="106">
        <f t="shared" si="0"/>
        <v>0</v>
      </c>
      <c r="G28" s="106">
        <f t="shared" si="1"/>
        <v>0</v>
      </c>
      <c r="H28" s="109"/>
      <c r="I28" s="107">
        <f t="shared" si="2"/>
        <v>0</v>
      </c>
      <c r="J28" s="106">
        <f t="shared" si="3"/>
        <v>0</v>
      </c>
      <c r="K28" s="107">
        <f>LOOKUP(J28,{0,65,70,75,80},{5,4,3,2,1})</f>
        <v>5</v>
      </c>
      <c r="L28" s="108" t="str">
        <f t="shared" si="4"/>
        <v>2nd</v>
      </c>
      <c r="M28" s="98"/>
    </row>
    <row r="29" spans="1:13">
      <c r="A29" s="104" t="e">
        <f>'C ARTS'!A29</f>
        <v>#REF!</v>
      </c>
      <c r="B29" s="146" t="e">
        <f>'C ARTS'!B29</f>
        <v>#REF!</v>
      </c>
      <c r="C29" s="105"/>
      <c r="D29" s="105"/>
      <c r="E29" s="105"/>
      <c r="F29" s="106">
        <f t="shared" si="0"/>
        <v>0</v>
      </c>
      <c r="G29" s="106">
        <f t="shared" si="1"/>
        <v>0</v>
      </c>
      <c r="H29" s="109"/>
      <c r="I29" s="107">
        <f t="shared" si="2"/>
        <v>0</v>
      </c>
      <c r="J29" s="106">
        <f t="shared" si="3"/>
        <v>0</v>
      </c>
      <c r="K29" s="107">
        <f>LOOKUP(J29,{0,65,70,75,80},{5,4,3,2,1})</f>
        <v>5</v>
      </c>
      <c r="L29" s="108" t="str">
        <f t="shared" si="4"/>
        <v>2nd</v>
      </c>
      <c r="M29" s="98"/>
    </row>
    <row r="30" spans="1:13">
      <c r="A30" s="104" t="e">
        <f>'C ARTS'!A30</f>
        <v>#REF!</v>
      </c>
      <c r="B30" s="146" t="e">
        <f>'C ARTS'!B30</f>
        <v>#REF!</v>
      </c>
      <c r="C30" s="105"/>
      <c r="D30" s="105"/>
      <c r="E30" s="105"/>
      <c r="F30" s="106">
        <f t="shared" si="0"/>
        <v>0</v>
      </c>
      <c r="G30" s="106">
        <f t="shared" si="1"/>
        <v>0</v>
      </c>
      <c r="H30" s="109"/>
      <c r="I30" s="107">
        <f t="shared" si="2"/>
        <v>0</v>
      </c>
      <c r="J30" s="106">
        <f t="shared" si="3"/>
        <v>0</v>
      </c>
      <c r="K30" s="107">
        <f>LOOKUP(J30,{0,65,70,75,80},{5,4,3,2,1})</f>
        <v>5</v>
      </c>
      <c r="L30" s="108" t="str">
        <f t="shared" si="4"/>
        <v>2nd</v>
      </c>
      <c r="M30" s="98"/>
    </row>
    <row r="31" spans="1:13">
      <c r="A31" s="104" t="e">
        <f>'C ARTS'!A31</f>
        <v>#REF!</v>
      </c>
      <c r="B31" s="146" t="e">
        <f>'C ARTS'!B31</f>
        <v>#REF!</v>
      </c>
      <c r="C31" s="105"/>
      <c r="D31" s="105"/>
      <c r="E31" s="105"/>
      <c r="F31" s="106">
        <f t="shared" si="0"/>
        <v>0</v>
      </c>
      <c r="G31" s="106">
        <f t="shared" si="1"/>
        <v>0</v>
      </c>
      <c r="H31" s="109"/>
      <c r="I31" s="107">
        <f t="shared" si="2"/>
        <v>0</v>
      </c>
      <c r="J31" s="106">
        <f t="shared" si="3"/>
        <v>0</v>
      </c>
      <c r="K31" s="107">
        <f>LOOKUP(J31,{0,65,70,75,80},{5,4,3,2,1})</f>
        <v>5</v>
      </c>
      <c r="L31" s="108" t="str">
        <f t="shared" si="4"/>
        <v>2nd</v>
      </c>
      <c r="M31" s="98"/>
    </row>
    <row r="32" spans="1:13">
      <c r="A32" s="104" t="e">
        <f>'C ARTS'!A32</f>
        <v>#REF!</v>
      </c>
      <c r="B32" s="146" t="e">
        <f>'C ARTS'!B32</f>
        <v>#REF!</v>
      </c>
      <c r="C32" s="105"/>
      <c r="D32" s="105"/>
      <c r="E32" s="105"/>
      <c r="F32" s="106">
        <f t="shared" si="0"/>
        <v>0</v>
      </c>
      <c r="G32" s="106">
        <f t="shared" si="1"/>
        <v>0</v>
      </c>
      <c r="H32" s="109"/>
      <c r="I32" s="107">
        <f t="shared" si="2"/>
        <v>0</v>
      </c>
      <c r="J32" s="106">
        <f t="shared" si="3"/>
        <v>0</v>
      </c>
      <c r="K32" s="107">
        <f>LOOKUP(J32,{0,65,70,75,80},{5,4,3,2,1})</f>
        <v>5</v>
      </c>
      <c r="L32" s="108" t="str">
        <f t="shared" si="4"/>
        <v>2nd</v>
      </c>
      <c r="M32" s="98"/>
    </row>
    <row r="33" spans="1:13">
      <c r="A33" s="104" t="e">
        <f>'C ARTS'!A33</f>
        <v>#REF!</v>
      </c>
      <c r="B33" s="146" t="e">
        <f>'C ARTS'!B33</f>
        <v>#REF!</v>
      </c>
      <c r="C33" s="105"/>
      <c r="D33" s="105"/>
      <c r="E33" s="105"/>
      <c r="F33" s="106">
        <f t="shared" si="0"/>
        <v>0</v>
      </c>
      <c r="G33" s="106">
        <f t="shared" si="1"/>
        <v>0</v>
      </c>
      <c r="H33" s="109"/>
      <c r="I33" s="107">
        <f t="shared" si="2"/>
        <v>0</v>
      </c>
      <c r="J33" s="106">
        <f t="shared" si="3"/>
        <v>0</v>
      </c>
      <c r="K33" s="107">
        <f>LOOKUP(J33,{0,65,70,75,80},{5,4,3,2,1})</f>
        <v>5</v>
      </c>
      <c r="L33" s="108" t="str">
        <f t="shared" si="4"/>
        <v>2nd</v>
      </c>
      <c r="M33" s="98"/>
    </row>
    <row r="34" spans="1:13">
      <c r="A34" s="104" t="e">
        <f>'C ARTS'!A34</f>
        <v>#REF!</v>
      </c>
      <c r="B34" s="146" t="e">
        <f>'C ARTS'!B34</f>
        <v>#REF!</v>
      </c>
      <c r="C34" s="105"/>
      <c r="D34" s="105"/>
      <c r="E34" s="105"/>
      <c r="F34" s="106">
        <f t="shared" si="0"/>
        <v>0</v>
      </c>
      <c r="G34" s="106">
        <f t="shared" si="1"/>
        <v>0</v>
      </c>
      <c r="H34" s="109"/>
      <c r="I34" s="107">
        <f t="shared" si="2"/>
        <v>0</v>
      </c>
      <c r="J34" s="106">
        <f t="shared" si="3"/>
        <v>0</v>
      </c>
      <c r="K34" s="107">
        <f>LOOKUP(J34,{0,65,70,75,80},{5,4,3,2,1})</f>
        <v>5</v>
      </c>
      <c r="L34" s="108" t="str">
        <f t="shared" si="4"/>
        <v>2nd</v>
      </c>
      <c r="M34" s="98"/>
    </row>
    <row r="35" spans="1:13">
      <c r="A35" s="104" t="e">
        <f>'C ARTS'!A35</f>
        <v>#REF!</v>
      </c>
      <c r="B35" s="146" t="e">
        <f>'C ARTS'!B35</f>
        <v>#REF!</v>
      </c>
      <c r="C35" s="105"/>
      <c r="D35" s="105"/>
      <c r="E35" s="105"/>
      <c r="F35" s="106">
        <f t="shared" si="0"/>
        <v>0</v>
      </c>
      <c r="G35" s="106">
        <f t="shared" si="1"/>
        <v>0</v>
      </c>
      <c r="H35" s="109"/>
      <c r="I35" s="107">
        <f t="shared" si="2"/>
        <v>0</v>
      </c>
      <c r="J35" s="106">
        <f t="shared" si="3"/>
        <v>0</v>
      </c>
      <c r="K35" s="107">
        <f>LOOKUP(J35,{0,65,70,75,80},{5,4,3,2,1})</f>
        <v>5</v>
      </c>
      <c r="L35" s="108" t="str">
        <f t="shared" si="4"/>
        <v>2nd</v>
      </c>
      <c r="M35" s="98"/>
    </row>
    <row r="36" spans="1:13">
      <c r="A36" s="104" t="e">
        <f>'C ARTS'!A36</f>
        <v>#REF!</v>
      </c>
      <c r="B36" s="146" t="e">
        <f>'C ARTS'!B36</f>
        <v>#REF!</v>
      </c>
      <c r="C36" s="105"/>
      <c r="D36" s="105"/>
      <c r="E36" s="105"/>
      <c r="F36" s="106">
        <f t="shared" si="0"/>
        <v>0</v>
      </c>
      <c r="G36" s="106">
        <f t="shared" si="1"/>
        <v>0</v>
      </c>
      <c r="H36" s="109"/>
      <c r="I36" s="107">
        <f t="shared" si="2"/>
        <v>0</v>
      </c>
      <c r="J36" s="106">
        <f t="shared" si="3"/>
        <v>0</v>
      </c>
      <c r="K36" s="107">
        <f>LOOKUP(J36,{0,65,70,75,80},{5,4,3,2,1})</f>
        <v>5</v>
      </c>
      <c r="L36" s="108" t="str">
        <f t="shared" si="4"/>
        <v>2nd</v>
      </c>
      <c r="M36" s="98"/>
    </row>
    <row r="37" spans="1:13">
      <c r="A37" s="104" t="e">
        <f>'C ARTS'!A37</f>
        <v>#REF!</v>
      </c>
      <c r="B37" s="146" t="e">
        <f>'C ARTS'!B37</f>
        <v>#REF!</v>
      </c>
      <c r="C37" s="105"/>
      <c r="D37" s="105"/>
      <c r="E37" s="105"/>
      <c r="F37" s="106">
        <f t="shared" si="0"/>
        <v>0</v>
      </c>
      <c r="G37" s="106">
        <f t="shared" si="1"/>
        <v>0</v>
      </c>
      <c r="H37" s="109"/>
      <c r="I37" s="107">
        <f t="shared" si="2"/>
        <v>0</v>
      </c>
      <c r="J37" s="106">
        <f t="shared" si="3"/>
        <v>0</v>
      </c>
      <c r="K37" s="107">
        <f>LOOKUP(J37,{0,65,70,75,80},{5,4,3,2,1})</f>
        <v>5</v>
      </c>
      <c r="L37" s="108" t="str">
        <f t="shared" si="4"/>
        <v>2nd</v>
      </c>
      <c r="M37" s="98"/>
    </row>
    <row r="38" spans="1:13">
      <c r="A38" s="104" t="e">
        <f>'C ARTS'!A38</f>
        <v>#REF!</v>
      </c>
      <c r="B38" s="146" t="e">
        <f>'C ARTS'!B38</f>
        <v>#REF!</v>
      </c>
      <c r="C38" s="105"/>
      <c r="D38" s="105"/>
      <c r="E38" s="105"/>
      <c r="F38" s="106">
        <f t="shared" si="0"/>
        <v>0</v>
      </c>
      <c r="G38" s="106">
        <f t="shared" si="1"/>
        <v>0</v>
      </c>
      <c r="H38" s="109"/>
      <c r="I38" s="107">
        <f t="shared" si="2"/>
        <v>0</v>
      </c>
      <c r="J38" s="106">
        <f t="shared" si="3"/>
        <v>0</v>
      </c>
      <c r="K38" s="107">
        <f>LOOKUP(J38,{0,65,70,75,80},{5,4,3,2,1})</f>
        <v>5</v>
      </c>
      <c r="L38" s="108" t="str">
        <f t="shared" si="4"/>
        <v>2nd</v>
      </c>
      <c r="M38" s="98"/>
    </row>
    <row r="39" spans="1:13">
      <c r="A39" s="104" t="e">
        <f>'C ARTS'!A39</f>
        <v>#REF!</v>
      </c>
      <c r="B39" s="146" t="e">
        <f>'C ARTS'!B39</f>
        <v>#REF!</v>
      </c>
      <c r="C39" s="105"/>
      <c r="D39" s="105"/>
      <c r="E39" s="105"/>
      <c r="F39" s="106">
        <f t="shared" si="0"/>
        <v>0</v>
      </c>
      <c r="G39" s="106">
        <f t="shared" si="1"/>
        <v>0</v>
      </c>
      <c r="H39" s="109"/>
      <c r="I39" s="107">
        <f t="shared" si="2"/>
        <v>0</v>
      </c>
      <c r="J39" s="106">
        <f t="shared" si="3"/>
        <v>0</v>
      </c>
      <c r="K39" s="107">
        <f>LOOKUP(J39,{0,65,70,75,80},{5,4,3,2,1})</f>
        <v>5</v>
      </c>
      <c r="L39" s="108" t="str">
        <f t="shared" si="4"/>
        <v>2nd</v>
      </c>
      <c r="M39" s="98"/>
    </row>
    <row r="40" spans="1:13">
      <c r="A40" s="104" t="e">
        <f>'C ARTS'!A40</f>
        <v>#REF!</v>
      </c>
      <c r="B40" s="146" t="e">
        <f>'C ARTS'!B40</f>
        <v>#REF!</v>
      </c>
      <c r="C40" s="105"/>
      <c r="D40" s="105"/>
      <c r="E40" s="105"/>
      <c r="F40" s="106">
        <f t="shared" si="0"/>
        <v>0</v>
      </c>
      <c r="G40" s="106">
        <f t="shared" si="1"/>
        <v>0</v>
      </c>
      <c r="H40" s="109"/>
      <c r="I40" s="107">
        <f t="shared" si="2"/>
        <v>0</v>
      </c>
      <c r="J40" s="106">
        <f t="shared" si="3"/>
        <v>0</v>
      </c>
      <c r="K40" s="107">
        <f>LOOKUP(J40,{0,65,70,75,80},{5,4,3,2,1})</f>
        <v>5</v>
      </c>
      <c r="L40" s="108" t="str">
        <f t="shared" si="4"/>
        <v>2nd</v>
      </c>
      <c r="M40" s="98"/>
    </row>
    <row r="41" spans="1:13">
      <c r="A41" s="104" t="e">
        <f>'C ARTS'!A41</f>
        <v>#REF!</v>
      </c>
      <c r="B41" s="146" t="e">
        <f>'C ARTS'!B41</f>
        <v>#REF!</v>
      </c>
      <c r="C41" s="105"/>
      <c r="D41" s="105"/>
      <c r="E41" s="105"/>
      <c r="F41" s="106">
        <f t="shared" si="0"/>
        <v>0</v>
      </c>
      <c r="G41" s="106">
        <f t="shared" si="1"/>
        <v>0</v>
      </c>
      <c r="H41" s="109"/>
      <c r="I41" s="107">
        <f t="shared" si="2"/>
        <v>0</v>
      </c>
      <c r="J41" s="106">
        <f t="shared" si="3"/>
        <v>0</v>
      </c>
      <c r="K41" s="107">
        <f>LOOKUP(J41,{0,65,70,75,80},{5,4,3,2,1})</f>
        <v>5</v>
      </c>
      <c r="L41" s="108" t="str">
        <f t="shared" si="4"/>
        <v>2nd</v>
      </c>
      <c r="M41" s="98"/>
    </row>
    <row r="42" spans="1:13">
      <c r="A42" s="104" t="e">
        <f>'C ARTS'!A42</f>
        <v>#REF!</v>
      </c>
      <c r="B42" s="146" t="e">
        <f>'C ARTS'!B42</f>
        <v>#REF!</v>
      </c>
      <c r="C42" s="105"/>
      <c r="D42" s="105"/>
      <c r="E42" s="105"/>
      <c r="F42" s="106">
        <f t="shared" si="0"/>
        <v>0</v>
      </c>
      <c r="G42" s="106">
        <f t="shared" si="1"/>
        <v>0</v>
      </c>
      <c r="H42" s="109"/>
      <c r="I42" s="107">
        <f t="shared" si="2"/>
        <v>0</v>
      </c>
      <c r="J42" s="106">
        <f t="shared" si="3"/>
        <v>0</v>
      </c>
      <c r="K42" s="107">
        <f>LOOKUP(J42,{0,65,70,75,80},{5,4,3,2,1})</f>
        <v>5</v>
      </c>
      <c r="L42" s="108" t="str">
        <f t="shared" si="4"/>
        <v>2nd</v>
      </c>
      <c r="M42" s="98"/>
    </row>
    <row r="43" spans="1:13">
      <c r="A43" s="104" t="e">
        <f>'C ARTS'!A43</f>
        <v>#REF!</v>
      </c>
      <c r="B43" s="146" t="e">
        <f>'C ARTS'!B43</f>
        <v>#REF!</v>
      </c>
      <c r="C43" s="105"/>
      <c r="D43" s="105"/>
      <c r="E43" s="105"/>
      <c r="F43" s="106">
        <f t="shared" si="0"/>
        <v>0</v>
      </c>
      <c r="G43" s="106">
        <f t="shared" si="1"/>
        <v>0</v>
      </c>
      <c r="H43" s="109"/>
      <c r="I43" s="107">
        <f t="shared" si="2"/>
        <v>0</v>
      </c>
      <c r="J43" s="106">
        <f t="shared" si="3"/>
        <v>0</v>
      </c>
      <c r="K43" s="107">
        <f>LOOKUP(J43,{0,65,70,75,80},{5,4,3,2,1})</f>
        <v>5</v>
      </c>
      <c r="L43" s="108" t="str">
        <f t="shared" si="4"/>
        <v>2nd</v>
      </c>
      <c r="M43" s="98"/>
    </row>
    <row r="44" spans="1:13">
      <c r="A44" s="104" t="e">
        <f>'C ARTS'!A44</f>
        <v>#REF!</v>
      </c>
      <c r="B44" s="146" t="e">
        <f>'C ARTS'!B44</f>
        <v>#REF!</v>
      </c>
      <c r="C44" s="105"/>
      <c r="D44" s="105"/>
      <c r="E44" s="105"/>
      <c r="F44" s="106">
        <f t="shared" si="0"/>
        <v>0</v>
      </c>
      <c r="G44" s="106">
        <f t="shared" si="1"/>
        <v>0</v>
      </c>
      <c r="H44" s="109"/>
      <c r="I44" s="107">
        <f t="shared" si="2"/>
        <v>0</v>
      </c>
      <c r="J44" s="106">
        <f t="shared" si="3"/>
        <v>0</v>
      </c>
      <c r="K44" s="107">
        <f>LOOKUP(J44,{0,65,70,75,80},{5,4,3,2,1})</f>
        <v>5</v>
      </c>
      <c r="L44" s="108" t="str">
        <f t="shared" si="4"/>
        <v>2nd</v>
      </c>
      <c r="M44" s="98"/>
    </row>
    <row r="45" spans="1:13">
      <c r="A45" s="104" t="e">
        <f>'C ARTS'!A45</f>
        <v>#REF!</v>
      </c>
      <c r="B45" s="146" t="e">
        <f>'C ARTS'!B45</f>
        <v>#REF!</v>
      </c>
      <c r="C45" s="105"/>
      <c r="D45" s="105"/>
      <c r="E45" s="105"/>
      <c r="F45" s="106">
        <f t="shared" si="0"/>
        <v>0</v>
      </c>
      <c r="G45" s="106">
        <f t="shared" si="1"/>
        <v>0</v>
      </c>
      <c r="H45" s="109"/>
      <c r="I45" s="107">
        <f t="shared" si="2"/>
        <v>0</v>
      </c>
      <c r="J45" s="106">
        <f t="shared" si="3"/>
        <v>0</v>
      </c>
      <c r="K45" s="107">
        <f>LOOKUP(J45,{0,65,70,75,80},{5,4,3,2,1})</f>
        <v>5</v>
      </c>
      <c r="L45" s="108" t="str">
        <f t="shared" si="4"/>
        <v>2nd</v>
      </c>
      <c r="M45" s="98"/>
    </row>
    <row r="46" spans="1:13">
      <c r="A46" s="104" t="e">
        <f>'C ARTS'!A46</f>
        <v>#REF!</v>
      </c>
      <c r="B46" s="146" t="e">
        <f>'C ARTS'!B46</f>
        <v>#REF!</v>
      </c>
      <c r="C46" s="105"/>
      <c r="D46" s="105"/>
      <c r="E46" s="105"/>
      <c r="F46" s="106">
        <f t="shared" si="0"/>
        <v>0</v>
      </c>
      <c r="G46" s="106">
        <f t="shared" si="1"/>
        <v>0</v>
      </c>
      <c r="H46" s="109"/>
      <c r="I46" s="107">
        <f t="shared" si="2"/>
        <v>0</v>
      </c>
      <c r="J46" s="106">
        <f t="shared" si="3"/>
        <v>0</v>
      </c>
      <c r="K46" s="107">
        <f>LOOKUP(J46,{0,65,70,75,80},{5,4,3,2,1})</f>
        <v>5</v>
      </c>
      <c r="L46" s="108" t="str">
        <f t="shared" si="4"/>
        <v>2nd</v>
      </c>
      <c r="M46" s="98"/>
    </row>
    <row r="47" spans="1:13">
      <c r="A47" s="104" t="e">
        <f>'C ARTS'!A47</f>
        <v>#REF!</v>
      </c>
      <c r="B47" s="146" t="e">
        <f>'C ARTS'!B47</f>
        <v>#REF!</v>
      </c>
      <c r="C47" s="105"/>
      <c r="D47" s="105"/>
      <c r="E47" s="105"/>
      <c r="F47" s="106">
        <f t="shared" si="0"/>
        <v>0</v>
      </c>
      <c r="G47" s="106">
        <f t="shared" si="1"/>
        <v>0</v>
      </c>
      <c r="H47" s="109"/>
      <c r="I47" s="107">
        <f t="shared" si="2"/>
        <v>0</v>
      </c>
      <c r="J47" s="106">
        <f t="shared" si="3"/>
        <v>0</v>
      </c>
      <c r="K47" s="107">
        <f>LOOKUP(J47,{0,65,70,75,80},{5,4,3,2,1})</f>
        <v>5</v>
      </c>
      <c r="L47" s="108" t="str">
        <f t="shared" si="4"/>
        <v>2nd</v>
      </c>
      <c r="M47" s="98"/>
    </row>
    <row r="48" spans="1:13">
      <c r="A48" s="104" t="e">
        <f>'C ARTS'!A48</f>
        <v>#REF!</v>
      </c>
      <c r="B48" s="146" t="e">
        <f>'C ARTS'!B48</f>
        <v>#REF!</v>
      </c>
      <c r="C48" s="105"/>
      <c r="D48" s="105"/>
      <c r="E48" s="105"/>
      <c r="F48" s="106">
        <f t="shared" si="0"/>
        <v>0</v>
      </c>
      <c r="G48" s="106">
        <f t="shared" si="1"/>
        <v>0</v>
      </c>
      <c r="H48" s="109"/>
      <c r="I48" s="107">
        <f t="shared" si="2"/>
        <v>0</v>
      </c>
      <c r="J48" s="106">
        <f t="shared" si="3"/>
        <v>0</v>
      </c>
      <c r="K48" s="107">
        <f>LOOKUP(J48,{0,65,70,75,80},{5,4,3,2,1})</f>
        <v>5</v>
      </c>
      <c r="L48" s="108" t="str">
        <f t="shared" si="4"/>
        <v>2nd</v>
      </c>
      <c r="M48" s="98"/>
    </row>
    <row r="49" spans="1:13">
      <c r="A49" s="104" t="e">
        <f>'C ARTS'!A49</f>
        <v>#REF!</v>
      </c>
      <c r="B49" s="146" t="e">
        <f>'C ARTS'!B49</f>
        <v>#REF!</v>
      </c>
      <c r="C49" s="105"/>
      <c r="D49" s="105"/>
      <c r="E49" s="105"/>
      <c r="F49" s="106">
        <f t="shared" si="0"/>
        <v>0</v>
      </c>
      <c r="G49" s="106">
        <f t="shared" si="1"/>
        <v>0</v>
      </c>
      <c r="H49" s="109"/>
      <c r="I49" s="107">
        <f t="shared" si="2"/>
        <v>0</v>
      </c>
      <c r="J49" s="106">
        <f t="shared" si="3"/>
        <v>0</v>
      </c>
      <c r="K49" s="107">
        <f>LOOKUP(J49,{0,65,70,75,80},{5,4,3,2,1})</f>
        <v>5</v>
      </c>
      <c r="L49" s="108" t="str">
        <f t="shared" si="4"/>
        <v>2nd</v>
      </c>
      <c r="M49" s="98"/>
    </row>
    <row r="50" spans="1:13">
      <c r="A50" s="104" t="e">
        <f>'C ARTS'!A50</f>
        <v>#REF!</v>
      </c>
      <c r="B50" s="146" t="e">
        <f>'C ARTS'!B50</f>
        <v>#REF!</v>
      </c>
      <c r="C50" s="105"/>
      <c r="D50" s="105"/>
      <c r="E50" s="105"/>
      <c r="F50" s="106">
        <f t="shared" si="0"/>
        <v>0</v>
      </c>
      <c r="G50" s="106">
        <f t="shared" si="1"/>
        <v>0</v>
      </c>
      <c r="H50" s="109"/>
      <c r="I50" s="107">
        <f t="shared" si="2"/>
        <v>0</v>
      </c>
      <c r="J50" s="106">
        <f t="shared" si="3"/>
        <v>0</v>
      </c>
      <c r="K50" s="107">
        <f>LOOKUP(J50,{0,65,70,75,80},{5,4,3,2,1})</f>
        <v>5</v>
      </c>
      <c r="L50" s="108" t="str">
        <f t="shared" si="4"/>
        <v>2nd</v>
      </c>
      <c r="M50" s="98"/>
    </row>
    <row r="51" spans="1:13">
      <c r="A51" s="104" t="e">
        <f>'C ARTS'!A51</f>
        <v>#REF!</v>
      </c>
      <c r="B51" s="146" t="e">
        <f>'C ARTS'!B51</f>
        <v>#REF!</v>
      </c>
      <c r="C51" s="105"/>
      <c r="D51" s="105"/>
      <c r="E51" s="105"/>
      <c r="F51" s="106">
        <f t="shared" si="0"/>
        <v>0</v>
      </c>
      <c r="G51" s="106">
        <f t="shared" si="1"/>
        <v>0</v>
      </c>
      <c r="H51" s="109"/>
      <c r="I51" s="107">
        <f t="shared" si="2"/>
        <v>0</v>
      </c>
      <c r="J51" s="106">
        <f t="shared" si="3"/>
        <v>0</v>
      </c>
      <c r="K51" s="107">
        <f>LOOKUP(J51,{0,65,70,75,80},{5,4,3,2,1})</f>
        <v>5</v>
      </c>
      <c r="L51" s="108" t="str">
        <f t="shared" si="4"/>
        <v>2nd</v>
      </c>
      <c r="M51" s="98"/>
    </row>
    <row r="52" spans="1:13">
      <c r="A52" s="104" t="e">
        <f>'C ARTS'!A52</f>
        <v>#REF!</v>
      </c>
      <c r="B52" s="146" t="e">
        <f>'C ARTS'!B52</f>
        <v>#REF!</v>
      </c>
      <c r="C52" s="105"/>
      <c r="D52" s="105"/>
      <c r="E52" s="105"/>
      <c r="F52" s="106">
        <f t="shared" si="0"/>
        <v>0</v>
      </c>
      <c r="G52" s="106">
        <f t="shared" si="1"/>
        <v>0</v>
      </c>
      <c r="H52" s="109"/>
      <c r="I52" s="107">
        <f t="shared" si="2"/>
        <v>0</v>
      </c>
      <c r="J52" s="106">
        <f t="shared" si="3"/>
        <v>0</v>
      </c>
      <c r="K52" s="107">
        <f>LOOKUP(J52,{0,65,70,75,80},{5,4,3,2,1})</f>
        <v>5</v>
      </c>
      <c r="L52" s="108" t="str">
        <f t="shared" si="4"/>
        <v>2nd</v>
      </c>
      <c r="M52" s="98"/>
    </row>
    <row r="53" spans="1:13">
      <c r="A53" s="104" t="e">
        <f>'C ARTS'!A53</f>
        <v>#REF!</v>
      </c>
      <c r="B53" s="146" t="e">
        <f>'C ARTS'!B53</f>
        <v>#REF!</v>
      </c>
      <c r="C53" s="105"/>
      <c r="D53" s="105"/>
      <c r="E53" s="105"/>
      <c r="F53" s="106">
        <f t="shared" si="0"/>
        <v>0</v>
      </c>
      <c r="G53" s="106">
        <f t="shared" si="1"/>
        <v>0</v>
      </c>
      <c r="H53" s="109"/>
      <c r="I53" s="107">
        <f t="shared" si="2"/>
        <v>0</v>
      </c>
      <c r="J53" s="106">
        <f t="shared" si="3"/>
        <v>0</v>
      </c>
      <c r="K53" s="107">
        <f>LOOKUP(J53,{0,65,70,75,80},{5,4,3,2,1})</f>
        <v>5</v>
      </c>
      <c r="L53" s="108" t="str">
        <f t="shared" si="4"/>
        <v>2nd</v>
      </c>
      <c r="M53" s="98"/>
    </row>
    <row r="54" spans="1:13">
      <c r="A54" s="104" t="e">
        <f>'C ARTS'!A54</f>
        <v>#REF!</v>
      </c>
      <c r="B54" s="146" t="e">
        <f>'C ARTS'!B54</f>
        <v>#REF!</v>
      </c>
      <c r="C54" s="105"/>
      <c r="D54" s="105"/>
      <c r="E54" s="105"/>
      <c r="F54" s="106">
        <f t="shared" si="0"/>
        <v>0</v>
      </c>
      <c r="G54" s="106">
        <f t="shared" si="1"/>
        <v>0</v>
      </c>
      <c r="H54" s="109"/>
      <c r="I54" s="107">
        <f t="shared" si="2"/>
        <v>0</v>
      </c>
      <c r="J54" s="106">
        <f t="shared" si="3"/>
        <v>0</v>
      </c>
      <c r="K54" s="107">
        <f>LOOKUP(J54,{0,65,70,75,80},{5,4,3,2,1})</f>
        <v>5</v>
      </c>
      <c r="L54" s="108" t="str">
        <f t="shared" si="4"/>
        <v>2nd</v>
      </c>
      <c r="M54" s="98"/>
    </row>
    <row r="55" spans="1:13">
      <c r="A55" s="104" t="e">
        <f>'C ARTS'!A55</f>
        <v>#REF!</v>
      </c>
      <c r="B55" s="146" t="e">
        <f>'C ARTS'!B55</f>
        <v>#REF!</v>
      </c>
      <c r="C55" s="105"/>
      <c r="D55" s="105"/>
      <c r="E55" s="105"/>
      <c r="F55" s="106">
        <f t="shared" si="0"/>
        <v>0</v>
      </c>
      <c r="G55" s="106">
        <f t="shared" si="1"/>
        <v>0</v>
      </c>
      <c r="H55" s="109"/>
      <c r="I55" s="107">
        <f t="shared" si="2"/>
        <v>0</v>
      </c>
      <c r="J55" s="106">
        <f t="shared" si="3"/>
        <v>0</v>
      </c>
      <c r="K55" s="107">
        <f>LOOKUP(J55,{0,65,70,75,80},{5,4,3,2,1})</f>
        <v>5</v>
      </c>
      <c r="L55" s="108" t="str">
        <f t="shared" si="4"/>
        <v>2nd</v>
      </c>
      <c r="M55" s="98"/>
    </row>
    <row r="56" spans="1:13">
      <c r="A56" s="104" t="e">
        <f>'C ARTS'!A56</f>
        <v>#REF!</v>
      </c>
      <c r="B56" s="146" t="e">
        <f>'C ARTS'!B56</f>
        <v>#REF!</v>
      </c>
      <c r="C56" s="105"/>
      <c r="D56" s="105"/>
      <c r="E56" s="105"/>
      <c r="F56" s="106">
        <f t="shared" si="0"/>
        <v>0</v>
      </c>
      <c r="G56" s="106">
        <f t="shared" si="1"/>
        <v>0</v>
      </c>
      <c r="H56" s="109"/>
      <c r="I56" s="107">
        <f t="shared" si="2"/>
        <v>0</v>
      </c>
      <c r="J56" s="106">
        <f t="shared" si="3"/>
        <v>0</v>
      </c>
      <c r="K56" s="107">
        <f>LOOKUP(J56,{0,65,70,75,80},{5,4,3,2,1})</f>
        <v>5</v>
      </c>
      <c r="L56" s="108" t="str">
        <f t="shared" si="4"/>
        <v>2nd</v>
      </c>
      <c r="M56" s="98"/>
    </row>
    <row r="57" spans="1:13">
      <c r="A57" s="104" t="e">
        <f>'C ARTS'!A57</f>
        <v>#REF!</v>
      </c>
      <c r="B57" s="146" t="e">
        <f>'C ARTS'!B57</f>
        <v>#REF!</v>
      </c>
      <c r="C57" s="105"/>
      <c r="D57" s="105"/>
      <c r="E57" s="105"/>
      <c r="F57" s="106">
        <f t="shared" si="0"/>
        <v>0</v>
      </c>
      <c r="G57" s="106">
        <f t="shared" si="1"/>
        <v>0</v>
      </c>
      <c r="H57" s="109"/>
      <c r="I57" s="107">
        <f t="shared" si="2"/>
        <v>0</v>
      </c>
      <c r="J57" s="106">
        <f t="shared" si="3"/>
        <v>0</v>
      </c>
      <c r="K57" s="107">
        <f>LOOKUP(J57,{0,65,70,75,80},{5,4,3,2,1})</f>
        <v>5</v>
      </c>
      <c r="L57" s="108" t="str">
        <f t="shared" si="4"/>
        <v>2nd</v>
      </c>
      <c r="M57" s="98"/>
    </row>
    <row r="58" spans="1:13">
      <c r="A58" s="104" t="e">
        <f>'C ARTS'!A58</f>
        <v>#REF!</v>
      </c>
      <c r="B58" s="146" t="e">
        <f>'C ARTS'!B58</f>
        <v>#REF!</v>
      </c>
      <c r="C58" s="105"/>
      <c r="D58" s="105"/>
      <c r="E58" s="105"/>
      <c r="F58" s="106">
        <f t="shared" si="0"/>
        <v>0</v>
      </c>
      <c r="G58" s="106">
        <f t="shared" si="1"/>
        <v>0</v>
      </c>
      <c r="H58" s="109"/>
      <c r="I58" s="107">
        <f t="shared" si="2"/>
        <v>0</v>
      </c>
      <c r="J58" s="106">
        <f t="shared" si="3"/>
        <v>0</v>
      </c>
      <c r="K58" s="107">
        <f>LOOKUP(J58,{0,65,70,75,80},{5,4,3,2,1})</f>
        <v>5</v>
      </c>
      <c r="L58" s="108" t="str">
        <f t="shared" si="4"/>
        <v>2nd</v>
      </c>
      <c r="M58" s="98"/>
    </row>
    <row r="59" spans="1:13">
      <c r="A59" s="104" t="e">
        <f>'C ARTS'!A59</f>
        <v>#REF!</v>
      </c>
      <c r="B59" s="146" t="e">
        <f>'C ARTS'!B59</f>
        <v>#REF!</v>
      </c>
      <c r="C59" s="105"/>
      <c r="D59" s="105"/>
      <c r="E59" s="105"/>
      <c r="F59" s="106">
        <f t="shared" si="0"/>
        <v>0</v>
      </c>
      <c r="G59" s="106">
        <f t="shared" si="1"/>
        <v>0</v>
      </c>
      <c r="H59" s="109"/>
      <c r="I59" s="107">
        <f t="shared" si="2"/>
        <v>0</v>
      </c>
      <c r="J59" s="106">
        <f t="shared" si="3"/>
        <v>0</v>
      </c>
      <c r="K59" s="107">
        <f>LOOKUP(J59,{0,65,70,75,80},{5,4,3,2,1})</f>
        <v>5</v>
      </c>
      <c r="L59" s="108" t="str">
        <f t="shared" si="4"/>
        <v>2nd</v>
      </c>
      <c r="M59" s="98"/>
    </row>
    <row r="60" spans="1:13">
      <c r="A60" s="104" t="e">
        <f>'C ARTS'!A60</f>
        <v>#REF!</v>
      </c>
      <c r="B60" s="146" t="e">
        <f>'C ARTS'!B60</f>
        <v>#REF!</v>
      </c>
      <c r="C60" s="105"/>
      <c r="D60" s="105"/>
      <c r="E60" s="105"/>
      <c r="F60" s="106">
        <f t="shared" si="0"/>
        <v>0</v>
      </c>
      <c r="G60" s="106">
        <f t="shared" si="1"/>
        <v>0</v>
      </c>
      <c r="H60" s="109"/>
      <c r="I60" s="107">
        <f t="shared" si="2"/>
        <v>0</v>
      </c>
      <c r="J60" s="106">
        <f t="shared" si="3"/>
        <v>0</v>
      </c>
      <c r="K60" s="107">
        <f>LOOKUP(J60,{0,65,70,75,80},{5,4,3,2,1})</f>
        <v>5</v>
      </c>
      <c r="L60" s="108" t="str">
        <f t="shared" si="4"/>
        <v>2nd</v>
      </c>
      <c r="M60" s="98"/>
    </row>
    <row r="61" spans="1:13">
      <c r="A61" s="104" t="e">
        <f>'C ARTS'!A61</f>
        <v>#REF!</v>
      </c>
      <c r="B61" s="146" t="e">
        <f>'C ARTS'!B61</f>
        <v>#REF!</v>
      </c>
      <c r="C61" s="105"/>
      <c r="D61" s="105"/>
      <c r="E61" s="105"/>
      <c r="F61" s="106">
        <f t="shared" si="0"/>
        <v>0</v>
      </c>
      <c r="G61" s="106">
        <f t="shared" si="1"/>
        <v>0</v>
      </c>
      <c r="H61" s="109"/>
      <c r="I61" s="107">
        <f t="shared" si="2"/>
        <v>0</v>
      </c>
      <c r="J61" s="106">
        <f t="shared" si="3"/>
        <v>0</v>
      </c>
      <c r="K61" s="107">
        <f>LOOKUP(J61,{0,65,70,75,80},{5,4,3,2,1})</f>
        <v>5</v>
      </c>
      <c r="L61" s="108" t="str">
        <f t="shared" si="4"/>
        <v>2nd</v>
      </c>
      <c r="M61" s="98"/>
    </row>
    <row r="62" spans="1:13">
      <c r="A62" s="104" t="e">
        <f>'C ARTS'!A62</f>
        <v>#REF!</v>
      </c>
      <c r="B62" s="146" t="e">
        <f>'C ARTS'!B62</f>
        <v>#REF!</v>
      </c>
      <c r="C62" s="105"/>
      <c r="D62" s="105"/>
      <c r="E62" s="105"/>
      <c r="F62" s="106">
        <f t="shared" si="0"/>
        <v>0</v>
      </c>
      <c r="G62" s="106">
        <f t="shared" si="1"/>
        <v>0</v>
      </c>
      <c r="H62" s="109"/>
      <c r="I62" s="107">
        <f t="shared" si="2"/>
        <v>0</v>
      </c>
      <c r="J62" s="106">
        <f t="shared" si="3"/>
        <v>0</v>
      </c>
      <c r="K62" s="107">
        <f>LOOKUP(J62,{0,65,70,75,80},{5,4,3,2,1})</f>
        <v>5</v>
      </c>
      <c r="L62" s="108" t="str">
        <f t="shared" si="4"/>
        <v>2nd</v>
      </c>
      <c r="M62" s="98"/>
    </row>
    <row r="63" spans="1:13">
      <c r="A63" s="104" t="e">
        <f>'C ARTS'!A63</f>
        <v>#REF!</v>
      </c>
      <c r="B63" s="146" t="e">
        <f>'C ARTS'!B63</f>
        <v>#REF!</v>
      </c>
      <c r="C63" s="105"/>
      <c r="D63" s="105"/>
      <c r="E63" s="105"/>
      <c r="F63" s="106">
        <f t="shared" si="0"/>
        <v>0</v>
      </c>
      <c r="G63" s="106">
        <f t="shared" si="1"/>
        <v>0</v>
      </c>
      <c r="H63" s="109"/>
      <c r="I63" s="107">
        <f t="shared" si="2"/>
        <v>0</v>
      </c>
      <c r="J63" s="106">
        <f t="shared" si="3"/>
        <v>0</v>
      </c>
      <c r="K63" s="107">
        <f>LOOKUP(J63,{0,65,70,75,80},{5,4,3,2,1})</f>
        <v>5</v>
      </c>
      <c r="L63" s="108" t="str">
        <f t="shared" si="4"/>
        <v>2nd</v>
      </c>
      <c r="M63" s="98"/>
    </row>
    <row r="64" spans="1:13">
      <c r="A64" s="104" t="e">
        <f>'C ARTS'!A64</f>
        <v>#REF!</v>
      </c>
      <c r="B64" s="146" t="e">
        <f>'C ARTS'!B64</f>
        <v>#REF!</v>
      </c>
      <c r="C64" s="105"/>
      <c r="D64" s="105"/>
      <c r="E64" s="105"/>
      <c r="F64" s="106">
        <f t="shared" si="0"/>
        <v>0</v>
      </c>
      <c r="G64" s="106">
        <f t="shared" si="1"/>
        <v>0</v>
      </c>
      <c r="H64" s="109"/>
      <c r="I64" s="107">
        <f t="shared" si="2"/>
        <v>0</v>
      </c>
      <c r="J64" s="106">
        <f t="shared" si="3"/>
        <v>0</v>
      </c>
      <c r="K64" s="107">
        <f>LOOKUP(J64,{0,65,70,75,80},{5,4,3,2,1})</f>
        <v>5</v>
      </c>
      <c r="L64" s="108" t="str">
        <f t="shared" si="4"/>
        <v>2nd</v>
      </c>
      <c r="M64" s="98"/>
    </row>
    <row r="65" spans="1:13">
      <c r="A65" s="104" t="e">
        <f>'C ARTS'!A65</f>
        <v>#REF!</v>
      </c>
      <c r="B65" s="146" t="e">
        <f>'C ARTS'!B65</f>
        <v>#REF!</v>
      </c>
      <c r="C65" s="105"/>
      <c r="D65" s="105"/>
      <c r="E65" s="105"/>
      <c r="F65" s="106">
        <f t="shared" si="0"/>
        <v>0</v>
      </c>
      <c r="G65" s="106">
        <f t="shared" si="1"/>
        <v>0</v>
      </c>
      <c r="H65" s="109"/>
      <c r="I65" s="107">
        <f t="shared" si="2"/>
        <v>0</v>
      </c>
      <c r="J65" s="106">
        <f t="shared" si="3"/>
        <v>0</v>
      </c>
      <c r="K65" s="107">
        <f>LOOKUP(J65,{0,65,70,75,80},{5,4,3,2,1})</f>
        <v>5</v>
      </c>
      <c r="L65" s="108" t="str">
        <f t="shared" si="4"/>
        <v>2nd</v>
      </c>
      <c r="M65" s="98"/>
    </row>
    <row r="66" spans="1:13">
      <c r="A66" s="104" t="e">
        <f>'C ARTS'!A66</f>
        <v>#REF!</v>
      </c>
      <c r="B66" s="146" t="e">
        <f>'C ARTS'!B66</f>
        <v>#REF!</v>
      </c>
      <c r="C66" s="105"/>
      <c r="D66" s="105"/>
      <c r="E66" s="105"/>
      <c r="F66" s="106">
        <f t="shared" si="0"/>
        <v>0</v>
      </c>
      <c r="G66" s="106">
        <f t="shared" si="1"/>
        <v>0</v>
      </c>
      <c r="H66" s="109"/>
      <c r="I66" s="107">
        <f t="shared" si="2"/>
        <v>0</v>
      </c>
      <c r="J66" s="106">
        <f t="shared" si="3"/>
        <v>0</v>
      </c>
      <c r="K66" s="107">
        <f>LOOKUP(J66,{0,65,70,75,80},{5,4,3,2,1})</f>
        <v>5</v>
      </c>
      <c r="L66" s="108" t="str">
        <f t="shared" si="4"/>
        <v>2nd</v>
      </c>
      <c r="M66" s="98"/>
    </row>
    <row r="67" spans="1:13">
      <c r="A67" s="104" t="e">
        <f>'C ARTS'!A67</f>
        <v>#REF!</v>
      </c>
      <c r="B67" s="146" t="e">
        <f>'C ARTS'!B67</f>
        <v>#REF!</v>
      </c>
      <c r="C67" s="105"/>
      <c r="D67" s="105"/>
      <c r="E67" s="105"/>
      <c r="F67" s="106">
        <f t="shared" si="0"/>
        <v>0</v>
      </c>
      <c r="G67" s="106">
        <f t="shared" si="1"/>
        <v>0</v>
      </c>
      <c r="H67" s="109"/>
      <c r="I67" s="107">
        <f t="shared" si="2"/>
        <v>0</v>
      </c>
      <c r="J67" s="106">
        <f t="shared" si="3"/>
        <v>0</v>
      </c>
      <c r="K67" s="107">
        <f>LOOKUP(J67,{0,65,70,75,80},{5,4,3,2,1})</f>
        <v>5</v>
      </c>
      <c r="L67" s="108" t="str">
        <f t="shared" si="4"/>
        <v>2nd</v>
      </c>
      <c r="M67" s="98"/>
    </row>
    <row r="68" spans="1:13">
      <c r="A68" s="104" t="e">
        <f>'C ARTS'!A68</f>
        <v>#REF!</v>
      </c>
      <c r="B68" s="146" t="e">
        <f>'C ARTS'!B68</f>
        <v>#REF!</v>
      </c>
      <c r="C68" s="105"/>
      <c r="D68" s="105"/>
      <c r="E68" s="105"/>
      <c r="F68" s="106">
        <f t="shared" ref="F68:F102" si="5">SUM(C68,D68,E68)</f>
        <v>0</v>
      </c>
      <c r="G68" s="106">
        <f t="shared" ref="G68:G102" si="6">F68/100*50</f>
        <v>0</v>
      </c>
      <c r="H68" s="109"/>
      <c r="I68" s="107">
        <f t="shared" ref="I68:I102" si="7">H68/100*50</f>
        <v>0</v>
      </c>
      <c r="J68" s="106">
        <f t="shared" ref="J68:J102" si="8">I68+G68</f>
        <v>0</v>
      </c>
      <c r="K68" s="107">
        <f>LOOKUP(J68,{0,65,70,75,80},{5,4,3,2,1})</f>
        <v>5</v>
      </c>
      <c r="L68" s="108" t="str">
        <f t="shared" ref="L68:L102" si="9">CHOOSE(RANK(J68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68" s="98"/>
    </row>
    <row r="69" spans="1:13">
      <c r="A69" s="104" t="e">
        <f>'C ARTS'!A69</f>
        <v>#REF!</v>
      </c>
      <c r="B69" s="146" t="e">
        <f>'C ARTS'!B69</f>
        <v>#REF!</v>
      </c>
      <c r="C69" s="105"/>
      <c r="D69" s="105"/>
      <c r="E69" s="105"/>
      <c r="F69" s="106">
        <f t="shared" si="5"/>
        <v>0</v>
      </c>
      <c r="G69" s="106">
        <f t="shared" si="6"/>
        <v>0</v>
      </c>
      <c r="H69" s="109"/>
      <c r="I69" s="107">
        <f t="shared" si="7"/>
        <v>0</v>
      </c>
      <c r="J69" s="106">
        <f t="shared" si="8"/>
        <v>0</v>
      </c>
      <c r="K69" s="107">
        <f>LOOKUP(J69,{0,65,70,75,80},{5,4,3,2,1})</f>
        <v>5</v>
      </c>
      <c r="L69" s="108" t="str">
        <f t="shared" si="9"/>
        <v>2nd</v>
      </c>
      <c r="M69" s="98"/>
    </row>
    <row r="70" spans="1:13">
      <c r="A70" s="104" t="e">
        <f>'C ARTS'!A70</f>
        <v>#REF!</v>
      </c>
      <c r="B70" s="146" t="e">
        <f>'C ARTS'!B70</f>
        <v>#REF!</v>
      </c>
      <c r="C70" s="105"/>
      <c r="D70" s="105"/>
      <c r="E70" s="105"/>
      <c r="F70" s="106">
        <f t="shared" si="5"/>
        <v>0</v>
      </c>
      <c r="G70" s="106">
        <f t="shared" si="6"/>
        <v>0</v>
      </c>
      <c r="H70" s="109"/>
      <c r="I70" s="107">
        <f t="shared" si="7"/>
        <v>0</v>
      </c>
      <c r="J70" s="106">
        <f t="shared" si="8"/>
        <v>0</v>
      </c>
      <c r="K70" s="107">
        <f>LOOKUP(J70,{0,65,70,75,80},{5,4,3,2,1})</f>
        <v>5</v>
      </c>
      <c r="L70" s="108" t="str">
        <f t="shared" si="9"/>
        <v>2nd</v>
      </c>
      <c r="M70" s="98"/>
    </row>
    <row r="71" spans="1:13">
      <c r="A71" s="104" t="e">
        <f>'C ARTS'!A71</f>
        <v>#REF!</v>
      </c>
      <c r="B71" s="146" t="e">
        <f>'C ARTS'!B71</f>
        <v>#REF!</v>
      </c>
      <c r="C71" s="105"/>
      <c r="D71" s="105"/>
      <c r="E71" s="105"/>
      <c r="F71" s="106">
        <f t="shared" si="5"/>
        <v>0</v>
      </c>
      <c r="G71" s="106">
        <f t="shared" si="6"/>
        <v>0</v>
      </c>
      <c r="H71" s="109"/>
      <c r="I71" s="107">
        <f t="shared" si="7"/>
        <v>0</v>
      </c>
      <c r="J71" s="106">
        <f t="shared" si="8"/>
        <v>0</v>
      </c>
      <c r="K71" s="107">
        <f>LOOKUP(J71,{0,65,70,75,80},{5,4,3,2,1})</f>
        <v>5</v>
      </c>
      <c r="L71" s="108" t="str">
        <f t="shared" si="9"/>
        <v>2nd</v>
      </c>
      <c r="M71" s="98"/>
    </row>
    <row r="72" spans="1:13">
      <c r="A72" s="104" t="e">
        <f>'C ARTS'!A72</f>
        <v>#REF!</v>
      </c>
      <c r="B72" s="146" t="e">
        <f>'C ARTS'!B72</f>
        <v>#REF!</v>
      </c>
      <c r="C72" s="105"/>
      <c r="D72" s="105"/>
      <c r="E72" s="105"/>
      <c r="F72" s="106">
        <f t="shared" si="5"/>
        <v>0</v>
      </c>
      <c r="G72" s="106">
        <f t="shared" si="6"/>
        <v>0</v>
      </c>
      <c r="H72" s="109"/>
      <c r="I72" s="107">
        <f t="shared" si="7"/>
        <v>0</v>
      </c>
      <c r="J72" s="106">
        <f t="shared" si="8"/>
        <v>0</v>
      </c>
      <c r="K72" s="107">
        <f>LOOKUP(J72,{0,65,70,75,80},{5,4,3,2,1})</f>
        <v>5</v>
      </c>
      <c r="L72" s="108" t="str">
        <f t="shared" si="9"/>
        <v>2nd</v>
      </c>
      <c r="M72" s="98"/>
    </row>
    <row r="73" spans="1:13">
      <c r="A73" s="104" t="e">
        <f>'C ARTS'!A73</f>
        <v>#REF!</v>
      </c>
      <c r="B73" s="146" t="e">
        <f>'C ARTS'!B73</f>
        <v>#REF!</v>
      </c>
      <c r="C73" s="105"/>
      <c r="D73" s="105"/>
      <c r="E73" s="105"/>
      <c r="F73" s="106">
        <f t="shared" si="5"/>
        <v>0</v>
      </c>
      <c r="G73" s="106">
        <f t="shared" si="6"/>
        <v>0</v>
      </c>
      <c r="H73" s="109"/>
      <c r="I73" s="107">
        <f t="shared" si="7"/>
        <v>0</v>
      </c>
      <c r="J73" s="106">
        <f t="shared" si="8"/>
        <v>0</v>
      </c>
      <c r="K73" s="107">
        <f>LOOKUP(J73,{0,65,70,75,80},{5,4,3,2,1})</f>
        <v>5</v>
      </c>
      <c r="L73" s="108" t="str">
        <f t="shared" si="9"/>
        <v>2nd</v>
      </c>
      <c r="M73" s="98"/>
    </row>
    <row r="74" spans="1:13">
      <c r="A74" s="104" t="e">
        <f>'C ARTS'!A74</f>
        <v>#REF!</v>
      </c>
      <c r="B74" s="146" t="e">
        <f>'C ARTS'!B74</f>
        <v>#REF!</v>
      </c>
      <c r="C74" s="105"/>
      <c r="D74" s="105"/>
      <c r="E74" s="105"/>
      <c r="F74" s="106">
        <f t="shared" si="5"/>
        <v>0</v>
      </c>
      <c r="G74" s="106">
        <f t="shared" si="6"/>
        <v>0</v>
      </c>
      <c r="H74" s="109"/>
      <c r="I74" s="107">
        <f t="shared" si="7"/>
        <v>0</v>
      </c>
      <c r="J74" s="106">
        <f t="shared" si="8"/>
        <v>0</v>
      </c>
      <c r="K74" s="107">
        <f>LOOKUP(J74,{0,65,70,75,80},{5,4,3,2,1})</f>
        <v>5</v>
      </c>
      <c r="L74" s="108" t="str">
        <f t="shared" si="9"/>
        <v>2nd</v>
      </c>
      <c r="M74" s="98"/>
    </row>
    <row r="75" spans="1:13">
      <c r="A75" s="104" t="e">
        <f>'C ARTS'!A75</f>
        <v>#REF!</v>
      </c>
      <c r="B75" s="146" t="e">
        <f>'C ARTS'!B75</f>
        <v>#REF!</v>
      </c>
      <c r="C75" s="105"/>
      <c r="D75" s="105"/>
      <c r="E75" s="105"/>
      <c r="F75" s="106">
        <f t="shared" si="5"/>
        <v>0</v>
      </c>
      <c r="G75" s="106">
        <f t="shared" si="6"/>
        <v>0</v>
      </c>
      <c r="H75" s="109"/>
      <c r="I75" s="107">
        <f t="shared" si="7"/>
        <v>0</v>
      </c>
      <c r="J75" s="106">
        <f t="shared" si="8"/>
        <v>0</v>
      </c>
      <c r="K75" s="107">
        <f>LOOKUP(J75,{0,65,70,75,80},{5,4,3,2,1})</f>
        <v>5</v>
      </c>
      <c r="L75" s="108" t="str">
        <f t="shared" si="9"/>
        <v>2nd</v>
      </c>
      <c r="M75" s="98"/>
    </row>
    <row r="76" spans="1:13">
      <c r="A76" s="104" t="e">
        <f>'C ARTS'!A76</f>
        <v>#REF!</v>
      </c>
      <c r="B76" s="146" t="e">
        <f>'C ARTS'!B76</f>
        <v>#REF!</v>
      </c>
      <c r="C76" s="105"/>
      <c r="D76" s="105"/>
      <c r="E76" s="105"/>
      <c r="F76" s="106">
        <f t="shared" si="5"/>
        <v>0</v>
      </c>
      <c r="G76" s="106">
        <f t="shared" si="6"/>
        <v>0</v>
      </c>
      <c r="H76" s="109"/>
      <c r="I76" s="107">
        <f t="shared" si="7"/>
        <v>0</v>
      </c>
      <c r="J76" s="106">
        <f t="shared" si="8"/>
        <v>0</v>
      </c>
      <c r="K76" s="107">
        <f>LOOKUP(J76,{0,65,70,75,80},{5,4,3,2,1})</f>
        <v>5</v>
      </c>
      <c r="L76" s="108" t="str">
        <f t="shared" si="9"/>
        <v>2nd</v>
      </c>
      <c r="M76" s="98"/>
    </row>
    <row r="77" spans="1:13">
      <c r="A77" s="104" t="e">
        <f>'C ARTS'!A77</f>
        <v>#REF!</v>
      </c>
      <c r="B77" s="146" t="e">
        <f>'C ARTS'!B77</f>
        <v>#REF!</v>
      </c>
      <c r="C77" s="105"/>
      <c r="D77" s="105"/>
      <c r="E77" s="105"/>
      <c r="F77" s="106">
        <f t="shared" si="5"/>
        <v>0</v>
      </c>
      <c r="G77" s="106">
        <f t="shared" si="6"/>
        <v>0</v>
      </c>
      <c r="H77" s="109"/>
      <c r="I77" s="107">
        <f t="shared" si="7"/>
        <v>0</v>
      </c>
      <c r="J77" s="106">
        <f t="shared" si="8"/>
        <v>0</v>
      </c>
      <c r="K77" s="107">
        <f>LOOKUP(J77,{0,65,70,75,80},{5,4,3,2,1})</f>
        <v>5</v>
      </c>
      <c r="L77" s="108" t="str">
        <f t="shared" si="9"/>
        <v>2nd</v>
      </c>
      <c r="M77" s="98"/>
    </row>
    <row r="78" spans="1:13">
      <c r="A78" s="104" t="e">
        <f>'C ARTS'!A78</f>
        <v>#REF!</v>
      </c>
      <c r="B78" s="146" t="e">
        <f>'C ARTS'!B78</f>
        <v>#REF!</v>
      </c>
      <c r="C78" s="105"/>
      <c r="D78" s="105"/>
      <c r="E78" s="105"/>
      <c r="F78" s="106">
        <f t="shared" si="5"/>
        <v>0</v>
      </c>
      <c r="G78" s="106">
        <f t="shared" si="6"/>
        <v>0</v>
      </c>
      <c r="H78" s="109"/>
      <c r="I78" s="107">
        <f t="shared" si="7"/>
        <v>0</v>
      </c>
      <c r="J78" s="106">
        <f t="shared" si="8"/>
        <v>0</v>
      </c>
      <c r="K78" s="107">
        <f>LOOKUP(J78,{0,65,70,75,80},{5,4,3,2,1})</f>
        <v>5</v>
      </c>
      <c r="L78" s="108" t="str">
        <f t="shared" si="9"/>
        <v>2nd</v>
      </c>
      <c r="M78" s="98"/>
    </row>
    <row r="79" spans="1:13">
      <c r="A79" s="104" t="e">
        <f>'C ARTS'!A79</f>
        <v>#REF!</v>
      </c>
      <c r="B79" s="146" t="e">
        <f>'C ARTS'!B79</f>
        <v>#REF!</v>
      </c>
      <c r="C79" s="105"/>
      <c r="D79" s="105"/>
      <c r="E79" s="105"/>
      <c r="F79" s="106">
        <f t="shared" si="5"/>
        <v>0</v>
      </c>
      <c r="G79" s="106">
        <f t="shared" si="6"/>
        <v>0</v>
      </c>
      <c r="H79" s="109"/>
      <c r="I79" s="107">
        <f t="shared" si="7"/>
        <v>0</v>
      </c>
      <c r="J79" s="106">
        <f t="shared" si="8"/>
        <v>0</v>
      </c>
      <c r="K79" s="107">
        <f>LOOKUP(J79,{0,65,70,75,80},{5,4,3,2,1})</f>
        <v>5</v>
      </c>
      <c r="L79" s="108" t="str">
        <f t="shared" si="9"/>
        <v>2nd</v>
      </c>
      <c r="M79" s="98"/>
    </row>
    <row r="80" spans="1:13">
      <c r="A80" s="104" t="e">
        <f>'C ARTS'!A80</f>
        <v>#REF!</v>
      </c>
      <c r="B80" s="146" t="e">
        <f>'C ARTS'!B80</f>
        <v>#REF!</v>
      </c>
      <c r="C80" s="105"/>
      <c r="D80" s="105"/>
      <c r="E80" s="105"/>
      <c r="F80" s="106">
        <f t="shared" si="5"/>
        <v>0</v>
      </c>
      <c r="G80" s="106">
        <f t="shared" si="6"/>
        <v>0</v>
      </c>
      <c r="H80" s="109"/>
      <c r="I80" s="107">
        <f t="shared" si="7"/>
        <v>0</v>
      </c>
      <c r="J80" s="106">
        <f t="shared" si="8"/>
        <v>0</v>
      </c>
      <c r="K80" s="107">
        <f>LOOKUP(J80,{0,65,70,75,80},{5,4,3,2,1})</f>
        <v>5</v>
      </c>
      <c r="L80" s="108" t="str">
        <f t="shared" si="9"/>
        <v>2nd</v>
      </c>
      <c r="M80" s="98"/>
    </row>
    <row r="81" spans="1:13">
      <c r="A81" s="104" t="e">
        <f>'C ARTS'!A81</f>
        <v>#REF!</v>
      </c>
      <c r="B81" s="146" t="e">
        <f>'C ARTS'!B81</f>
        <v>#REF!</v>
      </c>
      <c r="C81" s="105"/>
      <c r="D81" s="105"/>
      <c r="E81" s="105"/>
      <c r="F81" s="106">
        <f t="shared" si="5"/>
        <v>0</v>
      </c>
      <c r="G81" s="106">
        <f t="shared" si="6"/>
        <v>0</v>
      </c>
      <c r="H81" s="109"/>
      <c r="I81" s="107">
        <f t="shared" si="7"/>
        <v>0</v>
      </c>
      <c r="J81" s="106">
        <f t="shared" si="8"/>
        <v>0</v>
      </c>
      <c r="K81" s="107">
        <f>LOOKUP(J81,{0,65,70,75,80},{5,4,3,2,1})</f>
        <v>5</v>
      </c>
      <c r="L81" s="108" t="str">
        <f t="shared" si="9"/>
        <v>2nd</v>
      </c>
      <c r="M81" s="98"/>
    </row>
    <row r="82" spans="1:13">
      <c r="A82" s="104" t="e">
        <f>'C ARTS'!A82</f>
        <v>#REF!</v>
      </c>
      <c r="B82" s="146" t="e">
        <f>'C ARTS'!B82</f>
        <v>#REF!</v>
      </c>
      <c r="C82" s="105"/>
      <c r="D82" s="105"/>
      <c r="E82" s="105"/>
      <c r="F82" s="106">
        <f t="shared" si="5"/>
        <v>0</v>
      </c>
      <c r="G82" s="106">
        <f t="shared" si="6"/>
        <v>0</v>
      </c>
      <c r="H82" s="109"/>
      <c r="I82" s="107">
        <f t="shared" si="7"/>
        <v>0</v>
      </c>
      <c r="J82" s="106">
        <f t="shared" si="8"/>
        <v>0</v>
      </c>
      <c r="K82" s="107">
        <f>LOOKUP(J82,{0,65,70,75,80},{5,4,3,2,1})</f>
        <v>5</v>
      </c>
      <c r="L82" s="108" t="str">
        <f t="shared" si="9"/>
        <v>2nd</v>
      </c>
      <c r="M82" s="98"/>
    </row>
    <row r="83" spans="1:13">
      <c r="A83" s="104" t="e">
        <f>'C ARTS'!A83</f>
        <v>#REF!</v>
      </c>
      <c r="B83" s="146" t="e">
        <f>'C ARTS'!B83</f>
        <v>#REF!</v>
      </c>
      <c r="C83" s="105"/>
      <c r="D83" s="105"/>
      <c r="E83" s="105"/>
      <c r="F83" s="106">
        <f t="shared" si="5"/>
        <v>0</v>
      </c>
      <c r="G83" s="106">
        <f t="shared" si="6"/>
        <v>0</v>
      </c>
      <c r="H83" s="109"/>
      <c r="I83" s="107">
        <f t="shared" si="7"/>
        <v>0</v>
      </c>
      <c r="J83" s="106">
        <f t="shared" si="8"/>
        <v>0</v>
      </c>
      <c r="K83" s="107">
        <f>LOOKUP(J83,{0,65,70,75,80},{5,4,3,2,1})</f>
        <v>5</v>
      </c>
      <c r="L83" s="108" t="str">
        <f t="shared" si="9"/>
        <v>2nd</v>
      </c>
      <c r="M83" s="98"/>
    </row>
    <row r="84" spans="1:13">
      <c r="A84" s="104" t="e">
        <f>'C ARTS'!A84</f>
        <v>#REF!</v>
      </c>
      <c r="B84" s="146" t="e">
        <f>'C ARTS'!B84</f>
        <v>#REF!</v>
      </c>
      <c r="C84" s="105"/>
      <c r="D84" s="105"/>
      <c r="E84" s="105"/>
      <c r="F84" s="106">
        <f t="shared" si="5"/>
        <v>0</v>
      </c>
      <c r="G84" s="106">
        <f t="shared" si="6"/>
        <v>0</v>
      </c>
      <c r="H84" s="109"/>
      <c r="I84" s="107">
        <f t="shared" si="7"/>
        <v>0</v>
      </c>
      <c r="J84" s="106">
        <f t="shared" si="8"/>
        <v>0</v>
      </c>
      <c r="K84" s="107">
        <f>LOOKUP(J84,{0,65,70,75,80},{5,4,3,2,1})</f>
        <v>5</v>
      </c>
      <c r="L84" s="108" t="str">
        <f t="shared" si="9"/>
        <v>2nd</v>
      </c>
      <c r="M84" s="98"/>
    </row>
    <row r="85" spans="1:13">
      <c r="A85" s="104" t="e">
        <f>'C ARTS'!A85</f>
        <v>#REF!</v>
      </c>
      <c r="B85" s="146" t="e">
        <f>'C ARTS'!B85</f>
        <v>#REF!</v>
      </c>
      <c r="C85" s="105"/>
      <c r="D85" s="105"/>
      <c r="E85" s="105"/>
      <c r="F85" s="106">
        <f t="shared" si="5"/>
        <v>0</v>
      </c>
      <c r="G85" s="106">
        <f t="shared" si="6"/>
        <v>0</v>
      </c>
      <c r="H85" s="109"/>
      <c r="I85" s="107">
        <f t="shared" si="7"/>
        <v>0</v>
      </c>
      <c r="J85" s="106">
        <f t="shared" si="8"/>
        <v>0</v>
      </c>
      <c r="K85" s="107">
        <f>LOOKUP(J85,{0,65,70,75,80},{5,4,3,2,1})</f>
        <v>5</v>
      </c>
      <c r="L85" s="108" t="str">
        <f t="shared" si="9"/>
        <v>2nd</v>
      </c>
      <c r="M85" s="98"/>
    </row>
    <row r="86" spans="1:13">
      <c r="A86" s="104" t="e">
        <f>'C ARTS'!A86</f>
        <v>#REF!</v>
      </c>
      <c r="B86" s="146" t="e">
        <f>'C ARTS'!B86</f>
        <v>#REF!</v>
      </c>
      <c r="C86" s="105"/>
      <c r="D86" s="105"/>
      <c r="E86" s="105"/>
      <c r="F86" s="106">
        <f t="shared" si="5"/>
        <v>0</v>
      </c>
      <c r="G86" s="106">
        <f t="shared" si="6"/>
        <v>0</v>
      </c>
      <c r="H86" s="109"/>
      <c r="I86" s="107">
        <f t="shared" si="7"/>
        <v>0</v>
      </c>
      <c r="J86" s="106">
        <f t="shared" si="8"/>
        <v>0</v>
      </c>
      <c r="K86" s="107">
        <f>LOOKUP(J86,{0,65,70,75,80},{5,4,3,2,1})</f>
        <v>5</v>
      </c>
      <c r="L86" s="108" t="str">
        <f t="shared" si="9"/>
        <v>2nd</v>
      </c>
      <c r="M86" s="98"/>
    </row>
    <row r="87" spans="1:13">
      <c r="A87" s="104" t="e">
        <f>'C ARTS'!A87</f>
        <v>#REF!</v>
      </c>
      <c r="B87" s="146" t="e">
        <f>'C ARTS'!B87</f>
        <v>#REF!</v>
      </c>
      <c r="C87" s="105"/>
      <c r="D87" s="105"/>
      <c r="E87" s="105"/>
      <c r="F87" s="106">
        <f t="shared" si="5"/>
        <v>0</v>
      </c>
      <c r="G87" s="106">
        <f t="shared" si="6"/>
        <v>0</v>
      </c>
      <c r="H87" s="109"/>
      <c r="I87" s="107">
        <f t="shared" si="7"/>
        <v>0</v>
      </c>
      <c r="J87" s="106">
        <f t="shared" si="8"/>
        <v>0</v>
      </c>
      <c r="K87" s="107">
        <f>LOOKUP(J87,{0,65,70,75,80},{5,4,3,2,1})</f>
        <v>5</v>
      </c>
      <c r="L87" s="108" t="str">
        <f t="shared" si="9"/>
        <v>2nd</v>
      </c>
      <c r="M87" s="98"/>
    </row>
    <row r="88" spans="1:13">
      <c r="A88" s="104" t="e">
        <f>'C ARTS'!A88</f>
        <v>#REF!</v>
      </c>
      <c r="B88" s="146" t="e">
        <f>'C ARTS'!B88</f>
        <v>#REF!</v>
      </c>
      <c r="C88" s="105"/>
      <c r="D88" s="105"/>
      <c r="E88" s="105"/>
      <c r="F88" s="106">
        <f t="shared" si="5"/>
        <v>0</v>
      </c>
      <c r="G88" s="106">
        <f t="shared" si="6"/>
        <v>0</v>
      </c>
      <c r="H88" s="109"/>
      <c r="I88" s="107">
        <f t="shared" si="7"/>
        <v>0</v>
      </c>
      <c r="J88" s="106">
        <f t="shared" si="8"/>
        <v>0</v>
      </c>
      <c r="K88" s="107">
        <f>LOOKUP(J88,{0,65,70,75,80},{5,4,3,2,1})</f>
        <v>5</v>
      </c>
      <c r="L88" s="108" t="str">
        <f t="shared" si="9"/>
        <v>2nd</v>
      </c>
      <c r="M88" s="98"/>
    </row>
    <row r="89" spans="1:13">
      <c r="A89" s="104" t="e">
        <f>'C ARTS'!A89</f>
        <v>#REF!</v>
      </c>
      <c r="B89" s="146" t="e">
        <f>'C ARTS'!B89</f>
        <v>#REF!</v>
      </c>
      <c r="C89" s="105"/>
      <c r="D89" s="105"/>
      <c r="E89" s="105"/>
      <c r="F89" s="106">
        <f t="shared" si="5"/>
        <v>0</v>
      </c>
      <c r="G89" s="106">
        <f t="shared" si="6"/>
        <v>0</v>
      </c>
      <c r="H89" s="109"/>
      <c r="I89" s="107">
        <f t="shared" si="7"/>
        <v>0</v>
      </c>
      <c r="J89" s="106">
        <f t="shared" si="8"/>
        <v>0</v>
      </c>
      <c r="K89" s="107">
        <f>LOOKUP(J89,{0,65,70,75,80},{5,4,3,2,1})</f>
        <v>5</v>
      </c>
      <c r="L89" s="108" t="str">
        <f t="shared" si="9"/>
        <v>2nd</v>
      </c>
      <c r="M89" s="98"/>
    </row>
    <row r="90" spans="1:13">
      <c r="A90" s="104" t="e">
        <f>'C ARTS'!A90</f>
        <v>#REF!</v>
      </c>
      <c r="B90" s="146" t="e">
        <f>'C ARTS'!B90</f>
        <v>#REF!</v>
      </c>
      <c r="C90" s="105"/>
      <c r="D90" s="105"/>
      <c r="E90" s="105"/>
      <c r="F90" s="106">
        <f t="shared" si="5"/>
        <v>0</v>
      </c>
      <c r="G90" s="106">
        <f t="shared" si="6"/>
        <v>0</v>
      </c>
      <c r="H90" s="109"/>
      <c r="I90" s="107">
        <f t="shared" si="7"/>
        <v>0</v>
      </c>
      <c r="J90" s="106">
        <f t="shared" si="8"/>
        <v>0</v>
      </c>
      <c r="K90" s="107">
        <f>LOOKUP(J90,{0,65,70,75,80},{5,4,3,2,1})</f>
        <v>5</v>
      </c>
      <c r="L90" s="108" t="str">
        <f t="shared" si="9"/>
        <v>2nd</v>
      </c>
      <c r="M90" s="98"/>
    </row>
    <row r="91" spans="1:13">
      <c r="A91" s="104" t="e">
        <f>'C ARTS'!A91</f>
        <v>#REF!</v>
      </c>
      <c r="B91" s="146" t="e">
        <f>'C ARTS'!B91</f>
        <v>#REF!</v>
      </c>
      <c r="C91" s="105"/>
      <c r="D91" s="105"/>
      <c r="E91" s="105"/>
      <c r="F91" s="106">
        <f t="shared" si="5"/>
        <v>0</v>
      </c>
      <c r="G91" s="106">
        <f t="shared" si="6"/>
        <v>0</v>
      </c>
      <c r="H91" s="109"/>
      <c r="I91" s="107">
        <f t="shared" si="7"/>
        <v>0</v>
      </c>
      <c r="J91" s="106">
        <f t="shared" si="8"/>
        <v>0</v>
      </c>
      <c r="K91" s="107">
        <f>LOOKUP(J91,{0,65,70,75,80},{5,4,3,2,1})</f>
        <v>5</v>
      </c>
      <c r="L91" s="108" t="str">
        <f t="shared" si="9"/>
        <v>2nd</v>
      </c>
      <c r="M91" s="98"/>
    </row>
    <row r="92" spans="1:13">
      <c r="A92" s="104" t="e">
        <f>'C ARTS'!A92</f>
        <v>#REF!</v>
      </c>
      <c r="B92" s="146" t="e">
        <f>'C ARTS'!B92</f>
        <v>#REF!</v>
      </c>
      <c r="C92" s="105"/>
      <c r="D92" s="105"/>
      <c r="E92" s="105"/>
      <c r="F92" s="106">
        <f t="shared" si="5"/>
        <v>0</v>
      </c>
      <c r="G92" s="106">
        <f t="shared" si="6"/>
        <v>0</v>
      </c>
      <c r="H92" s="109"/>
      <c r="I92" s="107">
        <f t="shared" si="7"/>
        <v>0</v>
      </c>
      <c r="J92" s="106">
        <f t="shared" si="8"/>
        <v>0</v>
      </c>
      <c r="K92" s="107">
        <f>LOOKUP(J92,{0,65,70,75,80},{5,4,3,2,1})</f>
        <v>5</v>
      </c>
      <c r="L92" s="108" t="str">
        <f t="shared" si="9"/>
        <v>2nd</v>
      </c>
      <c r="M92" s="98"/>
    </row>
    <row r="93" spans="1:13">
      <c r="A93" s="104" t="e">
        <f>'C ARTS'!A93</f>
        <v>#REF!</v>
      </c>
      <c r="B93" s="146" t="e">
        <f>'C ARTS'!B93</f>
        <v>#REF!</v>
      </c>
      <c r="C93" s="105"/>
      <c r="D93" s="105"/>
      <c r="E93" s="105"/>
      <c r="F93" s="106">
        <f t="shared" si="5"/>
        <v>0</v>
      </c>
      <c r="G93" s="106">
        <f t="shared" si="6"/>
        <v>0</v>
      </c>
      <c r="H93" s="109"/>
      <c r="I93" s="107">
        <f t="shared" si="7"/>
        <v>0</v>
      </c>
      <c r="J93" s="106">
        <f t="shared" si="8"/>
        <v>0</v>
      </c>
      <c r="K93" s="107">
        <f>LOOKUP(J93,{0,65,70,75,80},{5,4,3,2,1})</f>
        <v>5</v>
      </c>
      <c r="L93" s="108" t="str">
        <f t="shared" si="9"/>
        <v>2nd</v>
      </c>
      <c r="M93" s="98"/>
    </row>
    <row r="94" spans="1:13">
      <c r="A94" s="104" t="e">
        <f>'C ARTS'!A94</f>
        <v>#REF!</v>
      </c>
      <c r="B94" s="146" t="e">
        <f>'C ARTS'!B94</f>
        <v>#REF!</v>
      </c>
      <c r="C94" s="105"/>
      <c r="D94" s="105"/>
      <c r="E94" s="105"/>
      <c r="F94" s="106">
        <f t="shared" si="5"/>
        <v>0</v>
      </c>
      <c r="G94" s="106">
        <f t="shared" si="6"/>
        <v>0</v>
      </c>
      <c r="H94" s="109"/>
      <c r="I94" s="107">
        <f t="shared" si="7"/>
        <v>0</v>
      </c>
      <c r="J94" s="106">
        <f t="shared" si="8"/>
        <v>0</v>
      </c>
      <c r="K94" s="107">
        <f>LOOKUP(J94,{0,65,70,75,80},{5,4,3,2,1})</f>
        <v>5</v>
      </c>
      <c r="L94" s="108" t="str">
        <f t="shared" si="9"/>
        <v>2nd</v>
      </c>
      <c r="M94" s="98"/>
    </row>
    <row r="95" spans="1:13">
      <c r="A95" s="104" t="e">
        <f>'C ARTS'!A95</f>
        <v>#REF!</v>
      </c>
      <c r="B95" s="146" t="e">
        <f>'C ARTS'!B95</f>
        <v>#REF!</v>
      </c>
      <c r="C95" s="105"/>
      <c r="D95" s="105"/>
      <c r="E95" s="105"/>
      <c r="F95" s="106">
        <f t="shared" si="5"/>
        <v>0</v>
      </c>
      <c r="G95" s="106">
        <f t="shared" si="6"/>
        <v>0</v>
      </c>
      <c r="H95" s="109"/>
      <c r="I95" s="107">
        <f t="shared" si="7"/>
        <v>0</v>
      </c>
      <c r="J95" s="106">
        <f t="shared" si="8"/>
        <v>0</v>
      </c>
      <c r="K95" s="107">
        <f>LOOKUP(J95,{0,65,70,75,80},{5,4,3,2,1})</f>
        <v>5</v>
      </c>
      <c r="L95" s="108" t="str">
        <f t="shared" si="9"/>
        <v>2nd</v>
      </c>
      <c r="M95" s="98"/>
    </row>
    <row r="96" spans="1:13">
      <c r="A96" s="104" t="e">
        <f>'C ARTS'!A96</f>
        <v>#REF!</v>
      </c>
      <c r="B96" s="146" t="e">
        <f>'C ARTS'!B96</f>
        <v>#REF!</v>
      </c>
      <c r="C96" s="105"/>
      <c r="D96" s="105"/>
      <c r="E96" s="105"/>
      <c r="F96" s="106">
        <f t="shared" si="5"/>
        <v>0</v>
      </c>
      <c r="G96" s="106">
        <f t="shared" si="6"/>
        <v>0</v>
      </c>
      <c r="H96" s="109"/>
      <c r="I96" s="107">
        <f t="shared" si="7"/>
        <v>0</v>
      </c>
      <c r="J96" s="106">
        <f t="shared" si="8"/>
        <v>0</v>
      </c>
      <c r="K96" s="107">
        <f>LOOKUP(J96,{0,65,70,75,80},{5,4,3,2,1})</f>
        <v>5</v>
      </c>
      <c r="L96" s="108" t="str">
        <f t="shared" si="9"/>
        <v>2nd</v>
      </c>
      <c r="M96" s="98"/>
    </row>
    <row r="97" spans="1:13">
      <c r="A97" s="104" t="e">
        <f>'C ARTS'!A97</f>
        <v>#REF!</v>
      </c>
      <c r="B97" s="146" t="e">
        <f>'C ARTS'!B97</f>
        <v>#REF!</v>
      </c>
      <c r="C97" s="105"/>
      <c r="D97" s="105"/>
      <c r="E97" s="105"/>
      <c r="F97" s="106">
        <f t="shared" si="5"/>
        <v>0</v>
      </c>
      <c r="G97" s="106">
        <f t="shared" si="6"/>
        <v>0</v>
      </c>
      <c r="H97" s="109"/>
      <c r="I97" s="107">
        <f t="shared" si="7"/>
        <v>0</v>
      </c>
      <c r="J97" s="106">
        <f t="shared" si="8"/>
        <v>0</v>
      </c>
      <c r="K97" s="107">
        <f>LOOKUP(J97,{0,65,70,75,80},{5,4,3,2,1})</f>
        <v>5</v>
      </c>
      <c r="L97" s="108" t="str">
        <f t="shared" si="9"/>
        <v>2nd</v>
      </c>
      <c r="M97" s="98"/>
    </row>
    <row r="98" spans="1:13">
      <c r="A98" s="104" t="e">
        <f>'C ARTS'!A98</f>
        <v>#REF!</v>
      </c>
      <c r="B98" s="146" t="e">
        <f>'C ARTS'!B98</f>
        <v>#REF!</v>
      </c>
      <c r="C98" s="105"/>
      <c r="D98" s="105"/>
      <c r="E98" s="105"/>
      <c r="F98" s="106">
        <f t="shared" si="5"/>
        <v>0</v>
      </c>
      <c r="G98" s="106">
        <f t="shared" si="6"/>
        <v>0</v>
      </c>
      <c r="H98" s="109"/>
      <c r="I98" s="107">
        <f t="shared" si="7"/>
        <v>0</v>
      </c>
      <c r="J98" s="106">
        <f t="shared" si="8"/>
        <v>0</v>
      </c>
      <c r="K98" s="107">
        <f>LOOKUP(J98,{0,65,70,75,80},{5,4,3,2,1})</f>
        <v>5</v>
      </c>
      <c r="L98" s="108" t="str">
        <f t="shared" si="9"/>
        <v>2nd</v>
      </c>
      <c r="M98" s="98"/>
    </row>
    <row r="99" spans="1:13">
      <c r="A99" s="104" t="e">
        <f>'C ARTS'!A99</f>
        <v>#REF!</v>
      </c>
      <c r="B99" s="146" t="e">
        <f>'C ARTS'!B99</f>
        <v>#REF!</v>
      </c>
      <c r="C99" s="105"/>
      <c r="D99" s="105"/>
      <c r="E99" s="105"/>
      <c r="F99" s="106">
        <f t="shared" si="5"/>
        <v>0</v>
      </c>
      <c r="G99" s="106">
        <f t="shared" si="6"/>
        <v>0</v>
      </c>
      <c r="H99" s="109"/>
      <c r="I99" s="107">
        <f t="shared" si="7"/>
        <v>0</v>
      </c>
      <c r="J99" s="106">
        <f t="shared" si="8"/>
        <v>0</v>
      </c>
      <c r="K99" s="107">
        <f>LOOKUP(J99,{0,65,70,75,80},{5,4,3,2,1})</f>
        <v>5</v>
      </c>
      <c r="L99" s="108" t="str">
        <f t="shared" si="9"/>
        <v>2nd</v>
      </c>
      <c r="M99" s="98"/>
    </row>
    <row r="100" spans="1:13">
      <c r="A100" s="104" t="e">
        <f>'C ARTS'!A100</f>
        <v>#REF!</v>
      </c>
      <c r="B100" s="146" t="e">
        <f>'C ARTS'!B100</f>
        <v>#REF!</v>
      </c>
      <c r="C100" s="105"/>
      <c r="D100" s="105"/>
      <c r="E100" s="105"/>
      <c r="F100" s="106">
        <f t="shared" si="5"/>
        <v>0</v>
      </c>
      <c r="G100" s="106">
        <f t="shared" si="6"/>
        <v>0</v>
      </c>
      <c r="H100" s="109"/>
      <c r="I100" s="107">
        <f t="shared" si="7"/>
        <v>0</v>
      </c>
      <c r="J100" s="106">
        <f t="shared" si="8"/>
        <v>0</v>
      </c>
      <c r="K100" s="107">
        <f>LOOKUP(J100,{0,65,70,75,80},{5,4,3,2,1})</f>
        <v>5</v>
      </c>
      <c r="L100" s="108" t="str">
        <f t="shared" si="9"/>
        <v>2nd</v>
      </c>
      <c r="M100" s="98"/>
    </row>
    <row r="101" spans="1:13">
      <c r="A101" s="104" t="e">
        <f>'C ARTS'!A101</f>
        <v>#REF!</v>
      </c>
      <c r="B101" s="146" t="e">
        <f>'C ARTS'!B101</f>
        <v>#REF!</v>
      </c>
      <c r="C101" s="105"/>
      <c r="D101" s="105"/>
      <c r="E101" s="105"/>
      <c r="F101" s="106">
        <f t="shared" si="5"/>
        <v>0</v>
      </c>
      <c r="G101" s="106">
        <f t="shared" si="6"/>
        <v>0</v>
      </c>
      <c r="H101" s="109"/>
      <c r="I101" s="107">
        <f t="shared" si="7"/>
        <v>0</v>
      </c>
      <c r="J101" s="106">
        <f t="shared" si="8"/>
        <v>0</v>
      </c>
      <c r="K101" s="107">
        <f>LOOKUP(J101,{0,65,70,75,80},{5,4,3,2,1})</f>
        <v>5</v>
      </c>
      <c r="L101" s="108" t="str">
        <f t="shared" si="9"/>
        <v>2nd</v>
      </c>
      <c r="M101" s="98"/>
    </row>
    <row r="102" spans="1:13" ht="16.5" thickBot="1">
      <c r="A102" s="110" t="e">
        <f>'C ARTS'!A102</f>
        <v>#REF!</v>
      </c>
      <c r="B102" s="147" t="e">
        <f>'C ARTS'!B102</f>
        <v>#REF!</v>
      </c>
      <c r="C102" s="111"/>
      <c r="D102" s="111"/>
      <c r="E102" s="111"/>
      <c r="F102" s="112">
        <f t="shared" si="5"/>
        <v>0</v>
      </c>
      <c r="G102" s="112">
        <f t="shared" si="6"/>
        <v>0</v>
      </c>
      <c r="H102" s="113"/>
      <c r="I102" s="114">
        <f t="shared" si="7"/>
        <v>0</v>
      </c>
      <c r="J102" s="112">
        <f t="shared" si="8"/>
        <v>0</v>
      </c>
      <c r="K102" s="114">
        <f>LOOKUP(J102,{0,65,70,75,80},{5,4,3,2,1})</f>
        <v>5</v>
      </c>
      <c r="L102" s="115" t="str">
        <f t="shared" si="9"/>
        <v>2nd</v>
      </c>
      <c r="M102" s="98"/>
    </row>
  </sheetData>
  <sheetProtection sheet="1" objects="1" scenarios="1"/>
  <mergeCells count="6">
    <mergeCell ref="N2:O2"/>
    <mergeCell ref="N3:O3"/>
    <mergeCell ref="A1:A2"/>
    <mergeCell ref="B1:B2"/>
    <mergeCell ref="K1:K2"/>
    <mergeCell ref="L1:L2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102"/>
  <sheetViews>
    <sheetView showGridLines="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I4" sqref="I4"/>
    </sheetView>
  </sheetViews>
  <sheetFormatPr defaultRowHeight="15.75"/>
  <cols>
    <col min="1" max="1" width="7" style="97" bestFit="1" customWidth="1"/>
    <col min="2" max="2" width="27.75" style="142" bestFit="1" customWidth="1"/>
    <col min="3" max="3" width="8" style="24" bestFit="1" customWidth="1"/>
    <col min="4" max="4" width="9.375" style="24" bestFit="1" customWidth="1"/>
    <col min="5" max="5" width="8" style="24" bestFit="1" customWidth="1"/>
    <col min="6" max="6" width="6.25" style="50" bestFit="1" customWidth="1"/>
    <col min="7" max="7" width="7.125" style="50" bestFit="1" customWidth="1"/>
    <col min="8" max="8" width="10.625" style="24" bestFit="1" customWidth="1"/>
    <col min="9" max="9" width="7.125" style="50" bestFit="1" customWidth="1"/>
    <col min="10" max="10" width="9.25" style="50" bestFit="1" customWidth="1"/>
    <col min="11" max="11" width="6.625" style="50" bestFit="1" customWidth="1"/>
    <col min="12" max="12" width="4.5" style="50" bestFit="1" customWidth="1"/>
    <col min="13" max="13" width="1.5" style="24" customWidth="1"/>
    <col min="14" max="16384" width="9" style="24"/>
  </cols>
  <sheetData>
    <row r="1" spans="1:15" ht="36" customHeight="1">
      <c r="A1" s="235" t="s">
        <v>50</v>
      </c>
      <c r="B1" s="233" t="s">
        <v>3</v>
      </c>
      <c r="C1" s="116" t="s">
        <v>118</v>
      </c>
      <c r="D1" s="116" t="s">
        <v>119</v>
      </c>
      <c r="E1" s="116" t="s">
        <v>118</v>
      </c>
      <c r="F1" s="116" t="s">
        <v>0</v>
      </c>
      <c r="G1" s="116" t="s">
        <v>120</v>
      </c>
      <c r="H1" s="116" t="s">
        <v>52</v>
      </c>
      <c r="I1" s="116" t="s">
        <v>120</v>
      </c>
      <c r="J1" s="117" t="s">
        <v>121</v>
      </c>
      <c r="K1" s="235" t="s">
        <v>122</v>
      </c>
      <c r="L1" s="239" t="s">
        <v>53</v>
      </c>
      <c r="M1" s="98"/>
    </row>
    <row r="2" spans="1:15" ht="16.5" thickBot="1">
      <c r="A2" s="236"/>
      <c r="B2" s="234"/>
      <c r="C2" s="118" t="s">
        <v>123</v>
      </c>
      <c r="D2" s="118" t="s">
        <v>124</v>
      </c>
      <c r="E2" s="118" t="s">
        <v>125</v>
      </c>
      <c r="F2" s="119">
        <v>100</v>
      </c>
      <c r="G2" s="120" t="s">
        <v>126</v>
      </c>
      <c r="H2" s="118" t="s">
        <v>127</v>
      </c>
      <c r="I2" s="120" t="s">
        <v>126</v>
      </c>
      <c r="J2" s="121" t="s">
        <v>128</v>
      </c>
      <c r="K2" s="236"/>
      <c r="L2" s="240"/>
      <c r="M2" s="98"/>
      <c r="N2" s="237" t="s">
        <v>59</v>
      </c>
      <c r="O2" s="237"/>
    </row>
    <row r="3" spans="1:15">
      <c r="A3" s="99">
        <f>RME!A3</f>
        <v>1</v>
      </c>
      <c r="B3" s="145" t="str">
        <f>RME!B3</f>
        <v>Jacob</v>
      </c>
      <c r="C3" s="100">
        <v>30</v>
      </c>
      <c r="D3" s="100">
        <v>30</v>
      </c>
      <c r="E3" s="100">
        <v>40</v>
      </c>
      <c r="F3" s="101">
        <f>SUM(C3,D3,E3)</f>
        <v>100</v>
      </c>
      <c r="G3" s="101">
        <f>F3/100*50</f>
        <v>50</v>
      </c>
      <c r="H3" s="100">
        <v>100</v>
      </c>
      <c r="I3" s="102">
        <f>H3/100*50</f>
        <v>50</v>
      </c>
      <c r="J3" s="101">
        <f>I3+G3</f>
        <v>100</v>
      </c>
      <c r="K3" s="102">
        <f>LOOKUP(J3,{0,65,70,75,80},{5,4,3,2,1})</f>
        <v>1</v>
      </c>
      <c r="L3" s="103" t="str">
        <f>CHOOSE(RANK(J3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1st</v>
      </c>
      <c r="M3" s="98"/>
      <c r="N3" s="238" t="str">
        <f>SUBJECTS!C6</f>
        <v>COMPUTING</v>
      </c>
      <c r="O3" s="238"/>
    </row>
    <row r="4" spans="1:15">
      <c r="A4" s="104">
        <f>RME!A4</f>
        <v>2</v>
      </c>
      <c r="B4" s="146" t="str">
        <f>RME!B4</f>
        <v>BBBBBBBB NNNNNN LLLLLLLLLL</v>
      </c>
      <c r="C4" s="105"/>
      <c r="D4" s="105"/>
      <c r="E4" s="105"/>
      <c r="F4" s="106">
        <f t="shared" ref="F4:F67" si="0">SUM(C4,D4,E4)</f>
        <v>0</v>
      </c>
      <c r="G4" s="106">
        <f t="shared" ref="G4:G67" si="1">F4/100*50</f>
        <v>0</v>
      </c>
      <c r="H4" s="105"/>
      <c r="I4" s="107">
        <f t="shared" ref="I4:I67" si="2">H4/100*50</f>
        <v>0</v>
      </c>
      <c r="J4" s="106">
        <f t="shared" ref="J4:J67" si="3">I4+G4</f>
        <v>0</v>
      </c>
      <c r="K4" s="107">
        <f>LOOKUP(J4,{0,65,70,75,80},{5,4,3,2,1})</f>
        <v>5</v>
      </c>
      <c r="L4" s="108" t="str">
        <f t="shared" ref="L4:L67" si="4">CHOOSE(RANK(J4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4" s="98"/>
    </row>
    <row r="5" spans="1:15">
      <c r="A5" s="104">
        <f>RME!A5</f>
        <v>3</v>
      </c>
      <c r="B5" s="146" t="str">
        <f>RME!B5</f>
        <v>mimi</v>
      </c>
      <c r="C5" s="105"/>
      <c r="D5" s="105"/>
      <c r="E5" s="105"/>
      <c r="F5" s="106">
        <f t="shared" si="0"/>
        <v>0</v>
      </c>
      <c r="G5" s="106">
        <f t="shared" si="1"/>
        <v>0</v>
      </c>
      <c r="H5" s="109"/>
      <c r="I5" s="107">
        <f t="shared" si="2"/>
        <v>0</v>
      </c>
      <c r="J5" s="106">
        <f t="shared" si="3"/>
        <v>0</v>
      </c>
      <c r="K5" s="107">
        <f>LOOKUP(J5,{0,65,70,75,80},{5,4,3,2,1})</f>
        <v>5</v>
      </c>
      <c r="L5" s="108" t="str">
        <f t="shared" si="4"/>
        <v>2nd</v>
      </c>
      <c r="M5" s="98"/>
      <c r="N5" s="70"/>
      <c r="O5" s="70"/>
    </row>
    <row r="6" spans="1:15">
      <c r="A6" s="104">
        <f>RME!A6</f>
        <v>4</v>
      </c>
      <c r="B6" s="146" t="str">
        <f>RME!B6</f>
        <v>POPE BEN TERN</v>
      </c>
      <c r="C6" s="105"/>
      <c r="D6" s="105"/>
      <c r="E6" s="105"/>
      <c r="F6" s="106">
        <f t="shared" si="0"/>
        <v>0</v>
      </c>
      <c r="G6" s="106">
        <f t="shared" si="1"/>
        <v>0</v>
      </c>
      <c r="H6" s="109"/>
      <c r="I6" s="107">
        <f t="shared" si="2"/>
        <v>0</v>
      </c>
      <c r="J6" s="106">
        <f t="shared" si="3"/>
        <v>0</v>
      </c>
      <c r="K6" s="107">
        <f>LOOKUP(J6,{0,65,70,75,80},{5,4,3,2,1})</f>
        <v>5</v>
      </c>
      <c r="L6" s="108" t="str">
        <f t="shared" si="4"/>
        <v>2nd</v>
      </c>
      <c r="M6" s="98"/>
      <c r="N6" s="70"/>
      <c r="O6" s="70"/>
    </row>
    <row r="7" spans="1:15">
      <c r="A7" s="104" t="e">
        <f>RME!A7</f>
        <v>#REF!</v>
      </c>
      <c r="B7" s="146" t="e">
        <f>RME!B7</f>
        <v>#REF!</v>
      </c>
      <c r="C7" s="105"/>
      <c r="D7" s="105"/>
      <c r="E7" s="105"/>
      <c r="F7" s="106">
        <f t="shared" si="0"/>
        <v>0</v>
      </c>
      <c r="G7" s="106">
        <f t="shared" si="1"/>
        <v>0</v>
      </c>
      <c r="H7" s="109"/>
      <c r="I7" s="107">
        <f t="shared" si="2"/>
        <v>0</v>
      </c>
      <c r="J7" s="106">
        <f t="shared" si="3"/>
        <v>0</v>
      </c>
      <c r="K7" s="107">
        <f>LOOKUP(J7,{0,65,70,75,80},{5,4,3,2,1})</f>
        <v>5</v>
      </c>
      <c r="L7" s="108" t="str">
        <f t="shared" si="4"/>
        <v>2nd</v>
      </c>
      <c r="M7" s="98"/>
      <c r="N7" s="70"/>
      <c r="O7" s="70"/>
    </row>
    <row r="8" spans="1:15">
      <c r="A8" s="104" t="e">
        <f>RME!A8</f>
        <v>#REF!</v>
      </c>
      <c r="B8" s="146" t="e">
        <f>RME!B8</f>
        <v>#REF!</v>
      </c>
      <c r="C8" s="105"/>
      <c r="D8" s="105"/>
      <c r="E8" s="105"/>
      <c r="F8" s="106">
        <f t="shared" si="0"/>
        <v>0</v>
      </c>
      <c r="G8" s="106">
        <f t="shared" si="1"/>
        <v>0</v>
      </c>
      <c r="H8" s="109"/>
      <c r="I8" s="107">
        <f t="shared" si="2"/>
        <v>0</v>
      </c>
      <c r="J8" s="106">
        <f t="shared" si="3"/>
        <v>0</v>
      </c>
      <c r="K8" s="107">
        <f>LOOKUP(J8,{0,65,70,75,80},{5,4,3,2,1})</f>
        <v>5</v>
      </c>
      <c r="L8" s="108" t="str">
        <f t="shared" si="4"/>
        <v>2nd</v>
      </c>
      <c r="M8" s="98"/>
      <c r="N8" s="70"/>
      <c r="O8" s="70"/>
    </row>
    <row r="9" spans="1:15">
      <c r="A9" s="104" t="e">
        <f>RME!A9</f>
        <v>#REF!</v>
      </c>
      <c r="B9" s="146" t="e">
        <f>RME!B9</f>
        <v>#REF!</v>
      </c>
      <c r="C9" s="105"/>
      <c r="D9" s="105"/>
      <c r="E9" s="105"/>
      <c r="F9" s="106">
        <f t="shared" si="0"/>
        <v>0</v>
      </c>
      <c r="G9" s="106">
        <f t="shared" si="1"/>
        <v>0</v>
      </c>
      <c r="H9" s="109"/>
      <c r="I9" s="107">
        <f t="shared" si="2"/>
        <v>0</v>
      </c>
      <c r="J9" s="106">
        <f t="shared" si="3"/>
        <v>0</v>
      </c>
      <c r="K9" s="107">
        <f>LOOKUP(J9,{0,65,70,75,80},{5,4,3,2,1})</f>
        <v>5</v>
      </c>
      <c r="L9" s="108" t="str">
        <f t="shared" si="4"/>
        <v>2nd</v>
      </c>
      <c r="M9" s="98"/>
      <c r="N9" s="70"/>
      <c r="O9" s="70"/>
    </row>
    <row r="10" spans="1:15">
      <c r="A10" s="104" t="e">
        <f>RME!A10</f>
        <v>#REF!</v>
      </c>
      <c r="B10" s="146" t="e">
        <f>RME!B10</f>
        <v>#REF!</v>
      </c>
      <c r="C10" s="105"/>
      <c r="D10" s="105"/>
      <c r="E10" s="105"/>
      <c r="F10" s="106">
        <f t="shared" si="0"/>
        <v>0</v>
      </c>
      <c r="G10" s="106">
        <f t="shared" si="1"/>
        <v>0</v>
      </c>
      <c r="H10" s="109"/>
      <c r="I10" s="107">
        <f t="shared" si="2"/>
        <v>0</v>
      </c>
      <c r="J10" s="106">
        <f t="shared" si="3"/>
        <v>0</v>
      </c>
      <c r="K10" s="107">
        <f>LOOKUP(J10,{0,65,70,75,80},{5,4,3,2,1})</f>
        <v>5</v>
      </c>
      <c r="L10" s="108" t="str">
        <f t="shared" si="4"/>
        <v>2nd</v>
      </c>
      <c r="M10" s="98"/>
    </row>
    <row r="11" spans="1:15">
      <c r="A11" s="104" t="e">
        <f>RME!A11</f>
        <v>#REF!</v>
      </c>
      <c r="B11" s="146" t="e">
        <f>RME!B11</f>
        <v>#REF!</v>
      </c>
      <c r="C11" s="105"/>
      <c r="D11" s="105"/>
      <c r="E11" s="105"/>
      <c r="F11" s="106">
        <f t="shared" si="0"/>
        <v>0</v>
      </c>
      <c r="G11" s="106">
        <f t="shared" si="1"/>
        <v>0</v>
      </c>
      <c r="H11" s="109"/>
      <c r="I11" s="107">
        <f t="shared" si="2"/>
        <v>0</v>
      </c>
      <c r="J11" s="106">
        <f t="shared" si="3"/>
        <v>0</v>
      </c>
      <c r="K11" s="107">
        <f>LOOKUP(J11,{0,65,70,75,80},{5,4,3,2,1})</f>
        <v>5</v>
      </c>
      <c r="L11" s="108" t="str">
        <f t="shared" si="4"/>
        <v>2nd</v>
      </c>
      <c r="M11" s="98"/>
    </row>
    <row r="12" spans="1:15">
      <c r="A12" s="104" t="e">
        <f>RME!A12</f>
        <v>#REF!</v>
      </c>
      <c r="B12" s="146" t="e">
        <f>RME!B12</f>
        <v>#REF!</v>
      </c>
      <c r="C12" s="105"/>
      <c r="D12" s="105"/>
      <c r="E12" s="105"/>
      <c r="F12" s="106">
        <f t="shared" si="0"/>
        <v>0</v>
      </c>
      <c r="G12" s="106">
        <f t="shared" si="1"/>
        <v>0</v>
      </c>
      <c r="H12" s="109"/>
      <c r="I12" s="107">
        <f t="shared" si="2"/>
        <v>0</v>
      </c>
      <c r="J12" s="106">
        <f t="shared" si="3"/>
        <v>0</v>
      </c>
      <c r="K12" s="107">
        <f>LOOKUP(J12,{0,65,70,75,80},{5,4,3,2,1})</f>
        <v>5</v>
      </c>
      <c r="L12" s="108" t="str">
        <f t="shared" si="4"/>
        <v>2nd</v>
      </c>
      <c r="M12" s="98"/>
    </row>
    <row r="13" spans="1:15">
      <c r="A13" s="104" t="e">
        <f>RME!A13</f>
        <v>#REF!</v>
      </c>
      <c r="B13" s="146" t="e">
        <f>RME!B13</f>
        <v>#REF!</v>
      </c>
      <c r="C13" s="105"/>
      <c r="D13" s="105"/>
      <c r="E13" s="105"/>
      <c r="F13" s="106">
        <f t="shared" si="0"/>
        <v>0</v>
      </c>
      <c r="G13" s="106">
        <f t="shared" si="1"/>
        <v>0</v>
      </c>
      <c r="H13" s="109"/>
      <c r="I13" s="107">
        <f t="shared" si="2"/>
        <v>0</v>
      </c>
      <c r="J13" s="106">
        <f t="shared" si="3"/>
        <v>0</v>
      </c>
      <c r="K13" s="107">
        <f>LOOKUP(J13,{0,65,70,75,80},{5,4,3,2,1})</f>
        <v>5</v>
      </c>
      <c r="L13" s="108" t="str">
        <f t="shared" si="4"/>
        <v>2nd</v>
      </c>
      <c r="M13" s="98"/>
    </row>
    <row r="14" spans="1:15">
      <c r="A14" s="104" t="e">
        <f>RME!A14</f>
        <v>#REF!</v>
      </c>
      <c r="B14" s="146" t="e">
        <f>RME!B14</f>
        <v>#REF!</v>
      </c>
      <c r="C14" s="105"/>
      <c r="D14" s="105"/>
      <c r="E14" s="105"/>
      <c r="F14" s="106">
        <f t="shared" si="0"/>
        <v>0</v>
      </c>
      <c r="G14" s="106">
        <f t="shared" si="1"/>
        <v>0</v>
      </c>
      <c r="H14" s="109"/>
      <c r="I14" s="107">
        <f t="shared" si="2"/>
        <v>0</v>
      </c>
      <c r="J14" s="106">
        <f t="shared" si="3"/>
        <v>0</v>
      </c>
      <c r="K14" s="107">
        <f>LOOKUP(J14,{0,65,70,75,80},{5,4,3,2,1})</f>
        <v>5</v>
      </c>
      <c r="L14" s="108" t="str">
        <f t="shared" si="4"/>
        <v>2nd</v>
      </c>
      <c r="M14" s="98"/>
    </row>
    <row r="15" spans="1:15">
      <c r="A15" s="104" t="e">
        <f>RME!A15</f>
        <v>#REF!</v>
      </c>
      <c r="B15" s="146" t="e">
        <f>RME!B15</f>
        <v>#REF!</v>
      </c>
      <c r="C15" s="105"/>
      <c r="D15" s="105"/>
      <c r="E15" s="105"/>
      <c r="F15" s="106">
        <f t="shared" si="0"/>
        <v>0</v>
      </c>
      <c r="G15" s="106">
        <f t="shared" si="1"/>
        <v>0</v>
      </c>
      <c r="H15" s="109"/>
      <c r="I15" s="107">
        <f t="shared" si="2"/>
        <v>0</v>
      </c>
      <c r="J15" s="106">
        <f t="shared" si="3"/>
        <v>0</v>
      </c>
      <c r="K15" s="107">
        <f>LOOKUP(J15,{0,65,70,75,80},{5,4,3,2,1})</f>
        <v>5</v>
      </c>
      <c r="L15" s="108" t="str">
        <f t="shared" si="4"/>
        <v>2nd</v>
      </c>
      <c r="M15" s="98"/>
    </row>
    <row r="16" spans="1:15">
      <c r="A16" s="104" t="e">
        <f>RME!A16</f>
        <v>#REF!</v>
      </c>
      <c r="B16" s="146" t="e">
        <f>RME!B16</f>
        <v>#REF!</v>
      </c>
      <c r="C16" s="105"/>
      <c r="D16" s="105"/>
      <c r="E16" s="105"/>
      <c r="F16" s="106">
        <f t="shared" si="0"/>
        <v>0</v>
      </c>
      <c r="G16" s="106">
        <f t="shared" si="1"/>
        <v>0</v>
      </c>
      <c r="H16" s="109"/>
      <c r="I16" s="107">
        <f t="shared" si="2"/>
        <v>0</v>
      </c>
      <c r="J16" s="106">
        <f t="shared" si="3"/>
        <v>0</v>
      </c>
      <c r="K16" s="107">
        <f>LOOKUP(J16,{0,65,70,75,80},{5,4,3,2,1})</f>
        <v>5</v>
      </c>
      <c r="L16" s="108" t="str">
        <f t="shared" si="4"/>
        <v>2nd</v>
      </c>
      <c r="M16" s="98"/>
    </row>
    <row r="17" spans="1:13">
      <c r="A17" s="104" t="e">
        <f>RME!A17</f>
        <v>#REF!</v>
      </c>
      <c r="B17" s="146" t="e">
        <f>RME!B17</f>
        <v>#REF!</v>
      </c>
      <c r="C17" s="105"/>
      <c r="D17" s="105"/>
      <c r="E17" s="105"/>
      <c r="F17" s="106">
        <f t="shared" si="0"/>
        <v>0</v>
      </c>
      <c r="G17" s="106">
        <f t="shared" si="1"/>
        <v>0</v>
      </c>
      <c r="H17" s="109"/>
      <c r="I17" s="107">
        <f t="shared" si="2"/>
        <v>0</v>
      </c>
      <c r="J17" s="106">
        <f t="shared" si="3"/>
        <v>0</v>
      </c>
      <c r="K17" s="107">
        <f>LOOKUP(J17,{0,65,70,75,80},{5,4,3,2,1})</f>
        <v>5</v>
      </c>
      <c r="L17" s="108" t="str">
        <f t="shared" si="4"/>
        <v>2nd</v>
      </c>
      <c r="M17" s="98"/>
    </row>
    <row r="18" spans="1:13">
      <c r="A18" s="104" t="e">
        <f>RME!A18</f>
        <v>#REF!</v>
      </c>
      <c r="B18" s="146" t="e">
        <f>RME!B18</f>
        <v>#REF!</v>
      </c>
      <c r="C18" s="105"/>
      <c r="D18" s="105"/>
      <c r="E18" s="105"/>
      <c r="F18" s="106">
        <f t="shared" si="0"/>
        <v>0</v>
      </c>
      <c r="G18" s="106">
        <f t="shared" si="1"/>
        <v>0</v>
      </c>
      <c r="H18" s="109"/>
      <c r="I18" s="107">
        <f t="shared" si="2"/>
        <v>0</v>
      </c>
      <c r="J18" s="106">
        <f t="shared" si="3"/>
        <v>0</v>
      </c>
      <c r="K18" s="107">
        <f>LOOKUP(J18,{0,65,70,75,80},{5,4,3,2,1})</f>
        <v>5</v>
      </c>
      <c r="L18" s="108" t="str">
        <f t="shared" si="4"/>
        <v>2nd</v>
      </c>
      <c r="M18" s="98"/>
    </row>
    <row r="19" spans="1:13">
      <c r="A19" s="104" t="e">
        <f>RME!A19</f>
        <v>#REF!</v>
      </c>
      <c r="B19" s="146" t="e">
        <f>RME!B19</f>
        <v>#REF!</v>
      </c>
      <c r="C19" s="105"/>
      <c r="D19" s="105"/>
      <c r="E19" s="105"/>
      <c r="F19" s="106">
        <f t="shared" si="0"/>
        <v>0</v>
      </c>
      <c r="G19" s="106">
        <f t="shared" si="1"/>
        <v>0</v>
      </c>
      <c r="H19" s="109"/>
      <c r="I19" s="107">
        <f t="shared" si="2"/>
        <v>0</v>
      </c>
      <c r="J19" s="106">
        <f t="shared" si="3"/>
        <v>0</v>
      </c>
      <c r="K19" s="107">
        <f>LOOKUP(J19,{0,65,70,75,80},{5,4,3,2,1})</f>
        <v>5</v>
      </c>
      <c r="L19" s="108" t="str">
        <f t="shared" si="4"/>
        <v>2nd</v>
      </c>
      <c r="M19" s="98"/>
    </row>
    <row r="20" spans="1:13">
      <c r="A20" s="104" t="e">
        <f>RME!A20</f>
        <v>#REF!</v>
      </c>
      <c r="B20" s="146" t="e">
        <f>RME!B20</f>
        <v>#REF!</v>
      </c>
      <c r="C20" s="105"/>
      <c r="D20" s="105"/>
      <c r="E20" s="105"/>
      <c r="F20" s="106">
        <f t="shared" si="0"/>
        <v>0</v>
      </c>
      <c r="G20" s="106">
        <f t="shared" si="1"/>
        <v>0</v>
      </c>
      <c r="H20" s="109"/>
      <c r="I20" s="107">
        <f t="shared" si="2"/>
        <v>0</v>
      </c>
      <c r="J20" s="106">
        <f t="shared" si="3"/>
        <v>0</v>
      </c>
      <c r="K20" s="107">
        <f>LOOKUP(J20,{0,65,70,75,80},{5,4,3,2,1})</f>
        <v>5</v>
      </c>
      <c r="L20" s="108" t="str">
        <f t="shared" si="4"/>
        <v>2nd</v>
      </c>
      <c r="M20" s="98"/>
    </row>
    <row r="21" spans="1:13">
      <c r="A21" s="104" t="e">
        <f>RME!A21</f>
        <v>#REF!</v>
      </c>
      <c r="B21" s="146" t="e">
        <f>RME!B21</f>
        <v>#REF!</v>
      </c>
      <c r="C21" s="105"/>
      <c r="D21" s="105"/>
      <c r="E21" s="105"/>
      <c r="F21" s="106">
        <f t="shared" si="0"/>
        <v>0</v>
      </c>
      <c r="G21" s="106">
        <f t="shared" si="1"/>
        <v>0</v>
      </c>
      <c r="H21" s="109"/>
      <c r="I21" s="107">
        <f t="shared" si="2"/>
        <v>0</v>
      </c>
      <c r="J21" s="106">
        <f t="shared" si="3"/>
        <v>0</v>
      </c>
      <c r="K21" s="107">
        <f>LOOKUP(J21,{0,65,70,75,80},{5,4,3,2,1})</f>
        <v>5</v>
      </c>
      <c r="L21" s="108" t="str">
        <f t="shared" si="4"/>
        <v>2nd</v>
      </c>
      <c r="M21" s="98"/>
    </row>
    <row r="22" spans="1:13">
      <c r="A22" s="104" t="e">
        <f>RME!A22</f>
        <v>#REF!</v>
      </c>
      <c r="B22" s="146" t="e">
        <f>RME!B22</f>
        <v>#REF!</v>
      </c>
      <c r="C22" s="105"/>
      <c r="D22" s="105"/>
      <c r="E22" s="105"/>
      <c r="F22" s="106">
        <f t="shared" si="0"/>
        <v>0</v>
      </c>
      <c r="G22" s="106">
        <f t="shared" si="1"/>
        <v>0</v>
      </c>
      <c r="H22" s="109"/>
      <c r="I22" s="107">
        <f t="shared" si="2"/>
        <v>0</v>
      </c>
      <c r="J22" s="106">
        <f t="shared" si="3"/>
        <v>0</v>
      </c>
      <c r="K22" s="107">
        <f>LOOKUP(J22,{0,65,70,75,80},{5,4,3,2,1})</f>
        <v>5</v>
      </c>
      <c r="L22" s="108" t="str">
        <f t="shared" si="4"/>
        <v>2nd</v>
      </c>
      <c r="M22" s="98"/>
    </row>
    <row r="23" spans="1:13">
      <c r="A23" s="104" t="e">
        <f>RME!A23</f>
        <v>#REF!</v>
      </c>
      <c r="B23" s="146" t="e">
        <f>RME!B23</f>
        <v>#REF!</v>
      </c>
      <c r="C23" s="105"/>
      <c r="D23" s="105"/>
      <c r="E23" s="105"/>
      <c r="F23" s="106">
        <f t="shared" si="0"/>
        <v>0</v>
      </c>
      <c r="G23" s="106">
        <f t="shared" si="1"/>
        <v>0</v>
      </c>
      <c r="H23" s="109"/>
      <c r="I23" s="107">
        <f t="shared" si="2"/>
        <v>0</v>
      </c>
      <c r="J23" s="106">
        <f t="shared" si="3"/>
        <v>0</v>
      </c>
      <c r="K23" s="107">
        <f>LOOKUP(J23,{0,65,70,75,80},{5,4,3,2,1})</f>
        <v>5</v>
      </c>
      <c r="L23" s="108" t="str">
        <f t="shared" si="4"/>
        <v>2nd</v>
      </c>
      <c r="M23" s="98"/>
    </row>
    <row r="24" spans="1:13">
      <c r="A24" s="104" t="e">
        <f>RME!A24</f>
        <v>#REF!</v>
      </c>
      <c r="B24" s="146" t="e">
        <f>RME!B24</f>
        <v>#REF!</v>
      </c>
      <c r="C24" s="105"/>
      <c r="D24" s="105"/>
      <c r="E24" s="105"/>
      <c r="F24" s="106">
        <f t="shared" si="0"/>
        <v>0</v>
      </c>
      <c r="G24" s="106">
        <f t="shared" si="1"/>
        <v>0</v>
      </c>
      <c r="H24" s="109"/>
      <c r="I24" s="107">
        <f t="shared" si="2"/>
        <v>0</v>
      </c>
      <c r="J24" s="106">
        <f t="shared" si="3"/>
        <v>0</v>
      </c>
      <c r="K24" s="107">
        <f>LOOKUP(J24,{0,65,70,75,80},{5,4,3,2,1})</f>
        <v>5</v>
      </c>
      <c r="L24" s="108" t="str">
        <f t="shared" si="4"/>
        <v>2nd</v>
      </c>
      <c r="M24" s="98"/>
    </row>
    <row r="25" spans="1:13">
      <c r="A25" s="104" t="e">
        <f>RME!A25</f>
        <v>#REF!</v>
      </c>
      <c r="B25" s="146" t="e">
        <f>RME!B25</f>
        <v>#REF!</v>
      </c>
      <c r="C25" s="105"/>
      <c r="D25" s="105"/>
      <c r="E25" s="105"/>
      <c r="F25" s="106">
        <f t="shared" si="0"/>
        <v>0</v>
      </c>
      <c r="G25" s="106">
        <f t="shared" si="1"/>
        <v>0</v>
      </c>
      <c r="H25" s="109"/>
      <c r="I25" s="107">
        <f t="shared" si="2"/>
        <v>0</v>
      </c>
      <c r="J25" s="106">
        <f t="shared" si="3"/>
        <v>0</v>
      </c>
      <c r="K25" s="107">
        <f>LOOKUP(J25,{0,65,70,75,80},{5,4,3,2,1})</f>
        <v>5</v>
      </c>
      <c r="L25" s="108" t="str">
        <f t="shared" si="4"/>
        <v>2nd</v>
      </c>
      <c r="M25" s="98"/>
    </row>
    <row r="26" spans="1:13">
      <c r="A26" s="104" t="e">
        <f>RME!A26</f>
        <v>#REF!</v>
      </c>
      <c r="B26" s="146" t="e">
        <f>RME!B26</f>
        <v>#REF!</v>
      </c>
      <c r="C26" s="105"/>
      <c r="D26" s="105"/>
      <c r="E26" s="105"/>
      <c r="F26" s="106">
        <f t="shared" si="0"/>
        <v>0</v>
      </c>
      <c r="G26" s="106">
        <f t="shared" si="1"/>
        <v>0</v>
      </c>
      <c r="H26" s="109"/>
      <c r="I26" s="107">
        <f t="shared" si="2"/>
        <v>0</v>
      </c>
      <c r="J26" s="106">
        <f t="shared" si="3"/>
        <v>0</v>
      </c>
      <c r="K26" s="107">
        <f>LOOKUP(J26,{0,65,70,75,80},{5,4,3,2,1})</f>
        <v>5</v>
      </c>
      <c r="L26" s="108" t="str">
        <f t="shared" si="4"/>
        <v>2nd</v>
      </c>
      <c r="M26" s="98"/>
    </row>
    <row r="27" spans="1:13">
      <c r="A27" s="104" t="e">
        <f>RME!A27</f>
        <v>#REF!</v>
      </c>
      <c r="B27" s="146" t="e">
        <f>RME!B27</f>
        <v>#REF!</v>
      </c>
      <c r="C27" s="105"/>
      <c r="D27" s="105"/>
      <c r="E27" s="105"/>
      <c r="F27" s="106">
        <f t="shared" si="0"/>
        <v>0</v>
      </c>
      <c r="G27" s="106">
        <f t="shared" si="1"/>
        <v>0</v>
      </c>
      <c r="H27" s="109"/>
      <c r="I27" s="107">
        <f t="shared" si="2"/>
        <v>0</v>
      </c>
      <c r="J27" s="106">
        <f t="shared" si="3"/>
        <v>0</v>
      </c>
      <c r="K27" s="107">
        <f>LOOKUP(J27,{0,65,70,75,80},{5,4,3,2,1})</f>
        <v>5</v>
      </c>
      <c r="L27" s="108" t="str">
        <f t="shared" si="4"/>
        <v>2nd</v>
      </c>
      <c r="M27" s="98"/>
    </row>
    <row r="28" spans="1:13">
      <c r="A28" s="104" t="e">
        <f>RME!A28</f>
        <v>#REF!</v>
      </c>
      <c r="B28" s="146" t="e">
        <f>RME!B28</f>
        <v>#REF!</v>
      </c>
      <c r="C28" s="105"/>
      <c r="D28" s="105"/>
      <c r="E28" s="105"/>
      <c r="F28" s="106">
        <f t="shared" si="0"/>
        <v>0</v>
      </c>
      <c r="G28" s="106">
        <f t="shared" si="1"/>
        <v>0</v>
      </c>
      <c r="H28" s="109"/>
      <c r="I28" s="107">
        <f t="shared" si="2"/>
        <v>0</v>
      </c>
      <c r="J28" s="106">
        <f t="shared" si="3"/>
        <v>0</v>
      </c>
      <c r="K28" s="107">
        <f>LOOKUP(J28,{0,65,70,75,80},{5,4,3,2,1})</f>
        <v>5</v>
      </c>
      <c r="L28" s="108" t="str">
        <f t="shared" si="4"/>
        <v>2nd</v>
      </c>
      <c r="M28" s="98"/>
    </row>
    <row r="29" spans="1:13">
      <c r="A29" s="104" t="e">
        <f>RME!A29</f>
        <v>#REF!</v>
      </c>
      <c r="B29" s="146" t="e">
        <f>RME!B29</f>
        <v>#REF!</v>
      </c>
      <c r="C29" s="105"/>
      <c r="D29" s="105"/>
      <c r="E29" s="105"/>
      <c r="F29" s="106">
        <f t="shared" si="0"/>
        <v>0</v>
      </c>
      <c r="G29" s="106">
        <f t="shared" si="1"/>
        <v>0</v>
      </c>
      <c r="H29" s="109"/>
      <c r="I29" s="107">
        <f t="shared" si="2"/>
        <v>0</v>
      </c>
      <c r="J29" s="106">
        <f t="shared" si="3"/>
        <v>0</v>
      </c>
      <c r="K29" s="107">
        <f>LOOKUP(J29,{0,65,70,75,80},{5,4,3,2,1})</f>
        <v>5</v>
      </c>
      <c r="L29" s="108" t="str">
        <f t="shared" si="4"/>
        <v>2nd</v>
      </c>
      <c r="M29" s="98"/>
    </row>
    <row r="30" spans="1:13">
      <c r="A30" s="104" t="e">
        <f>RME!A30</f>
        <v>#REF!</v>
      </c>
      <c r="B30" s="146" t="e">
        <f>RME!B30</f>
        <v>#REF!</v>
      </c>
      <c r="C30" s="105"/>
      <c r="D30" s="105"/>
      <c r="E30" s="105"/>
      <c r="F30" s="106">
        <f t="shared" si="0"/>
        <v>0</v>
      </c>
      <c r="G30" s="106">
        <f t="shared" si="1"/>
        <v>0</v>
      </c>
      <c r="H30" s="109"/>
      <c r="I30" s="107">
        <f t="shared" si="2"/>
        <v>0</v>
      </c>
      <c r="J30" s="106">
        <f t="shared" si="3"/>
        <v>0</v>
      </c>
      <c r="K30" s="107">
        <f>LOOKUP(J30,{0,65,70,75,80},{5,4,3,2,1})</f>
        <v>5</v>
      </c>
      <c r="L30" s="108" t="str">
        <f t="shared" si="4"/>
        <v>2nd</v>
      </c>
      <c r="M30" s="98"/>
    </row>
    <row r="31" spans="1:13">
      <c r="A31" s="104" t="e">
        <f>RME!A31</f>
        <v>#REF!</v>
      </c>
      <c r="B31" s="146" t="e">
        <f>RME!B31</f>
        <v>#REF!</v>
      </c>
      <c r="C31" s="105"/>
      <c r="D31" s="105"/>
      <c r="E31" s="105"/>
      <c r="F31" s="106">
        <f t="shared" si="0"/>
        <v>0</v>
      </c>
      <c r="G31" s="106">
        <f t="shared" si="1"/>
        <v>0</v>
      </c>
      <c r="H31" s="109"/>
      <c r="I31" s="107">
        <f t="shared" si="2"/>
        <v>0</v>
      </c>
      <c r="J31" s="106">
        <f t="shared" si="3"/>
        <v>0</v>
      </c>
      <c r="K31" s="107">
        <f>LOOKUP(J31,{0,65,70,75,80},{5,4,3,2,1})</f>
        <v>5</v>
      </c>
      <c r="L31" s="108" t="str">
        <f t="shared" si="4"/>
        <v>2nd</v>
      </c>
      <c r="M31" s="98"/>
    </row>
    <row r="32" spans="1:13">
      <c r="A32" s="104" t="e">
        <f>RME!A32</f>
        <v>#REF!</v>
      </c>
      <c r="B32" s="146" t="e">
        <f>RME!B32</f>
        <v>#REF!</v>
      </c>
      <c r="C32" s="105"/>
      <c r="D32" s="105"/>
      <c r="E32" s="105"/>
      <c r="F32" s="106">
        <f t="shared" si="0"/>
        <v>0</v>
      </c>
      <c r="G32" s="106">
        <f t="shared" si="1"/>
        <v>0</v>
      </c>
      <c r="H32" s="109"/>
      <c r="I32" s="107">
        <f t="shared" si="2"/>
        <v>0</v>
      </c>
      <c r="J32" s="106">
        <f t="shared" si="3"/>
        <v>0</v>
      </c>
      <c r="K32" s="107">
        <f>LOOKUP(J32,{0,65,70,75,80},{5,4,3,2,1})</f>
        <v>5</v>
      </c>
      <c r="L32" s="108" t="str">
        <f t="shared" si="4"/>
        <v>2nd</v>
      </c>
      <c r="M32" s="98"/>
    </row>
    <row r="33" spans="1:13">
      <c r="A33" s="104" t="e">
        <f>RME!A33</f>
        <v>#REF!</v>
      </c>
      <c r="B33" s="146" t="e">
        <f>RME!B33</f>
        <v>#REF!</v>
      </c>
      <c r="C33" s="105"/>
      <c r="D33" s="105"/>
      <c r="E33" s="105"/>
      <c r="F33" s="106">
        <f t="shared" si="0"/>
        <v>0</v>
      </c>
      <c r="G33" s="106">
        <f t="shared" si="1"/>
        <v>0</v>
      </c>
      <c r="H33" s="109"/>
      <c r="I33" s="107">
        <f t="shared" si="2"/>
        <v>0</v>
      </c>
      <c r="J33" s="106">
        <f t="shared" si="3"/>
        <v>0</v>
      </c>
      <c r="K33" s="107">
        <f>LOOKUP(J33,{0,65,70,75,80},{5,4,3,2,1})</f>
        <v>5</v>
      </c>
      <c r="L33" s="108" t="str">
        <f t="shared" si="4"/>
        <v>2nd</v>
      </c>
      <c r="M33" s="98"/>
    </row>
    <row r="34" spans="1:13">
      <c r="A34" s="104" t="e">
        <f>RME!A34</f>
        <v>#REF!</v>
      </c>
      <c r="B34" s="146" t="e">
        <f>RME!B34</f>
        <v>#REF!</v>
      </c>
      <c r="C34" s="105"/>
      <c r="D34" s="105"/>
      <c r="E34" s="105"/>
      <c r="F34" s="106">
        <f t="shared" si="0"/>
        <v>0</v>
      </c>
      <c r="G34" s="106">
        <f t="shared" si="1"/>
        <v>0</v>
      </c>
      <c r="H34" s="109"/>
      <c r="I34" s="107">
        <f t="shared" si="2"/>
        <v>0</v>
      </c>
      <c r="J34" s="106">
        <f t="shared" si="3"/>
        <v>0</v>
      </c>
      <c r="K34" s="107">
        <f>LOOKUP(J34,{0,65,70,75,80},{5,4,3,2,1})</f>
        <v>5</v>
      </c>
      <c r="L34" s="108" t="str">
        <f t="shared" si="4"/>
        <v>2nd</v>
      </c>
      <c r="M34" s="98"/>
    </row>
    <row r="35" spans="1:13">
      <c r="A35" s="104" t="e">
        <f>RME!A35</f>
        <v>#REF!</v>
      </c>
      <c r="B35" s="146" t="e">
        <f>RME!B35</f>
        <v>#REF!</v>
      </c>
      <c r="C35" s="105"/>
      <c r="D35" s="105"/>
      <c r="E35" s="105"/>
      <c r="F35" s="106">
        <f t="shared" si="0"/>
        <v>0</v>
      </c>
      <c r="G35" s="106">
        <f t="shared" si="1"/>
        <v>0</v>
      </c>
      <c r="H35" s="109"/>
      <c r="I35" s="107">
        <f t="shared" si="2"/>
        <v>0</v>
      </c>
      <c r="J35" s="106">
        <f t="shared" si="3"/>
        <v>0</v>
      </c>
      <c r="K35" s="107">
        <f>LOOKUP(J35,{0,65,70,75,80},{5,4,3,2,1})</f>
        <v>5</v>
      </c>
      <c r="L35" s="108" t="str">
        <f t="shared" si="4"/>
        <v>2nd</v>
      </c>
      <c r="M35" s="98"/>
    </row>
    <row r="36" spans="1:13">
      <c r="A36" s="104" t="e">
        <f>RME!A36</f>
        <v>#REF!</v>
      </c>
      <c r="B36" s="146" t="e">
        <f>RME!B36</f>
        <v>#REF!</v>
      </c>
      <c r="C36" s="105"/>
      <c r="D36" s="105"/>
      <c r="E36" s="105"/>
      <c r="F36" s="106">
        <f t="shared" si="0"/>
        <v>0</v>
      </c>
      <c r="G36" s="106">
        <f t="shared" si="1"/>
        <v>0</v>
      </c>
      <c r="H36" s="109"/>
      <c r="I36" s="107">
        <f t="shared" si="2"/>
        <v>0</v>
      </c>
      <c r="J36" s="106">
        <f t="shared" si="3"/>
        <v>0</v>
      </c>
      <c r="K36" s="107">
        <f>LOOKUP(J36,{0,65,70,75,80},{5,4,3,2,1})</f>
        <v>5</v>
      </c>
      <c r="L36" s="108" t="str">
        <f t="shared" si="4"/>
        <v>2nd</v>
      </c>
      <c r="M36" s="98"/>
    </row>
    <row r="37" spans="1:13">
      <c r="A37" s="104" t="e">
        <f>RME!A37</f>
        <v>#REF!</v>
      </c>
      <c r="B37" s="146" t="e">
        <f>RME!B37</f>
        <v>#REF!</v>
      </c>
      <c r="C37" s="105"/>
      <c r="D37" s="105"/>
      <c r="E37" s="105"/>
      <c r="F37" s="106">
        <f t="shared" si="0"/>
        <v>0</v>
      </c>
      <c r="G37" s="106">
        <f t="shared" si="1"/>
        <v>0</v>
      </c>
      <c r="H37" s="109"/>
      <c r="I37" s="107">
        <f t="shared" si="2"/>
        <v>0</v>
      </c>
      <c r="J37" s="106">
        <f t="shared" si="3"/>
        <v>0</v>
      </c>
      <c r="K37" s="107">
        <f>LOOKUP(J37,{0,65,70,75,80},{5,4,3,2,1})</f>
        <v>5</v>
      </c>
      <c r="L37" s="108" t="str">
        <f t="shared" si="4"/>
        <v>2nd</v>
      </c>
      <c r="M37" s="98"/>
    </row>
    <row r="38" spans="1:13">
      <c r="A38" s="104" t="e">
        <f>RME!A38</f>
        <v>#REF!</v>
      </c>
      <c r="B38" s="146" t="e">
        <f>RME!B38</f>
        <v>#REF!</v>
      </c>
      <c r="C38" s="105"/>
      <c r="D38" s="105"/>
      <c r="E38" s="105"/>
      <c r="F38" s="106">
        <f t="shared" si="0"/>
        <v>0</v>
      </c>
      <c r="G38" s="106">
        <f t="shared" si="1"/>
        <v>0</v>
      </c>
      <c r="H38" s="109"/>
      <c r="I38" s="107">
        <f t="shared" si="2"/>
        <v>0</v>
      </c>
      <c r="J38" s="106">
        <f t="shared" si="3"/>
        <v>0</v>
      </c>
      <c r="K38" s="107">
        <f>LOOKUP(J38,{0,65,70,75,80},{5,4,3,2,1})</f>
        <v>5</v>
      </c>
      <c r="L38" s="108" t="str">
        <f t="shared" si="4"/>
        <v>2nd</v>
      </c>
      <c r="M38" s="98"/>
    </row>
    <row r="39" spans="1:13">
      <c r="A39" s="104" t="e">
        <f>RME!A39</f>
        <v>#REF!</v>
      </c>
      <c r="B39" s="146" t="e">
        <f>RME!B39</f>
        <v>#REF!</v>
      </c>
      <c r="C39" s="105"/>
      <c r="D39" s="105"/>
      <c r="E39" s="105"/>
      <c r="F39" s="106">
        <f t="shared" si="0"/>
        <v>0</v>
      </c>
      <c r="G39" s="106">
        <f t="shared" si="1"/>
        <v>0</v>
      </c>
      <c r="H39" s="109"/>
      <c r="I39" s="107">
        <f t="shared" si="2"/>
        <v>0</v>
      </c>
      <c r="J39" s="106">
        <f t="shared" si="3"/>
        <v>0</v>
      </c>
      <c r="K39" s="107">
        <f>LOOKUP(J39,{0,65,70,75,80},{5,4,3,2,1})</f>
        <v>5</v>
      </c>
      <c r="L39" s="108" t="str">
        <f t="shared" si="4"/>
        <v>2nd</v>
      </c>
      <c r="M39" s="98"/>
    </row>
    <row r="40" spans="1:13">
      <c r="A40" s="104" t="e">
        <f>RME!A40</f>
        <v>#REF!</v>
      </c>
      <c r="B40" s="146" t="e">
        <f>RME!B40</f>
        <v>#REF!</v>
      </c>
      <c r="C40" s="105"/>
      <c r="D40" s="105"/>
      <c r="E40" s="105"/>
      <c r="F40" s="106">
        <f t="shared" si="0"/>
        <v>0</v>
      </c>
      <c r="G40" s="106">
        <f t="shared" si="1"/>
        <v>0</v>
      </c>
      <c r="H40" s="109"/>
      <c r="I40" s="107">
        <f t="shared" si="2"/>
        <v>0</v>
      </c>
      <c r="J40" s="106">
        <f t="shared" si="3"/>
        <v>0</v>
      </c>
      <c r="K40" s="107">
        <f>LOOKUP(J40,{0,65,70,75,80},{5,4,3,2,1})</f>
        <v>5</v>
      </c>
      <c r="L40" s="108" t="str">
        <f t="shared" si="4"/>
        <v>2nd</v>
      </c>
      <c r="M40" s="98"/>
    </row>
    <row r="41" spans="1:13">
      <c r="A41" s="104" t="e">
        <f>RME!A41</f>
        <v>#REF!</v>
      </c>
      <c r="B41" s="146" t="e">
        <f>RME!B41</f>
        <v>#REF!</v>
      </c>
      <c r="C41" s="105"/>
      <c r="D41" s="105"/>
      <c r="E41" s="105"/>
      <c r="F41" s="106">
        <f t="shared" si="0"/>
        <v>0</v>
      </c>
      <c r="G41" s="106">
        <f t="shared" si="1"/>
        <v>0</v>
      </c>
      <c r="H41" s="109"/>
      <c r="I41" s="107">
        <f t="shared" si="2"/>
        <v>0</v>
      </c>
      <c r="J41" s="106">
        <f t="shared" si="3"/>
        <v>0</v>
      </c>
      <c r="K41" s="107">
        <f>LOOKUP(J41,{0,65,70,75,80},{5,4,3,2,1})</f>
        <v>5</v>
      </c>
      <c r="L41" s="108" t="str">
        <f t="shared" si="4"/>
        <v>2nd</v>
      </c>
      <c r="M41" s="98"/>
    </row>
    <row r="42" spans="1:13">
      <c r="A42" s="104" t="e">
        <f>RME!A42</f>
        <v>#REF!</v>
      </c>
      <c r="B42" s="146" t="e">
        <f>RME!B42</f>
        <v>#REF!</v>
      </c>
      <c r="C42" s="105"/>
      <c r="D42" s="105"/>
      <c r="E42" s="105"/>
      <c r="F42" s="106">
        <f t="shared" si="0"/>
        <v>0</v>
      </c>
      <c r="G42" s="106">
        <f t="shared" si="1"/>
        <v>0</v>
      </c>
      <c r="H42" s="109"/>
      <c r="I42" s="107">
        <f t="shared" si="2"/>
        <v>0</v>
      </c>
      <c r="J42" s="106">
        <f t="shared" si="3"/>
        <v>0</v>
      </c>
      <c r="K42" s="107">
        <f>LOOKUP(J42,{0,65,70,75,80},{5,4,3,2,1})</f>
        <v>5</v>
      </c>
      <c r="L42" s="108" t="str">
        <f t="shared" si="4"/>
        <v>2nd</v>
      </c>
      <c r="M42" s="98"/>
    </row>
    <row r="43" spans="1:13">
      <c r="A43" s="104" t="e">
        <f>RME!A43</f>
        <v>#REF!</v>
      </c>
      <c r="B43" s="146" t="e">
        <f>RME!B43</f>
        <v>#REF!</v>
      </c>
      <c r="C43" s="105"/>
      <c r="D43" s="105"/>
      <c r="E43" s="105"/>
      <c r="F43" s="106">
        <f t="shared" si="0"/>
        <v>0</v>
      </c>
      <c r="G43" s="106">
        <f t="shared" si="1"/>
        <v>0</v>
      </c>
      <c r="H43" s="109"/>
      <c r="I43" s="107">
        <f t="shared" si="2"/>
        <v>0</v>
      </c>
      <c r="J43" s="106">
        <f t="shared" si="3"/>
        <v>0</v>
      </c>
      <c r="K43" s="107">
        <f>LOOKUP(J43,{0,65,70,75,80},{5,4,3,2,1})</f>
        <v>5</v>
      </c>
      <c r="L43" s="108" t="str">
        <f t="shared" si="4"/>
        <v>2nd</v>
      </c>
      <c r="M43" s="98"/>
    </row>
    <row r="44" spans="1:13">
      <c r="A44" s="104" t="e">
        <f>RME!A44</f>
        <v>#REF!</v>
      </c>
      <c r="B44" s="146" t="e">
        <f>RME!B44</f>
        <v>#REF!</v>
      </c>
      <c r="C44" s="105"/>
      <c r="D44" s="105"/>
      <c r="E44" s="105"/>
      <c r="F44" s="106">
        <f t="shared" si="0"/>
        <v>0</v>
      </c>
      <c r="G44" s="106">
        <f t="shared" si="1"/>
        <v>0</v>
      </c>
      <c r="H44" s="109"/>
      <c r="I44" s="107">
        <f t="shared" si="2"/>
        <v>0</v>
      </c>
      <c r="J44" s="106">
        <f t="shared" si="3"/>
        <v>0</v>
      </c>
      <c r="K44" s="107">
        <f>LOOKUP(J44,{0,65,70,75,80},{5,4,3,2,1})</f>
        <v>5</v>
      </c>
      <c r="L44" s="108" t="str">
        <f t="shared" si="4"/>
        <v>2nd</v>
      </c>
      <c r="M44" s="98"/>
    </row>
    <row r="45" spans="1:13">
      <c r="A45" s="104" t="e">
        <f>RME!A45</f>
        <v>#REF!</v>
      </c>
      <c r="B45" s="146" t="e">
        <f>RME!B45</f>
        <v>#REF!</v>
      </c>
      <c r="C45" s="105"/>
      <c r="D45" s="105"/>
      <c r="E45" s="105"/>
      <c r="F45" s="106">
        <f t="shared" si="0"/>
        <v>0</v>
      </c>
      <c r="G45" s="106">
        <f t="shared" si="1"/>
        <v>0</v>
      </c>
      <c r="H45" s="109"/>
      <c r="I45" s="107">
        <f t="shared" si="2"/>
        <v>0</v>
      </c>
      <c r="J45" s="106">
        <f t="shared" si="3"/>
        <v>0</v>
      </c>
      <c r="K45" s="107">
        <f>LOOKUP(J45,{0,65,70,75,80},{5,4,3,2,1})</f>
        <v>5</v>
      </c>
      <c r="L45" s="108" t="str">
        <f t="shared" si="4"/>
        <v>2nd</v>
      </c>
      <c r="M45" s="98"/>
    </row>
    <row r="46" spans="1:13">
      <c r="A46" s="104" t="e">
        <f>RME!A46</f>
        <v>#REF!</v>
      </c>
      <c r="B46" s="146" t="e">
        <f>RME!B46</f>
        <v>#REF!</v>
      </c>
      <c r="C46" s="105"/>
      <c r="D46" s="105"/>
      <c r="E46" s="105"/>
      <c r="F46" s="106">
        <f t="shared" si="0"/>
        <v>0</v>
      </c>
      <c r="G46" s="106">
        <f t="shared" si="1"/>
        <v>0</v>
      </c>
      <c r="H46" s="109"/>
      <c r="I46" s="107">
        <f t="shared" si="2"/>
        <v>0</v>
      </c>
      <c r="J46" s="106">
        <f t="shared" si="3"/>
        <v>0</v>
      </c>
      <c r="K46" s="107">
        <f>LOOKUP(J46,{0,65,70,75,80},{5,4,3,2,1})</f>
        <v>5</v>
      </c>
      <c r="L46" s="108" t="str">
        <f t="shared" si="4"/>
        <v>2nd</v>
      </c>
      <c r="M46" s="98"/>
    </row>
    <row r="47" spans="1:13">
      <c r="A47" s="104" t="e">
        <f>RME!A47</f>
        <v>#REF!</v>
      </c>
      <c r="B47" s="146" t="e">
        <f>RME!B47</f>
        <v>#REF!</v>
      </c>
      <c r="C47" s="105"/>
      <c r="D47" s="105"/>
      <c r="E47" s="105"/>
      <c r="F47" s="106">
        <f t="shared" si="0"/>
        <v>0</v>
      </c>
      <c r="G47" s="106">
        <f t="shared" si="1"/>
        <v>0</v>
      </c>
      <c r="H47" s="109"/>
      <c r="I47" s="107">
        <f t="shared" si="2"/>
        <v>0</v>
      </c>
      <c r="J47" s="106">
        <f t="shared" si="3"/>
        <v>0</v>
      </c>
      <c r="K47" s="107">
        <f>LOOKUP(J47,{0,65,70,75,80},{5,4,3,2,1})</f>
        <v>5</v>
      </c>
      <c r="L47" s="108" t="str">
        <f t="shared" si="4"/>
        <v>2nd</v>
      </c>
      <c r="M47" s="98"/>
    </row>
    <row r="48" spans="1:13">
      <c r="A48" s="104" t="e">
        <f>RME!A48</f>
        <v>#REF!</v>
      </c>
      <c r="B48" s="146" t="e">
        <f>RME!B48</f>
        <v>#REF!</v>
      </c>
      <c r="C48" s="105"/>
      <c r="D48" s="105"/>
      <c r="E48" s="105"/>
      <c r="F48" s="106">
        <f t="shared" si="0"/>
        <v>0</v>
      </c>
      <c r="G48" s="106">
        <f t="shared" si="1"/>
        <v>0</v>
      </c>
      <c r="H48" s="109"/>
      <c r="I48" s="107">
        <f t="shared" si="2"/>
        <v>0</v>
      </c>
      <c r="J48" s="106">
        <f t="shared" si="3"/>
        <v>0</v>
      </c>
      <c r="K48" s="107">
        <f>LOOKUP(J48,{0,65,70,75,80},{5,4,3,2,1})</f>
        <v>5</v>
      </c>
      <c r="L48" s="108" t="str">
        <f t="shared" si="4"/>
        <v>2nd</v>
      </c>
      <c r="M48" s="98"/>
    </row>
    <row r="49" spans="1:13">
      <c r="A49" s="104" t="e">
        <f>RME!A49</f>
        <v>#REF!</v>
      </c>
      <c r="B49" s="146" t="e">
        <f>RME!B49</f>
        <v>#REF!</v>
      </c>
      <c r="C49" s="105"/>
      <c r="D49" s="105"/>
      <c r="E49" s="105"/>
      <c r="F49" s="106">
        <f t="shared" si="0"/>
        <v>0</v>
      </c>
      <c r="G49" s="106">
        <f t="shared" si="1"/>
        <v>0</v>
      </c>
      <c r="H49" s="109"/>
      <c r="I49" s="107">
        <f t="shared" si="2"/>
        <v>0</v>
      </c>
      <c r="J49" s="106">
        <f t="shared" si="3"/>
        <v>0</v>
      </c>
      <c r="K49" s="107">
        <f>LOOKUP(J49,{0,65,70,75,80},{5,4,3,2,1})</f>
        <v>5</v>
      </c>
      <c r="L49" s="108" t="str">
        <f t="shared" si="4"/>
        <v>2nd</v>
      </c>
      <c r="M49" s="98"/>
    </row>
    <row r="50" spans="1:13">
      <c r="A50" s="104" t="e">
        <f>RME!A50</f>
        <v>#REF!</v>
      </c>
      <c r="B50" s="146" t="e">
        <f>RME!B50</f>
        <v>#REF!</v>
      </c>
      <c r="C50" s="105"/>
      <c r="D50" s="105"/>
      <c r="E50" s="105"/>
      <c r="F50" s="106">
        <f t="shared" si="0"/>
        <v>0</v>
      </c>
      <c r="G50" s="106">
        <f t="shared" si="1"/>
        <v>0</v>
      </c>
      <c r="H50" s="109"/>
      <c r="I50" s="107">
        <f t="shared" si="2"/>
        <v>0</v>
      </c>
      <c r="J50" s="106">
        <f t="shared" si="3"/>
        <v>0</v>
      </c>
      <c r="K50" s="107">
        <f>LOOKUP(J50,{0,65,70,75,80},{5,4,3,2,1})</f>
        <v>5</v>
      </c>
      <c r="L50" s="108" t="str">
        <f t="shared" si="4"/>
        <v>2nd</v>
      </c>
      <c r="M50" s="98"/>
    </row>
    <row r="51" spans="1:13">
      <c r="A51" s="104" t="e">
        <f>RME!A51</f>
        <v>#REF!</v>
      </c>
      <c r="B51" s="146" t="e">
        <f>RME!B51</f>
        <v>#REF!</v>
      </c>
      <c r="C51" s="105"/>
      <c r="D51" s="105"/>
      <c r="E51" s="105"/>
      <c r="F51" s="106">
        <f t="shared" si="0"/>
        <v>0</v>
      </c>
      <c r="G51" s="106">
        <f t="shared" si="1"/>
        <v>0</v>
      </c>
      <c r="H51" s="109"/>
      <c r="I51" s="107">
        <f t="shared" si="2"/>
        <v>0</v>
      </c>
      <c r="J51" s="106">
        <f t="shared" si="3"/>
        <v>0</v>
      </c>
      <c r="K51" s="107">
        <f>LOOKUP(J51,{0,65,70,75,80},{5,4,3,2,1})</f>
        <v>5</v>
      </c>
      <c r="L51" s="108" t="str">
        <f t="shared" si="4"/>
        <v>2nd</v>
      </c>
      <c r="M51" s="98"/>
    </row>
    <row r="52" spans="1:13">
      <c r="A52" s="104" t="e">
        <f>RME!A52</f>
        <v>#REF!</v>
      </c>
      <c r="B52" s="146" t="e">
        <f>RME!B52</f>
        <v>#REF!</v>
      </c>
      <c r="C52" s="105"/>
      <c r="D52" s="105"/>
      <c r="E52" s="105"/>
      <c r="F52" s="106">
        <f t="shared" si="0"/>
        <v>0</v>
      </c>
      <c r="G52" s="106">
        <f t="shared" si="1"/>
        <v>0</v>
      </c>
      <c r="H52" s="109"/>
      <c r="I52" s="107">
        <f t="shared" si="2"/>
        <v>0</v>
      </c>
      <c r="J52" s="106">
        <f t="shared" si="3"/>
        <v>0</v>
      </c>
      <c r="K52" s="107">
        <f>LOOKUP(J52,{0,65,70,75,80},{5,4,3,2,1})</f>
        <v>5</v>
      </c>
      <c r="L52" s="108" t="str">
        <f t="shared" si="4"/>
        <v>2nd</v>
      </c>
      <c r="M52" s="98"/>
    </row>
    <row r="53" spans="1:13">
      <c r="A53" s="104" t="e">
        <f>RME!A53</f>
        <v>#REF!</v>
      </c>
      <c r="B53" s="146" t="e">
        <f>RME!B53</f>
        <v>#REF!</v>
      </c>
      <c r="C53" s="105"/>
      <c r="D53" s="105"/>
      <c r="E53" s="105"/>
      <c r="F53" s="106">
        <f t="shared" si="0"/>
        <v>0</v>
      </c>
      <c r="G53" s="106">
        <f t="shared" si="1"/>
        <v>0</v>
      </c>
      <c r="H53" s="109"/>
      <c r="I53" s="107">
        <f t="shared" si="2"/>
        <v>0</v>
      </c>
      <c r="J53" s="106">
        <f t="shared" si="3"/>
        <v>0</v>
      </c>
      <c r="K53" s="107">
        <f>LOOKUP(J53,{0,65,70,75,80},{5,4,3,2,1})</f>
        <v>5</v>
      </c>
      <c r="L53" s="108" t="str">
        <f t="shared" si="4"/>
        <v>2nd</v>
      </c>
      <c r="M53" s="98"/>
    </row>
    <row r="54" spans="1:13">
      <c r="A54" s="104" t="e">
        <f>RME!A54</f>
        <v>#REF!</v>
      </c>
      <c r="B54" s="146" t="e">
        <f>RME!B54</f>
        <v>#REF!</v>
      </c>
      <c r="C54" s="105"/>
      <c r="D54" s="105"/>
      <c r="E54" s="105"/>
      <c r="F54" s="106">
        <f t="shared" si="0"/>
        <v>0</v>
      </c>
      <c r="G54" s="106">
        <f t="shared" si="1"/>
        <v>0</v>
      </c>
      <c r="H54" s="109"/>
      <c r="I54" s="107">
        <f t="shared" si="2"/>
        <v>0</v>
      </c>
      <c r="J54" s="106">
        <f t="shared" si="3"/>
        <v>0</v>
      </c>
      <c r="K54" s="107">
        <f>LOOKUP(J54,{0,65,70,75,80},{5,4,3,2,1})</f>
        <v>5</v>
      </c>
      <c r="L54" s="108" t="str">
        <f t="shared" si="4"/>
        <v>2nd</v>
      </c>
      <c r="M54" s="98"/>
    </row>
    <row r="55" spans="1:13">
      <c r="A55" s="104" t="e">
        <f>RME!A55</f>
        <v>#REF!</v>
      </c>
      <c r="B55" s="146" t="e">
        <f>RME!B55</f>
        <v>#REF!</v>
      </c>
      <c r="C55" s="105"/>
      <c r="D55" s="105"/>
      <c r="E55" s="105"/>
      <c r="F55" s="106">
        <f t="shared" si="0"/>
        <v>0</v>
      </c>
      <c r="G55" s="106">
        <f t="shared" si="1"/>
        <v>0</v>
      </c>
      <c r="H55" s="109"/>
      <c r="I55" s="107">
        <f t="shared" si="2"/>
        <v>0</v>
      </c>
      <c r="J55" s="106">
        <f t="shared" si="3"/>
        <v>0</v>
      </c>
      <c r="K55" s="107">
        <f>LOOKUP(J55,{0,65,70,75,80},{5,4,3,2,1})</f>
        <v>5</v>
      </c>
      <c r="L55" s="108" t="str">
        <f t="shared" si="4"/>
        <v>2nd</v>
      </c>
      <c r="M55" s="98"/>
    </row>
    <row r="56" spans="1:13">
      <c r="A56" s="104" t="e">
        <f>RME!A56</f>
        <v>#REF!</v>
      </c>
      <c r="B56" s="146" t="e">
        <f>RME!B56</f>
        <v>#REF!</v>
      </c>
      <c r="C56" s="105"/>
      <c r="D56" s="105"/>
      <c r="E56" s="105"/>
      <c r="F56" s="106">
        <f t="shared" si="0"/>
        <v>0</v>
      </c>
      <c r="G56" s="106">
        <f t="shared" si="1"/>
        <v>0</v>
      </c>
      <c r="H56" s="109"/>
      <c r="I56" s="107">
        <f t="shared" si="2"/>
        <v>0</v>
      </c>
      <c r="J56" s="106">
        <f t="shared" si="3"/>
        <v>0</v>
      </c>
      <c r="K56" s="107">
        <f>LOOKUP(J56,{0,65,70,75,80},{5,4,3,2,1})</f>
        <v>5</v>
      </c>
      <c r="L56" s="108" t="str">
        <f t="shared" si="4"/>
        <v>2nd</v>
      </c>
      <c r="M56" s="98"/>
    </row>
    <row r="57" spans="1:13">
      <c r="A57" s="104" t="e">
        <f>RME!A57</f>
        <v>#REF!</v>
      </c>
      <c r="B57" s="146" t="e">
        <f>RME!B57</f>
        <v>#REF!</v>
      </c>
      <c r="C57" s="105"/>
      <c r="D57" s="105"/>
      <c r="E57" s="105"/>
      <c r="F57" s="106">
        <f t="shared" si="0"/>
        <v>0</v>
      </c>
      <c r="G57" s="106">
        <f t="shared" si="1"/>
        <v>0</v>
      </c>
      <c r="H57" s="109"/>
      <c r="I57" s="107">
        <f t="shared" si="2"/>
        <v>0</v>
      </c>
      <c r="J57" s="106">
        <f t="shared" si="3"/>
        <v>0</v>
      </c>
      <c r="K57" s="107">
        <f>LOOKUP(J57,{0,65,70,75,80},{5,4,3,2,1})</f>
        <v>5</v>
      </c>
      <c r="L57" s="108" t="str">
        <f t="shared" si="4"/>
        <v>2nd</v>
      </c>
      <c r="M57" s="98"/>
    </row>
    <row r="58" spans="1:13">
      <c r="A58" s="104" t="e">
        <f>RME!A58</f>
        <v>#REF!</v>
      </c>
      <c r="B58" s="146" t="e">
        <f>RME!B58</f>
        <v>#REF!</v>
      </c>
      <c r="C58" s="105"/>
      <c r="D58" s="105"/>
      <c r="E58" s="105"/>
      <c r="F58" s="106">
        <f t="shared" si="0"/>
        <v>0</v>
      </c>
      <c r="G58" s="106">
        <f t="shared" si="1"/>
        <v>0</v>
      </c>
      <c r="H58" s="109"/>
      <c r="I58" s="107">
        <f t="shared" si="2"/>
        <v>0</v>
      </c>
      <c r="J58" s="106">
        <f t="shared" si="3"/>
        <v>0</v>
      </c>
      <c r="K58" s="107">
        <f>LOOKUP(J58,{0,65,70,75,80},{5,4,3,2,1})</f>
        <v>5</v>
      </c>
      <c r="L58" s="108" t="str">
        <f t="shared" si="4"/>
        <v>2nd</v>
      </c>
      <c r="M58" s="98"/>
    </row>
    <row r="59" spans="1:13">
      <c r="A59" s="104" t="e">
        <f>RME!A59</f>
        <v>#REF!</v>
      </c>
      <c r="B59" s="146" t="e">
        <f>RME!B59</f>
        <v>#REF!</v>
      </c>
      <c r="C59" s="105"/>
      <c r="D59" s="105"/>
      <c r="E59" s="105"/>
      <c r="F59" s="106">
        <f t="shared" si="0"/>
        <v>0</v>
      </c>
      <c r="G59" s="106">
        <f t="shared" si="1"/>
        <v>0</v>
      </c>
      <c r="H59" s="109"/>
      <c r="I59" s="107">
        <f t="shared" si="2"/>
        <v>0</v>
      </c>
      <c r="J59" s="106">
        <f t="shared" si="3"/>
        <v>0</v>
      </c>
      <c r="K59" s="107">
        <f>LOOKUP(J59,{0,65,70,75,80},{5,4,3,2,1})</f>
        <v>5</v>
      </c>
      <c r="L59" s="108" t="str">
        <f t="shared" si="4"/>
        <v>2nd</v>
      </c>
      <c r="M59" s="98"/>
    </row>
    <row r="60" spans="1:13">
      <c r="A60" s="104" t="e">
        <f>RME!A60</f>
        <v>#REF!</v>
      </c>
      <c r="B60" s="146" t="e">
        <f>RME!B60</f>
        <v>#REF!</v>
      </c>
      <c r="C60" s="105"/>
      <c r="D60" s="105"/>
      <c r="E60" s="105"/>
      <c r="F60" s="106">
        <f t="shared" si="0"/>
        <v>0</v>
      </c>
      <c r="G60" s="106">
        <f t="shared" si="1"/>
        <v>0</v>
      </c>
      <c r="H60" s="109"/>
      <c r="I60" s="107">
        <f t="shared" si="2"/>
        <v>0</v>
      </c>
      <c r="J60" s="106">
        <f t="shared" si="3"/>
        <v>0</v>
      </c>
      <c r="K60" s="107">
        <f>LOOKUP(J60,{0,65,70,75,80},{5,4,3,2,1})</f>
        <v>5</v>
      </c>
      <c r="L60" s="108" t="str">
        <f t="shared" si="4"/>
        <v>2nd</v>
      </c>
      <c r="M60" s="98"/>
    </row>
    <row r="61" spans="1:13">
      <c r="A61" s="104" t="e">
        <f>RME!A61</f>
        <v>#REF!</v>
      </c>
      <c r="B61" s="146" t="e">
        <f>RME!B61</f>
        <v>#REF!</v>
      </c>
      <c r="C61" s="105"/>
      <c r="D61" s="105"/>
      <c r="E61" s="105"/>
      <c r="F61" s="106">
        <f t="shared" si="0"/>
        <v>0</v>
      </c>
      <c r="G61" s="106">
        <f t="shared" si="1"/>
        <v>0</v>
      </c>
      <c r="H61" s="109"/>
      <c r="I61" s="107">
        <f t="shared" si="2"/>
        <v>0</v>
      </c>
      <c r="J61" s="106">
        <f t="shared" si="3"/>
        <v>0</v>
      </c>
      <c r="K61" s="107">
        <f>LOOKUP(J61,{0,65,70,75,80},{5,4,3,2,1})</f>
        <v>5</v>
      </c>
      <c r="L61" s="108" t="str">
        <f t="shared" si="4"/>
        <v>2nd</v>
      </c>
      <c r="M61" s="98"/>
    </row>
    <row r="62" spans="1:13">
      <c r="A62" s="104" t="e">
        <f>RME!A62</f>
        <v>#REF!</v>
      </c>
      <c r="B62" s="146" t="e">
        <f>RME!B62</f>
        <v>#REF!</v>
      </c>
      <c r="C62" s="105"/>
      <c r="D62" s="105"/>
      <c r="E62" s="105"/>
      <c r="F62" s="106">
        <f t="shared" si="0"/>
        <v>0</v>
      </c>
      <c r="G62" s="106">
        <f t="shared" si="1"/>
        <v>0</v>
      </c>
      <c r="H62" s="109"/>
      <c r="I62" s="107">
        <f t="shared" si="2"/>
        <v>0</v>
      </c>
      <c r="J62" s="106">
        <f t="shared" si="3"/>
        <v>0</v>
      </c>
      <c r="K62" s="107">
        <f>LOOKUP(J62,{0,65,70,75,80},{5,4,3,2,1})</f>
        <v>5</v>
      </c>
      <c r="L62" s="108" t="str">
        <f t="shared" si="4"/>
        <v>2nd</v>
      </c>
      <c r="M62" s="98"/>
    </row>
    <row r="63" spans="1:13">
      <c r="A63" s="104" t="e">
        <f>RME!A63</f>
        <v>#REF!</v>
      </c>
      <c r="B63" s="146" t="e">
        <f>RME!B63</f>
        <v>#REF!</v>
      </c>
      <c r="C63" s="105"/>
      <c r="D63" s="105"/>
      <c r="E63" s="105"/>
      <c r="F63" s="106">
        <f t="shared" si="0"/>
        <v>0</v>
      </c>
      <c r="G63" s="106">
        <f t="shared" si="1"/>
        <v>0</v>
      </c>
      <c r="H63" s="109"/>
      <c r="I63" s="107">
        <f t="shared" si="2"/>
        <v>0</v>
      </c>
      <c r="J63" s="106">
        <f t="shared" si="3"/>
        <v>0</v>
      </c>
      <c r="K63" s="107">
        <f>LOOKUP(J63,{0,65,70,75,80},{5,4,3,2,1})</f>
        <v>5</v>
      </c>
      <c r="L63" s="108" t="str">
        <f t="shared" si="4"/>
        <v>2nd</v>
      </c>
      <c r="M63" s="98"/>
    </row>
    <row r="64" spans="1:13">
      <c r="A64" s="104" t="e">
        <f>RME!A64</f>
        <v>#REF!</v>
      </c>
      <c r="B64" s="146" t="e">
        <f>RME!B64</f>
        <v>#REF!</v>
      </c>
      <c r="C64" s="105"/>
      <c r="D64" s="105"/>
      <c r="E64" s="105"/>
      <c r="F64" s="106">
        <f t="shared" si="0"/>
        <v>0</v>
      </c>
      <c r="G64" s="106">
        <f t="shared" si="1"/>
        <v>0</v>
      </c>
      <c r="H64" s="109"/>
      <c r="I64" s="107">
        <f t="shared" si="2"/>
        <v>0</v>
      </c>
      <c r="J64" s="106">
        <f t="shared" si="3"/>
        <v>0</v>
      </c>
      <c r="K64" s="107">
        <f>LOOKUP(J64,{0,65,70,75,80},{5,4,3,2,1})</f>
        <v>5</v>
      </c>
      <c r="L64" s="108" t="str">
        <f t="shared" si="4"/>
        <v>2nd</v>
      </c>
      <c r="M64" s="98"/>
    </row>
    <row r="65" spans="1:13">
      <c r="A65" s="104" t="e">
        <f>RME!A65</f>
        <v>#REF!</v>
      </c>
      <c r="B65" s="146" t="e">
        <f>RME!B65</f>
        <v>#REF!</v>
      </c>
      <c r="C65" s="105"/>
      <c r="D65" s="105"/>
      <c r="E65" s="105"/>
      <c r="F65" s="106">
        <f t="shared" si="0"/>
        <v>0</v>
      </c>
      <c r="G65" s="106">
        <f t="shared" si="1"/>
        <v>0</v>
      </c>
      <c r="H65" s="109"/>
      <c r="I65" s="107">
        <f t="shared" si="2"/>
        <v>0</v>
      </c>
      <c r="J65" s="106">
        <f t="shared" si="3"/>
        <v>0</v>
      </c>
      <c r="K65" s="107">
        <f>LOOKUP(J65,{0,65,70,75,80},{5,4,3,2,1})</f>
        <v>5</v>
      </c>
      <c r="L65" s="108" t="str">
        <f t="shared" si="4"/>
        <v>2nd</v>
      </c>
      <c r="M65" s="98"/>
    </row>
    <row r="66" spans="1:13">
      <c r="A66" s="104" t="e">
        <f>RME!A66</f>
        <v>#REF!</v>
      </c>
      <c r="B66" s="146" t="e">
        <f>RME!B66</f>
        <v>#REF!</v>
      </c>
      <c r="C66" s="105"/>
      <c r="D66" s="105"/>
      <c r="E66" s="105"/>
      <c r="F66" s="106">
        <f t="shared" si="0"/>
        <v>0</v>
      </c>
      <c r="G66" s="106">
        <f t="shared" si="1"/>
        <v>0</v>
      </c>
      <c r="H66" s="109"/>
      <c r="I66" s="107">
        <f t="shared" si="2"/>
        <v>0</v>
      </c>
      <c r="J66" s="106">
        <f t="shared" si="3"/>
        <v>0</v>
      </c>
      <c r="K66" s="107">
        <f>LOOKUP(J66,{0,65,70,75,80},{5,4,3,2,1})</f>
        <v>5</v>
      </c>
      <c r="L66" s="108" t="str">
        <f t="shared" si="4"/>
        <v>2nd</v>
      </c>
      <c r="M66" s="98"/>
    </row>
    <row r="67" spans="1:13">
      <c r="A67" s="104" t="e">
        <f>RME!A67</f>
        <v>#REF!</v>
      </c>
      <c r="B67" s="146" t="e">
        <f>RME!B67</f>
        <v>#REF!</v>
      </c>
      <c r="C67" s="105"/>
      <c r="D67" s="105"/>
      <c r="E67" s="105"/>
      <c r="F67" s="106">
        <f t="shared" si="0"/>
        <v>0</v>
      </c>
      <c r="G67" s="106">
        <f t="shared" si="1"/>
        <v>0</v>
      </c>
      <c r="H67" s="109"/>
      <c r="I67" s="107">
        <f t="shared" si="2"/>
        <v>0</v>
      </c>
      <c r="J67" s="106">
        <f t="shared" si="3"/>
        <v>0</v>
      </c>
      <c r="K67" s="107">
        <f>LOOKUP(J67,{0,65,70,75,80},{5,4,3,2,1})</f>
        <v>5</v>
      </c>
      <c r="L67" s="108" t="str">
        <f t="shared" si="4"/>
        <v>2nd</v>
      </c>
      <c r="M67" s="98"/>
    </row>
    <row r="68" spans="1:13">
      <c r="A68" s="104" t="e">
        <f>RME!A68</f>
        <v>#REF!</v>
      </c>
      <c r="B68" s="146" t="e">
        <f>RME!B68</f>
        <v>#REF!</v>
      </c>
      <c r="C68" s="105"/>
      <c r="D68" s="105"/>
      <c r="E68" s="105"/>
      <c r="F68" s="106">
        <f t="shared" ref="F68:F102" si="5">SUM(C68,D68,E68)</f>
        <v>0</v>
      </c>
      <c r="G68" s="106">
        <f t="shared" ref="G68:G102" si="6">F68/100*50</f>
        <v>0</v>
      </c>
      <c r="H68" s="109"/>
      <c r="I68" s="107">
        <f t="shared" ref="I68:I102" si="7">H68/100*50</f>
        <v>0</v>
      </c>
      <c r="J68" s="106">
        <f t="shared" ref="J68:J102" si="8">I68+G68</f>
        <v>0</v>
      </c>
      <c r="K68" s="107">
        <f>LOOKUP(J68,{0,65,70,75,80},{5,4,3,2,1})</f>
        <v>5</v>
      </c>
      <c r="L68" s="108" t="str">
        <f t="shared" ref="L68:L102" si="9">CHOOSE(RANK(J68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68" s="98"/>
    </row>
    <row r="69" spans="1:13">
      <c r="A69" s="104" t="e">
        <f>RME!A69</f>
        <v>#REF!</v>
      </c>
      <c r="B69" s="146" t="e">
        <f>RME!B69</f>
        <v>#REF!</v>
      </c>
      <c r="C69" s="105"/>
      <c r="D69" s="105"/>
      <c r="E69" s="105"/>
      <c r="F69" s="106">
        <f t="shared" si="5"/>
        <v>0</v>
      </c>
      <c r="G69" s="106">
        <f t="shared" si="6"/>
        <v>0</v>
      </c>
      <c r="H69" s="109"/>
      <c r="I69" s="107">
        <f t="shared" si="7"/>
        <v>0</v>
      </c>
      <c r="J69" s="106">
        <f t="shared" si="8"/>
        <v>0</v>
      </c>
      <c r="K69" s="107">
        <f>LOOKUP(J69,{0,65,70,75,80},{5,4,3,2,1})</f>
        <v>5</v>
      </c>
      <c r="L69" s="108" t="str">
        <f t="shared" si="9"/>
        <v>2nd</v>
      </c>
      <c r="M69" s="98"/>
    </row>
    <row r="70" spans="1:13">
      <c r="A70" s="104" t="e">
        <f>RME!A70</f>
        <v>#REF!</v>
      </c>
      <c r="B70" s="146" t="e">
        <f>RME!B70</f>
        <v>#REF!</v>
      </c>
      <c r="C70" s="105"/>
      <c r="D70" s="105"/>
      <c r="E70" s="105"/>
      <c r="F70" s="106">
        <f t="shared" si="5"/>
        <v>0</v>
      </c>
      <c r="G70" s="106">
        <f t="shared" si="6"/>
        <v>0</v>
      </c>
      <c r="H70" s="109"/>
      <c r="I70" s="107">
        <f t="shared" si="7"/>
        <v>0</v>
      </c>
      <c r="J70" s="106">
        <f t="shared" si="8"/>
        <v>0</v>
      </c>
      <c r="K70" s="107">
        <f>LOOKUP(J70,{0,65,70,75,80},{5,4,3,2,1})</f>
        <v>5</v>
      </c>
      <c r="L70" s="108" t="str">
        <f t="shared" si="9"/>
        <v>2nd</v>
      </c>
      <c r="M70" s="98"/>
    </row>
    <row r="71" spans="1:13">
      <c r="A71" s="104" t="e">
        <f>RME!A71</f>
        <v>#REF!</v>
      </c>
      <c r="B71" s="146" t="e">
        <f>RME!B71</f>
        <v>#REF!</v>
      </c>
      <c r="C71" s="105"/>
      <c r="D71" s="105"/>
      <c r="E71" s="105"/>
      <c r="F71" s="106">
        <f t="shared" si="5"/>
        <v>0</v>
      </c>
      <c r="G71" s="106">
        <f t="shared" si="6"/>
        <v>0</v>
      </c>
      <c r="H71" s="109"/>
      <c r="I71" s="107">
        <f t="shared" si="7"/>
        <v>0</v>
      </c>
      <c r="J71" s="106">
        <f t="shared" si="8"/>
        <v>0</v>
      </c>
      <c r="K71" s="107">
        <f>LOOKUP(J71,{0,65,70,75,80},{5,4,3,2,1})</f>
        <v>5</v>
      </c>
      <c r="L71" s="108" t="str">
        <f t="shared" si="9"/>
        <v>2nd</v>
      </c>
      <c r="M71" s="98"/>
    </row>
    <row r="72" spans="1:13">
      <c r="A72" s="104" t="e">
        <f>RME!A72</f>
        <v>#REF!</v>
      </c>
      <c r="B72" s="146" t="e">
        <f>RME!B72</f>
        <v>#REF!</v>
      </c>
      <c r="C72" s="105"/>
      <c r="D72" s="105"/>
      <c r="E72" s="105"/>
      <c r="F72" s="106">
        <f t="shared" si="5"/>
        <v>0</v>
      </c>
      <c r="G72" s="106">
        <f t="shared" si="6"/>
        <v>0</v>
      </c>
      <c r="H72" s="109"/>
      <c r="I72" s="107">
        <f t="shared" si="7"/>
        <v>0</v>
      </c>
      <c r="J72" s="106">
        <f t="shared" si="8"/>
        <v>0</v>
      </c>
      <c r="K72" s="107">
        <f>LOOKUP(J72,{0,65,70,75,80},{5,4,3,2,1})</f>
        <v>5</v>
      </c>
      <c r="L72" s="108" t="str">
        <f t="shared" si="9"/>
        <v>2nd</v>
      </c>
      <c r="M72" s="98"/>
    </row>
    <row r="73" spans="1:13">
      <c r="A73" s="104" t="e">
        <f>RME!A73</f>
        <v>#REF!</v>
      </c>
      <c r="B73" s="146" t="e">
        <f>RME!B73</f>
        <v>#REF!</v>
      </c>
      <c r="C73" s="105"/>
      <c r="D73" s="105"/>
      <c r="E73" s="105"/>
      <c r="F73" s="106">
        <f t="shared" si="5"/>
        <v>0</v>
      </c>
      <c r="G73" s="106">
        <f t="shared" si="6"/>
        <v>0</v>
      </c>
      <c r="H73" s="109"/>
      <c r="I73" s="107">
        <f t="shared" si="7"/>
        <v>0</v>
      </c>
      <c r="J73" s="106">
        <f t="shared" si="8"/>
        <v>0</v>
      </c>
      <c r="K73" s="107">
        <f>LOOKUP(J73,{0,65,70,75,80},{5,4,3,2,1})</f>
        <v>5</v>
      </c>
      <c r="L73" s="108" t="str">
        <f t="shared" si="9"/>
        <v>2nd</v>
      </c>
      <c r="M73" s="98"/>
    </row>
    <row r="74" spans="1:13">
      <c r="A74" s="104" t="e">
        <f>RME!A74</f>
        <v>#REF!</v>
      </c>
      <c r="B74" s="146" t="e">
        <f>RME!B74</f>
        <v>#REF!</v>
      </c>
      <c r="C74" s="105"/>
      <c r="D74" s="105"/>
      <c r="E74" s="105"/>
      <c r="F74" s="106">
        <f t="shared" si="5"/>
        <v>0</v>
      </c>
      <c r="G74" s="106">
        <f t="shared" si="6"/>
        <v>0</v>
      </c>
      <c r="H74" s="109"/>
      <c r="I74" s="107">
        <f t="shared" si="7"/>
        <v>0</v>
      </c>
      <c r="J74" s="106">
        <f t="shared" si="8"/>
        <v>0</v>
      </c>
      <c r="K74" s="107">
        <f>LOOKUP(J74,{0,65,70,75,80},{5,4,3,2,1})</f>
        <v>5</v>
      </c>
      <c r="L74" s="108" t="str">
        <f t="shared" si="9"/>
        <v>2nd</v>
      </c>
      <c r="M74" s="98"/>
    </row>
    <row r="75" spans="1:13">
      <c r="A75" s="104" t="e">
        <f>RME!A75</f>
        <v>#REF!</v>
      </c>
      <c r="B75" s="146" t="e">
        <f>RME!B75</f>
        <v>#REF!</v>
      </c>
      <c r="C75" s="105"/>
      <c r="D75" s="105"/>
      <c r="E75" s="105"/>
      <c r="F75" s="106">
        <f t="shared" si="5"/>
        <v>0</v>
      </c>
      <c r="G75" s="106">
        <f t="shared" si="6"/>
        <v>0</v>
      </c>
      <c r="H75" s="109"/>
      <c r="I75" s="107">
        <f t="shared" si="7"/>
        <v>0</v>
      </c>
      <c r="J75" s="106">
        <f t="shared" si="8"/>
        <v>0</v>
      </c>
      <c r="K75" s="107">
        <f>LOOKUP(J75,{0,65,70,75,80},{5,4,3,2,1})</f>
        <v>5</v>
      </c>
      <c r="L75" s="108" t="str">
        <f t="shared" si="9"/>
        <v>2nd</v>
      </c>
      <c r="M75" s="98"/>
    </row>
    <row r="76" spans="1:13">
      <c r="A76" s="104" t="e">
        <f>RME!A76</f>
        <v>#REF!</v>
      </c>
      <c r="B76" s="146" t="e">
        <f>RME!B76</f>
        <v>#REF!</v>
      </c>
      <c r="C76" s="105"/>
      <c r="D76" s="105"/>
      <c r="E76" s="105"/>
      <c r="F76" s="106">
        <f t="shared" si="5"/>
        <v>0</v>
      </c>
      <c r="G76" s="106">
        <f t="shared" si="6"/>
        <v>0</v>
      </c>
      <c r="H76" s="109"/>
      <c r="I76" s="107">
        <f t="shared" si="7"/>
        <v>0</v>
      </c>
      <c r="J76" s="106">
        <f t="shared" si="8"/>
        <v>0</v>
      </c>
      <c r="K76" s="107">
        <f>LOOKUP(J76,{0,65,70,75,80},{5,4,3,2,1})</f>
        <v>5</v>
      </c>
      <c r="L76" s="108" t="str">
        <f t="shared" si="9"/>
        <v>2nd</v>
      </c>
      <c r="M76" s="98"/>
    </row>
    <row r="77" spans="1:13">
      <c r="A77" s="104" t="e">
        <f>RME!A77</f>
        <v>#REF!</v>
      </c>
      <c r="B77" s="146" t="e">
        <f>RME!B77</f>
        <v>#REF!</v>
      </c>
      <c r="C77" s="105"/>
      <c r="D77" s="105"/>
      <c r="E77" s="105"/>
      <c r="F77" s="106">
        <f t="shared" si="5"/>
        <v>0</v>
      </c>
      <c r="G77" s="106">
        <f t="shared" si="6"/>
        <v>0</v>
      </c>
      <c r="H77" s="109"/>
      <c r="I77" s="107">
        <f t="shared" si="7"/>
        <v>0</v>
      </c>
      <c r="J77" s="106">
        <f t="shared" si="8"/>
        <v>0</v>
      </c>
      <c r="K77" s="107">
        <f>LOOKUP(J77,{0,65,70,75,80},{5,4,3,2,1})</f>
        <v>5</v>
      </c>
      <c r="L77" s="108" t="str">
        <f t="shared" si="9"/>
        <v>2nd</v>
      </c>
      <c r="M77" s="98"/>
    </row>
    <row r="78" spans="1:13">
      <c r="A78" s="104" t="e">
        <f>RME!A78</f>
        <v>#REF!</v>
      </c>
      <c r="B78" s="146" t="e">
        <f>RME!B78</f>
        <v>#REF!</v>
      </c>
      <c r="C78" s="105"/>
      <c r="D78" s="105"/>
      <c r="E78" s="105"/>
      <c r="F78" s="106">
        <f t="shared" si="5"/>
        <v>0</v>
      </c>
      <c r="G78" s="106">
        <f t="shared" si="6"/>
        <v>0</v>
      </c>
      <c r="H78" s="109"/>
      <c r="I78" s="107">
        <f t="shared" si="7"/>
        <v>0</v>
      </c>
      <c r="J78" s="106">
        <f t="shared" si="8"/>
        <v>0</v>
      </c>
      <c r="K78" s="107">
        <f>LOOKUP(J78,{0,65,70,75,80},{5,4,3,2,1})</f>
        <v>5</v>
      </c>
      <c r="L78" s="108" t="str">
        <f t="shared" si="9"/>
        <v>2nd</v>
      </c>
      <c r="M78" s="98"/>
    </row>
    <row r="79" spans="1:13">
      <c r="A79" s="104" t="e">
        <f>RME!A79</f>
        <v>#REF!</v>
      </c>
      <c r="B79" s="146" t="e">
        <f>RME!B79</f>
        <v>#REF!</v>
      </c>
      <c r="C79" s="105"/>
      <c r="D79" s="105"/>
      <c r="E79" s="105"/>
      <c r="F79" s="106">
        <f t="shared" si="5"/>
        <v>0</v>
      </c>
      <c r="G79" s="106">
        <f t="shared" si="6"/>
        <v>0</v>
      </c>
      <c r="H79" s="109"/>
      <c r="I79" s="107">
        <f t="shared" si="7"/>
        <v>0</v>
      </c>
      <c r="J79" s="106">
        <f t="shared" si="8"/>
        <v>0</v>
      </c>
      <c r="K79" s="107">
        <f>LOOKUP(J79,{0,65,70,75,80},{5,4,3,2,1})</f>
        <v>5</v>
      </c>
      <c r="L79" s="108" t="str">
        <f t="shared" si="9"/>
        <v>2nd</v>
      </c>
      <c r="M79" s="98"/>
    </row>
    <row r="80" spans="1:13">
      <c r="A80" s="104" t="e">
        <f>RME!A80</f>
        <v>#REF!</v>
      </c>
      <c r="B80" s="146" t="e">
        <f>RME!B80</f>
        <v>#REF!</v>
      </c>
      <c r="C80" s="105"/>
      <c r="D80" s="105"/>
      <c r="E80" s="105"/>
      <c r="F80" s="106">
        <f t="shared" si="5"/>
        <v>0</v>
      </c>
      <c r="G80" s="106">
        <f t="shared" si="6"/>
        <v>0</v>
      </c>
      <c r="H80" s="109"/>
      <c r="I80" s="107">
        <f t="shared" si="7"/>
        <v>0</v>
      </c>
      <c r="J80" s="106">
        <f t="shared" si="8"/>
        <v>0</v>
      </c>
      <c r="K80" s="107">
        <f>LOOKUP(J80,{0,65,70,75,80},{5,4,3,2,1})</f>
        <v>5</v>
      </c>
      <c r="L80" s="108" t="str">
        <f t="shared" si="9"/>
        <v>2nd</v>
      </c>
      <c r="M80" s="98"/>
    </row>
    <row r="81" spans="1:13">
      <c r="A81" s="104" t="e">
        <f>RME!A81</f>
        <v>#REF!</v>
      </c>
      <c r="B81" s="146" t="e">
        <f>RME!B81</f>
        <v>#REF!</v>
      </c>
      <c r="C81" s="105"/>
      <c r="D81" s="105"/>
      <c r="E81" s="105"/>
      <c r="F81" s="106">
        <f t="shared" si="5"/>
        <v>0</v>
      </c>
      <c r="G81" s="106">
        <f t="shared" si="6"/>
        <v>0</v>
      </c>
      <c r="H81" s="109"/>
      <c r="I81" s="107">
        <f t="shared" si="7"/>
        <v>0</v>
      </c>
      <c r="J81" s="106">
        <f t="shared" si="8"/>
        <v>0</v>
      </c>
      <c r="K81" s="107">
        <f>LOOKUP(J81,{0,65,70,75,80},{5,4,3,2,1})</f>
        <v>5</v>
      </c>
      <c r="L81" s="108" t="str">
        <f t="shared" si="9"/>
        <v>2nd</v>
      </c>
      <c r="M81" s="98"/>
    </row>
    <row r="82" spans="1:13">
      <c r="A82" s="104" t="e">
        <f>RME!A82</f>
        <v>#REF!</v>
      </c>
      <c r="B82" s="146" t="e">
        <f>RME!B82</f>
        <v>#REF!</v>
      </c>
      <c r="C82" s="105"/>
      <c r="D82" s="105"/>
      <c r="E82" s="105"/>
      <c r="F82" s="106">
        <f t="shared" si="5"/>
        <v>0</v>
      </c>
      <c r="G82" s="106">
        <f t="shared" si="6"/>
        <v>0</v>
      </c>
      <c r="H82" s="109"/>
      <c r="I82" s="107">
        <f t="shared" si="7"/>
        <v>0</v>
      </c>
      <c r="J82" s="106">
        <f t="shared" si="8"/>
        <v>0</v>
      </c>
      <c r="K82" s="107">
        <f>LOOKUP(J82,{0,65,70,75,80},{5,4,3,2,1})</f>
        <v>5</v>
      </c>
      <c r="L82" s="108" t="str">
        <f t="shared" si="9"/>
        <v>2nd</v>
      </c>
      <c r="M82" s="98"/>
    </row>
    <row r="83" spans="1:13">
      <c r="A83" s="104" t="e">
        <f>RME!A83</f>
        <v>#REF!</v>
      </c>
      <c r="B83" s="146" t="e">
        <f>RME!B83</f>
        <v>#REF!</v>
      </c>
      <c r="C83" s="105"/>
      <c r="D83" s="105"/>
      <c r="E83" s="105"/>
      <c r="F83" s="106">
        <f t="shared" si="5"/>
        <v>0</v>
      </c>
      <c r="G83" s="106">
        <f t="shared" si="6"/>
        <v>0</v>
      </c>
      <c r="H83" s="109"/>
      <c r="I83" s="107">
        <f t="shared" si="7"/>
        <v>0</v>
      </c>
      <c r="J83" s="106">
        <f t="shared" si="8"/>
        <v>0</v>
      </c>
      <c r="K83" s="107">
        <f>LOOKUP(J83,{0,65,70,75,80},{5,4,3,2,1})</f>
        <v>5</v>
      </c>
      <c r="L83" s="108" t="str">
        <f t="shared" si="9"/>
        <v>2nd</v>
      </c>
      <c r="M83" s="98"/>
    </row>
    <row r="84" spans="1:13">
      <c r="A84" s="104" t="e">
        <f>RME!A84</f>
        <v>#REF!</v>
      </c>
      <c r="B84" s="146" t="e">
        <f>RME!B84</f>
        <v>#REF!</v>
      </c>
      <c r="C84" s="105"/>
      <c r="D84" s="105"/>
      <c r="E84" s="105"/>
      <c r="F84" s="106">
        <f t="shared" si="5"/>
        <v>0</v>
      </c>
      <c r="G84" s="106">
        <f t="shared" si="6"/>
        <v>0</v>
      </c>
      <c r="H84" s="109"/>
      <c r="I84" s="107">
        <f t="shared" si="7"/>
        <v>0</v>
      </c>
      <c r="J84" s="106">
        <f t="shared" si="8"/>
        <v>0</v>
      </c>
      <c r="K84" s="107">
        <f>LOOKUP(J84,{0,65,70,75,80},{5,4,3,2,1})</f>
        <v>5</v>
      </c>
      <c r="L84" s="108" t="str">
        <f t="shared" si="9"/>
        <v>2nd</v>
      </c>
      <c r="M84" s="98"/>
    </row>
    <row r="85" spans="1:13">
      <c r="A85" s="104" t="e">
        <f>RME!A85</f>
        <v>#REF!</v>
      </c>
      <c r="B85" s="146" t="e">
        <f>RME!B85</f>
        <v>#REF!</v>
      </c>
      <c r="C85" s="105"/>
      <c r="D85" s="105"/>
      <c r="E85" s="105"/>
      <c r="F85" s="106">
        <f t="shared" si="5"/>
        <v>0</v>
      </c>
      <c r="G85" s="106">
        <f t="shared" si="6"/>
        <v>0</v>
      </c>
      <c r="H85" s="109"/>
      <c r="I85" s="107">
        <f t="shared" si="7"/>
        <v>0</v>
      </c>
      <c r="J85" s="106">
        <f t="shared" si="8"/>
        <v>0</v>
      </c>
      <c r="K85" s="107">
        <f>LOOKUP(J85,{0,65,70,75,80},{5,4,3,2,1})</f>
        <v>5</v>
      </c>
      <c r="L85" s="108" t="str">
        <f t="shared" si="9"/>
        <v>2nd</v>
      </c>
      <c r="M85" s="98"/>
    </row>
    <row r="86" spans="1:13">
      <c r="A86" s="104" t="e">
        <f>RME!A86</f>
        <v>#REF!</v>
      </c>
      <c r="B86" s="146" t="e">
        <f>RME!B86</f>
        <v>#REF!</v>
      </c>
      <c r="C86" s="105"/>
      <c r="D86" s="105"/>
      <c r="E86" s="105"/>
      <c r="F86" s="106">
        <f t="shared" si="5"/>
        <v>0</v>
      </c>
      <c r="G86" s="106">
        <f t="shared" si="6"/>
        <v>0</v>
      </c>
      <c r="H86" s="109"/>
      <c r="I86" s="107">
        <f t="shared" si="7"/>
        <v>0</v>
      </c>
      <c r="J86" s="106">
        <f t="shared" si="8"/>
        <v>0</v>
      </c>
      <c r="K86" s="107">
        <f>LOOKUP(J86,{0,65,70,75,80},{5,4,3,2,1})</f>
        <v>5</v>
      </c>
      <c r="L86" s="108" t="str">
        <f t="shared" si="9"/>
        <v>2nd</v>
      </c>
      <c r="M86" s="98"/>
    </row>
    <row r="87" spans="1:13">
      <c r="A87" s="104" t="e">
        <f>RME!A87</f>
        <v>#REF!</v>
      </c>
      <c r="B87" s="146" t="e">
        <f>RME!B87</f>
        <v>#REF!</v>
      </c>
      <c r="C87" s="105"/>
      <c r="D87" s="105"/>
      <c r="E87" s="105"/>
      <c r="F87" s="106">
        <f t="shared" si="5"/>
        <v>0</v>
      </c>
      <c r="G87" s="106">
        <f t="shared" si="6"/>
        <v>0</v>
      </c>
      <c r="H87" s="109"/>
      <c r="I87" s="107">
        <f t="shared" si="7"/>
        <v>0</v>
      </c>
      <c r="J87" s="106">
        <f t="shared" si="8"/>
        <v>0</v>
      </c>
      <c r="K87" s="107">
        <f>LOOKUP(J87,{0,65,70,75,80},{5,4,3,2,1})</f>
        <v>5</v>
      </c>
      <c r="L87" s="108" t="str">
        <f t="shared" si="9"/>
        <v>2nd</v>
      </c>
      <c r="M87" s="98"/>
    </row>
    <row r="88" spans="1:13">
      <c r="A88" s="104" t="e">
        <f>RME!A88</f>
        <v>#REF!</v>
      </c>
      <c r="B88" s="146" t="e">
        <f>RME!B88</f>
        <v>#REF!</v>
      </c>
      <c r="C88" s="105"/>
      <c r="D88" s="105"/>
      <c r="E88" s="105"/>
      <c r="F88" s="106">
        <f t="shared" si="5"/>
        <v>0</v>
      </c>
      <c r="G88" s="106">
        <f t="shared" si="6"/>
        <v>0</v>
      </c>
      <c r="H88" s="109"/>
      <c r="I88" s="107">
        <f t="shared" si="7"/>
        <v>0</v>
      </c>
      <c r="J88" s="106">
        <f t="shared" si="8"/>
        <v>0</v>
      </c>
      <c r="K88" s="107">
        <f>LOOKUP(J88,{0,65,70,75,80},{5,4,3,2,1})</f>
        <v>5</v>
      </c>
      <c r="L88" s="108" t="str">
        <f t="shared" si="9"/>
        <v>2nd</v>
      </c>
      <c r="M88" s="98"/>
    </row>
    <row r="89" spans="1:13">
      <c r="A89" s="104" t="e">
        <f>RME!A89</f>
        <v>#REF!</v>
      </c>
      <c r="B89" s="146" t="e">
        <f>RME!B89</f>
        <v>#REF!</v>
      </c>
      <c r="C89" s="105"/>
      <c r="D89" s="105"/>
      <c r="E89" s="105"/>
      <c r="F89" s="106">
        <f t="shared" si="5"/>
        <v>0</v>
      </c>
      <c r="G89" s="106">
        <f t="shared" si="6"/>
        <v>0</v>
      </c>
      <c r="H89" s="109"/>
      <c r="I89" s="107">
        <f t="shared" si="7"/>
        <v>0</v>
      </c>
      <c r="J89" s="106">
        <f t="shared" si="8"/>
        <v>0</v>
      </c>
      <c r="K89" s="107">
        <f>LOOKUP(J89,{0,65,70,75,80},{5,4,3,2,1})</f>
        <v>5</v>
      </c>
      <c r="L89" s="108" t="str">
        <f t="shared" si="9"/>
        <v>2nd</v>
      </c>
      <c r="M89" s="98"/>
    </row>
    <row r="90" spans="1:13">
      <c r="A90" s="104" t="e">
        <f>RME!A90</f>
        <v>#REF!</v>
      </c>
      <c r="B90" s="146" t="e">
        <f>RME!B90</f>
        <v>#REF!</v>
      </c>
      <c r="C90" s="105"/>
      <c r="D90" s="105"/>
      <c r="E90" s="105"/>
      <c r="F90" s="106">
        <f t="shared" si="5"/>
        <v>0</v>
      </c>
      <c r="G90" s="106">
        <f t="shared" si="6"/>
        <v>0</v>
      </c>
      <c r="H90" s="109"/>
      <c r="I90" s="107">
        <f t="shared" si="7"/>
        <v>0</v>
      </c>
      <c r="J90" s="106">
        <f t="shared" si="8"/>
        <v>0</v>
      </c>
      <c r="K90" s="107">
        <f>LOOKUP(J90,{0,65,70,75,80},{5,4,3,2,1})</f>
        <v>5</v>
      </c>
      <c r="L90" s="108" t="str">
        <f t="shared" si="9"/>
        <v>2nd</v>
      </c>
      <c r="M90" s="98"/>
    </row>
    <row r="91" spans="1:13">
      <c r="A91" s="104" t="e">
        <f>RME!A91</f>
        <v>#REF!</v>
      </c>
      <c r="B91" s="146" t="e">
        <f>RME!B91</f>
        <v>#REF!</v>
      </c>
      <c r="C91" s="105"/>
      <c r="D91" s="105"/>
      <c r="E91" s="105"/>
      <c r="F91" s="106">
        <f t="shared" si="5"/>
        <v>0</v>
      </c>
      <c r="G91" s="106">
        <f t="shared" si="6"/>
        <v>0</v>
      </c>
      <c r="H91" s="109"/>
      <c r="I91" s="107">
        <f t="shared" si="7"/>
        <v>0</v>
      </c>
      <c r="J91" s="106">
        <f t="shared" si="8"/>
        <v>0</v>
      </c>
      <c r="K91" s="107">
        <f>LOOKUP(J91,{0,65,70,75,80},{5,4,3,2,1})</f>
        <v>5</v>
      </c>
      <c r="L91" s="108" t="str">
        <f t="shared" si="9"/>
        <v>2nd</v>
      </c>
      <c r="M91" s="98"/>
    </row>
    <row r="92" spans="1:13">
      <c r="A92" s="104" t="e">
        <f>RME!A92</f>
        <v>#REF!</v>
      </c>
      <c r="B92" s="146" t="e">
        <f>RME!B92</f>
        <v>#REF!</v>
      </c>
      <c r="C92" s="105"/>
      <c r="D92" s="105"/>
      <c r="E92" s="105"/>
      <c r="F92" s="106">
        <f t="shared" si="5"/>
        <v>0</v>
      </c>
      <c r="G92" s="106">
        <f t="shared" si="6"/>
        <v>0</v>
      </c>
      <c r="H92" s="109"/>
      <c r="I92" s="107">
        <f t="shared" si="7"/>
        <v>0</v>
      </c>
      <c r="J92" s="106">
        <f t="shared" si="8"/>
        <v>0</v>
      </c>
      <c r="K92" s="107">
        <f>LOOKUP(J92,{0,65,70,75,80},{5,4,3,2,1})</f>
        <v>5</v>
      </c>
      <c r="L92" s="108" t="str">
        <f t="shared" si="9"/>
        <v>2nd</v>
      </c>
      <c r="M92" s="98"/>
    </row>
    <row r="93" spans="1:13">
      <c r="A93" s="104" t="e">
        <f>RME!A93</f>
        <v>#REF!</v>
      </c>
      <c r="B93" s="146" t="e">
        <f>RME!B93</f>
        <v>#REF!</v>
      </c>
      <c r="C93" s="105"/>
      <c r="D93" s="105"/>
      <c r="E93" s="105"/>
      <c r="F93" s="106">
        <f t="shared" si="5"/>
        <v>0</v>
      </c>
      <c r="G93" s="106">
        <f t="shared" si="6"/>
        <v>0</v>
      </c>
      <c r="H93" s="109"/>
      <c r="I93" s="107">
        <f t="shared" si="7"/>
        <v>0</v>
      </c>
      <c r="J93" s="106">
        <f t="shared" si="8"/>
        <v>0</v>
      </c>
      <c r="K93" s="107">
        <f>LOOKUP(J93,{0,65,70,75,80},{5,4,3,2,1})</f>
        <v>5</v>
      </c>
      <c r="L93" s="108" t="str">
        <f t="shared" si="9"/>
        <v>2nd</v>
      </c>
      <c r="M93" s="98"/>
    </row>
    <row r="94" spans="1:13">
      <c r="A94" s="104" t="e">
        <f>RME!A94</f>
        <v>#REF!</v>
      </c>
      <c r="B94" s="146" t="e">
        <f>RME!B94</f>
        <v>#REF!</v>
      </c>
      <c r="C94" s="105"/>
      <c r="D94" s="105"/>
      <c r="E94" s="105"/>
      <c r="F94" s="106">
        <f t="shared" si="5"/>
        <v>0</v>
      </c>
      <c r="G94" s="106">
        <f t="shared" si="6"/>
        <v>0</v>
      </c>
      <c r="H94" s="109"/>
      <c r="I94" s="107">
        <f t="shared" si="7"/>
        <v>0</v>
      </c>
      <c r="J94" s="106">
        <f t="shared" si="8"/>
        <v>0</v>
      </c>
      <c r="K94" s="107">
        <f>LOOKUP(J94,{0,65,70,75,80},{5,4,3,2,1})</f>
        <v>5</v>
      </c>
      <c r="L94" s="108" t="str">
        <f t="shared" si="9"/>
        <v>2nd</v>
      </c>
      <c r="M94" s="98"/>
    </row>
    <row r="95" spans="1:13">
      <c r="A95" s="104" t="e">
        <f>RME!A95</f>
        <v>#REF!</v>
      </c>
      <c r="B95" s="146" t="e">
        <f>RME!B95</f>
        <v>#REF!</v>
      </c>
      <c r="C95" s="105"/>
      <c r="D95" s="105"/>
      <c r="E95" s="105"/>
      <c r="F95" s="106">
        <f t="shared" si="5"/>
        <v>0</v>
      </c>
      <c r="G95" s="106">
        <f t="shared" si="6"/>
        <v>0</v>
      </c>
      <c r="H95" s="109"/>
      <c r="I95" s="107">
        <f t="shared" si="7"/>
        <v>0</v>
      </c>
      <c r="J95" s="106">
        <f t="shared" si="8"/>
        <v>0</v>
      </c>
      <c r="K95" s="107">
        <f>LOOKUP(J95,{0,65,70,75,80},{5,4,3,2,1})</f>
        <v>5</v>
      </c>
      <c r="L95" s="108" t="str">
        <f t="shared" si="9"/>
        <v>2nd</v>
      </c>
      <c r="M95" s="98"/>
    </row>
    <row r="96" spans="1:13">
      <c r="A96" s="104" t="e">
        <f>RME!A96</f>
        <v>#REF!</v>
      </c>
      <c r="B96" s="146" t="e">
        <f>RME!B96</f>
        <v>#REF!</v>
      </c>
      <c r="C96" s="105"/>
      <c r="D96" s="105"/>
      <c r="E96" s="105"/>
      <c r="F96" s="106">
        <f t="shared" si="5"/>
        <v>0</v>
      </c>
      <c r="G96" s="106">
        <f t="shared" si="6"/>
        <v>0</v>
      </c>
      <c r="H96" s="109"/>
      <c r="I96" s="107">
        <f t="shared" si="7"/>
        <v>0</v>
      </c>
      <c r="J96" s="106">
        <f t="shared" si="8"/>
        <v>0</v>
      </c>
      <c r="K96" s="107">
        <f>LOOKUP(J96,{0,65,70,75,80},{5,4,3,2,1})</f>
        <v>5</v>
      </c>
      <c r="L96" s="108" t="str">
        <f t="shared" si="9"/>
        <v>2nd</v>
      </c>
      <c r="M96" s="98"/>
    </row>
    <row r="97" spans="1:13">
      <c r="A97" s="104" t="e">
        <f>RME!A97</f>
        <v>#REF!</v>
      </c>
      <c r="B97" s="146" t="e">
        <f>RME!B97</f>
        <v>#REF!</v>
      </c>
      <c r="C97" s="105"/>
      <c r="D97" s="105"/>
      <c r="E97" s="105"/>
      <c r="F97" s="106">
        <f t="shared" si="5"/>
        <v>0</v>
      </c>
      <c r="G97" s="106">
        <f t="shared" si="6"/>
        <v>0</v>
      </c>
      <c r="H97" s="109"/>
      <c r="I97" s="107">
        <f t="shared" si="7"/>
        <v>0</v>
      </c>
      <c r="J97" s="106">
        <f t="shared" si="8"/>
        <v>0</v>
      </c>
      <c r="K97" s="107">
        <f>LOOKUP(J97,{0,65,70,75,80},{5,4,3,2,1})</f>
        <v>5</v>
      </c>
      <c r="L97" s="108" t="str">
        <f t="shared" si="9"/>
        <v>2nd</v>
      </c>
      <c r="M97" s="98"/>
    </row>
    <row r="98" spans="1:13">
      <c r="A98" s="104" t="e">
        <f>RME!A98</f>
        <v>#REF!</v>
      </c>
      <c r="B98" s="146" t="e">
        <f>RME!B98</f>
        <v>#REF!</v>
      </c>
      <c r="C98" s="105"/>
      <c r="D98" s="105"/>
      <c r="E98" s="105"/>
      <c r="F98" s="106">
        <f t="shared" si="5"/>
        <v>0</v>
      </c>
      <c r="G98" s="106">
        <f t="shared" si="6"/>
        <v>0</v>
      </c>
      <c r="H98" s="109"/>
      <c r="I98" s="107">
        <f t="shared" si="7"/>
        <v>0</v>
      </c>
      <c r="J98" s="106">
        <f t="shared" si="8"/>
        <v>0</v>
      </c>
      <c r="K98" s="107">
        <f>LOOKUP(J98,{0,65,70,75,80},{5,4,3,2,1})</f>
        <v>5</v>
      </c>
      <c r="L98" s="108" t="str">
        <f t="shared" si="9"/>
        <v>2nd</v>
      </c>
      <c r="M98" s="98"/>
    </row>
    <row r="99" spans="1:13">
      <c r="A99" s="104" t="e">
        <f>RME!A99</f>
        <v>#REF!</v>
      </c>
      <c r="B99" s="146" t="e">
        <f>RME!B99</f>
        <v>#REF!</v>
      </c>
      <c r="C99" s="105"/>
      <c r="D99" s="105"/>
      <c r="E99" s="105"/>
      <c r="F99" s="106">
        <f t="shared" si="5"/>
        <v>0</v>
      </c>
      <c r="G99" s="106">
        <f t="shared" si="6"/>
        <v>0</v>
      </c>
      <c r="H99" s="109"/>
      <c r="I99" s="107">
        <f t="shared" si="7"/>
        <v>0</v>
      </c>
      <c r="J99" s="106">
        <f t="shared" si="8"/>
        <v>0</v>
      </c>
      <c r="K99" s="107">
        <f>LOOKUP(J99,{0,65,70,75,80},{5,4,3,2,1})</f>
        <v>5</v>
      </c>
      <c r="L99" s="108" t="str">
        <f t="shared" si="9"/>
        <v>2nd</v>
      </c>
      <c r="M99" s="98"/>
    </row>
    <row r="100" spans="1:13">
      <c r="A100" s="104" t="e">
        <f>RME!A100</f>
        <v>#REF!</v>
      </c>
      <c r="B100" s="146" t="e">
        <f>RME!B100</f>
        <v>#REF!</v>
      </c>
      <c r="C100" s="105"/>
      <c r="D100" s="105"/>
      <c r="E100" s="105"/>
      <c r="F100" s="106">
        <f t="shared" si="5"/>
        <v>0</v>
      </c>
      <c r="G100" s="106">
        <f t="shared" si="6"/>
        <v>0</v>
      </c>
      <c r="H100" s="109"/>
      <c r="I100" s="107">
        <f t="shared" si="7"/>
        <v>0</v>
      </c>
      <c r="J100" s="106">
        <f t="shared" si="8"/>
        <v>0</v>
      </c>
      <c r="K100" s="107">
        <f>LOOKUP(J100,{0,65,70,75,80},{5,4,3,2,1})</f>
        <v>5</v>
      </c>
      <c r="L100" s="108" t="str">
        <f t="shared" si="9"/>
        <v>2nd</v>
      </c>
      <c r="M100" s="98"/>
    </row>
    <row r="101" spans="1:13">
      <c r="A101" s="104" t="e">
        <f>RME!A101</f>
        <v>#REF!</v>
      </c>
      <c r="B101" s="146" t="e">
        <f>RME!B101</f>
        <v>#REF!</v>
      </c>
      <c r="C101" s="105"/>
      <c r="D101" s="105"/>
      <c r="E101" s="105"/>
      <c r="F101" s="106">
        <f t="shared" si="5"/>
        <v>0</v>
      </c>
      <c r="G101" s="106">
        <f t="shared" si="6"/>
        <v>0</v>
      </c>
      <c r="H101" s="109"/>
      <c r="I101" s="107">
        <f t="shared" si="7"/>
        <v>0</v>
      </c>
      <c r="J101" s="106">
        <f t="shared" si="8"/>
        <v>0</v>
      </c>
      <c r="K101" s="107">
        <f>LOOKUP(J101,{0,65,70,75,80},{5,4,3,2,1})</f>
        <v>5</v>
      </c>
      <c r="L101" s="108" t="str">
        <f t="shared" si="9"/>
        <v>2nd</v>
      </c>
      <c r="M101" s="98"/>
    </row>
    <row r="102" spans="1:13" ht="16.5" thickBot="1">
      <c r="A102" s="110" t="e">
        <f>RME!A102</f>
        <v>#REF!</v>
      </c>
      <c r="B102" s="147" t="e">
        <f>RME!B102</f>
        <v>#REF!</v>
      </c>
      <c r="C102" s="111"/>
      <c r="D102" s="111"/>
      <c r="E102" s="111"/>
      <c r="F102" s="112">
        <f t="shared" si="5"/>
        <v>0</v>
      </c>
      <c r="G102" s="112">
        <f t="shared" si="6"/>
        <v>0</v>
      </c>
      <c r="H102" s="113"/>
      <c r="I102" s="114">
        <f t="shared" si="7"/>
        <v>0</v>
      </c>
      <c r="J102" s="112">
        <f t="shared" si="8"/>
        <v>0</v>
      </c>
      <c r="K102" s="114">
        <f>LOOKUP(J102,{0,65,70,75,80},{5,4,3,2,1})</f>
        <v>5</v>
      </c>
      <c r="L102" s="115" t="str">
        <f t="shared" si="9"/>
        <v>2nd</v>
      </c>
      <c r="M102" s="98"/>
    </row>
  </sheetData>
  <sheetProtection sheet="1" objects="1" scenarios="1"/>
  <mergeCells count="6">
    <mergeCell ref="N2:O2"/>
    <mergeCell ref="N3:O3"/>
    <mergeCell ref="A1:A2"/>
    <mergeCell ref="B1:B2"/>
    <mergeCell ref="K1:K2"/>
    <mergeCell ref="L1:L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102"/>
  <sheetViews>
    <sheetView showGridLines="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H4" sqref="H4"/>
    </sheetView>
  </sheetViews>
  <sheetFormatPr defaultRowHeight="15.75"/>
  <cols>
    <col min="1" max="1" width="7" style="97" bestFit="1" customWidth="1"/>
    <col min="2" max="2" width="30.5" style="142" customWidth="1"/>
    <col min="3" max="3" width="8" style="24" bestFit="1" customWidth="1"/>
    <col min="4" max="4" width="9.375" style="24" bestFit="1" customWidth="1"/>
    <col min="5" max="5" width="8" style="24" bestFit="1" customWidth="1"/>
    <col min="6" max="6" width="6.25" style="50" bestFit="1" customWidth="1"/>
    <col min="7" max="7" width="7.125" style="50" bestFit="1" customWidth="1"/>
    <col min="8" max="8" width="10.625" style="24" bestFit="1" customWidth="1"/>
    <col min="9" max="9" width="7.125" style="50" bestFit="1" customWidth="1"/>
    <col min="10" max="10" width="9.25" style="50" bestFit="1" customWidth="1"/>
    <col min="11" max="11" width="6.625" style="50" bestFit="1" customWidth="1"/>
    <col min="12" max="12" width="6" style="50" customWidth="1"/>
    <col min="13" max="13" width="1.5" style="24" customWidth="1"/>
    <col min="14" max="16384" width="9" style="24"/>
  </cols>
  <sheetData>
    <row r="1" spans="1:15" ht="36" customHeight="1">
      <c r="A1" s="235" t="s">
        <v>50</v>
      </c>
      <c r="B1" s="233" t="s">
        <v>3</v>
      </c>
      <c r="C1" s="116" t="s">
        <v>118</v>
      </c>
      <c r="D1" s="116" t="s">
        <v>119</v>
      </c>
      <c r="E1" s="116" t="s">
        <v>118</v>
      </c>
      <c r="F1" s="116" t="s">
        <v>0</v>
      </c>
      <c r="G1" s="116" t="s">
        <v>120</v>
      </c>
      <c r="H1" s="116" t="s">
        <v>52</v>
      </c>
      <c r="I1" s="116" t="s">
        <v>120</v>
      </c>
      <c r="J1" s="117" t="s">
        <v>121</v>
      </c>
      <c r="K1" s="235" t="s">
        <v>122</v>
      </c>
      <c r="L1" s="239" t="s">
        <v>53</v>
      </c>
      <c r="M1" s="98"/>
    </row>
    <row r="2" spans="1:15" ht="16.5" thickBot="1">
      <c r="A2" s="236"/>
      <c r="B2" s="234"/>
      <c r="C2" s="118" t="s">
        <v>123</v>
      </c>
      <c r="D2" s="118" t="s">
        <v>124</v>
      </c>
      <c r="E2" s="118" t="s">
        <v>125</v>
      </c>
      <c r="F2" s="119">
        <v>100</v>
      </c>
      <c r="G2" s="120" t="s">
        <v>126</v>
      </c>
      <c r="H2" s="118" t="s">
        <v>127</v>
      </c>
      <c r="I2" s="120" t="s">
        <v>126</v>
      </c>
      <c r="J2" s="121" t="s">
        <v>128</v>
      </c>
      <c r="K2" s="236"/>
      <c r="L2" s="240"/>
      <c r="M2" s="98"/>
      <c r="N2" s="224"/>
      <c r="O2" s="224"/>
    </row>
    <row r="3" spans="1:15">
      <c r="A3" s="99">
        <f>COMPUTING!A3</f>
        <v>1</v>
      </c>
      <c r="B3" s="145" t="str">
        <f>COMPUTING!B3</f>
        <v>Jacob</v>
      </c>
      <c r="C3" s="100">
        <v>1</v>
      </c>
      <c r="D3" s="100">
        <v>1</v>
      </c>
      <c r="E3" s="100">
        <v>1</v>
      </c>
      <c r="F3" s="101">
        <f>SUM(C3,D3,E3)</f>
        <v>3</v>
      </c>
      <c r="G3" s="101">
        <f>F3/100*50</f>
        <v>1.5</v>
      </c>
      <c r="H3" s="100">
        <v>1</v>
      </c>
      <c r="I3" s="102">
        <f>H3/100*50</f>
        <v>0.5</v>
      </c>
      <c r="J3" s="101">
        <f>I3+G3</f>
        <v>2</v>
      </c>
      <c r="K3" s="102">
        <f>LOOKUP(J3,{0,65,70,75,80},{5,4,3,2,1})</f>
        <v>5</v>
      </c>
      <c r="L3" s="103" t="str">
        <f>CHOOSE(RANK(J3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1st</v>
      </c>
      <c r="M3" s="98"/>
      <c r="N3" s="237" t="s">
        <v>59</v>
      </c>
      <c r="O3" s="237"/>
    </row>
    <row r="4" spans="1:15">
      <c r="A4" s="104">
        <f>COMPUTING!A4</f>
        <v>2</v>
      </c>
      <c r="B4" s="146" t="str">
        <f>COMPUTING!B4</f>
        <v>BBBBBBBB NNNNNN LLLLLLLLLL</v>
      </c>
      <c r="C4" s="105"/>
      <c r="D4" s="105"/>
      <c r="E4" s="105"/>
      <c r="F4" s="106">
        <f t="shared" ref="F4:F67" si="0">SUM(C4,D4,E4)</f>
        <v>0</v>
      </c>
      <c r="G4" s="106">
        <f t="shared" ref="G4:G67" si="1">F4/100*50</f>
        <v>0</v>
      </c>
      <c r="H4" s="105"/>
      <c r="I4" s="107">
        <f t="shared" ref="I4:I67" si="2">H4/100*50</f>
        <v>0</v>
      </c>
      <c r="J4" s="106">
        <f t="shared" ref="J4:J67" si="3">I4+G4</f>
        <v>0</v>
      </c>
      <c r="K4" s="107">
        <f>LOOKUP(J4,{0,65,70,75,80},{5,4,3,2,1})</f>
        <v>5</v>
      </c>
      <c r="L4" s="108" t="str">
        <f t="shared" ref="L4:L67" si="4">CHOOSE(RANK(J4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4" s="98"/>
      <c r="N4" s="238" t="str">
        <f>SUBJECTS!C9</f>
        <v>SIGN LANGUAGE</v>
      </c>
      <c r="O4" s="238"/>
    </row>
    <row r="5" spans="1:15">
      <c r="A5" s="104">
        <f>COMPUTING!A5</f>
        <v>3</v>
      </c>
      <c r="B5" s="146" t="str">
        <f>COMPUTING!B5</f>
        <v>mimi</v>
      </c>
      <c r="C5" s="105"/>
      <c r="D5" s="105"/>
      <c r="E5" s="105"/>
      <c r="F5" s="106">
        <f t="shared" si="0"/>
        <v>0</v>
      </c>
      <c r="G5" s="106">
        <f t="shared" si="1"/>
        <v>0</v>
      </c>
      <c r="H5" s="109"/>
      <c r="I5" s="107">
        <f t="shared" si="2"/>
        <v>0</v>
      </c>
      <c r="J5" s="106">
        <f t="shared" si="3"/>
        <v>0</v>
      </c>
      <c r="K5" s="107">
        <f>LOOKUP(J5,{0,65,70,75,80},{5,4,3,2,1})</f>
        <v>5</v>
      </c>
      <c r="L5" s="108" t="str">
        <f t="shared" si="4"/>
        <v>2nd</v>
      </c>
      <c r="M5" s="98"/>
    </row>
    <row r="6" spans="1:15">
      <c r="A6" s="104">
        <f>COMPUTING!A6</f>
        <v>4</v>
      </c>
      <c r="B6" s="146" t="str">
        <f>COMPUTING!B6</f>
        <v>POPE BEN TERN</v>
      </c>
      <c r="C6" s="105"/>
      <c r="D6" s="105"/>
      <c r="E6" s="105"/>
      <c r="F6" s="106">
        <f t="shared" si="0"/>
        <v>0</v>
      </c>
      <c r="G6" s="106">
        <f t="shared" si="1"/>
        <v>0</v>
      </c>
      <c r="H6" s="109"/>
      <c r="I6" s="107">
        <f t="shared" si="2"/>
        <v>0</v>
      </c>
      <c r="J6" s="106">
        <f t="shared" si="3"/>
        <v>0</v>
      </c>
      <c r="K6" s="107">
        <f>LOOKUP(J6,{0,65,70,75,80},{5,4,3,2,1})</f>
        <v>5</v>
      </c>
      <c r="L6" s="108" t="str">
        <f t="shared" si="4"/>
        <v>2nd</v>
      </c>
      <c r="M6" s="98"/>
      <c r="N6" s="70"/>
      <c r="O6" s="70"/>
    </row>
    <row r="7" spans="1:15">
      <c r="A7" s="104" t="e">
        <f>COMPUTING!A7</f>
        <v>#REF!</v>
      </c>
      <c r="B7" s="146" t="e">
        <f>COMPUTING!B7</f>
        <v>#REF!</v>
      </c>
      <c r="C7" s="105"/>
      <c r="D7" s="105"/>
      <c r="E7" s="105"/>
      <c r="F7" s="106">
        <f t="shared" si="0"/>
        <v>0</v>
      </c>
      <c r="G7" s="106">
        <f t="shared" si="1"/>
        <v>0</v>
      </c>
      <c r="H7" s="109"/>
      <c r="I7" s="107">
        <f t="shared" si="2"/>
        <v>0</v>
      </c>
      <c r="J7" s="106">
        <f t="shared" si="3"/>
        <v>0</v>
      </c>
      <c r="K7" s="107">
        <f>LOOKUP(J7,{0,65,70,75,80},{5,4,3,2,1})</f>
        <v>5</v>
      </c>
      <c r="L7" s="108" t="str">
        <f t="shared" si="4"/>
        <v>2nd</v>
      </c>
      <c r="M7" s="98"/>
      <c r="N7" s="70"/>
      <c r="O7" s="70"/>
    </row>
    <row r="8" spans="1:15">
      <c r="A8" s="104" t="e">
        <f>COMPUTING!A8</f>
        <v>#REF!</v>
      </c>
      <c r="B8" s="146" t="e">
        <f>COMPUTING!B8</f>
        <v>#REF!</v>
      </c>
      <c r="C8" s="105"/>
      <c r="D8" s="105"/>
      <c r="E8" s="105"/>
      <c r="F8" s="106">
        <f t="shared" si="0"/>
        <v>0</v>
      </c>
      <c r="G8" s="106">
        <f t="shared" si="1"/>
        <v>0</v>
      </c>
      <c r="H8" s="109"/>
      <c r="I8" s="107">
        <f t="shared" si="2"/>
        <v>0</v>
      </c>
      <c r="J8" s="106">
        <f t="shared" si="3"/>
        <v>0</v>
      </c>
      <c r="K8" s="107">
        <f>LOOKUP(J8,{0,65,70,75,80},{5,4,3,2,1})</f>
        <v>5</v>
      </c>
      <c r="L8" s="108" t="str">
        <f t="shared" si="4"/>
        <v>2nd</v>
      </c>
      <c r="M8" s="98"/>
      <c r="N8" s="70"/>
      <c r="O8" s="70"/>
    </row>
    <row r="9" spans="1:15">
      <c r="A9" s="104" t="e">
        <f>COMPUTING!A9</f>
        <v>#REF!</v>
      </c>
      <c r="B9" s="146" t="e">
        <f>COMPUTING!B9</f>
        <v>#REF!</v>
      </c>
      <c r="C9" s="105"/>
      <c r="D9" s="105"/>
      <c r="E9" s="105"/>
      <c r="F9" s="106">
        <f t="shared" si="0"/>
        <v>0</v>
      </c>
      <c r="G9" s="106">
        <f t="shared" si="1"/>
        <v>0</v>
      </c>
      <c r="H9" s="109"/>
      <c r="I9" s="107">
        <f t="shared" si="2"/>
        <v>0</v>
      </c>
      <c r="J9" s="106">
        <f t="shared" si="3"/>
        <v>0</v>
      </c>
      <c r="K9" s="107">
        <f>LOOKUP(J9,{0,65,70,75,80},{5,4,3,2,1})</f>
        <v>5</v>
      </c>
      <c r="L9" s="108" t="str">
        <f t="shared" si="4"/>
        <v>2nd</v>
      </c>
      <c r="M9" s="98"/>
      <c r="N9" s="70"/>
      <c r="O9" s="70"/>
    </row>
    <row r="10" spans="1:15">
      <c r="A10" s="104" t="e">
        <f>COMPUTING!A10</f>
        <v>#REF!</v>
      </c>
      <c r="B10" s="146" t="e">
        <f>COMPUTING!B10</f>
        <v>#REF!</v>
      </c>
      <c r="C10" s="105"/>
      <c r="D10" s="105"/>
      <c r="E10" s="105"/>
      <c r="F10" s="106">
        <f t="shared" si="0"/>
        <v>0</v>
      </c>
      <c r="G10" s="106">
        <f t="shared" si="1"/>
        <v>0</v>
      </c>
      <c r="H10" s="109"/>
      <c r="I10" s="107">
        <f t="shared" si="2"/>
        <v>0</v>
      </c>
      <c r="J10" s="106">
        <f t="shared" si="3"/>
        <v>0</v>
      </c>
      <c r="K10" s="107">
        <f>LOOKUP(J10,{0,65,70,75,80},{5,4,3,2,1})</f>
        <v>5</v>
      </c>
      <c r="L10" s="108" t="str">
        <f t="shared" si="4"/>
        <v>2nd</v>
      </c>
      <c r="M10" s="98"/>
    </row>
    <row r="11" spans="1:15">
      <c r="A11" s="104" t="e">
        <f>COMPUTING!A11</f>
        <v>#REF!</v>
      </c>
      <c r="B11" s="146" t="e">
        <f>COMPUTING!B11</f>
        <v>#REF!</v>
      </c>
      <c r="C11" s="105"/>
      <c r="D11" s="105"/>
      <c r="E11" s="105"/>
      <c r="F11" s="106">
        <f t="shared" si="0"/>
        <v>0</v>
      </c>
      <c r="G11" s="106">
        <f t="shared" si="1"/>
        <v>0</v>
      </c>
      <c r="H11" s="109"/>
      <c r="I11" s="107">
        <f t="shared" si="2"/>
        <v>0</v>
      </c>
      <c r="J11" s="106">
        <f t="shared" si="3"/>
        <v>0</v>
      </c>
      <c r="K11" s="107">
        <f>LOOKUP(J11,{0,65,70,75,80},{5,4,3,2,1})</f>
        <v>5</v>
      </c>
      <c r="L11" s="108" t="str">
        <f t="shared" si="4"/>
        <v>2nd</v>
      </c>
      <c r="M11" s="98"/>
    </row>
    <row r="12" spans="1:15">
      <c r="A12" s="104" t="e">
        <f>COMPUTING!A12</f>
        <v>#REF!</v>
      </c>
      <c r="B12" s="146" t="e">
        <f>COMPUTING!B12</f>
        <v>#REF!</v>
      </c>
      <c r="C12" s="105"/>
      <c r="D12" s="105"/>
      <c r="E12" s="105"/>
      <c r="F12" s="106">
        <f t="shared" si="0"/>
        <v>0</v>
      </c>
      <c r="G12" s="106">
        <f t="shared" si="1"/>
        <v>0</v>
      </c>
      <c r="H12" s="109"/>
      <c r="I12" s="107">
        <f t="shared" si="2"/>
        <v>0</v>
      </c>
      <c r="J12" s="106">
        <f t="shared" si="3"/>
        <v>0</v>
      </c>
      <c r="K12" s="107">
        <f>LOOKUP(J12,{0,65,70,75,80},{5,4,3,2,1})</f>
        <v>5</v>
      </c>
      <c r="L12" s="108" t="str">
        <f t="shared" si="4"/>
        <v>2nd</v>
      </c>
      <c r="M12" s="98"/>
    </row>
    <row r="13" spans="1:15">
      <c r="A13" s="104" t="e">
        <f>COMPUTING!A13</f>
        <v>#REF!</v>
      </c>
      <c r="B13" s="146" t="e">
        <f>COMPUTING!B13</f>
        <v>#REF!</v>
      </c>
      <c r="C13" s="105"/>
      <c r="D13" s="105"/>
      <c r="E13" s="105"/>
      <c r="F13" s="106">
        <f t="shared" si="0"/>
        <v>0</v>
      </c>
      <c r="G13" s="106">
        <f t="shared" si="1"/>
        <v>0</v>
      </c>
      <c r="H13" s="109"/>
      <c r="I13" s="107">
        <f t="shared" si="2"/>
        <v>0</v>
      </c>
      <c r="J13" s="106">
        <f t="shared" si="3"/>
        <v>0</v>
      </c>
      <c r="K13" s="107">
        <f>LOOKUP(J13,{0,65,70,75,80},{5,4,3,2,1})</f>
        <v>5</v>
      </c>
      <c r="L13" s="108" t="str">
        <f t="shared" si="4"/>
        <v>2nd</v>
      </c>
      <c r="M13" s="98"/>
    </row>
    <row r="14" spans="1:15">
      <c r="A14" s="104" t="e">
        <f>COMPUTING!A14</f>
        <v>#REF!</v>
      </c>
      <c r="B14" s="146" t="e">
        <f>COMPUTING!B14</f>
        <v>#REF!</v>
      </c>
      <c r="C14" s="105"/>
      <c r="D14" s="105"/>
      <c r="E14" s="105"/>
      <c r="F14" s="106">
        <f t="shared" si="0"/>
        <v>0</v>
      </c>
      <c r="G14" s="106">
        <f t="shared" si="1"/>
        <v>0</v>
      </c>
      <c r="H14" s="109"/>
      <c r="I14" s="107">
        <f t="shared" si="2"/>
        <v>0</v>
      </c>
      <c r="J14" s="106">
        <f t="shared" si="3"/>
        <v>0</v>
      </c>
      <c r="K14" s="107">
        <f>LOOKUP(J14,{0,65,70,75,80},{5,4,3,2,1})</f>
        <v>5</v>
      </c>
      <c r="L14" s="108" t="str">
        <f t="shared" si="4"/>
        <v>2nd</v>
      </c>
      <c r="M14" s="98"/>
    </row>
    <row r="15" spans="1:15">
      <c r="A15" s="104" t="e">
        <f>COMPUTING!A15</f>
        <v>#REF!</v>
      </c>
      <c r="B15" s="146" t="e">
        <f>COMPUTING!B15</f>
        <v>#REF!</v>
      </c>
      <c r="C15" s="105"/>
      <c r="D15" s="105"/>
      <c r="E15" s="105"/>
      <c r="F15" s="106">
        <f t="shared" si="0"/>
        <v>0</v>
      </c>
      <c r="G15" s="106">
        <f t="shared" si="1"/>
        <v>0</v>
      </c>
      <c r="H15" s="109"/>
      <c r="I15" s="107">
        <f t="shared" si="2"/>
        <v>0</v>
      </c>
      <c r="J15" s="106">
        <f t="shared" si="3"/>
        <v>0</v>
      </c>
      <c r="K15" s="107">
        <f>LOOKUP(J15,{0,65,70,75,80},{5,4,3,2,1})</f>
        <v>5</v>
      </c>
      <c r="L15" s="108" t="str">
        <f t="shared" si="4"/>
        <v>2nd</v>
      </c>
      <c r="M15" s="98"/>
    </row>
    <row r="16" spans="1:15">
      <c r="A16" s="104" t="e">
        <f>COMPUTING!A16</f>
        <v>#REF!</v>
      </c>
      <c r="B16" s="146" t="e">
        <f>COMPUTING!B16</f>
        <v>#REF!</v>
      </c>
      <c r="C16" s="105"/>
      <c r="D16" s="105"/>
      <c r="E16" s="105"/>
      <c r="F16" s="106">
        <f t="shared" si="0"/>
        <v>0</v>
      </c>
      <c r="G16" s="106">
        <f t="shared" si="1"/>
        <v>0</v>
      </c>
      <c r="H16" s="109"/>
      <c r="I16" s="107">
        <f t="shared" si="2"/>
        <v>0</v>
      </c>
      <c r="J16" s="106">
        <f t="shared" si="3"/>
        <v>0</v>
      </c>
      <c r="K16" s="107">
        <f>LOOKUP(J16,{0,65,70,75,80},{5,4,3,2,1})</f>
        <v>5</v>
      </c>
      <c r="L16" s="108" t="str">
        <f t="shared" si="4"/>
        <v>2nd</v>
      </c>
      <c r="M16" s="98"/>
    </row>
    <row r="17" spans="1:13">
      <c r="A17" s="104" t="e">
        <f>COMPUTING!A17</f>
        <v>#REF!</v>
      </c>
      <c r="B17" s="146" t="e">
        <f>COMPUTING!B17</f>
        <v>#REF!</v>
      </c>
      <c r="C17" s="105"/>
      <c r="D17" s="105"/>
      <c r="E17" s="105"/>
      <c r="F17" s="106">
        <f t="shared" si="0"/>
        <v>0</v>
      </c>
      <c r="G17" s="106">
        <f t="shared" si="1"/>
        <v>0</v>
      </c>
      <c r="H17" s="109"/>
      <c r="I17" s="107">
        <f t="shared" si="2"/>
        <v>0</v>
      </c>
      <c r="J17" s="106">
        <f t="shared" si="3"/>
        <v>0</v>
      </c>
      <c r="K17" s="107">
        <f>LOOKUP(J17,{0,65,70,75,80},{5,4,3,2,1})</f>
        <v>5</v>
      </c>
      <c r="L17" s="108" t="str">
        <f t="shared" si="4"/>
        <v>2nd</v>
      </c>
      <c r="M17" s="98"/>
    </row>
    <row r="18" spans="1:13">
      <c r="A18" s="104" t="e">
        <f>COMPUTING!A18</f>
        <v>#REF!</v>
      </c>
      <c r="B18" s="146" t="e">
        <f>COMPUTING!B18</f>
        <v>#REF!</v>
      </c>
      <c r="C18" s="105"/>
      <c r="D18" s="105"/>
      <c r="E18" s="105"/>
      <c r="F18" s="106">
        <f t="shared" si="0"/>
        <v>0</v>
      </c>
      <c r="G18" s="106">
        <f t="shared" si="1"/>
        <v>0</v>
      </c>
      <c r="H18" s="109"/>
      <c r="I18" s="107">
        <f t="shared" si="2"/>
        <v>0</v>
      </c>
      <c r="J18" s="106">
        <f t="shared" si="3"/>
        <v>0</v>
      </c>
      <c r="K18" s="107">
        <f>LOOKUP(J18,{0,65,70,75,80},{5,4,3,2,1})</f>
        <v>5</v>
      </c>
      <c r="L18" s="108" t="str">
        <f t="shared" si="4"/>
        <v>2nd</v>
      </c>
      <c r="M18" s="98"/>
    </row>
    <row r="19" spans="1:13">
      <c r="A19" s="104" t="e">
        <f>COMPUTING!A19</f>
        <v>#REF!</v>
      </c>
      <c r="B19" s="146" t="e">
        <f>COMPUTING!B19</f>
        <v>#REF!</v>
      </c>
      <c r="C19" s="105"/>
      <c r="D19" s="105"/>
      <c r="E19" s="105"/>
      <c r="F19" s="106">
        <f t="shared" si="0"/>
        <v>0</v>
      </c>
      <c r="G19" s="106">
        <f t="shared" si="1"/>
        <v>0</v>
      </c>
      <c r="H19" s="109"/>
      <c r="I19" s="107">
        <f t="shared" si="2"/>
        <v>0</v>
      </c>
      <c r="J19" s="106">
        <f t="shared" si="3"/>
        <v>0</v>
      </c>
      <c r="K19" s="107">
        <f>LOOKUP(J19,{0,65,70,75,80},{5,4,3,2,1})</f>
        <v>5</v>
      </c>
      <c r="L19" s="108" t="str">
        <f t="shared" si="4"/>
        <v>2nd</v>
      </c>
      <c r="M19" s="98"/>
    </row>
    <row r="20" spans="1:13">
      <c r="A20" s="104" t="e">
        <f>COMPUTING!A20</f>
        <v>#REF!</v>
      </c>
      <c r="B20" s="146" t="e">
        <f>COMPUTING!B20</f>
        <v>#REF!</v>
      </c>
      <c r="C20" s="105"/>
      <c r="D20" s="105"/>
      <c r="E20" s="105"/>
      <c r="F20" s="106">
        <f t="shared" si="0"/>
        <v>0</v>
      </c>
      <c r="G20" s="106">
        <f t="shared" si="1"/>
        <v>0</v>
      </c>
      <c r="H20" s="109"/>
      <c r="I20" s="107">
        <f t="shared" si="2"/>
        <v>0</v>
      </c>
      <c r="J20" s="106">
        <f t="shared" si="3"/>
        <v>0</v>
      </c>
      <c r="K20" s="107">
        <f>LOOKUP(J20,{0,65,70,75,80},{5,4,3,2,1})</f>
        <v>5</v>
      </c>
      <c r="L20" s="108" t="str">
        <f t="shared" si="4"/>
        <v>2nd</v>
      </c>
      <c r="M20" s="98"/>
    </row>
    <row r="21" spans="1:13">
      <c r="A21" s="104" t="e">
        <f>COMPUTING!A21</f>
        <v>#REF!</v>
      </c>
      <c r="B21" s="146" t="e">
        <f>COMPUTING!B21</f>
        <v>#REF!</v>
      </c>
      <c r="C21" s="105"/>
      <c r="D21" s="105"/>
      <c r="E21" s="105"/>
      <c r="F21" s="106">
        <f t="shared" si="0"/>
        <v>0</v>
      </c>
      <c r="G21" s="106">
        <f t="shared" si="1"/>
        <v>0</v>
      </c>
      <c r="H21" s="109"/>
      <c r="I21" s="107">
        <f t="shared" si="2"/>
        <v>0</v>
      </c>
      <c r="J21" s="106">
        <f t="shared" si="3"/>
        <v>0</v>
      </c>
      <c r="K21" s="107">
        <f>LOOKUP(J21,{0,65,70,75,80},{5,4,3,2,1})</f>
        <v>5</v>
      </c>
      <c r="L21" s="108" t="str">
        <f t="shared" si="4"/>
        <v>2nd</v>
      </c>
      <c r="M21" s="98"/>
    </row>
    <row r="22" spans="1:13">
      <c r="A22" s="104" t="e">
        <f>COMPUTING!A22</f>
        <v>#REF!</v>
      </c>
      <c r="B22" s="146" t="e">
        <f>COMPUTING!B22</f>
        <v>#REF!</v>
      </c>
      <c r="C22" s="105"/>
      <c r="D22" s="105"/>
      <c r="E22" s="105"/>
      <c r="F22" s="106">
        <f t="shared" si="0"/>
        <v>0</v>
      </c>
      <c r="G22" s="106">
        <f t="shared" si="1"/>
        <v>0</v>
      </c>
      <c r="H22" s="109"/>
      <c r="I22" s="107">
        <f t="shared" si="2"/>
        <v>0</v>
      </c>
      <c r="J22" s="106">
        <f t="shared" si="3"/>
        <v>0</v>
      </c>
      <c r="K22" s="107">
        <f>LOOKUP(J22,{0,65,70,75,80},{5,4,3,2,1})</f>
        <v>5</v>
      </c>
      <c r="L22" s="108" t="str">
        <f t="shared" si="4"/>
        <v>2nd</v>
      </c>
      <c r="M22" s="98"/>
    </row>
    <row r="23" spans="1:13">
      <c r="A23" s="104" t="e">
        <f>COMPUTING!A23</f>
        <v>#REF!</v>
      </c>
      <c r="B23" s="146" t="e">
        <f>COMPUTING!B23</f>
        <v>#REF!</v>
      </c>
      <c r="C23" s="105"/>
      <c r="D23" s="105"/>
      <c r="E23" s="105"/>
      <c r="F23" s="106">
        <f t="shared" si="0"/>
        <v>0</v>
      </c>
      <c r="G23" s="106">
        <f t="shared" si="1"/>
        <v>0</v>
      </c>
      <c r="H23" s="109"/>
      <c r="I23" s="107">
        <f t="shared" si="2"/>
        <v>0</v>
      </c>
      <c r="J23" s="106">
        <f t="shared" si="3"/>
        <v>0</v>
      </c>
      <c r="K23" s="107">
        <f>LOOKUP(J23,{0,65,70,75,80},{5,4,3,2,1})</f>
        <v>5</v>
      </c>
      <c r="L23" s="108" t="str">
        <f t="shared" si="4"/>
        <v>2nd</v>
      </c>
      <c r="M23" s="98"/>
    </row>
    <row r="24" spans="1:13">
      <c r="A24" s="104" t="e">
        <f>COMPUTING!A24</f>
        <v>#REF!</v>
      </c>
      <c r="B24" s="146" t="e">
        <f>COMPUTING!B24</f>
        <v>#REF!</v>
      </c>
      <c r="C24" s="105"/>
      <c r="D24" s="105"/>
      <c r="E24" s="105"/>
      <c r="F24" s="106">
        <f t="shared" si="0"/>
        <v>0</v>
      </c>
      <c r="G24" s="106">
        <f t="shared" si="1"/>
        <v>0</v>
      </c>
      <c r="H24" s="109"/>
      <c r="I24" s="107">
        <f t="shared" si="2"/>
        <v>0</v>
      </c>
      <c r="J24" s="106">
        <f t="shared" si="3"/>
        <v>0</v>
      </c>
      <c r="K24" s="107">
        <f>LOOKUP(J24,{0,65,70,75,80},{5,4,3,2,1})</f>
        <v>5</v>
      </c>
      <c r="L24" s="108" t="str">
        <f t="shared" si="4"/>
        <v>2nd</v>
      </c>
      <c r="M24" s="98"/>
    </row>
    <row r="25" spans="1:13">
      <c r="A25" s="104" t="e">
        <f>COMPUTING!A25</f>
        <v>#REF!</v>
      </c>
      <c r="B25" s="146" t="e">
        <f>COMPUTING!B25</f>
        <v>#REF!</v>
      </c>
      <c r="C25" s="105"/>
      <c r="D25" s="105"/>
      <c r="E25" s="105"/>
      <c r="F25" s="106">
        <f t="shared" si="0"/>
        <v>0</v>
      </c>
      <c r="G25" s="106">
        <f t="shared" si="1"/>
        <v>0</v>
      </c>
      <c r="H25" s="109"/>
      <c r="I25" s="107">
        <f t="shared" si="2"/>
        <v>0</v>
      </c>
      <c r="J25" s="106">
        <f t="shared" si="3"/>
        <v>0</v>
      </c>
      <c r="K25" s="107">
        <f>LOOKUP(J25,{0,65,70,75,80},{5,4,3,2,1})</f>
        <v>5</v>
      </c>
      <c r="L25" s="108" t="str">
        <f t="shared" si="4"/>
        <v>2nd</v>
      </c>
      <c r="M25" s="98"/>
    </row>
    <row r="26" spans="1:13">
      <c r="A26" s="104" t="e">
        <f>COMPUTING!A26</f>
        <v>#REF!</v>
      </c>
      <c r="B26" s="146" t="e">
        <f>COMPUTING!B26</f>
        <v>#REF!</v>
      </c>
      <c r="C26" s="105"/>
      <c r="D26" s="105"/>
      <c r="E26" s="105"/>
      <c r="F26" s="106">
        <f t="shared" si="0"/>
        <v>0</v>
      </c>
      <c r="G26" s="106">
        <f t="shared" si="1"/>
        <v>0</v>
      </c>
      <c r="H26" s="109"/>
      <c r="I26" s="107">
        <f t="shared" si="2"/>
        <v>0</v>
      </c>
      <c r="J26" s="106">
        <f t="shared" si="3"/>
        <v>0</v>
      </c>
      <c r="K26" s="107">
        <f>LOOKUP(J26,{0,65,70,75,80},{5,4,3,2,1})</f>
        <v>5</v>
      </c>
      <c r="L26" s="108" t="str">
        <f t="shared" si="4"/>
        <v>2nd</v>
      </c>
      <c r="M26" s="98"/>
    </row>
    <row r="27" spans="1:13">
      <c r="A27" s="104" t="e">
        <f>COMPUTING!A27</f>
        <v>#REF!</v>
      </c>
      <c r="B27" s="146" t="e">
        <f>COMPUTING!B27</f>
        <v>#REF!</v>
      </c>
      <c r="C27" s="105"/>
      <c r="D27" s="105"/>
      <c r="E27" s="105"/>
      <c r="F27" s="106">
        <f t="shared" si="0"/>
        <v>0</v>
      </c>
      <c r="G27" s="106">
        <f t="shared" si="1"/>
        <v>0</v>
      </c>
      <c r="H27" s="109"/>
      <c r="I27" s="107">
        <f t="shared" si="2"/>
        <v>0</v>
      </c>
      <c r="J27" s="106">
        <f t="shared" si="3"/>
        <v>0</v>
      </c>
      <c r="K27" s="107">
        <f>LOOKUP(J27,{0,65,70,75,80},{5,4,3,2,1})</f>
        <v>5</v>
      </c>
      <c r="L27" s="108" t="str">
        <f t="shared" si="4"/>
        <v>2nd</v>
      </c>
      <c r="M27" s="98"/>
    </row>
    <row r="28" spans="1:13">
      <c r="A28" s="104" t="e">
        <f>COMPUTING!A28</f>
        <v>#REF!</v>
      </c>
      <c r="B28" s="146" t="e">
        <f>COMPUTING!B28</f>
        <v>#REF!</v>
      </c>
      <c r="C28" s="105"/>
      <c r="D28" s="105"/>
      <c r="E28" s="105"/>
      <c r="F28" s="106">
        <f t="shared" si="0"/>
        <v>0</v>
      </c>
      <c r="G28" s="106">
        <f t="shared" si="1"/>
        <v>0</v>
      </c>
      <c r="H28" s="109"/>
      <c r="I28" s="107">
        <f t="shared" si="2"/>
        <v>0</v>
      </c>
      <c r="J28" s="106">
        <f t="shared" si="3"/>
        <v>0</v>
      </c>
      <c r="K28" s="107">
        <f>LOOKUP(J28,{0,65,70,75,80},{5,4,3,2,1})</f>
        <v>5</v>
      </c>
      <c r="L28" s="108" t="str">
        <f t="shared" si="4"/>
        <v>2nd</v>
      </c>
      <c r="M28" s="98"/>
    </row>
    <row r="29" spans="1:13">
      <c r="A29" s="104" t="e">
        <f>COMPUTING!A29</f>
        <v>#REF!</v>
      </c>
      <c r="B29" s="146" t="e">
        <f>COMPUTING!B29</f>
        <v>#REF!</v>
      </c>
      <c r="C29" s="105"/>
      <c r="D29" s="105"/>
      <c r="E29" s="105"/>
      <c r="F29" s="106">
        <f t="shared" si="0"/>
        <v>0</v>
      </c>
      <c r="G29" s="106">
        <f t="shared" si="1"/>
        <v>0</v>
      </c>
      <c r="H29" s="109"/>
      <c r="I29" s="107">
        <f t="shared" si="2"/>
        <v>0</v>
      </c>
      <c r="J29" s="106">
        <f t="shared" si="3"/>
        <v>0</v>
      </c>
      <c r="K29" s="107">
        <f>LOOKUP(J29,{0,65,70,75,80},{5,4,3,2,1})</f>
        <v>5</v>
      </c>
      <c r="L29" s="108" t="str">
        <f t="shared" si="4"/>
        <v>2nd</v>
      </c>
      <c r="M29" s="98"/>
    </row>
    <row r="30" spans="1:13">
      <c r="A30" s="104" t="e">
        <f>COMPUTING!A30</f>
        <v>#REF!</v>
      </c>
      <c r="B30" s="146" t="e">
        <f>COMPUTING!B30</f>
        <v>#REF!</v>
      </c>
      <c r="C30" s="105"/>
      <c r="D30" s="105"/>
      <c r="E30" s="105"/>
      <c r="F30" s="106">
        <f t="shared" si="0"/>
        <v>0</v>
      </c>
      <c r="G30" s="106">
        <f t="shared" si="1"/>
        <v>0</v>
      </c>
      <c r="H30" s="109"/>
      <c r="I30" s="107">
        <f t="shared" si="2"/>
        <v>0</v>
      </c>
      <c r="J30" s="106">
        <f t="shared" si="3"/>
        <v>0</v>
      </c>
      <c r="K30" s="107">
        <f>LOOKUP(J30,{0,65,70,75,80},{5,4,3,2,1})</f>
        <v>5</v>
      </c>
      <c r="L30" s="108" t="str">
        <f t="shared" si="4"/>
        <v>2nd</v>
      </c>
      <c r="M30" s="98"/>
    </row>
    <row r="31" spans="1:13">
      <c r="A31" s="104" t="e">
        <f>COMPUTING!A31</f>
        <v>#REF!</v>
      </c>
      <c r="B31" s="146" t="e">
        <f>COMPUTING!B31</f>
        <v>#REF!</v>
      </c>
      <c r="C31" s="105"/>
      <c r="D31" s="105"/>
      <c r="E31" s="105"/>
      <c r="F31" s="106">
        <f t="shared" si="0"/>
        <v>0</v>
      </c>
      <c r="G31" s="106">
        <f t="shared" si="1"/>
        <v>0</v>
      </c>
      <c r="H31" s="109"/>
      <c r="I31" s="107">
        <f t="shared" si="2"/>
        <v>0</v>
      </c>
      <c r="J31" s="106">
        <f t="shared" si="3"/>
        <v>0</v>
      </c>
      <c r="K31" s="107">
        <f>LOOKUP(J31,{0,65,70,75,80},{5,4,3,2,1})</f>
        <v>5</v>
      </c>
      <c r="L31" s="108" t="str">
        <f t="shared" si="4"/>
        <v>2nd</v>
      </c>
      <c r="M31" s="98"/>
    </row>
    <row r="32" spans="1:13">
      <c r="A32" s="104" t="e">
        <f>COMPUTING!A32</f>
        <v>#REF!</v>
      </c>
      <c r="B32" s="146" t="e">
        <f>COMPUTING!B32</f>
        <v>#REF!</v>
      </c>
      <c r="C32" s="105"/>
      <c r="D32" s="105"/>
      <c r="E32" s="105"/>
      <c r="F32" s="106">
        <f t="shared" si="0"/>
        <v>0</v>
      </c>
      <c r="G32" s="106">
        <f t="shared" si="1"/>
        <v>0</v>
      </c>
      <c r="H32" s="109"/>
      <c r="I32" s="107">
        <f t="shared" si="2"/>
        <v>0</v>
      </c>
      <c r="J32" s="106">
        <f t="shared" si="3"/>
        <v>0</v>
      </c>
      <c r="K32" s="107">
        <f>LOOKUP(J32,{0,65,70,75,80},{5,4,3,2,1})</f>
        <v>5</v>
      </c>
      <c r="L32" s="108" t="str">
        <f t="shared" si="4"/>
        <v>2nd</v>
      </c>
      <c r="M32" s="98"/>
    </row>
    <row r="33" spans="1:13">
      <c r="A33" s="104" t="e">
        <f>COMPUTING!A33</f>
        <v>#REF!</v>
      </c>
      <c r="B33" s="146" t="e">
        <f>COMPUTING!B33</f>
        <v>#REF!</v>
      </c>
      <c r="C33" s="105"/>
      <c r="D33" s="105"/>
      <c r="E33" s="105"/>
      <c r="F33" s="106">
        <f t="shared" si="0"/>
        <v>0</v>
      </c>
      <c r="G33" s="106">
        <f t="shared" si="1"/>
        <v>0</v>
      </c>
      <c r="H33" s="109"/>
      <c r="I33" s="107">
        <f t="shared" si="2"/>
        <v>0</v>
      </c>
      <c r="J33" s="106">
        <f t="shared" si="3"/>
        <v>0</v>
      </c>
      <c r="K33" s="107">
        <f>LOOKUP(J33,{0,65,70,75,80},{5,4,3,2,1})</f>
        <v>5</v>
      </c>
      <c r="L33" s="108" t="str">
        <f t="shared" si="4"/>
        <v>2nd</v>
      </c>
      <c r="M33" s="98"/>
    </row>
    <row r="34" spans="1:13">
      <c r="A34" s="104" t="e">
        <f>COMPUTING!A34</f>
        <v>#REF!</v>
      </c>
      <c r="B34" s="146" t="e">
        <f>COMPUTING!B34</f>
        <v>#REF!</v>
      </c>
      <c r="C34" s="105"/>
      <c r="D34" s="105"/>
      <c r="E34" s="105"/>
      <c r="F34" s="106">
        <f t="shared" si="0"/>
        <v>0</v>
      </c>
      <c r="G34" s="106">
        <f t="shared" si="1"/>
        <v>0</v>
      </c>
      <c r="H34" s="109"/>
      <c r="I34" s="107">
        <f t="shared" si="2"/>
        <v>0</v>
      </c>
      <c r="J34" s="106">
        <f t="shared" si="3"/>
        <v>0</v>
      </c>
      <c r="K34" s="107">
        <f>LOOKUP(J34,{0,65,70,75,80},{5,4,3,2,1})</f>
        <v>5</v>
      </c>
      <c r="L34" s="108" t="str">
        <f t="shared" si="4"/>
        <v>2nd</v>
      </c>
      <c r="M34" s="98"/>
    </row>
    <row r="35" spans="1:13">
      <c r="A35" s="104" t="e">
        <f>COMPUTING!A35</f>
        <v>#REF!</v>
      </c>
      <c r="B35" s="146" t="e">
        <f>COMPUTING!B35</f>
        <v>#REF!</v>
      </c>
      <c r="C35" s="105"/>
      <c r="D35" s="105"/>
      <c r="E35" s="105"/>
      <c r="F35" s="106">
        <f t="shared" si="0"/>
        <v>0</v>
      </c>
      <c r="G35" s="106">
        <f t="shared" si="1"/>
        <v>0</v>
      </c>
      <c r="H35" s="109"/>
      <c r="I35" s="107">
        <f t="shared" si="2"/>
        <v>0</v>
      </c>
      <c r="J35" s="106">
        <f t="shared" si="3"/>
        <v>0</v>
      </c>
      <c r="K35" s="107">
        <f>LOOKUP(J35,{0,65,70,75,80},{5,4,3,2,1})</f>
        <v>5</v>
      </c>
      <c r="L35" s="108" t="str">
        <f t="shared" si="4"/>
        <v>2nd</v>
      </c>
      <c r="M35" s="98"/>
    </row>
    <row r="36" spans="1:13">
      <c r="A36" s="104" t="e">
        <f>COMPUTING!A36</f>
        <v>#REF!</v>
      </c>
      <c r="B36" s="146" t="e">
        <f>COMPUTING!B36</f>
        <v>#REF!</v>
      </c>
      <c r="C36" s="105"/>
      <c r="D36" s="105"/>
      <c r="E36" s="105"/>
      <c r="F36" s="106">
        <f t="shared" si="0"/>
        <v>0</v>
      </c>
      <c r="G36" s="106">
        <f t="shared" si="1"/>
        <v>0</v>
      </c>
      <c r="H36" s="109"/>
      <c r="I36" s="107">
        <f t="shared" si="2"/>
        <v>0</v>
      </c>
      <c r="J36" s="106">
        <f t="shared" si="3"/>
        <v>0</v>
      </c>
      <c r="K36" s="107">
        <f>LOOKUP(J36,{0,65,70,75,80},{5,4,3,2,1})</f>
        <v>5</v>
      </c>
      <c r="L36" s="108" t="str">
        <f t="shared" si="4"/>
        <v>2nd</v>
      </c>
      <c r="M36" s="98"/>
    </row>
    <row r="37" spans="1:13">
      <c r="A37" s="104" t="e">
        <f>COMPUTING!A37</f>
        <v>#REF!</v>
      </c>
      <c r="B37" s="146" t="e">
        <f>COMPUTING!B37</f>
        <v>#REF!</v>
      </c>
      <c r="C37" s="105"/>
      <c r="D37" s="105"/>
      <c r="E37" s="105"/>
      <c r="F37" s="106">
        <f t="shared" si="0"/>
        <v>0</v>
      </c>
      <c r="G37" s="106">
        <f t="shared" si="1"/>
        <v>0</v>
      </c>
      <c r="H37" s="109"/>
      <c r="I37" s="107">
        <f t="shared" si="2"/>
        <v>0</v>
      </c>
      <c r="J37" s="106">
        <f t="shared" si="3"/>
        <v>0</v>
      </c>
      <c r="K37" s="107">
        <f>LOOKUP(J37,{0,65,70,75,80},{5,4,3,2,1})</f>
        <v>5</v>
      </c>
      <c r="L37" s="108" t="str">
        <f t="shared" si="4"/>
        <v>2nd</v>
      </c>
      <c r="M37" s="98"/>
    </row>
    <row r="38" spans="1:13">
      <c r="A38" s="104" t="e">
        <f>COMPUTING!A38</f>
        <v>#REF!</v>
      </c>
      <c r="B38" s="146" t="e">
        <f>COMPUTING!B38</f>
        <v>#REF!</v>
      </c>
      <c r="C38" s="105"/>
      <c r="D38" s="105"/>
      <c r="E38" s="105"/>
      <c r="F38" s="106">
        <f t="shared" si="0"/>
        <v>0</v>
      </c>
      <c r="G38" s="106">
        <f t="shared" si="1"/>
        <v>0</v>
      </c>
      <c r="H38" s="109"/>
      <c r="I38" s="107">
        <f t="shared" si="2"/>
        <v>0</v>
      </c>
      <c r="J38" s="106">
        <f t="shared" si="3"/>
        <v>0</v>
      </c>
      <c r="K38" s="107">
        <f>LOOKUP(J38,{0,65,70,75,80},{5,4,3,2,1})</f>
        <v>5</v>
      </c>
      <c r="L38" s="108" t="str">
        <f t="shared" si="4"/>
        <v>2nd</v>
      </c>
      <c r="M38" s="98"/>
    </row>
    <row r="39" spans="1:13">
      <c r="A39" s="104" t="e">
        <f>COMPUTING!A39</f>
        <v>#REF!</v>
      </c>
      <c r="B39" s="146" t="e">
        <f>COMPUTING!B39</f>
        <v>#REF!</v>
      </c>
      <c r="C39" s="105"/>
      <c r="D39" s="105"/>
      <c r="E39" s="105"/>
      <c r="F39" s="106">
        <f t="shared" si="0"/>
        <v>0</v>
      </c>
      <c r="G39" s="106">
        <f t="shared" si="1"/>
        <v>0</v>
      </c>
      <c r="H39" s="109"/>
      <c r="I39" s="107">
        <f t="shared" si="2"/>
        <v>0</v>
      </c>
      <c r="J39" s="106">
        <f t="shared" si="3"/>
        <v>0</v>
      </c>
      <c r="K39" s="107">
        <f>LOOKUP(J39,{0,65,70,75,80},{5,4,3,2,1})</f>
        <v>5</v>
      </c>
      <c r="L39" s="108" t="str">
        <f t="shared" si="4"/>
        <v>2nd</v>
      </c>
      <c r="M39" s="98"/>
    </row>
    <row r="40" spans="1:13">
      <c r="A40" s="104" t="e">
        <f>COMPUTING!A40</f>
        <v>#REF!</v>
      </c>
      <c r="B40" s="146" t="e">
        <f>COMPUTING!B40</f>
        <v>#REF!</v>
      </c>
      <c r="C40" s="105"/>
      <c r="D40" s="105"/>
      <c r="E40" s="105"/>
      <c r="F40" s="106">
        <f t="shared" si="0"/>
        <v>0</v>
      </c>
      <c r="G40" s="106">
        <f t="shared" si="1"/>
        <v>0</v>
      </c>
      <c r="H40" s="109"/>
      <c r="I40" s="107">
        <f t="shared" si="2"/>
        <v>0</v>
      </c>
      <c r="J40" s="106">
        <f t="shared" si="3"/>
        <v>0</v>
      </c>
      <c r="K40" s="107">
        <f>LOOKUP(J40,{0,65,70,75,80},{5,4,3,2,1})</f>
        <v>5</v>
      </c>
      <c r="L40" s="108" t="str">
        <f t="shared" si="4"/>
        <v>2nd</v>
      </c>
      <c r="M40" s="98"/>
    </row>
    <row r="41" spans="1:13">
      <c r="A41" s="104" t="e">
        <f>COMPUTING!A41</f>
        <v>#REF!</v>
      </c>
      <c r="B41" s="146" t="e">
        <f>COMPUTING!B41</f>
        <v>#REF!</v>
      </c>
      <c r="C41" s="105"/>
      <c r="D41" s="105"/>
      <c r="E41" s="105"/>
      <c r="F41" s="106">
        <f t="shared" si="0"/>
        <v>0</v>
      </c>
      <c r="G41" s="106">
        <f t="shared" si="1"/>
        <v>0</v>
      </c>
      <c r="H41" s="109"/>
      <c r="I41" s="107">
        <f t="shared" si="2"/>
        <v>0</v>
      </c>
      <c r="J41" s="106">
        <f t="shared" si="3"/>
        <v>0</v>
      </c>
      <c r="K41" s="107">
        <f>LOOKUP(J41,{0,65,70,75,80},{5,4,3,2,1})</f>
        <v>5</v>
      </c>
      <c r="L41" s="108" t="str">
        <f t="shared" si="4"/>
        <v>2nd</v>
      </c>
      <c r="M41" s="98"/>
    </row>
    <row r="42" spans="1:13">
      <c r="A42" s="104" t="e">
        <f>COMPUTING!A42</f>
        <v>#REF!</v>
      </c>
      <c r="B42" s="146" t="e">
        <f>COMPUTING!B42</f>
        <v>#REF!</v>
      </c>
      <c r="C42" s="105"/>
      <c r="D42" s="105"/>
      <c r="E42" s="105"/>
      <c r="F42" s="106">
        <f t="shared" si="0"/>
        <v>0</v>
      </c>
      <c r="G42" s="106">
        <f t="shared" si="1"/>
        <v>0</v>
      </c>
      <c r="H42" s="109"/>
      <c r="I42" s="107">
        <f t="shared" si="2"/>
        <v>0</v>
      </c>
      <c r="J42" s="106">
        <f t="shared" si="3"/>
        <v>0</v>
      </c>
      <c r="K42" s="107">
        <f>LOOKUP(J42,{0,65,70,75,80},{5,4,3,2,1})</f>
        <v>5</v>
      </c>
      <c r="L42" s="108" t="str">
        <f t="shared" si="4"/>
        <v>2nd</v>
      </c>
      <c r="M42" s="98"/>
    </row>
    <row r="43" spans="1:13">
      <c r="A43" s="104" t="e">
        <f>COMPUTING!A43</f>
        <v>#REF!</v>
      </c>
      <c r="B43" s="146" t="e">
        <f>COMPUTING!B43</f>
        <v>#REF!</v>
      </c>
      <c r="C43" s="105"/>
      <c r="D43" s="105"/>
      <c r="E43" s="105"/>
      <c r="F43" s="106">
        <f t="shared" si="0"/>
        <v>0</v>
      </c>
      <c r="G43" s="106">
        <f t="shared" si="1"/>
        <v>0</v>
      </c>
      <c r="H43" s="109"/>
      <c r="I43" s="107">
        <f t="shared" si="2"/>
        <v>0</v>
      </c>
      <c r="J43" s="106">
        <f t="shared" si="3"/>
        <v>0</v>
      </c>
      <c r="K43" s="107">
        <f>LOOKUP(J43,{0,65,70,75,80},{5,4,3,2,1})</f>
        <v>5</v>
      </c>
      <c r="L43" s="108" t="str">
        <f t="shared" si="4"/>
        <v>2nd</v>
      </c>
      <c r="M43" s="98"/>
    </row>
    <row r="44" spans="1:13">
      <c r="A44" s="104" t="e">
        <f>COMPUTING!A44</f>
        <v>#REF!</v>
      </c>
      <c r="B44" s="146" t="e">
        <f>COMPUTING!B44</f>
        <v>#REF!</v>
      </c>
      <c r="C44" s="105"/>
      <c r="D44" s="105"/>
      <c r="E44" s="105"/>
      <c r="F44" s="106">
        <f t="shared" si="0"/>
        <v>0</v>
      </c>
      <c r="G44" s="106">
        <f t="shared" si="1"/>
        <v>0</v>
      </c>
      <c r="H44" s="109"/>
      <c r="I44" s="107">
        <f t="shared" si="2"/>
        <v>0</v>
      </c>
      <c r="J44" s="106">
        <f t="shared" si="3"/>
        <v>0</v>
      </c>
      <c r="K44" s="107">
        <f>LOOKUP(J44,{0,65,70,75,80},{5,4,3,2,1})</f>
        <v>5</v>
      </c>
      <c r="L44" s="108" t="str">
        <f t="shared" si="4"/>
        <v>2nd</v>
      </c>
      <c r="M44" s="98"/>
    </row>
    <row r="45" spans="1:13">
      <c r="A45" s="104" t="e">
        <f>COMPUTING!A45</f>
        <v>#REF!</v>
      </c>
      <c r="B45" s="146" t="e">
        <f>COMPUTING!B45</f>
        <v>#REF!</v>
      </c>
      <c r="C45" s="105"/>
      <c r="D45" s="105"/>
      <c r="E45" s="105"/>
      <c r="F45" s="106">
        <f t="shared" si="0"/>
        <v>0</v>
      </c>
      <c r="G45" s="106">
        <f t="shared" si="1"/>
        <v>0</v>
      </c>
      <c r="H45" s="109"/>
      <c r="I45" s="107">
        <f t="shared" si="2"/>
        <v>0</v>
      </c>
      <c r="J45" s="106">
        <f t="shared" si="3"/>
        <v>0</v>
      </c>
      <c r="K45" s="107">
        <f>LOOKUP(J45,{0,65,70,75,80},{5,4,3,2,1})</f>
        <v>5</v>
      </c>
      <c r="L45" s="108" t="str">
        <f t="shared" si="4"/>
        <v>2nd</v>
      </c>
      <c r="M45" s="98"/>
    </row>
    <row r="46" spans="1:13">
      <c r="A46" s="104" t="e">
        <f>COMPUTING!A46</f>
        <v>#REF!</v>
      </c>
      <c r="B46" s="146" t="e">
        <f>COMPUTING!B46</f>
        <v>#REF!</v>
      </c>
      <c r="C46" s="105"/>
      <c r="D46" s="105"/>
      <c r="E46" s="105"/>
      <c r="F46" s="106">
        <f t="shared" si="0"/>
        <v>0</v>
      </c>
      <c r="G46" s="106">
        <f t="shared" si="1"/>
        <v>0</v>
      </c>
      <c r="H46" s="109"/>
      <c r="I46" s="107">
        <f t="shared" si="2"/>
        <v>0</v>
      </c>
      <c r="J46" s="106">
        <f t="shared" si="3"/>
        <v>0</v>
      </c>
      <c r="K46" s="107">
        <f>LOOKUP(J46,{0,65,70,75,80},{5,4,3,2,1})</f>
        <v>5</v>
      </c>
      <c r="L46" s="108" t="str">
        <f t="shared" si="4"/>
        <v>2nd</v>
      </c>
      <c r="M46" s="98"/>
    </row>
    <row r="47" spans="1:13">
      <c r="A47" s="104" t="e">
        <f>COMPUTING!A47</f>
        <v>#REF!</v>
      </c>
      <c r="B47" s="146" t="e">
        <f>COMPUTING!B47</f>
        <v>#REF!</v>
      </c>
      <c r="C47" s="105"/>
      <c r="D47" s="105"/>
      <c r="E47" s="105"/>
      <c r="F47" s="106">
        <f t="shared" si="0"/>
        <v>0</v>
      </c>
      <c r="G47" s="106">
        <f t="shared" si="1"/>
        <v>0</v>
      </c>
      <c r="H47" s="109"/>
      <c r="I47" s="107">
        <f t="shared" si="2"/>
        <v>0</v>
      </c>
      <c r="J47" s="106">
        <f t="shared" si="3"/>
        <v>0</v>
      </c>
      <c r="K47" s="107">
        <f>LOOKUP(J47,{0,65,70,75,80},{5,4,3,2,1})</f>
        <v>5</v>
      </c>
      <c r="L47" s="108" t="str">
        <f t="shared" si="4"/>
        <v>2nd</v>
      </c>
      <c r="M47" s="98"/>
    </row>
    <row r="48" spans="1:13">
      <c r="A48" s="104" t="e">
        <f>COMPUTING!A48</f>
        <v>#REF!</v>
      </c>
      <c r="B48" s="146" t="e">
        <f>COMPUTING!B48</f>
        <v>#REF!</v>
      </c>
      <c r="C48" s="105"/>
      <c r="D48" s="105"/>
      <c r="E48" s="105"/>
      <c r="F48" s="106">
        <f t="shared" si="0"/>
        <v>0</v>
      </c>
      <c r="G48" s="106">
        <f t="shared" si="1"/>
        <v>0</v>
      </c>
      <c r="H48" s="109"/>
      <c r="I48" s="107">
        <f t="shared" si="2"/>
        <v>0</v>
      </c>
      <c r="J48" s="106">
        <f t="shared" si="3"/>
        <v>0</v>
      </c>
      <c r="K48" s="107">
        <f>LOOKUP(J48,{0,65,70,75,80},{5,4,3,2,1})</f>
        <v>5</v>
      </c>
      <c r="L48" s="108" t="str">
        <f t="shared" si="4"/>
        <v>2nd</v>
      </c>
      <c r="M48" s="98"/>
    </row>
    <row r="49" spans="1:13">
      <c r="A49" s="104" t="e">
        <f>COMPUTING!A49</f>
        <v>#REF!</v>
      </c>
      <c r="B49" s="146" t="e">
        <f>COMPUTING!B49</f>
        <v>#REF!</v>
      </c>
      <c r="C49" s="105"/>
      <c r="D49" s="105"/>
      <c r="E49" s="105"/>
      <c r="F49" s="106">
        <f t="shared" si="0"/>
        <v>0</v>
      </c>
      <c r="G49" s="106">
        <f t="shared" si="1"/>
        <v>0</v>
      </c>
      <c r="H49" s="109"/>
      <c r="I49" s="107">
        <f t="shared" si="2"/>
        <v>0</v>
      </c>
      <c r="J49" s="106">
        <f t="shared" si="3"/>
        <v>0</v>
      </c>
      <c r="K49" s="107">
        <f>LOOKUP(J49,{0,65,70,75,80},{5,4,3,2,1})</f>
        <v>5</v>
      </c>
      <c r="L49" s="108" t="str">
        <f t="shared" si="4"/>
        <v>2nd</v>
      </c>
      <c r="M49" s="98"/>
    </row>
    <row r="50" spans="1:13">
      <c r="A50" s="104" t="e">
        <f>COMPUTING!A50</f>
        <v>#REF!</v>
      </c>
      <c r="B50" s="146" t="e">
        <f>COMPUTING!B50</f>
        <v>#REF!</v>
      </c>
      <c r="C50" s="105"/>
      <c r="D50" s="105"/>
      <c r="E50" s="105"/>
      <c r="F50" s="106">
        <f t="shared" si="0"/>
        <v>0</v>
      </c>
      <c r="G50" s="106">
        <f t="shared" si="1"/>
        <v>0</v>
      </c>
      <c r="H50" s="109"/>
      <c r="I50" s="107">
        <f t="shared" si="2"/>
        <v>0</v>
      </c>
      <c r="J50" s="106">
        <f t="shared" si="3"/>
        <v>0</v>
      </c>
      <c r="K50" s="107">
        <f>LOOKUP(J50,{0,65,70,75,80},{5,4,3,2,1})</f>
        <v>5</v>
      </c>
      <c r="L50" s="108" t="str">
        <f t="shared" si="4"/>
        <v>2nd</v>
      </c>
      <c r="M50" s="98"/>
    </row>
    <row r="51" spans="1:13">
      <c r="A51" s="104" t="e">
        <f>COMPUTING!A51</f>
        <v>#REF!</v>
      </c>
      <c r="B51" s="146" t="e">
        <f>COMPUTING!B51</f>
        <v>#REF!</v>
      </c>
      <c r="C51" s="105"/>
      <c r="D51" s="105"/>
      <c r="E51" s="105"/>
      <c r="F51" s="106">
        <f t="shared" si="0"/>
        <v>0</v>
      </c>
      <c r="G51" s="106">
        <f t="shared" si="1"/>
        <v>0</v>
      </c>
      <c r="H51" s="109"/>
      <c r="I51" s="107">
        <f t="shared" si="2"/>
        <v>0</v>
      </c>
      <c r="J51" s="106">
        <f t="shared" si="3"/>
        <v>0</v>
      </c>
      <c r="K51" s="107">
        <f>LOOKUP(J51,{0,65,70,75,80},{5,4,3,2,1})</f>
        <v>5</v>
      </c>
      <c r="L51" s="108" t="str">
        <f t="shared" si="4"/>
        <v>2nd</v>
      </c>
      <c r="M51" s="98"/>
    </row>
    <row r="52" spans="1:13">
      <c r="A52" s="104" t="e">
        <f>COMPUTING!A52</f>
        <v>#REF!</v>
      </c>
      <c r="B52" s="146" t="e">
        <f>COMPUTING!B52</f>
        <v>#REF!</v>
      </c>
      <c r="C52" s="105"/>
      <c r="D52" s="105"/>
      <c r="E52" s="105"/>
      <c r="F52" s="106">
        <f t="shared" si="0"/>
        <v>0</v>
      </c>
      <c r="G52" s="106">
        <f t="shared" si="1"/>
        <v>0</v>
      </c>
      <c r="H52" s="109"/>
      <c r="I52" s="107">
        <f t="shared" si="2"/>
        <v>0</v>
      </c>
      <c r="J52" s="106">
        <f t="shared" si="3"/>
        <v>0</v>
      </c>
      <c r="K52" s="107">
        <f>LOOKUP(J52,{0,65,70,75,80},{5,4,3,2,1})</f>
        <v>5</v>
      </c>
      <c r="L52" s="108" t="str">
        <f t="shared" si="4"/>
        <v>2nd</v>
      </c>
      <c r="M52" s="98"/>
    </row>
    <row r="53" spans="1:13">
      <c r="A53" s="104" t="e">
        <f>COMPUTING!A53</f>
        <v>#REF!</v>
      </c>
      <c r="B53" s="146" t="e">
        <f>COMPUTING!B53</f>
        <v>#REF!</v>
      </c>
      <c r="C53" s="105"/>
      <c r="D53" s="105"/>
      <c r="E53" s="105"/>
      <c r="F53" s="106">
        <f t="shared" si="0"/>
        <v>0</v>
      </c>
      <c r="G53" s="106">
        <f t="shared" si="1"/>
        <v>0</v>
      </c>
      <c r="H53" s="109"/>
      <c r="I53" s="107">
        <f t="shared" si="2"/>
        <v>0</v>
      </c>
      <c r="J53" s="106">
        <f t="shared" si="3"/>
        <v>0</v>
      </c>
      <c r="K53" s="107">
        <f>LOOKUP(J53,{0,65,70,75,80},{5,4,3,2,1})</f>
        <v>5</v>
      </c>
      <c r="L53" s="108" t="str">
        <f t="shared" si="4"/>
        <v>2nd</v>
      </c>
      <c r="M53" s="98"/>
    </row>
    <row r="54" spans="1:13">
      <c r="A54" s="104" t="e">
        <f>COMPUTING!A54</f>
        <v>#REF!</v>
      </c>
      <c r="B54" s="146" t="e">
        <f>COMPUTING!B54</f>
        <v>#REF!</v>
      </c>
      <c r="C54" s="105"/>
      <c r="D54" s="105"/>
      <c r="E54" s="105"/>
      <c r="F54" s="106">
        <f t="shared" si="0"/>
        <v>0</v>
      </c>
      <c r="G54" s="106">
        <f t="shared" si="1"/>
        <v>0</v>
      </c>
      <c r="H54" s="109"/>
      <c r="I54" s="107">
        <f t="shared" si="2"/>
        <v>0</v>
      </c>
      <c r="J54" s="106">
        <f t="shared" si="3"/>
        <v>0</v>
      </c>
      <c r="K54" s="107">
        <f>LOOKUP(J54,{0,65,70,75,80},{5,4,3,2,1})</f>
        <v>5</v>
      </c>
      <c r="L54" s="108" t="str">
        <f t="shared" si="4"/>
        <v>2nd</v>
      </c>
      <c r="M54" s="98"/>
    </row>
    <row r="55" spans="1:13">
      <c r="A55" s="104" t="e">
        <f>COMPUTING!A55</f>
        <v>#REF!</v>
      </c>
      <c r="B55" s="146" t="e">
        <f>COMPUTING!B55</f>
        <v>#REF!</v>
      </c>
      <c r="C55" s="105"/>
      <c r="D55" s="105"/>
      <c r="E55" s="105"/>
      <c r="F55" s="106">
        <f t="shared" si="0"/>
        <v>0</v>
      </c>
      <c r="G55" s="106">
        <f t="shared" si="1"/>
        <v>0</v>
      </c>
      <c r="H55" s="109"/>
      <c r="I55" s="107">
        <f t="shared" si="2"/>
        <v>0</v>
      </c>
      <c r="J55" s="106">
        <f t="shared" si="3"/>
        <v>0</v>
      </c>
      <c r="K55" s="107">
        <f>LOOKUP(J55,{0,65,70,75,80},{5,4,3,2,1})</f>
        <v>5</v>
      </c>
      <c r="L55" s="108" t="str">
        <f t="shared" si="4"/>
        <v>2nd</v>
      </c>
      <c r="M55" s="98"/>
    </row>
    <row r="56" spans="1:13">
      <c r="A56" s="104" t="e">
        <f>COMPUTING!A56</f>
        <v>#REF!</v>
      </c>
      <c r="B56" s="146" t="e">
        <f>COMPUTING!B56</f>
        <v>#REF!</v>
      </c>
      <c r="C56" s="105"/>
      <c r="D56" s="105"/>
      <c r="E56" s="105"/>
      <c r="F56" s="106">
        <f t="shared" si="0"/>
        <v>0</v>
      </c>
      <c r="G56" s="106">
        <f t="shared" si="1"/>
        <v>0</v>
      </c>
      <c r="H56" s="109"/>
      <c r="I56" s="107">
        <f t="shared" si="2"/>
        <v>0</v>
      </c>
      <c r="J56" s="106">
        <f t="shared" si="3"/>
        <v>0</v>
      </c>
      <c r="K56" s="107">
        <f>LOOKUP(J56,{0,65,70,75,80},{5,4,3,2,1})</f>
        <v>5</v>
      </c>
      <c r="L56" s="108" t="str">
        <f t="shared" si="4"/>
        <v>2nd</v>
      </c>
      <c r="M56" s="98"/>
    </row>
    <row r="57" spans="1:13">
      <c r="A57" s="104" t="e">
        <f>COMPUTING!A57</f>
        <v>#REF!</v>
      </c>
      <c r="B57" s="146" t="e">
        <f>COMPUTING!B57</f>
        <v>#REF!</v>
      </c>
      <c r="C57" s="105"/>
      <c r="D57" s="105"/>
      <c r="E57" s="105"/>
      <c r="F57" s="106">
        <f t="shared" si="0"/>
        <v>0</v>
      </c>
      <c r="G57" s="106">
        <f t="shared" si="1"/>
        <v>0</v>
      </c>
      <c r="H57" s="109"/>
      <c r="I57" s="107">
        <f t="shared" si="2"/>
        <v>0</v>
      </c>
      <c r="J57" s="106">
        <f t="shared" si="3"/>
        <v>0</v>
      </c>
      <c r="K57" s="107">
        <f>LOOKUP(J57,{0,65,70,75,80},{5,4,3,2,1})</f>
        <v>5</v>
      </c>
      <c r="L57" s="108" t="str">
        <f t="shared" si="4"/>
        <v>2nd</v>
      </c>
      <c r="M57" s="98"/>
    </row>
    <row r="58" spans="1:13">
      <c r="A58" s="104" t="e">
        <f>COMPUTING!A58</f>
        <v>#REF!</v>
      </c>
      <c r="B58" s="146" t="e">
        <f>COMPUTING!B58</f>
        <v>#REF!</v>
      </c>
      <c r="C58" s="105"/>
      <c r="D58" s="105"/>
      <c r="E58" s="105"/>
      <c r="F58" s="106">
        <f t="shared" si="0"/>
        <v>0</v>
      </c>
      <c r="G58" s="106">
        <f t="shared" si="1"/>
        <v>0</v>
      </c>
      <c r="H58" s="109"/>
      <c r="I58" s="107">
        <f t="shared" si="2"/>
        <v>0</v>
      </c>
      <c r="J58" s="106">
        <f t="shared" si="3"/>
        <v>0</v>
      </c>
      <c r="K58" s="107">
        <f>LOOKUP(J58,{0,65,70,75,80},{5,4,3,2,1})</f>
        <v>5</v>
      </c>
      <c r="L58" s="108" t="str">
        <f t="shared" si="4"/>
        <v>2nd</v>
      </c>
      <c r="M58" s="98"/>
    </row>
    <row r="59" spans="1:13">
      <c r="A59" s="104" t="e">
        <f>COMPUTING!A59</f>
        <v>#REF!</v>
      </c>
      <c r="B59" s="146" t="e">
        <f>COMPUTING!B59</f>
        <v>#REF!</v>
      </c>
      <c r="C59" s="105"/>
      <c r="D59" s="105"/>
      <c r="E59" s="105"/>
      <c r="F59" s="106">
        <f t="shared" si="0"/>
        <v>0</v>
      </c>
      <c r="G59" s="106">
        <f t="shared" si="1"/>
        <v>0</v>
      </c>
      <c r="H59" s="109"/>
      <c r="I59" s="107">
        <f t="shared" si="2"/>
        <v>0</v>
      </c>
      <c r="J59" s="106">
        <f t="shared" si="3"/>
        <v>0</v>
      </c>
      <c r="K59" s="107">
        <f>LOOKUP(J59,{0,65,70,75,80},{5,4,3,2,1})</f>
        <v>5</v>
      </c>
      <c r="L59" s="108" t="str">
        <f t="shared" si="4"/>
        <v>2nd</v>
      </c>
      <c r="M59" s="98"/>
    </row>
    <row r="60" spans="1:13">
      <c r="A60" s="104" t="e">
        <f>COMPUTING!A60</f>
        <v>#REF!</v>
      </c>
      <c r="B60" s="146" t="e">
        <f>COMPUTING!B60</f>
        <v>#REF!</v>
      </c>
      <c r="C60" s="105"/>
      <c r="D60" s="105"/>
      <c r="E60" s="105"/>
      <c r="F60" s="106">
        <f t="shared" si="0"/>
        <v>0</v>
      </c>
      <c r="G60" s="106">
        <f t="shared" si="1"/>
        <v>0</v>
      </c>
      <c r="H60" s="109"/>
      <c r="I60" s="107">
        <f t="shared" si="2"/>
        <v>0</v>
      </c>
      <c r="J60" s="106">
        <f t="shared" si="3"/>
        <v>0</v>
      </c>
      <c r="K60" s="107">
        <f>LOOKUP(J60,{0,65,70,75,80},{5,4,3,2,1})</f>
        <v>5</v>
      </c>
      <c r="L60" s="108" t="str">
        <f t="shared" si="4"/>
        <v>2nd</v>
      </c>
      <c r="M60" s="98"/>
    </row>
    <row r="61" spans="1:13">
      <c r="A61" s="104" t="e">
        <f>COMPUTING!A61</f>
        <v>#REF!</v>
      </c>
      <c r="B61" s="146" t="e">
        <f>COMPUTING!B61</f>
        <v>#REF!</v>
      </c>
      <c r="C61" s="105"/>
      <c r="D61" s="105"/>
      <c r="E61" s="105"/>
      <c r="F61" s="106">
        <f t="shared" si="0"/>
        <v>0</v>
      </c>
      <c r="G61" s="106">
        <f t="shared" si="1"/>
        <v>0</v>
      </c>
      <c r="H61" s="109"/>
      <c r="I61" s="107">
        <f t="shared" si="2"/>
        <v>0</v>
      </c>
      <c r="J61" s="106">
        <f t="shared" si="3"/>
        <v>0</v>
      </c>
      <c r="K61" s="107">
        <f>LOOKUP(J61,{0,65,70,75,80},{5,4,3,2,1})</f>
        <v>5</v>
      </c>
      <c r="L61" s="108" t="str">
        <f t="shared" si="4"/>
        <v>2nd</v>
      </c>
      <c r="M61" s="98"/>
    </row>
    <row r="62" spans="1:13">
      <c r="A62" s="104" t="e">
        <f>COMPUTING!A62</f>
        <v>#REF!</v>
      </c>
      <c r="B62" s="146" t="e">
        <f>COMPUTING!B62</f>
        <v>#REF!</v>
      </c>
      <c r="C62" s="105"/>
      <c r="D62" s="105"/>
      <c r="E62" s="105"/>
      <c r="F62" s="106">
        <f t="shared" si="0"/>
        <v>0</v>
      </c>
      <c r="G62" s="106">
        <f t="shared" si="1"/>
        <v>0</v>
      </c>
      <c r="H62" s="109"/>
      <c r="I62" s="107">
        <f t="shared" si="2"/>
        <v>0</v>
      </c>
      <c r="J62" s="106">
        <f t="shared" si="3"/>
        <v>0</v>
      </c>
      <c r="K62" s="107">
        <f>LOOKUP(J62,{0,65,70,75,80},{5,4,3,2,1})</f>
        <v>5</v>
      </c>
      <c r="L62" s="108" t="str">
        <f t="shared" si="4"/>
        <v>2nd</v>
      </c>
      <c r="M62" s="98"/>
    </row>
    <row r="63" spans="1:13">
      <c r="A63" s="104" t="e">
        <f>COMPUTING!A63</f>
        <v>#REF!</v>
      </c>
      <c r="B63" s="146" t="e">
        <f>COMPUTING!B63</f>
        <v>#REF!</v>
      </c>
      <c r="C63" s="105"/>
      <c r="D63" s="105"/>
      <c r="E63" s="105"/>
      <c r="F63" s="106">
        <f t="shared" si="0"/>
        <v>0</v>
      </c>
      <c r="G63" s="106">
        <f t="shared" si="1"/>
        <v>0</v>
      </c>
      <c r="H63" s="109"/>
      <c r="I63" s="107">
        <f t="shared" si="2"/>
        <v>0</v>
      </c>
      <c r="J63" s="106">
        <f t="shared" si="3"/>
        <v>0</v>
      </c>
      <c r="K63" s="107">
        <f>LOOKUP(J63,{0,65,70,75,80},{5,4,3,2,1})</f>
        <v>5</v>
      </c>
      <c r="L63" s="108" t="str">
        <f t="shared" si="4"/>
        <v>2nd</v>
      </c>
      <c r="M63" s="98"/>
    </row>
    <row r="64" spans="1:13">
      <c r="A64" s="104" t="e">
        <f>COMPUTING!A64</f>
        <v>#REF!</v>
      </c>
      <c r="B64" s="146" t="e">
        <f>COMPUTING!B64</f>
        <v>#REF!</v>
      </c>
      <c r="C64" s="105"/>
      <c r="D64" s="105"/>
      <c r="E64" s="105"/>
      <c r="F64" s="106">
        <f t="shared" si="0"/>
        <v>0</v>
      </c>
      <c r="G64" s="106">
        <f t="shared" si="1"/>
        <v>0</v>
      </c>
      <c r="H64" s="109"/>
      <c r="I64" s="107">
        <f t="shared" si="2"/>
        <v>0</v>
      </c>
      <c r="J64" s="106">
        <f t="shared" si="3"/>
        <v>0</v>
      </c>
      <c r="K64" s="107">
        <f>LOOKUP(J64,{0,65,70,75,80},{5,4,3,2,1})</f>
        <v>5</v>
      </c>
      <c r="L64" s="108" t="str">
        <f t="shared" si="4"/>
        <v>2nd</v>
      </c>
      <c r="M64" s="98"/>
    </row>
    <row r="65" spans="1:13">
      <c r="A65" s="104" t="e">
        <f>COMPUTING!A65</f>
        <v>#REF!</v>
      </c>
      <c r="B65" s="146" t="e">
        <f>COMPUTING!B65</f>
        <v>#REF!</v>
      </c>
      <c r="C65" s="105"/>
      <c r="D65" s="105"/>
      <c r="E65" s="105"/>
      <c r="F65" s="106">
        <f t="shared" si="0"/>
        <v>0</v>
      </c>
      <c r="G65" s="106">
        <f t="shared" si="1"/>
        <v>0</v>
      </c>
      <c r="H65" s="109"/>
      <c r="I65" s="107">
        <f t="shared" si="2"/>
        <v>0</v>
      </c>
      <c r="J65" s="106">
        <f t="shared" si="3"/>
        <v>0</v>
      </c>
      <c r="K65" s="107">
        <f>LOOKUP(J65,{0,65,70,75,80},{5,4,3,2,1})</f>
        <v>5</v>
      </c>
      <c r="L65" s="108" t="str">
        <f t="shared" si="4"/>
        <v>2nd</v>
      </c>
      <c r="M65" s="98"/>
    </row>
    <row r="66" spans="1:13">
      <c r="A66" s="104" t="e">
        <f>COMPUTING!A66</f>
        <v>#REF!</v>
      </c>
      <c r="B66" s="146" t="e">
        <f>COMPUTING!B66</f>
        <v>#REF!</v>
      </c>
      <c r="C66" s="105"/>
      <c r="D66" s="105"/>
      <c r="E66" s="105"/>
      <c r="F66" s="106">
        <f t="shared" si="0"/>
        <v>0</v>
      </c>
      <c r="G66" s="106">
        <f t="shared" si="1"/>
        <v>0</v>
      </c>
      <c r="H66" s="109"/>
      <c r="I66" s="107">
        <f t="shared" si="2"/>
        <v>0</v>
      </c>
      <c r="J66" s="106">
        <f t="shared" si="3"/>
        <v>0</v>
      </c>
      <c r="K66" s="107">
        <f>LOOKUP(J66,{0,65,70,75,80},{5,4,3,2,1})</f>
        <v>5</v>
      </c>
      <c r="L66" s="108" t="str">
        <f t="shared" si="4"/>
        <v>2nd</v>
      </c>
      <c r="M66" s="98"/>
    </row>
    <row r="67" spans="1:13">
      <c r="A67" s="104" t="e">
        <f>COMPUTING!A67</f>
        <v>#REF!</v>
      </c>
      <c r="B67" s="146" t="e">
        <f>COMPUTING!B67</f>
        <v>#REF!</v>
      </c>
      <c r="C67" s="105"/>
      <c r="D67" s="105"/>
      <c r="E67" s="105"/>
      <c r="F67" s="106">
        <f t="shared" si="0"/>
        <v>0</v>
      </c>
      <c r="G67" s="106">
        <f t="shared" si="1"/>
        <v>0</v>
      </c>
      <c r="H67" s="109"/>
      <c r="I67" s="107">
        <f t="shared" si="2"/>
        <v>0</v>
      </c>
      <c r="J67" s="106">
        <f t="shared" si="3"/>
        <v>0</v>
      </c>
      <c r="K67" s="107">
        <f>LOOKUP(J67,{0,65,70,75,80},{5,4,3,2,1})</f>
        <v>5</v>
      </c>
      <c r="L67" s="108" t="str">
        <f t="shared" si="4"/>
        <v>2nd</v>
      </c>
      <c r="M67" s="98"/>
    </row>
    <row r="68" spans="1:13">
      <c r="A68" s="104" t="e">
        <f>COMPUTING!A68</f>
        <v>#REF!</v>
      </c>
      <c r="B68" s="146" t="e">
        <f>COMPUTING!B68</f>
        <v>#REF!</v>
      </c>
      <c r="C68" s="105"/>
      <c r="D68" s="105"/>
      <c r="E68" s="105"/>
      <c r="F68" s="106">
        <f t="shared" ref="F68:F102" si="5">SUM(C68,D68,E68)</f>
        <v>0</v>
      </c>
      <c r="G68" s="106">
        <f t="shared" ref="G68:G102" si="6">F68/100*50</f>
        <v>0</v>
      </c>
      <c r="H68" s="109"/>
      <c r="I68" s="107">
        <f t="shared" ref="I68:I102" si="7">H68/100*50</f>
        <v>0</v>
      </c>
      <c r="J68" s="106">
        <f t="shared" ref="J68:J102" si="8">I68+G68</f>
        <v>0</v>
      </c>
      <c r="K68" s="107">
        <f>LOOKUP(J68,{0,65,70,75,80},{5,4,3,2,1})</f>
        <v>5</v>
      </c>
      <c r="L68" s="108" t="str">
        <f t="shared" ref="L68:L102" si="9">CHOOSE(RANK(J68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68" s="98"/>
    </row>
    <row r="69" spans="1:13">
      <c r="A69" s="104" t="e">
        <f>COMPUTING!A69</f>
        <v>#REF!</v>
      </c>
      <c r="B69" s="146" t="e">
        <f>COMPUTING!B69</f>
        <v>#REF!</v>
      </c>
      <c r="C69" s="105"/>
      <c r="D69" s="105"/>
      <c r="E69" s="105"/>
      <c r="F69" s="106">
        <f t="shared" si="5"/>
        <v>0</v>
      </c>
      <c r="G69" s="106">
        <f t="shared" si="6"/>
        <v>0</v>
      </c>
      <c r="H69" s="109"/>
      <c r="I69" s="107">
        <f t="shared" si="7"/>
        <v>0</v>
      </c>
      <c r="J69" s="106">
        <f t="shared" si="8"/>
        <v>0</v>
      </c>
      <c r="K69" s="107">
        <f>LOOKUP(J69,{0,65,70,75,80},{5,4,3,2,1})</f>
        <v>5</v>
      </c>
      <c r="L69" s="108" t="str">
        <f t="shared" si="9"/>
        <v>2nd</v>
      </c>
      <c r="M69" s="98"/>
    </row>
    <row r="70" spans="1:13">
      <c r="A70" s="104" t="e">
        <f>COMPUTING!A70</f>
        <v>#REF!</v>
      </c>
      <c r="B70" s="146" t="e">
        <f>COMPUTING!B70</f>
        <v>#REF!</v>
      </c>
      <c r="C70" s="105"/>
      <c r="D70" s="105"/>
      <c r="E70" s="105"/>
      <c r="F70" s="106">
        <f t="shared" si="5"/>
        <v>0</v>
      </c>
      <c r="G70" s="106">
        <f t="shared" si="6"/>
        <v>0</v>
      </c>
      <c r="H70" s="109"/>
      <c r="I70" s="107">
        <f t="shared" si="7"/>
        <v>0</v>
      </c>
      <c r="J70" s="106">
        <f t="shared" si="8"/>
        <v>0</v>
      </c>
      <c r="K70" s="107">
        <f>LOOKUP(J70,{0,65,70,75,80},{5,4,3,2,1})</f>
        <v>5</v>
      </c>
      <c r="L70" s="108" t="str">
        <f t="shared" si="9"/>
        <v>2nd</v>
      </c>
      <c r="M70" s="98"/>
    </row>
    <row r="71" spans="1:13">
      <c r="A71" s="104" t="e">
        <f>COMPUTING!A71</f>
        <v>#REF!</v>
      </c>
      <c r="B71" s="146" t="e">
        <f>COMPUTING!B71</f>
        <v>#REF!</v>
      </c>
      <c r="C71" s="105"/>
      <c r="D71" s="105"/>
      <c r="E71" s="105"/>
      <c r="F71" s="106">
        <f t="shared" si="5"/>
        <v>0</v>
      </c>
      <c r="G71" s="106">
        <f t="shared" si="6"/>
        <v>0</v>
      </c>
      <c r="H71" s="109"/>
      <c r="I71" s="107">
        <f t="shared" si="7"/>
        <v>0</v>
      </c>
      <c r="J71" s="106">
        <f t="shared" si="8"/>
        <v>0</v>
      </c>
      <c r="K71" s="107">
        <f>LOOKUP(J71,{0,65,70,75,80},{5,4,3,2,1})</f>
        <v>5</v>
      </c>
      <c r="L71" s="108" t="str">
        <f t="shared" si="9"/>
        <v>2nd</v>
      </c>
      <c r="M71" s="98"/>
    </row>
    <row r="72" spans="1:13">
      <c r="A72" s="104" t="e">
        <f>COMPUTING!A72</f>
        <v>#REF!</v>
      </c>
      <c r="B72" s="146" t="e">
        <f>COMPUTING!B72</f>
        <v>#REF!</v>
      </c>
      <c r="C72" s="105"/>
      <c r="D72" s="105"/>
      <c r="E72" s="105"/>
      <c r="F72" s="106">
        <f t="shared" si="5"/>
        <v>0</v>
      </c>
      <c r="G72" s="106">
        <f t="shared" si="6"/>
        <v>0</v>
      </c>
      <c r="H72" s="109"/>
      <c r="I72" s="107">
        <f t="shared" si="7"/>
        <v>0</v>
      </c>
      <c r="J72" s="106">
        <f t="shared" si="8"/>
        <v>0</v>
      </c>
      <c r="K72" s="107">
        <f>LOOKUP(J72,{0,65,70,75,80},{5,4,3,2,1})</f>
        <v>5</v>
      </c>
      <c r="L72" s="108" t="str">
        <f t="shared" si="9"/>
        <v>2nd</v>
      </c>
      <c r="M72" s="98"/>
    </row>
    <row r="73" spans="1:13">
      <c r="A73" s="104" t="e">
        <f>COMPUTING!A73</f>
        <v>#REF!</v>
      </c>
      <c r="B73" s="146" t="e">
        <f>COMPUTING!B73</f>
        <v>#REF!</v>
      </c>
      <c r="C73" s="105"/>
      <c r="D73" s="105"/>
      <c r="E73" s="105"/>
      <c r="F73" s="106">
        <f t="shared" si="5"/>
        <v>0</v>
      </c>
      <c r="G73" s="106">
        <f t="shared" si="6"/>
        <v>0</v>
      </c>
      <c r="H73" s="109"/>
      <c r="I73" s="107">
        <f t="shared" si="7"/>
        <v>0</v>
      </c>
      <c r="J73" s="106">
        <f t="shared" si="8"/>
        <v>0</v>
      </c>
      <c r="K73" s="107">
        <f>LOOKUP(J73,{0,65,70,75,80},{5,4,3,2,1})</f>
        <v>5</v>
      </c>
      <c r="L73" s="108" t="str">
        <f t="shared" si="9"/>
        <v>2nd</v>
      </c>
      <c r="M73" s="98"/>
    </row>
    <row r="74" spans="1:13">
      <c r="A74" s="104" t="e">
        <f>COMPUTING!A74</f>
        <v>#REF!</v>
      </c>
      <c r="B74" s="146" t="e">
        <f>COMPUTING!B74</f>
        <v>#REF!</v>
      </c>
      <c r="C74" s="105"/>
      <c r="D74" s="105"/>
      <c r="E74" s="105"/>
      <c r="F74" s="106">
        <f t="shared" si="5"/>
        <v>0</v>
      </c>
      <c r="G74" s="106">
        <f t="shared" si="6"/>
        <v>0</v>
      </c>
      <c r="H74" s="109"/>
      <c r="I74" s="107">
        <f t="shared" si="7"/>
        <v>0</v>
      </c>
      <c r="J74" s="106">
        <f t="shared" si="8"/>
        <v>0</v>
      </c>
      <c r="K74" s="107">
        <f>LOOKUP(J74,{0,65,70,75,80},{5,4,3,2,1})</f>
        <v>5</v>
      </c>
      <c r="L74" s="108" t="str">
        <f t="shared" si="9"/>
        <v>2nd</v>
      </c>
      <c r="M74" s="98"/>
    </row>
    <row r="75" spans="1:13">
      <c r="A75" s="104" t="e">
        <f>COMPUTING!A75</f>
        <v>#REF!</v>
      </c>
      <c r="B75" s="146" t="e">
        <f>COMPUTING!B75</f>
        <v>#REF!</v>
      </c>
      <c r="C75" s="105"/>
      <c r="D75" s="105"/>
      <c r="E75" s="105"/>
      <c r="F75" s="106">
        <f t="shared" si="5"/>
        <v>0</v>
      </c>
      <c r="G75" s="106">
        <f t="shared" si="6"/>
        <v>0</v>
      </c>
      <c r="H75" s="109"/>
      <c r="I75" s="107">
        <f t="shared" si="7"/>
        <v>0</v>
      </c>
      <c r="J75" s="106">
        <f t="shared" si="8"/>
        <v>0</v>
      </c>
      <c r="K75" s="107">
        <f>LOOKUP(J75,{0,65,70,75,80},{5,4,3,2,1})</f>
        <v>5</v>
      </c>
      <c r="L75" s="108" t="str">
        <f t="shared" si="9"/>
        <v>2nd</v>
      </c>
      <c r="M75" s="98"/>
    </row>
    <row r="76" spans="1:13">
      <c r="A76" s="104" t="e">
        <f>COMPUTING!A76</f>
        <v>#REF!</v>
      </c>
      <c r="B76" s="146" t="e">
        <f>COMPUTING!B76</f>
        <v>#REF!</v>
      </c>
      <c r="C76" s="105"/>
      <c r="D76" s="105"/>
      <c r="E76" s="105"/>
      <c r="F76" s="106">
        <f t="shared" si="5"/>
        <v>0</v>
      </c>
      <c r="G76" s="106">
        <f t="shared" si="6"/>
        <v>0</v>
      </c>
      <c r="H76" s="109"/>
      <c r="I76" s="107">
        <f t="shared" si="7"/>
        <v>0</v>
      </c>
      <c r="J76" s="106">
        <f t="shared" si="8"/>
        <v>0</v>
      </c>
      <c r="K76" s="107">
        <f>LOOKUP(J76,{0,65,70,75,80},{5,4,3,2,1})</f>
        <v>5</v>
      </c>
      <c r="L76" s="108" t="str">
        <f t="shared" si="9"/>
        <v>2nd</v>
      </c>
      <c r="M76" s="98"/>
    </row>
    <row r="77" spans="1:13">
      <c r="A77" s="104" t="e">
        <f>COMPUTING!A77</f>
        <v>#REF!</v>
      </c>
      <c r="B77" s="146" t="e">
        <f>COMPUTING!B77</f>
        <v>#REF!</v>
      </c>
      <c r="C77" s="105"/>
      <c r="D77" s="105"/>
      <c r="E77" s="105"/>
      <c r="F77" s="106">
        <f t="shared" si="5"/>
        <v>0</v>
      </c>
      <c r="G77" s="106">
        <f t="shared" si="6"/>
        <v>0</v>
      </c>
      <c r="H77" s="109"/>
      <c r="I77" s="107">
        <f t="shared" si="7"/>
        <v>0</v>
      </c>
      <c r="J77" s="106">
        <f t="shared" si="8"/>
        <v>0</v>
      </c>
      <c r="K77" s="107">
        <f>LOOKUP(J77,{0,65,70,75,80},{5,4,3,2,1})</f>
        <v>5</v>
      </c>
      <c r="L77" s="108" t="str">
        <f t="shared" si="9"/>
        <v>2nd</v>
      </c>
      <c r="M77" s="98"/>
    </row>
    <row r="78" spans="1:13">
      <c r="A78" s="104" t="e">
        <f>COMPUTING!A78</f>
        <v>#REF!</v>
      </c>
      <c r="B78" s="146" t="e">
        <f>COMPUTING!B78</f>
        <v>#REF!</v>
      </c>
      <c r="C78" s="105"/>
      <c r="D78" s="105"/>
      <c r="E78" s="105"/>
      <c r="F78" s="106">
        <f t="shared" si="5"/>
        <v>0</v>
      </c>
      <c r="G78" s="106">
        <f t="shared" si="6"/>
        <v>0</v>
      </c>
      <c r="H78" s="109"/>
      <c r="I78" s="107">
        <f t="shared" si="7"/>
        <v>0</v>
      </c>
      <c r="J78" s="106">
        <f t="shared" si="8"/>
        <v>0</v>
      </c>
      <c r="K78" s="107">
        <f>LOOKUP(J78,{0,65,70,75,80},{5,4,3,2,1})</f>
        <v>5</v>
      </c>
      <c r="L78" s="108" t="str">
        <f t="shared" si="9"/>
        <v>2nd</v>
      </c>
      <c r="M78" s="98"/>
    </row>
    <row r="79" spans="1:13">
      <c r="A79" s="104" t="e">
        <f>COMPUTING!A79</f>
        <v>#REF!</v>
      </c>
      <c r="B79" s="146" t="e">
        <f>COMPUTING!B79</f>
        <v>#REF!</v>
      </c>
      <c r="C79" s="105"/>
      <c r="D79" s="105"/>
      <c r="E79" s="105"/>
      <c r="F79" s="106">
        <f t="shared" si="5"/>
        <v>0</v>
      </c>
      <c r="G79" s="106">
        <f t="shared" si="6"/>
        <v>0</v>
      </c>
      <c r="H79" s="109"/>
      <c r="I79" s="107">
        <f t="shared" si="7"/>
        <v>0</v>
      </c>
      <c r="J79" s="106">
        <f t="shared" si="8"/>
        <v>0</v>
      </c>
      <c r="K79" s="107">
        <f>LOOKUP(J79,{0,65,70,75,80},{5,4,3,2,1})</f>
        <v>5</v>
      </c>
      <c r="L79" s="108" t="str">
        <f t="shared" si="9"/>
        <v>2nd</v>
      </c>
      <c r="M79" s="98"/>
    </row>
    <row r="80" spans="1:13">
      <c r="A80" s="104" t="e">
        <f>COMPUTING!A80</f>
        <v>#REF!</v>
      </c>
      <c r="B80" s="146" t="e">
        <f>COMPUTING!B80</f>
        <v>#REF!</v>
      </c>
      <c r="C80" s="105"/>
      <c r="D80" s="105"/>
      <c r="E80" s="105"/>
      <c r="F80" s="106">
        <f t="shared" si="5"/>
        <v>0</v>
      </c>
      <c r="G80" s="106">
        <f t="shared" si="6"/>
        <v>0</v>
      </c>
      <c r="H80" s="109"/>
      <c r="I80" s="107">
        <f t="shared" si="7"/>
        <v>0</v>
      </c>
      <c r="J80" s="106">
        <f t="shared" si="8"/>
        <v>0</v>
      </c>
      <c r="K80" s="107">
        <f>LOOKUP(J80,{0,65,70,75,80},{5,4,3,2,1})</f>
        <v>5</v>
      </c>
      <c r="L80" s="108" t="str">
        <f t="shared" si="9"/>
        <v>2nd</v>
      </c>
      <c r="M80" s="98"/>
    </row>
    <row r="81" spans="1:13">
      <c r="A81" s="104" t="e">
        <f>COMPUTING!A81</f>
        <v>#REF!</v>
      </c>
      <c r="B81" s="146" t="e">
        <f>COMPUTING!B81</f>
        <v>#REF!</v>
      </c>
      <c r="C81" s="105"/>
      <c r="D81" s="105"/>
      <c r="E81" s="105"/>
      <c r="F81" s="106">
        <f t="shared" si="5"/>
        <v>0</v>
      </c>
      <c r="G81" s="106">
        <f t="shared" si="6"/>
        <v>0</v>
      </c>
      <c r="H81" s="109"/>
      <c r="I81" s="107">
        <f t="shared" si="7"/>
        <v>0</v>
      </c>
      <c r="J81" s="106">
        <f t="shared" si="8"/>
        <v>0</v>
      </c>
      <c r="K81" s="107">
        <f>LOOKUP(J81,{0,65,70,75,80},{5,4,3,2,1})</f>
        <v>5</v>
      </c>
      <c r="L81" s="108" t="str">
        <f t="shared" si="9"/>
        <v>2nd</v>
      </c>
      <c r="M81" s="98"/>
    </row>
    <row r="82" spans="1:13">
      <c r="A82" s="104" t="e">
        <f>COMPUTING!A82</f>
        <v>#REF!</v>
      </c>
      <c r="B82" s="146" t="e">
        <f>COMPUTING!B82</f>
        <v>#REF!</v>
      </c>
      <c r="C82" s="105"/>
      <c r="D82" s="105"/>
      <c r="E82" s="105"/>
      <c r="F82" s="106">
        <f t="shared" si="5"/>
        <v>0</v>
      </c>
      <c r="G82" s="106">
        <f t="shared" si="6"/>
        <v>0</v>
      </c>
      <c r="H82" s="109"/>
      <c r="I82" s="107">
        <f t="shared" si="7"/>
        <v>0</v>
      </c>
      <c r="J82" s="106">
        <f t="shared" si="8"/>
        <v>0</v>
      </c>
      <c r="K82" s="107">
        <f>LOOKUP(J82,{0,65,70,75,80},{5,4,3,2,1})</f>
        <v>5</v>
      </c>
      <c r="L82" s="108" t="str">
        <f t="shared" si="9"/>
        <v>2nd</v>
      </c>
      <c r="M82" s="98"/>
    </row>
    <row r="83" spans="1:13">
      <c r="A83" s="104" t="e">
        <f>COMPUTING!A83</f>
        <v>#REF!</v>
      </c>
      <c r="B83" s="146" t="e">
        <f>COMPUTING!B83</f>
        <v>#REF!</v>
      </c>
      <c r="C83" s="105"/>
      <c r="D83" s="105"/>
      <c r="E83" s="105"/>
      <c r="F83" s="106">
        <f t="shared" si="5"/>
        <v>0</v>
      </c>
      <c r="G83" s="106">
        <f t="shared" si="6"/>
        <v>0</v>
      </c>
      <c r="H83" s="109"/>
      <c r="I83" s="107">
        <f t="shared" si="7"/>
        <v>0</v>
      </c>
      <c r="J83" s="106">
        <f t="shared" si="8"/>
        <v>0</v>
      </c>
      <c r="K83" s="107">
        <f>LOOKUP(J83,{0,65,70,75,80},{5,4,3,2,1})</f>
        <v>5</v>
      </c>
      <c r="L83" s="108" t="str">
        <f t="shared" si="9"/>
        <v>2nd</v>
      </c>
      <c r="M83" s="98"/>
    </row>
    <row r="84" spans="1:13">
      <c r="A84" s="104" t="e">
        <f>COMPUTING!A84</f>
        <v>#REF!</v>
      </c>
      <c r="B84" s="146" t="e">
        <f>COMPUTING!B84</f>
        <v>#REF!</v>
      </c>
      <c r="C84" s="105"/>
      <c r="D84" s="105"/>
      <c r="E84" s="105"/>
      <c r="F84" s="106">
        <f t="shared" si="5"/>
        <v>0</v>
      </c>
      <c r="G84" s="106">
        <f t="shared" si="6"/>
        <v>0</v>
      </c>
      <c r="H84" s="109"/>
      <c r="I84" s="107">
        <f t="shared" si="7"/>
        <v>0</v>
      </c>
      <c r="J84" s="106">
        <f t="shared" si="8"/>
        <v>0</v>
      </c>
      <c r="K84" s="107">
        <f>LOOKUP(J84,{0,65,70,75,80},{5,4,3,2,1})</f>
        <v>5</v>
      </c>
      <c r="L84" s="108" t="str">
        <f t="shared" si="9"/>
        <v>2nd</v>
      </c>
      <c r="M84" s="98"/>
    </row>
    <row r="85" spans="1:13">
      <c r="A85" s="104" t="e">
        <f>COMPUTING!A85</f>
        <v>#REF!</v>
      </c>
      <c r="B85" s="146" t="e">
        <f>COMPUTING!B85</f>
        <v>#REF!</v>
      </c>
      <c r="C85" s="105"/>
      <c r="D85" s="105"/>
      <c r="E85" s="105"/>
      <c r="F85" s="106">
        <f t="shared" si="5"/>
        <v>0</v>
      </c>
      <c r="G85" s="106">
        <f t="shared" si="6"/>
        <v>0</v>
      </c>
      <c r="H85" s="109"/>
      <c r="I85" s="107">
        <f t="shared" si="7"/>
        <v>0</v>
      </c>
      <c r="J85" s="106">
        <f t="shared" si="8"/>
        <v>0</v>
      </c>
      <c r="K85" s="107">
        <f>LOOKUP(J85,{0,65,70,75,80},{5,4,3,2,1})</f>
        <v>5</v>
      </c>
      <c r="L85" s="108" t="str">
        <f t="shared" si="9"/>
        <v>2nd</v>
      </c>
      <c r="M85" s="98"/>
    </row>
    <row r="86" spans="1:13">
      <c r="A86" s="104" t="e">
        <f>COMPUTING!A86</f>
        <v>#REF!</v>
      </c>
      <c r="B86" s="146" t="e">
        <f>COMPUTING!B86</f>
        <v>#REF!</v>
      </c>
      <c r="C86" s="105"/>
      <c r="D86" s="105"/>
      <c r="E86" s="105"/>
      <c r="F86" s="106">
        <f t="shared" si="5"/>
        <v>0</v>
      </c>
      <c r="G86" s="106">
        <f t="shared" si="6"/>
        <v>0</v>
      </c>
      <c r="H86" s="109"/>
      <c r="I86" s="107">
        <f t="shared" si="7"/>
        <v>0</v>
      </c>
      <c r="J86" s="106">
        <f t="shared" si="8"/>
        <v>0</v>
      </c>
      <c r="K86" s="107">
        <f>LOOKUP(J86,{0,65,70,75,80},{5,4,3,2,1})</f>
        <v>5</v>
      </c>
      <c r="L86" s="108" t="str">
        <f t="shared" si="9"/>
        <v>2nd</v>
      </c>
      <c r="M86" s="98"/>
    </row>
    <row r="87" spans="1:13">
      <c r="A87" s="104" t="e">
        <f>COMPUTING!A87</f>
        <v>#REF!</v>
      </c>
      <c r="B87" s="146" t="e">
        <f>COMPUTING!B87</f>
        <v>#REF!</v>
      </c>
      <c r="C87" s="105"/>
      <c r="D87" s="105"/>
      <c r="E87" s="105"/>
      <c r="F87" s="106">
        <f t="shared" si="5"/>
        <v>0</v>
      </c>
      <c r="G87" s="106">
        <f t="shared" si="6"/>
        <v>0</v>
      </c>
      <c r="H87" s="109"/>
      <c r="I87" s="107">
        <f t="shared" si="7"/>
        <v>0</v>
      </c>
      <c r="J87" s="106">
        <f t="shared" si="8"/>
        <v>0</v>
      </c>
      <c r="K87" s="107">
        <f>LOOKUP(J87,{0,65,70,75,80},{5,4,3,2,1})</f>
        <v>5</v>
      </c>
      <c r="L87" s="108" t="str">
        <f t="shared" si="9"/>
        <v>2nd</v>
      </c>
      <c r="M87" s="98"/>
    </row>
    <row r="88" spans="1:13">
      <c r="A88" s="104" t="e">
        <f>COMPUTING!A88</f>
        <v>#REF!</v>
      </c>
      <c r="B88" s="146" t="e">
        <f>COMPUTING!B88</f>
        <v>#REF!</v>
      </c>
      <c r="C88" s="105"/>
      <c r="D88" s="105"/>
      <c r="E88" s="105"/>
      <c r="F88" s="106">
        <f t="shared" si="5"/>
        <v>0</v>
      </c>
      <c r="G88" s="106">
        <f t="shared" si="6"/>
        <v>0</v>
      </c>
      <c r="H88" s="109"/>
      <c r="I88" s="107">
        <f t="shared" si="7"/>
        <v>0</v>
      </c>
      <c r="J88" s="106">
        <f t="shared" si="8"/>
        <v>0</v>
      </c>
      <c r="K88" s="107">
        <f>LOOKUP(J88,{0,65,70,75,80},{5,4,3,2,1})</f>
        <v>5</v>
      </c>
      <c r="L88" s="108" t="str">
        <f t="shared" si="9"/>
        <v>2nd</v>
      </c>
      <c r="M88" s="98"/>
    </row>
    <row r="89" spans="1:13">
      <c r="A89" s="104" t="e">
        <f>COMPUTING!A89</f>
        <v>#REF!</v>
      </c>
      <c r="B89" s="146" t="e">
        <f>COMPUTING!B89</f>
        <v>#REF!</v>
      </c>
      <c r="C89" s="105"/>
      <c r="D89" s="105"/>
      <c r="E89" s="105"/>
      <c r="F89" s="106">
        <f t="shared" si="5"/>
        <v>0</v>
      </c>
      <c r="G89" s="106">
        <f t="shared" si="6"/>
        <v>0</v>
      </c>
      <c r="H89" s="109"/>
      <c r="I89" s="107">
        <f t="shared" si="7"/>
        <v>0</v>
      </c>
      <c r="J89" s="106">
        <f t="shared" si="8"/>
        <v>0</v>
      </c>
      <c r="K89" s="107">
        <f>LOOKUP(J89,{0,65,70,75,80},{5,4,3,2,1})</f>
        <v>5</v>
      </c>
      <c r="L89" s="108" t="str">
        <f t="shared" si="9"/>
        <v>2nd</v>
      </c>
      <c r="M89" s="98"/>
    </row>
    <row r="90" spans="1:13">
      <c r="A90" s="104" t="e">
        <f>COMPUTING!A90</f>
        <v>#REF!</v>
      </c>
      <c r="B90" s="146" t="e">
        <f>COMPUTING!B90</f>
        <v>#REF!</v>
      </c>
      <c r="C90" s="105"/>
      <c r="D90" s="105"/>
      <c r="E90" s="105"/>
      <c r="F90" s="106">
        <f t="shared" si="5"/>
        <v>0</v>
      </c>
      <c r="G90" s="106">
        <f t="shared" si="6"/>
        <v>0</v>
      </c>
      <c r="H90" s="109"/>
      <c r="I90" s="107">
        <f t="shared" si="7"/>
        <v>0</v>
      </c>
      <c r="J90" s="106">
        <f t="shared" si="8"/>
        <v>0</v>
      </c>
      <c r="K90" s="107">
        <f>LOOKUP(J90,{0,65,70,75,80},{5,4,3,2,1})</f>
        <v>5</v>
      </c>
      <c r="L90" s="108" t="str">
        <f t="shared" si="9"/>
        <v>2nd</v>
      </c>
      <c r="M90" s="98"/>
    </row>
    <row r="91" spans="1:13">
      <c r="A91" s="104" t="e">
        <f>COMPUTING!A91</f>
        <v>#REF!</v>
      </c>
      <c r="B91" s="146" t="e">
        <f>COMPUTING!B91</f>
        <v>#REF!</v>
      </c>
      <c r="C91" s="105"/>
      <c r="D91" s="105"/>
      <c r="E91" s="105"/>
      <c r="F91" s="106">
        <f t="shared" si="5"/>
        <v>0</v>
      </c>
      <c r="G91" s="106">
        <f t="shared" si="6"/>
        <v>0</v>
      </c>
      <c r="H91" s="109"/>
      <c r="I91" s="107">
        <f t="shared" si="7"/>
        <v>0</v>
      </c>
      <c r="J91" s="106">
        <f t="shared" si="8"/>
        <v>0</v>
      </c>
      <c r="K91" s="107">
        <f>LOOKUP(J91,{0,65,70,75,80},{5,4,3,2,1})</f>
        <v>5</v>
      </c>
      <c r="L91" s="108" t="str">
        <f t="shared" si="9"/>
        <v>2nd</v>
      </c>
      <c r="M91" s="98"/>
    </row>
    <row r="92" spans="1:13">
      <c r="A92" s="104" t="e">
        <f>COMPUTING!A92</f>
        <v>#REF!</v>
      </c>
      <c r="B92" s="146" t="e">
        <f>COMPUTING!B92</f>
        <v>#REF!</v>
      </c>
      <c r="C92" s="105"/>
      <c r="D92" s="105"/>
      <c r="E92" s="105"/>
      <c r="F92" s="106">
        <f t="shared" si="5"/>
        <v>0</v>
      </c>
      <c r="G92" s="106">
        <f t="shared" si="6"/>
        <v>0</v>
      </c>
      <c r="H92" s="109"/>
      <c r="I92" s="107">
        <f t="shared" si="7"/>
        <v>0</v>
      </c>
      <c r="J92" s="106">
        <f t="shared" si="8"/>
        <v>0</v>
      </c>
      <c r="K92" s="107">
        <f>LOOKUP(J92,{0,65,70,75,80},{5,4,3,2,1})</f>
        <v>5</v>
      </c>
      <c r="L92" s="108" t="str">
        <f t="shared" si="9"/>
        <v>2nd</v>
      </c>
      <c r="M92" s="98"/>
    </row>
    <row r="93" spans="1:13">
      <c r="A93" s="104" t="e">
        <f>COMPUTING!A93</f>
        <v>#REF!</v>
      </c>
      <c r="B93" s="146" t="e">
        <f>COMPUTING!B93</f>
        <v>#REF!</v>
      </c>
      <c r="C93" s="105"/>
      <c r="D93" s="105"/>
      <c r="E93" s="105"/>
      <c r="F93" s="106">
        <f t="shared" si="5"/>
        <v>0</v>
      </c>
      <c r="G93" s="106">
        <f t="shared" si="6"/>
        <v>0</v>
      </c>
      <c r="H93" s="109"/>
      <c r="I93" s="107">
        <f t="shared" si="7"/>
        <v>0</v>
      </c>
      <c r="J93" s="106">
        <f t="shared" si="8"/>
        <v>0</v>
      </c>
      <c r="K93" s="107">
        <f>LOOKUP(J93,{0,65,70,75,80},{5,4,3,2,1})</f>
        <v>5</v>
      </c>
      <c r="L93" s="108" t="str">
        <f t="shared" si="9"/>
        <v>2nd</v>
      </c>
      <c r="M93" s="98"/>
    </row>
    <row r="94" spans="1:13">
      <c r="A94" s="104" t="e">
        <f>COMPUTING!A94</f>
        <v>#REF!</v>
      </c>
      <c r="B94" s="146" t="e">
        <f>COMPUTING!B94</f>
        <v>#REF!</v>
      </c>
      <c r="C94" s="105"/>
      <c r="D94" s="105"/>
      <c r="E94" s="105"/>
      <c r="F94" s="106">
        <f t="shared" si="5"/>
        <v>0</v>
      </c>
      <c r="G94" s="106">
        <f t="shared" si="6"/>
        <v>0</v>
      </c>
      <c r="H94" s="109"/>
      <c r="I94" s="107">
        <f t="shared" si="7"/>
        <v>0</v>
      </c>
      <c r="J94" s="106">
        <f t="shared" si="8"/>
        <v>0</v>
      </c>
      <c r="K94" s="107">
        <f>LOOKUP(J94,{0,65,70,75,80},{5,4,3,2,1})</f>
        <v>5</v>
      </c>
      <c r="L94" s="108" t="str">
        <f t="shared" si="9"/>
        <v>2nd</v>
      </c>
      <c r="M94" s="98"/>
    </row>
    <row r="95" spans="1:13">
      <c r="A95" s="104" t="e">
        <f>COMPUTING!A95</f>
        <v>#REF!</v>
      </c>
      <c r="B95" s="146" t="e">
        <f>COMPUTING!B95</f>
        <v>#REF!</v>
      </c>
      <c r="C95" s="105"/>
      <c r="D95" s="105"/>
      <c r="E95" s="105"/>
      <c r="F95" s="106">
        <f t="shared" si="5"/>
        <v>0</v>
      </c>
      <c r="G95" s="106">
        <f t="shared" si="6"/>
        <v>0</v>
      </c>
      <c r="H95" s="109"/>
      <c r="I95" s="107">
        <f t="shared" si="7"/>
        <v>0</v>
      </c>
      <c r="J95" s="106">
        <f t="shared" si="8"/>
        <v>0</v>
      </c>
      <c r="K95" s="107">
        <f>LOOKUP(J95,{0,65,70,75,80},{5,4,3,2,1})</f>
        <v>5</v>
      </c>
      <c r="L95" s="108" t="str">
        <f t="shared" si="9"/>
        <v>2nd</v>
      </c>
      <c r="M95" s="98"/>
    </row>
    <row r="96" spans="1:13">
      <c r="A96" s="104" t="e">
        <f>COMPUTING!A96</f>
        <v>#REF!</v>
      </c>
      <c r="B96" s="146" t="e">
        <f>COMPUTING!B96</f>
        <v>#REF!</v>
      </c>
      <c r="C96" s="105"/>
      <c r="D96" s="105"/>
      <c r="E96" s="105"/>
      <c r="F96" s="106">
        <f t="shared" si="5"/>
        <v>0</v>
      </c>
      <c r="G96" s="106">
        <f t="shared" si="6"/>
        <v>0</v>
      </c>
      <c r="H96" s="109"/>
      <c r="I96" s="107">
        <f t="shared" si="7"/>
        <v>0</v>
      </c>
      <c r="J96" s="106">
        <f t="shared" si="8"/>
        <v>0</v>
      </c>
      <c r="K96" s="107">
        <f>LOOKUP(J96,{0,65,70,75,80},{5,4,3,2,1})</f>
        <v>5</v>
      </c>
      <c r="L96" s="108" t="str">
        <f t="shared" si="9"/>
        <v>2nd</v>
      </c>
      <c r="M96" s="98"/>
    </row>
    <row r="97" spans="1:13">
      <c r="A97" s="104" t="e">
        <f>COMPUTING!A97</f>
        <v>#REF!</v>
      </c>
      <c r="B97" s="146" t="e">
        <f>COMPUTING!B97</f>
        <v>#REF!</v>
      </c>
      <c r="C97" s="105"/>
      <c r="D97" s="105"/>
      <c r="E97" s="105"/>
      <c r="F97" s="106">
        <f t="shared" si="5"/>
        <v>0</v>
      </c>
      <c r="G97" s="106">
        <f t="shared" si="6"/>
        <v>0</v>
      </c>
      <c r="H97" s="109"/>
      <c r="I97" s="107">
        <f t="shared" si="7"/>
        <v>0</v>
      </c>
      <c r="J97" s="106">
        <f t="shared" si="8"/>
        <v>0</v>
      </c>
      <c r="K97" s="107">
        <f>LOOKUP(J97,{0,65,70,75,80},{5,4,3,2,1})</f>
        <v>5</v>
      </c>
      <c r="L97" s="108" t="str">
        <f t="shared" si="9"/>
        <v>2nd</v>
      </c>
      <c r="M97" s="98"/>
    </row>
    <row r="98" spans="1:13">
      <c r="A98" s="104" t="e">
        <f>COMPUTING!A98</f>
        <v>#REF!</v>
      </c>
      <c r="B98" s="146" t="e">
        <f>COMPUTING!B98</f>
        <v>#REF!</v>
      </c>
      <c r="C98" s="105"/>
      <c r="D98" s="105"/>
      <c r="E98" s="105"/>
      <c r="F98" s="106">
        <f t="shared" si="5"/>
        <v>0</v>
      </c>
      <c r="G98" s="106">
        <f t="shared" si="6"/>
        <v>0</v>
      </c>
      <c r="H98" s="109"/>
      <c r="I98" s="107">
        <f t="shared" si="7"/>
        <v>0</v>
      </c>
      <c r="J98" s="106">
        <f t="shared" si="8"/>
        <v>0</v>
      </c>
      <c r="K98" s="107">
        <f>LOOKUP(J98,{0,65,70,75,80},{5,4,3,2,1})</f>
        <v>5</v>
      </c>
      <c r="L98" s="108" t="str">
        <f t="shared" si="9"/>
        <v>2nd</v>
      </c>
      <c r="M98" s="98"/>
    </row>
    <row r="99" spans="1:13">
      <c r="A99" s="104" t="e">
        <f>COMPUTING!A99</f>
        <v>#REF!</v>
      </c>
      <c r="B99" s="146" t="e">
        <f>COMPUTING!B99</f>
        <v>#REF!</v>
      </c>
      <c r="C99" s="105"/>
      <c r="D99" s="105"/>
      <c r="E99" s="105"/>
      <c r="F99" s="106">
        <f t="shared" si="5"/>
        <v>0</v>
      </c>
      <c r="G99" s="106">
        <f t="shared" si="6"/>
        <v>0</v>
      </c>
      <c r="H99" s="109"/>
      <c r="I99" s="107">
        <f t="shared" si="7"/>
        <v>0</v>
      </c>
      <c r="J99" s="106">
        <f t="shared" si="8"/>
        <v>0</v>
      </c>
      <c r="K99" s="107">
        <f>LOOKUP(J99,{0,65,70,75,80},{5,4,3,2,1})</f>
        <v>5</v>
      </c>
      <c r="L99" s="108" t="str">
        <f t="shared" si="9"/>
        <v>2nd</v>
      </c>
      <c r="M99" s="98"/>
    </row>
    <row r="100" spans="1:13">
      <c r="A100" s="104" t="e">
        <f>COMPUTING!A100</f>
        <v>#REF!</v>
      </c>
      <c r="B100" s="146" t="e">
        <f>COMPUTING!B100</f>
        <v>#REF!</v>
      </c>
      <c r="C100" s="105"/>
      <c r="D100" s="105"/>
      <c r="E100" s="105"/>
      <c r="F100" s="106">
        <f t="shared" si="5"/>
        <v>0</v>
      </c>
      <c r="G100" s="106">
        <f t="shared" si="6"/>
        <v>0</v>
      </c>
      <c r="H100" s="109"/>
      <c r="I100" s="107">
        <f t="shared" si="7"/>
        <v>0</v>
      </c>
      <c r="J100" s="106">
        <f t="shared" si="8"/>
        <v>0</v>
      </c>
      <c r="K100" s="107">
        <f>LOOKUP(J100,{0,65,70,75,80},{5,4,3,2,1})</f>
        <v>5</v>
      </c>
      <c r="L100" s="108" t="str">
        <f t="shared" si="9"/>
        <v>2nd</v>
      </c>
      <c r="M100" s="98"/>
    </row>
    <row r="101" spans="1:13">
      <c r="A101" s="104" t="e">
        <f>COMPUTING!A101</f>
        <v>#REF!</v>
      </c>
      <c r="B101" s="146" t="e">
        <f>COMPUTING!B101</f>
        <v>#REF!</v>
      </c>
      <c r="C101" s="105"/>
      <c r="D101" s="105"/>
      <c r="E101" s="105"/>
      <c r="F101" s="106">
        <f t="shared" si="5"/>
        <v>0</v>
      </c>
      <c r="G101" s="106">
        <f t="shared" si="6"/>
        <v>0</v>
      </c>
      <c r="H101" s="109"/>
      <c r="I101" s="107">
        <f t="shared" si="7"/>
        <v>0</v>
      </c>
      <c r="J101" s="106">
        <f t="shared" si="8"/>
        <v>0</v>
      </c>
      <c r="K101" s="107">
        <f>LOOKUP(J101,{0,65,70,75,80},{5,4,3,2,1})</f>
        <v>5</v>
      </c>
      <c r="L101" s="108" t="str">
        <f t="shared" si="9"/>
        <v>2nd</v>
      </c>
      <c r="M101" s="98"/>
    </row>
    <row r="102" spans="1:13" ht="16.5" thickBot="1">
      <c r="A102" s="110" t="e">
        <f>COMPUTING!A102</f>
        <v>#REF!</v>
      </c>
      <c r="B102" s="147" t="e">
        <f>COMPUTING!B102</f>
        <v>#REF!</v>
      </c>
      <c r="C102" s="111"/>
      <c r="D102" s="111"/>
      <c r="E102" s="111"/>
      <c r="F102" s="112">
        <f t="shared" si="5"/>
        <v>0</v>
      </c>
      <c r="G102" s="112">
        <f t="shared" si="6"/>
        <v>0</v>
      </c>
      <c r="H102" s="113"/>
      <c r="I102" s="114">
        <f t="shared" si="7"/>
        <v>0</v>
      </c>
      <c r="J102" s="112">
        <f t="shared" si="8"/>
        <v>0</v>
      </c>
      <c r="K102" s="114">
        <f>LOOKUP(J102,{0,65,70,75,80},{5,4,3,2,1})</f>
        <v>5</v>
      </c>
      <c r="L102" s="115" t="str">
        <f t="shared" si="9"/>
        <v>2nd</v>
      </c>
      <c r="M102" s="98"/>
    </row>
  </sheetData>
  <sheetProtection sheet="1" objects="1" scenarios="1"/>
  <mergeCells count="7">
    <mergeCell ref="N2:O2"/>
    <mergeCell ref="N4:O4"/>
    <mergeCell ref="A1:A2"/>
    <mergeCell ref="B1:B2"/>
    <mergeCell ref="K1:K2"/>
    <mergeCell ref="L1:L2"/>
    <mergeCell ref="N3:O3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102"/>
  <sheetViews>
    <sheetView showGridLines="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L10" sqref="L10"/>
    </sheetView>
  </sheetViews>
  <sheetFormatPr defaultRowHeight="15.75"/>
  <cols>
    <col min="1" max="1" width="7" style="97" bestFit="1" customWidth="1"/>
    <col min="2" max="2" width="30.5" style="142" customWidth="1"/>
    <col min="3" max="3" width="8" style="24" bestFit="1" customWidth="1"/>
    <col min="4" max="4" width="9.375" style="24" bestFit="1" customWidth="1"/>
    <col min="5" max="5" width="8" style="24" bestFit="1" customWidth="1"/>
    <col min="6" max="6" width="6.25" style="50" bestFit="1" customWidth="1"/>
    <col min="7" max="7" width="7.125" style="50" bestFit="1" customWidth="1"/>
    <col min="8" max="8" width="10.625" style="24" bestFit="1" customWidth="1"/>
    <col min="9" max="9" width="7.125" style="50" bestFit="1" customWidth="1"/>
    <col min="10" max="10" width="9.25" style="50" bestFit="1" customWidth="1"/>
    <col min="11" max="11" width="6.625" style="50" bestFit="1" customWidth="1"/>
    <col min="12" max="12" width="5.875" style="50" customWidth="1"/>
    <col min="13" max="13" width="1.5" style="24" customWidth="1"/>
    <col min="14" max="16384" width="9" style="24"/>
  </cols>
  <sheetData>
    <row r="1" spans="1:15" ht="36" customHeight="1">
      <c r="A1" s="235" t="s">
        <v>50</v>
      </c>
      <c r="B1" s="233" t="s">
        <v>3</v>
      </c>
      <c r="C1" s="116" t="s">
        <v>118</v>
      </c>
      <c r="D1" s="116" t="s">
        <v>119</v>
      </c>
      <c r="E1" s="116" t="s">
        <v>118</v>
      </c>
      <c r="F1" s="116" t="s">
        <v>0</v>
      </c>
      <c r="G1" s="116" t="s">
        <v>120</v>
      </c>
      <c r="H1" s="116" t="s">
        <v>52</v>
      </c>
      <c r="I1" s="116" t="s">
        <v>120</v>
      </c>
      <c r="J1" s="117" t="s">
        <v>121</v>
      </c>
      <c r="K1" s="235" t="s">
        <v>122</v>
      </c>
      <c r="L1" s="239" t="s">
        <v>53</v>
      </c>
      <c r="M1" s="98"/>
    </row>
    <row r="2" spans="1:15" ht="16.5" thickBot="1">
      <c r="A2" s="236"/>
      <c r="B2" s="234"/>
      <c r="C2" s="118" t="s">
        <v>123</v>
      </c>
      <c r="D2" s="118" t="s">
        <v>124</v>
      </c>
      <c r="E2" s="118" t="s">
        <v>125</v>
      </c>
      <c r="F2" s="119">
        <v>100</v>
      </c>
      <c r="G2" s="120" t="s">
        <v>126</v>
      </c>
      <c r="H2" s="118" t="s">
        <v>127</v>
      </c>
      <c r="I2" s="120" t="s">
        <v>126</v>
      </c>
      <c r="J2" s="121" t="s">
        <v>128</v>
      </c>
      <c r="K2" s="236"/>
      <c r="L2" s="240"/>
      <c r="M2" s="98"/>
      <c r="N2" s="237" t="s">
        <v>59</v>
      </c>
      <c r="O2" s="237"/>
    </row>
    <row r="3" spans="1:15">
      <c r="A3" s="99">
        <f>'SIGN LANG'!A3</f>
        <v>1</v>
      </c>
      <c r="B3" s="145" t="str">
        <f>'SIGN LANG'!B3</f>
        <v>Jacob</v>
      </c>
      <c r="C3" s="100"/>
      <c r="D3" s="100"/>
      <c r="E3" s="100">
        <v>38</v>
      </c>
      <c r="F3" s="101">
        <f>SUM(C3,D3,E3)</f>
        <v>38</v>
      </c>
      <c r="G3" s="101">
        <f>F3/100*50</f>
        <v>19</v>
      </c>
      <c r="H3" s="100">
        <v>40</v>
      </c>
      <c r="I3" s="102">
        <f>H3/100*50</f>
        <v>20</v>
      </c>
      <c r="J3" s="101">
        <f>I3+G3</f>
        <v>39</v>
      </c>
      <c r="K3" s="102">
        <f>LOOKUP(J3,{0,65,70,75,80},{5,4,3,2,1})</f>
        <v>5</v>
      </c>
      <c r="L3" s="103" t="str">
        <f>CHOOSE(RANK(J3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1st</v>
      </c>
      <c r="M3" s="98"/>
      <c r="N3" s="238">
        <f>SUBJECTS!C11</f>
        <v>0</v>
      </c>
      <c r="O3" s="238"/>
    </row>
    <row r="4" spans="1:15">
      <c r="A4" s="104">
        <f>'SIGN LANG'!A4</f>
        <v>2</v>
      </c>
      <c r="B4" s="146" t="str">
        <f>'SIGN LANG'!B4</f>
        <v>BBBBBBBB NNNNNN LLLLLLLLLL</v>
      </c>
      <c r="C4" s="105"/>
      <c r="D4" s="105"/>
      <c r="E4" s="105"/>
      <c r="F4" s="106">
        <f t="shared" ref="F4:F67" si="0">SUM(C4,D4,E4)</f>
        <v>0</v>
      </c>
      <c r="G4" s="106">
        <f t="shared" ref="G4:G67" si="1">F4/100*50</f>
        <v>0</v>
      </c>
      <c r="H4" s="105"/>
      <c r="I4" s="107">
        <f t="shared" ref="I4:I67" si="2">H4/100*50</f>
        <v>0</v>
      </c>
      <c r="J4" s="106">
        <f t="shared" ref="J4:J67" si="3">I4+G4</f>
        <v>0</v>
      </c>
      <c r="K4" s="107">
        <f>LOOKUP(J4,{0,65,70,75,80},{5,4,3,2,1})</f>
        <v>5</v>
      </c>
      <c r="L4" s="108" t="str">
        <f t="shared" ref="L4:L67" si="4">CHOOSE(RANK(J4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4" s="98"/>
    </row>
    <row r="5" spans="1:15">
      <c r="A5" s="104">
        <f>'SIGN LANG'!A5</f>
        <v>3</v>
      </c>
      <c r="B5" s="146" t="str">
        <f>'SIGN LANG'!B5</f>
        <v>mimi</v>
      </c>
      <c r="C5" s="105"/>
      <c r="D5" s="105"/>
      <c r="E5" s="105"/>
      <c r="F5" s="106">
        <f t="shared" si="0"/>
        <v>0</v>
      </c>
      <c r="G5" s="106">
        <f t="shared" si="1"/>
        <v>0</v>
      </c>
      <c r="H5" s="109"/>
      <c r="I5" s="107">
        <f t="shared" si="2"/>
        <v>0</v>
      </c>
      <c r="J5" s="106">
        <f t="shared" si="3"/>
        <v>0</v>
      </c>
      <c r="K5" s="107">
        <f>LOOKUP(J5,{0,65,70,75,80},{5,4,3,2,1})</f>
        <v>5</v>
      </c>
      <c r="L5" s="108" t="str">
        <f t="shared" si="4"/>
        <v>2nd</v>
      </c>
      <c r="M5" s="98"/>
      <c r="N5" s="70"/>
      <c r="O5" s="70"/>
    </row>
    <row r="6" spans="1:15">
      <c r="A6" s="104">
        <f>'SIGN LANG'!A6</f>
        <v>4</v>
      </c>
      <c r="B6" s="146" t="str">
        <f>'SIGN LANG'!B6</f>
        <v>POPE BEN TERN</v>
      </c>
      <c r="C6" s="105"/>
      <c r="D6" s="105"/>
      <c r="E6" s="105"/>
      <c r="F6" s="106">
        <f t="shared" si="0"/>
        <v>0</v>
      </c>
      <c r="G6" s="106">
        <f t="shared" si="1"/>
        <v>0</v>
      </c>
      <c r="H6" s="109"/>
      <c r="I6" s="107">
        <f t="shared" si="2"/>
        <v>0</v>
      </c>
      <c r="J6" s="106">
        <f t="shared" si="3"/>
        <v>0</v>
      </c>
      <c r="K6" s="107">
        <f>LOOKUP(J6,{0,65,70,75,80},{5,4,3,2,1})</f>
        <v>5</v>
      </c>
      <c r="L6" s="108" t="str">
        <f t="shared" si="4"/>
        <v>2nd</v>
      </c>
      <c r="M6" s="98"/>
      <c r="N6" s="70"/>
      <c r="O6" s="70"/>
    </row>
    <row r="7" spans="1:15">
      <c r="A7" s="104" t="e">
        <f>'SIGN LANG'!A7</f>
        <v>#REF!</v>
      </c>
      <c r="B7" s="146" t="e">
        <f>'SIGN LANG'!B7</f>
        <v>#REF!</v>
      </c>
      <c r="C7" s="105"/>
      <c r="D7" s="105"/>
      <c r="E7" s="105"/>
      <c r="F7" s="106">
        <f t="shared" si="0"/>
        <v>0</v>
      </c>
      <c r="G7" s="106">
        <f t="shared" si="1"/>
        <v>0</v>
      </c>
      <c r="H7" s="109"/>
      <c r="I7" s="107">
        <f t="shared" si="2"/>
        <v>0</v>
      </c>
      <c r="J7" s="106">
        <f t="shared" si="3"/>
        <v>0</v>
      </c>
      <c r="K7" s="107">
        <f>LOOKUP(J7,{0,65,70,75,80},{5,4,3,2,1})</f>
        <v>5</v>
      </c>
      <c r="L7" s="108" t="str">
        <f t="shared" si="4"/>
        <v>2nd</v>
      </c>
      <c r="M7" s="98"/>
      <c r="N7" s="70"/>
      <c r="O7" s="70"/>
    </row>
    <row r="8" spans="1:15">
      <c r="A8" s="104" t="e">
        <f>'SIGN LANG'!A8</f>
        <v>#REF!</v>
      </c>
      <c r="B8" s="146" t="e">
        <f>'SIGN LANG'!B8</f>
        <v>#REF!</v>
      </c>
      <c r="C8" s="105"/>
      <c r="D8" s="105"/>
      <c r="E8" s="105"/>
      <c r="F8" s="106">
        <f t="shared" si="0"/>
        <v>0</v>
      </c>
      <c r="G8" s="106">
        <f t="shared" si="1"/>
        <v>0</v>
      </c>
      <c r="H8" s="109"/>
      <c r="I8" s="107">
        <f t="shared" si="2"/>
        <v>0</v>
      </c>
      <c r="J8" s="106">
        <f t="shared" si="3"/>
        <v>0</v>
      </c>
      <c r="K8" s="107">
        <f>LOOKUP(J8,{0,65,70,75,80},{5,4,3,2,1})</f>
        <v>5</v>
      </c>
      <c r="L8" s="108" t="str">
        <f t="shared" si="4"/>
        <v>2nd</v>
      </c>
      <c r="M8" s="98"/>
      <c r="N8" s="70"/>
      <c r="O8" s="70"/>
    </row>
    <row r="9" spans="1:15">
      <c r="A9" s="104" t="e">
        <f>'SIGN LANG'!A9</f>
        <v>#REF!</v>
      </c>
      <c r="B9" s="146" t="e">
        <f>'SIGN LANG'!B9</f>
        <v>#REF!</v>
      </c>
      <c r="C9" s="105"/>
      <c r="D9" s="105"/>
      <c r="E9" s="105"/>
      <c r="F9" s="106">
        <f t="shared" si="0"/>
        <v>0</v>
      </c>
      <c r="G9" s="106">
        <f t="shared" si="1"/>
        <v>0</v>
      </c>
      <c r="H9" s="109"/>
      <c r="I9" s="107">
        <f t="shared" si="2"/>
        <v>0</v>
      </c>
      <c r="J9" s="106">
        <f t="shared" si="3"/>
        <v>0</v>
      </c>
      <c r="K9" s="107">
        <f>LOOKUP(J9,{0,65,70,75,80},{5,4,3,2,1})</f>
        <v>5</v>
      </c>
      <c r="L9" s="108" t="str">
        <f t="shared" si="4"/>
        <v>2nd</v>
      </c>
      <c r="M9" s="98"/>
      <c r="N9" s="237"/>
      <c r="O9" s="237"/>
    </row>
    <row r="10" spans="1:15">
      <c r="A10" s="104" t="e">
        <f>'SIGN LANG'!A10</f>
        <v>#REF!</v>
      </c>
      <c r="B10" s="146" t="e">
        <f>'SIGN LANG'!B10</f>
        <v>#REF!</v>
      </c>
      <c r="C10" s="105"/>
      <c r="D10" s="105"/>
      <c r="E10" s="105"/>
      <c r="F10" s="106">
        <f t="shared" si="0"/>
        <v>0</v>
      </c>
      <c r="G10" s="106">
        <f t="shared" si="1"/>
        <v>0</v>
      </c>
      <c r="H10" s="109"/>
      <c r="I10" s="107">
        <f t="shared" si="2"/>
        <v>0</v>
      </c>
      <c r="J10" s="106">
        <f t="shared" si="3"/>
        <v>0</v>
      </c>
      <c r="K10" s="107">
        <f>LOOKUP(J10,{0,65,70,75,80},{5,4,3,2,1})</f>
        <v>5</v>
      </c>
      <c r="L10" s="108" t="str">
        <f t="shared" si="4"/>
        <v>2nd</v>
      </c>
      <c r="M10" s="98"/>
    </row>
    <row r="11" spans="1:15">
      <c r="A11" s="104" t="e">
        <f>'SIGN LANG'!A11</f>
        <v>#REF!</v>
      </c>
      <c r="B11" s="146" t="e">
        <f>'SIGN LANG'!B11</f>
        <v>#REF!</v>
      </c>
      <c r="C11" s="105"/>
      <c r="D11" s="105"/>
      <c r="E11" s="105"/>
      <c r="F11" s="106">
        <f t="shared" si="0"/>
        <v>0</v>
      </c>
      <c r="G11" s="106">
        <f t="shared" si="1"/>
        <v>0</v>
      </c>
      <c r="H11" s="109"/>
      <c r="I11" s="107">
        <f t="shared" si="2"/>
        <v>0</v>
      </c>
      <c r="J11" s="106">
        <f t="shared" si="3"/>
        <v>0</v>
      </c>
      <c r="K11" s="107">
        <f>LOOKUP(J11,{0,65,70,75,80},{5,4,3,2,1})</f>
        <v>5</v>
      </c>
      <c r="L11" s="108" t="str">
        <f t="shared" si="4"/>
        <v>2nd</v>
      </c>
      <c r="M11" s="98"/>
    </row>
    <row r="12" spans="1:15">
      <c r="A12" s="104" t="e">
        <f>'SIGN LANG'!A12</f>
        <v>#REF!</v>
      </c>
      <c r="B12" s="146" t="e">
        <f>'SIGN LANG'!B12</f>
        <v>#REF!</v>
      </c>
      <c r="C12" s="105"/>
      <c r="D12" s="105"/>
      <c r="E12" s="105"/>
      <c r="F12" s="106">
        <f t="shared" si="0"/>
        <v>0</v>
      </c>
      <c r="G12" s="106">
        <f t="shared" si="1"/>
        <v>0</v>
      </c>
      <c r="H12" s="109"/>
      <c r="I12" s="107">
        <f t="shared" si="2"/>
        <v>0</v>
      </c>
      <c r="J12" s="106">
        <f t="shared" si="3"/>
        <v>0</v>
      </c>
      <c r="K12" s="107">
        <f>LOOKUP(J12,{0,65,70,75,80},{5,4,3,2,1})</f>
        <v>5</v>
      </c>
      <c r="L12" s="108" t="str">
        <f t="shared" si="4"/>
        <v>2nd</v>
      </c>
      <c r="M12" s="98"/>
    </row>
    <row r="13" spans="1:15">
      <c r="A13" s="104" t="e">
        <f>'SIGN LANG'!A13</f>
        <v>#REF!</v>
      </c>
      <c r="B13" s="146" t="e">
        <f>'SIGN LANG'!B13</f>
        <v>#REF!</v>
      </c>
      <c r="C13" s="105"/>
      <c r="D13" s="105"/>
      <c r="E13" s="105"/>
      <c r="F13" s="106">
        <f t="shared" si="0"/>
        <v>0</v>
      </c>
      <c r="G13" s="106">
        <f t="shared" si="1"/>
        <v>0</v>
      </c>
      <c r="H13" s="109"/>
      <c r="I13" s="107">
        <f t="shared" si="2"/>
        <v>0</v>
      </c>
      <c r="J13" s="106">
        <f t="shared" si="3"/>
        <v>0</v>
      </c>
      <c r="K13" s="107">
        <f>LOOKUP(J13,{0,65,70,75,80},{5,4,3,2,1})</f>
        <v>5</v>
      </c>
      <c r="L13" s="108" t="str">
        <f t="shared" si="4"/>
        <v>2nd</v>
      </c>
      <c r="M13" s="98"/>
    </row>
    <row r="14" spans="1:15">
      <c r="A14" s="104" t="e">
        <f>'SIGN LANG'!A14</f>
        <v>#REF!</v>
      </c>
      <c r="B14" s="146" t="e">
        <f>'SIGN LANG'!B14</f>
        <v>#REF!</v>
      </c>
      <c r="C14" s="105"/>
      <c r="D14" s="105"/>
      <c r="E14" s="105"/>
      <c r="F14" s="106">
        <f t="shared" si="0"/>
        <v>0</v>
      </c>
      <c r="G14" s="106">
        <f t="shared" si="1"/>
        <v>0</v>
      </c>
      <c r="H14" s="109"/>
      <c r="I14" s="107">
        <f t="shared" si="2"/>
        <v>0</v>
      </c>
      <c r="J14" s="106">
        <f t="shared" si="3"/>
        <v>0</v>
      </c>
      <c r="K14" s="107">
        <f>LOOKUP(J14,{0,65,70,75,80},{5,4,3,2,1})</f>
        <v>5</v>
      </c>
      <c r="L14" s="108" t="str">
        <f t="shared" si="4"/>
        <v>2nd</v>
      </c>
      <c r="M14" s="98"/>
    </row>
    <row r="15" spans="1:15">
      <c r="A15" s="104" t="e">
        <f>'SIGN LANG'!A15</f>
        <v>#REF!</v>
      </c>
      <c r="B15" s="146" t="e">
        <f>'SIGN LANG'!B15</f>
        <v>#REF!</v>
      </c>
      <c r="C15" s="105"/>
      <c r="D15" s="105"/>
      <c r="E15" s="105"/>
      <c r="F15" s="106">
        <f t="shared" si="0"/>
        <v>0</v>
      </c>
      <c r="G15" s="106">
        <f t="shared" si="1"/>
        <v>0</v>
      </c>
      <c r="H15" s="109"/>
      <c r="I15" s="107">
        <f t="shared" si="2"/>
        <v>0</v>
      </c>
      <c r="J15" s="106">
        <f t="shared" si="3"/>
        <v>0</v>
      </c>
      <c r="K15" s="107">
        <f>LOOKUP(J15,{0,65,70,75,80},{5,4,3,2,1})</f>
        <v>5</v>
      </c>
      <c r="L15" s="108" t="str">
        <f t="shared" si="4"/>
        <v>2nd</v>
      </c>
      <c r="M15" s="98"/>
    </row>
    <row r="16" spans="1:15">
      <c r="A16" s="104" t="e">
        <f>'SIGN LANG'!A16</f>
        <v>#REF!</v>
      </c>
      <c r="B16" s="146" t="e">
        <f>'SIGN LANG'!B16</f>
        <v>#REF!</v>
      </c>
      <c r="C16" s="105"/>
      <c r="D16" s="105"/>
      <c r="E16" s="105"/>
      <c r="F16" s="106">
        <f t="shared" si="0"/>
        <v>0</v>
      </c>
      <c r="G16" s="106">
        <f t="shared" si="1"/>
        <v>0</v>
      </c>
      <c r="H16" s="109"/>
      <c r="I16" s="107">
        <f t="shared" si="2"/>
        <v>0</v>
      </c>
      <c r="J16" s="106">
        <f t="shared" si="3"/>
        <v>0</v>
      </c>
      <c r="K16" s="107">
        <f>LOOKUP(J16,{0,65,70,75,80},{5,4,3,2,1})</f>
        <v>5</v>
      </c>
      <c r="L16" s="108" t="str">
        <f t="shared" si="4"/>
        <v>2nd</v>
      </c>
      <c r="M16" s="98"/>
    </row>
    <row r="17" spans="1:13">
      <c r="A17" s="104" t="e">
        <f>'SIGN LANG'!A17</f>
        <v>#REF!</v>
      </c>
      <c r="B17" s="146" t="e">
        <f>'SIGN LANG'!B17</f>
        <v>#REF!</v>
      </c>
      <c r="C17" s="105"/>
      <c r="D17" s="105"/>
      <c r="E17" s="105"/>
      <c r="F17" s="106">
        <f t="shared" si="0"/>
        <v>0</v>
      </c>
      <c r="G17" s="106">
        <f t="shared" si="1"/>
        <v>0</v>
      </c>
      <c r="H17" s="109"/>
      <c r="I17" s="107">
        <f t="shared" si="2"/>
        <v>0</v>
      </c>
      <c r="J17" s="106">
        <f t="shared" si="3"/>
        <v>0</v>
      </c>
      <c r="K17" s="107">
        <f>LOOKUP(J17,{0,65,70,75,80},{5,4,3,2,1})</f>
        <v>5</v>
      </c>
      <c r="L17" s="108" t="str">
        <f t="shared" si="4"/>
        <v>2nd</v>
      </c>
      <c r="M17" s="98"/>
    </row>
    <row r="18" spans="1:13">
      <c r="A18" s="104" t="e">
        <f>'SIGN LANG'!A18</f>
        <v>#REF!</v>
      </c>
      <c r="B18" s="146" t="e">
        <f>'SIGN LANG'!B18</f>
        <v>#REF!</v>
      </c>
      <c r="C18" s="105"/>
      <c r="D18" s="105"/>
      <c r="E18" s="105"/>
      <c r="F18" s="106">
        <f t="shared" si="0"/>
        <v>0</v>
      </c>
      <c r="G18" s="106">
        <f t="shared" si="1"/>
        <v>0</v>
      </c>
      <c r="H18" s="109"/>
      <c r="I18" s="107">
        <f t="shared" si="2"/>
        <v>0</v>
      </c>
      <c r="J18" s="106">
        <f t="shared" si="3"/>
        <v>0</v>
      </c>
      <c r="K18" s="107">
        <f>LOOKUP(J18,{0,65,70,75,80},{5,4,3,2,1})</f>
        <v>5</v>
      </c>
      <c r="L18" s="108" t="str">
        <f t="shared" si="4"/>
        <v>2nd</v>
      </c>
      <c r="M18" s="98"/>
    </row>
    <row r="19" spans="1:13">
      <c r="A19" s="104" t="e">
        <f>'SIGN LANG'!A19</f>
        <v>#REF!</v>
      </c>
      <c r="B19" s="146" t="e">
        <f>'SIGN LANG'!B19</f>
        <v>#REF!</v>
      </c>
      <c r="C19" s="105"/>
      <c r="D19" s="105"/>
      <c r="E19" s="105"/>
      <c r="F19" s="106">
        <f t="shared" si="0"/>
        <v>0</v>
      </c>
      <c r="G19" s="106">
        <f t="shared" si="1"/>
        <v>0</v>
      </c>
      <c r="H19" s="109"/>
      <c r="I19" s="107">
        <f t="shared" si="2"/>
        <v>0</v>
      </c>
      <c r="J19" s="106">
        <f t="shared" si="3"/>
        <v>0</v>
      </c>
      <c r="K19" s="107">
        <f>LOOKUP(J19,{0,65,70,75,80},{5,4,3,2,1})</f>
        <v>5</v>
      </c>
      <c r="L19" s="108" t="str">
        <f t="shared" si="4"/>
        <v>2nd</v>
      </c>
      <c r="M19" s="98"/>
    </row>
    <row r="20" spans="1:13">
      <c r="A20" s="104" t="e">
        <f>'SIGN LANG'!A20</f>
        <v>#REF!</v>
      </c>
      <c r="B20" s="146" t="e">
        <f>'SIGN LANG'!B20</f>
        <v>#REF!</v>
      </c>
      <c r="C20" s="105"/>
      <c r="D20" s="105"/>
      <c r="E20" s="105"/>
      <c r="F20" s="106">
        <f t="shared" si="0"/>
        <v>0</v>
      </c>
      <c r="G20" s="106">
        <f t="shared" si="1"/>
        <v>0</v>
      </c>
      <c r="H20" s="109"/>
      <c r="I20" s="107">
        <f t="shared" si="2"/>
        <v>0</v>
      </c>
      <c r="J20" s="106">
        <f t="shared" si="3"/>
        <v>0</v>
      </c>
      <c r="K20" s="107">
        <f>LOOKUP(J20,{0,65,70,75,80},{5,4,3,2,1})</f>
        <v>5</v>
      </c>
      <c r="L20" s="108" t="str">
        <f t="shared" si="4"/>
        <v>2nd</v>
      </c>
      <c r="M20" s="98"/>
    </row>
    <row r="21" spans="1:13">
      <c r="A21" s="104" t="e">
        <f>'SIGN LANG'!A21</f>
        <v>#REF!</v>
      </c>
      <c r="B21" s="146" t="e">
        <f>'SIGN LANG'!B21</f>
        <v>#REF!</v>
      </c>
      <c r="C21" s="105"/>
      <c r="D21" s="105"/>
      <c r="E21" s="105"/>
      <c r="F21" s="106">
        <f t="shared" si="0"/>
        <v>0</v>
      </c>
      <c r="G21" s="106">
        <f t="shared" si="1"/>
        <v>0</v>
      </c>
      <c r="H21" s="109"/>
      <c r="I21" s="107">
        <f t="shared" si="2"/>
        <v>0</v>
      </c>
      <c r="J21" s="106">
        <f t="shared" si="3"/>
        <v>0</v>
      </c>
      <c r="K21" s="107">
        <f>LOOKUP(J21,{0,65,70,75,80},{5,4,3,2,1})</f>
        <v>5</v>
      </c>
      <c r="L21" s="108" t="str">
        <f t="shared" si="4"/>
        <v>2nd</v>
      </c>
      <c r="M21" s="98"/>
    </row>
    <row r="22" spans="1:13">
      <c r="A22" s="104" t="e">
        <f>'SIGN LANG'!A22</f>
        <v>#REF!</v>
      </c>
      <c r="B22" s="146" t="e">
        <f>'SIGN LANG'!B22</f>
        <v>#REF!</v>
      </c>
      <c r="C22" s="105"/>
      <c r="D22" s="105"/>
      <c r="E22" s="105"/>
      <c r="F22" s="106">
        <f t="shared" si="0"/>
        <v>0</v>
      </c>
      <c r="G22" s="106">
        <f t="shared" si="1"/>
        <v>0</v>
      </c>
      <c r="H22" s="109"/>
      <c r="I22" s="107">
        <f t="shared" si="2"/>
        <v>0</v>
      </c>
      <c r="J22" s="106">
        <f t="shared" si="3"/>
        <v>0</v>
      </c>
      <c r="K22" s="107">
        <f>LOOKUP(J22,{0,65,70,75,80},{5,4,3,2,1})</f>
        <v>5</v>
      </c>
      <c r="L22" s="108" t="str">
        <f t="shared" si="4"/>
        <v>2nd</v>
      </c>
      <c r="M22" s="98"/>
    </row>
    <row r="23" spans="1:13">
      <c r="A23" s="104" t="e">
        <f>'SIGN LANG'!A23</f>
        <v>#REF!</v>
      </c>
      <c r="B23" s="146" t="e">
        <f>'SIGN LANG'!B23</f>
        <v>#REF!</v>
      </c>
      <c r="C23" s="105"/>
      <c r="D23" s="105"/>
      <c r="E23" s="105"/>
      <c r="F23" s="106">
        <f t="shared" si="0"/>
        <v>0</v>
      </c>
      <c r="G23" s="106">
        <f t="shared" si="1"/>
        <v>0</v>
      </c>
      <c r="H23" s="109"/>
      <c r="I23" s="107">
        <f t="shared" si="2"/>
        <v>0</v>
      </c>
      <c r="J23" s="106">
        <f t="shared" si="3"/>
        <v>0</v>
      </c>
      <c r="K23" s="107">
        <f>LOOKUP(J23,{0,65,70,75,80},{5,4,3,2,1})</f>
        <v>5</v>
      </c>
      <c r="L23" s="108" t="str">
        <f t="shared" si="4"/>
        <v>2nd</v>
      </c>
      <c r="M23" s="98"/>
    </row>
    <row r="24" spans="1:13">
      <c r="A24" s="104" t="e">
        <f>'SIGN LANG'!A24</f>
        <v>#REF!</v>
      </c>
      <c r="B24" s="146" t="e">
        <f>'SIGN LANG'!B24</f>
        <v>#REF!</v>
      </c>
      <c r="C24" s="105"/>
      <c r="D24" s="105"/>
      <c r="E24" s="105"/>
      <c r="F24" s="106">
        <f t="shared" si="0"/>
        <v>0</v>
      </c>
      <c r="G24" s="106">
        <f t="shared" si="1"/>
        <v>0</v>
      </c>
      <c r="H24" s="109"/>
      <c r="I24" s="107">
        <f t="shared" si="2"/>
        <v>0</v>
      </c>
      <c r="J24" s="106">
        <f t="shared" si="3"/>
        <v>0</v>
      </c>
      <c r="K24" s="107">
        <f>LOOKUP(J24,{0,65,70,75,80},{5,4,3,2,1})</f>
        <v>5</v>
      </c>
      <c r="L24" s="108" t="str">
        <f t="shared" si="4"/>
        <v>2nd</v>
      </c>
      <c r="M24" s="98"/>
    </row>
    <row r="25" spans="1:13">
      <c r="A25" s="104" t="e">
        <f>'SIGN LANG'!A25</f>
        <v>#REF!</v>
      </c>
      <c r="B25" s="146" t="e">
        <f>'SIGN LANG'!B25</f>
        <v>#REF!</v>
      </c>
      <c r="C25" s="105"/>
      <c r="D25" s="105"/>
      <c r="E25" s="105"/>
      <c r="F25" s="106">
        <f t="shared" si="0"/>
        <v>0</v>
      </c>
      <c r="G25" s="106">
        <f t="shared" si="1"/>
        <v>0</v>
      </c>
      <c r="H25" s="109"/>
      <c r="I25" s="107">
        <f t="shared" si="2"/>
        <v>0</v>
      </c>
      <c r="J25" s="106">
        <f t="shared" si="3"/>
        <v>0</v>
      </c>
      <c r="K25" s="107">
        <f>LOOKUP(J25,{0,65,70,75,80},{5,4,3,2,1})</f>
        <v>5</v>
      </c>
      <c r="L25" s="108" t="str">
        <f t="shared" si="4"/>
        <v>2nd</v>
      </c>
      <c r="M25" s="98"/>
    </row>
    <row r="26" spans="1:13">
      <c r="A26" s="104" t="e">
        <f>'SIGN LANG'!A26</f>
        <v>#REF!</v>
      </c>
      <c r="B26" s="146" t="e">
        <f>'SIGN LANG'!B26</f>
        <v>#REF!</v>
      </c>
      <c r="C26" s="105"/>
      <c r="D26" s="105"/>
      <c r="E26" s="105"/>
      <c r="F26" s="106">
        <f t="shared" si="0"/>
        <v>0</v>
      </c>
      <c r="G26" s="106">
        <f t="shared" si="1"/>
        <v>0</v>
      </c>
      <c r="H26" s="109"/>
      <c r="I26" s="107">
        <f t="shared" si="2"/>
        <v>0</v>
      </c>
      <c r="J26" s="106">
        <f t="shared" si="3"/>
        <v>0</v>
      </c>
      <c r="K26" s="107">
        <f>LOOKUP(J26,{0,65,70,75,80},{5,4,3,2,1})</f>
        <v>5</v>
      </c>
      <c r="L26" s="108" t="str">
        <f t="shared" si="4"/>
        <v>2nd</v>
      </c>
      <c r="M26" s="98"/>
    </row>
    <row r="27" spans="1:13">
      <c r="A27" s="104" t="e">
        <f>'SIGN LANG'!A27</f>
        <v>#REF!</v>
      </c>
      <c r="B27" s="146" t="e">
        <f>'SIGN LANG'!B27</f>
        <v>#REF!</v>
      </c>
      <c r="C27" s="105"/>
      <c r="D27" s="105"/>
      <c r="E27" s="105"/>
      <c r="F27" s="106">
        <f t="shared" si="0"/>
        <v>0</v>
      </c>
      <c r="G27" s="106">
        <f t="shared" si="1"/>
        <v>0</v>
      </c>
      <c r="H27" s="109"/>
      <c r="I27" s="107">
        <f t="shared" si="2"/>
        <v>0</v>
      </c>
      <c r="J27" s="106">
        <f t="shared" si="3"/>
        <v>0</v>
      </c>
      <c r="K27" s="107">
        <f>LOOKUP(J27,{0,65,70,75,80},{5,4,3,2,1})</f>
        <v>5</v>
      </c>
      <c r="L27" s="108" t="str">
        <f t="shared" si="4"/>
        <v>2nd</v>
      </c>
      <c r="M27" s="98"/>
    </row>
    <row r="28" spans="1:13">
      <c r="A28" s="104" t="e">
        <f>'SIGN LANG'!A28</f>
        <v>#REF!</v>
      </c>
      <c r="B28" s="146" t="e">
        <f>'SIGN LANG'!B28</f>
        <v>#REF!</v>
      </c>
      <c r="C28" s="105"/>
      <c r="D28" s="105"/>
      <c r="E28" s="105"/>
      <c r="F28" s="106">
        <f t="shared" si="0"/>
        <v>0</v>
      </c>
      <c r="G28" s="106">
        <f t="shared" si="1"/>
        <v>0</v>
      </c>
      <c r="H28" s="109"/>
      <c r="I28" s="107">
        <f t="shared" si="2"/>
        <v>0</v>
      </c>
      <c r="J28" s="106">
        <f t="shared" si="3"/>
        <v>0</v>
      </c>
      <c r="K28" s="107">
        <f>LOOKUP(J28,{0,65,70,75,80},{5,4,3,2,1})</f>
        <v>5</v>
      </c>
      <c r="L28" s="108" t="str">
        <f t="shared" si="4"/>
        <v>2nd</v>
      </c>
      <c r="M28" s="98"/>
    </row>
    <row r="29" spans="1:13">
      <c r="A29" s="104" t="e">
        <f>'SIGN LANG'!A29</f>
        <v>#REF!</v>
      </c>
      <c r="B29" s="146" t="e">
        <f>'SIGN LANG'!B29</f>
        <v>#REF!</v>
      </c>
      <c r="C29" s="105"/>
      <c r="D29" s="105"/>
      <c r="E29" s="105"/>
      <c r="F29" s="106">
        <f t="shared" si="0"/>
        <v>0</v>
      </c>
      <c r="G29" s="106">
        <f t="shared" si="1"/>
        <v>0</v>
      </c>
      <c r="H29" s="109"/>
      <c r="I29" s="107">
        <f t="shared" si="2"/>
        <v>0</v>
      </c>
      <c r="J29" s="106">
        <f t="shared" si="3"/>
        <v>0</v>
      </c>
      <c r="K29" s="107">
        <f>LOOKUP(J29,{0,65,70,75,80},{5,4,3,2,1})</f>
        <v>5</v>
      </c>
      <c r="L29" s="108" t="str">
        <f t="shared" si="4"/>
        <v>2nd</v>
      </c>
      <c r="M29" s="98"/>
    </row>
    <row r="30" spans="1:13">
      <c r="A30" s="104" t="e">
        <f>'SIGN LANG'!A30</f>
        <v>#REF!</v>
      </c>
      <c r="B30" s="146" t="e">
        <f>'SIGN LANG'!B30</f>
        <v>#REF!</v>
      </c>
      <c r="C30" s="105"/>
      <c r="D30" s="105"/>
      <c r="E30" s="105"/>
      <c r="F30" s="106">
        <f t="shared" si="0"/>
        <v>0</v>
      </c>
      <c r="G30" s="106">
        <f t="shared" si="1"/>
        <v>0</v>
      </c>
      <c r="H30" s="109"/>
      <c r="I30" s="107">
        <f t="shared" si="2"/>
        <v>0</v>
      </c>
      <c r="J30" s="106">
        <f t="shared" si="3"/>
        <v>0</v>
      </c>
      <c r="K30" s="107">
        <f>LOOKUP(J30,{0,65,70,75,80},{5,4,3,2,1})</f>
        <v>5</v>
      </c>
      <c r="L30" s="108" t="str">
        <f t="shared" si="4"/>
        <v>2nd</v>
      </c>
      <c r="M30" s="98"/>
    </row>
    <row r="31" spans="1:13">
      <c r="A31" s="104" t="e">
        <f>'SIGN LANG'!A31</f>
        <v>#REF!</v>
      </c>
      <c r="B31" s="146" t="e">
        <f>'SIGN LANG'!B31</f>
        <v>#REF!</v>
      </c>
      <c r="C31" s="105"/>
      <c r="D31" s="105"/>
      <c r="E31" s="105"/>
      <c r="F31" s="106">
        <f t="shared" si="0"/>
        <v>0</v>
      </c>
      <c r="G31" s="106">
        <f t="shared" si="1"/>
        <v>0</v>
      </c>
      <c r="H31" s="109"/>
      <c r="I31" s="107">
        <f t="shared" si="2"/>
        <v>0</v>
      </c>
      <c r="J31" s="106">
        <f t="shared" si="3"/>
        <v>0</v>
      </c>
      <c r="K31" s="107">
        <f>LOOKUP(J31,{0,65,70,75,80},{5,4,3,2,1})</f>
        <v>5</v>
      </c>
      <c r="L31" s="108" t="str">
        <f t="shared" si="4"/>
        <v>2nd</v>
      </c>
      <c r="M31" s="98"/>
    </row>
    <row r="32" spans="1:13">
      <c r="A32" s="104" t="e">
        <f>'SIGN LANG'!A32</f>
        <v>#REF!</v>
      </c>
      <c r="B32" s="146" t="e">
        <f>'SIGN LANG'!B32</f>
        <v>#REF!</v>
      </c>
      <c r="C32" s="105"/>
      <c r="D32" s="105"/>
      <c r="E32" s="105"/>
      <c r="F32" s="106">
        <f t="shared" si="0"/>
        <v>0</v>
      </c>
      <c r="G32" s="106">
        <f t="shared" si="1"/>
        <v>0</v>
      </c>
      <c r="H32" s="109"/>
      <c r="I32" s="107">
        <f t="shared" si="2"/>
        <v>0</v>
      </c>
      <c r="J32" s="106">
        <f t="shared" si="3"/>
        <v>0</v>
      </c>
      <c r="K32" s="107">
        <f>LOOKUP(J32,{0,65,70,75,80},{5,4,3,2,1})</f>
        <v>5</v>
      </c>
      <c r="L32" s="108" t="str">
        <f t="shared" si="4"/>
        <v>2nd</v>
      </c>
      <c r="M32" s="98"/>
    </row>
    <row r="33" spans="1:13">
      <c r="A33" s="104" t="e">
        <f>'SIGN LANG'!A33</f>
        <v>#REF!</v>
      </c>
      <c r="B33" s="146" t="e">
        <f>'SIGN LANG'!B33</f>
        <v>#REF!</v>
      </c>
      <c r="C33" s="105"/>
      <c r="D33" s="105"/>
      <c r="E33" s="105"/>
      <c r="F33" s="106">
        <f t="shared" si="0"/>
        <v>0</v>
      </c>
      <c r="G33" s="106">
        <f t="shared" si="1"/>
        <v>0</v>
      </c>
      <c r="H33" s="109"/>
      <c r="I33" s="107">
        <f t="shared" si="2"/>
        <v>0</v>
      </c>
      <c r="J33" s="106">
        <f t="shared" si="3"/>
        <v>0</v>
      </c>
      <c r="K33" s="107">
        <f>LOOKUP(J33,{0,65,70,75,80},{5,4,3,2,1})</f>
        <v>5</v>
      </c>
      <c r="L33" s="108" t="str">
        <f t="shared" si="4"/>
        <v>2nd</v>
      </c>
      <c r="M33" s="98"/>
    </row>
    <row r="34" spans="1:13">
      <c r="A34" s="104" t="e">
        <f>'SIGN LANG'!A34</f>
        <v>#REF!</v>
      </c>
      <c r="B34" s="146" t="e">
        <f>'SIGN LANG'!B34</f>
        <v>#REF!</v>
      </c>
      <c r="C34" s="105"/>
      <c r="D34" s="105"/>
      <c r="E34" s="105"/>
      <c r="F34" s="106">
        <f t="shared" si="0"/>
        <v>0</v>
      </c>
      <c r="G34" s="106">
        <f t="shared" si="1"/>
        <v>0</v>
      </c>
      <c r="H34" s="109"/>
      <c r="I34" s="107">
        <f t="shared" si="2"/>
        <v>0</v>
      </c>
      <c r="J34" s="106">
        <f t="shared" si="3"/>
        <v>0</v>
      </c>
      <c r="K34" s="107">
        <f>LOOKUP(J34,{0,65,70,75,80},{5,4,3,2,1})</f>
        <v>5</v>
      </c>
      <c r="L34" s="108" t="str">
        <f t="shared" si="4"/>
        <v>2nd</v>
      </c>
      <c r="M34" s="98"/>
    </row>
    <row r="35" spans="1:13">
      <c r="A35" s="104" t="e">
        <f>'SIGN LANG'!A35</f>
        <v>#REF!</v>
      </c>
      <c r="B35" s="146" t="e">
        <f>'SIGN LANG'!B35</f>
        <v>#REF!</v>
      </c>
      <c r="C35" s="105"/>
      <c r="D35" s="105"/>
      <c r="E35" s="105"/>
      <c r="F35" s="106">
        <f t="shared" si="0"/>
        <v>0</v>
      </c>
      <c r="G35" s="106">
        <f t="shared" si="1"/>
        <v>0</v>
      </c>
      <c r="H35" s="109"/>
      <c r="I35" s="107">
        <f t="shared" si="2"/>
        <v>0</v>
      </c>
      <c r="J35" s="106">
        <f t="shared" si="3"/>
        <v>0</v>
      </c>
      <c r="K35" s="107">
        <f>LOOKUP(J35,{0,65,70,75,80},{5,4,3,2,1})</f>
        <v>5</v>
      </c>
      <c r="L35" s="108" t="str">
        <f t="shared" si="4"/>
        <v>2nd</v>
      </c>
      <c r="M35" s="98"/>
    </row>
    <row r="36" spans="1:13">
      <c r="A36" s="104" t="e">
        <f>'SIGN LANG'!A36</f>
        <v>#REF!</v>
      </c>
      <c r="B36" s="146" t="e">
        <f>'SIGN LANG'!B36</f>
        <v>#REF!</v>
      </c>
      <c r="C36" s="105"/>
      <c r="D36" s="105"/>
      <c r="E36" s="105"/>
      <c r="F36" s="106">
        <f t="shared" si="0"/>
        <v>0</v>
      </c>
      <c r="G36" s="106">
        <f t="shared" si="1"/>
        <v>0</v>
      </c>
      <c r="H36" s="109"/>
      <c r="I36" s="107">
        <f t="shared" si="2"/>
        <v>0</v>
      </c>
      <c r="J36" s="106">
        <f t="shared" si="3"/>
        <v>0</v>
      </c>
      <c r="K36" s="107">
        <f>LOOKUP(J36,{0,65,70,75,80},{5,4,3,2,1})</f>
        <v>5</v>
      </c>
      <c r="L36" s="108" t="str">
        <f t="shared" si="4"/>
        <v>2nd</v>
      </c>
      <c r="M36" s="98"/>
    </row>
    <row r="37" spans="1:13">
      <c r="A37" s="104" t="e">
        <f>'SIGN LANG'!A37</f>
        <v>#REF!</v>
      </c>
      <c r="B37" s="146" t="e">
        <f>'SIGN LANG'!B37</f>
        <v>#REF!</v>
      </c>
      <c r="C37" s="105"/>
      <c r="D37" s="105"/>
      <c r="E37" s="105"/>
      <c r="F37" s="106">
        <f t="shared" si="0"/>
        <v>0</v>
      </c>
      <c r="G37" s="106">
        <f t="shared" si="1"/>
        <v>0</v>
      </c>
      <c r="H37" s="109"/>
      <c r="I37" s="107">
        <f t="shared" si="2"/>
        <v>0</v>
      </c>
      <c r="J37" s="106">
        <f t="shared" si="3"/>
        <v>0</v>
      </c>
      <c r="K37" s="107">
        <f>LOOKUP(J37,{0,65,70,75,80},{5,4,3,2,1})</f>
        <v>5</v>
      </c>
      <c r="L37" s="108" t="str">
        <f t="shared" si="4"/>
        <v>2nd</v>
      </c>
      <c r="M37" s="98"/>
    </row>
    <row r="38" spans="1:13">
      <c r="A38" s="104" t="e">
        <f>'SIGN LANG'!A38</f>
        <v>#REF!</v>
      </c>
      <c r="B38" s="146" t="e">
        <f>'SIGN LANG'!B38</f>
        <v>#REF!</v>
      </c>
      <c r="C38" s="105"/>
      <c r="D38" s="105"/>
      <c r="E38" s="105"/>
      <c r="F38" s="106">
        <f t="shared" si="0"/>
        <v>0</v>
      </c>
      <c r="G38" s="106">
        <f t="shared" si="1"/>
        <v>0</v>
      </c>
      <c r="H38" s="109"/>
      <c r="I38" s="107">
        <f t="shared" si="2"/>
        <v>0</v>
      </c>
      <c r="J38" s="106">
        <f t="shared" si="3"/>
        <v>0</v>
      </c>
      <c r="K38" s="107">
        <f>LOOKUP(J38,{0,65,70,75,80},{5,4,3,2,1})</f>
        <v>5</v>
      </c>
      <c r="L38" s="108" t="str">
        <f t="shared" si="4"/>
        <v>2nd</v>
      </c>
      <c r="M38" s="98"/>
    </row>
    <row r="39" spans="1:13">
      <c r="A39" s="104" t="e">
        <f>'SIGN LANG'!A39</f>
        <v>#REF!</v>
      </c>
      <c r="B39" s="146" t="e">
        <f>'SIGN LANG'!B39</f>
        <v>#REF!</v>
      </c>
      <c r="C39" s="105"/>
      <c r="D39" s="105"/>
      <c r="E39" s="105"/>
      <c r="F39" s="106">
        <f t="shared" si="0"/>
        <v>0</v>
      </c>
      <c r="G39" s="106">
        <f t="shared" si="1"/>
        <v>0</v>
      </c>
      <c r="H39" s="109"/>
      <c r="I39" s="107">
        <f t="shared" si="2"/>
        <v>0</v>
      </c>
      <c r="J39" s="106">
        <f t="shared" si="3"/>
        <v>0</v>
      </c>
      <c r="K39" s="107">
        <f>LOOKUP(J39,{0,65,70,75,80},{5,4,3,2,1})</f>
        <v>5</v>
      </c>
      <c r="L39" s="108" t="str">
        <f t="shared" si="4"/>
        <v>2nd</v>
      </c>
      <c r="M39" s="98"/>
    </row>
    <row r="40" spans="1:13">
      <c r="A40" s="104" t="e">
        <f>'SIGN LANG'!A40</f>
        <v>#REF!</v>
      </c>
      <c r="B40" s="146" t="e">
        <f>'SIGN LANG'!B40</f>
        <v>#REF!</v>
      </c>
      <c r="C40" s="105"/>
      <c r="D40" s="105"/>
      <c r="E40" s="105"/>
      <c r="F40" s="106">
        <f t="shared" si="0"/>
        <v>0</v>
      </c>
      <c r="G40" s="106">
        <f t="shared" si="1"/>
        <v>0</v>
      </c>
      <c r="H40" s="109"/>
      <c r="I40" s="107">
        <f t="shared" si="2"/>
        <v>0</v>
      </c>
      <c r="J40" s="106">
        <f t="shared" si="3"/>
        <v>0</v>
      </c>
      <c r="K40" s="107">
        <f>LOOKUP(J40,{0,65,70,75,80},{5,4,3,2,1})</f>
        <v>5</v>
      </c>
      <c r="L40" s="108" t="str">
        <f t="shared" si="4"/>
        <v>2nd</v>
      </c>
      <c r="M40" s="98"/>
    </row>
    <row r="41" spans="1:13">
      <c r="A41" s="104" t="e">
        <f>'SIGN LANG'!A41</f>
        <v>#REF!</v>
      </c>
      <c r="B41" s="146" t="e">
        <f>'SIGN LANG'!B41</f>
        <v>#REF!</v>
      </c>
      <c r="C41" s="105"/>
      <c r="D41" s="105"/>
      <c r="E41" s="105"/>
      <c r="F41" s="106">
        <f t="shared" si="0"/>
        <v>0</v>
      </c>
      <c r="G41" s="106">
        <f t="shared" si="1"/>
        <v>0</v>
      </c>
      <c r="H41" s="109"/>
      <c r="I41" s="107">
        <f t="shared" si="2"/>
        <v>0</v>
      </c>
      <c r="J41" s="106">
        <f t="shared" si="3"/>
        <v>0</v>
      </c>
      <c r="K41" s="107">
        <f>LOOKUP(J41,{0,65,70,75,80},{5,4,3,2,1})</f>
        <v>5</v>
      </c>
      <c r="L41" s="108" t="str">
        <f t="shared" si="4"/>
        <v>2nd</v>
      </c>
      <c r="M41" s="98"/>
    </row>
    <row r="42" spans="1:13">
      <c r="A42" s="104" t="e">
        <f>'SIGN LANG'!A42</f>
        <v>#REF!</v>
      </c>
      <c r="B42" s="146" t="e">
        <f>'SIGN LANG'!B42</f>
        <v>#REF!</v>
      </c>
      <c r="C42" s="105"/>
      <c r="D42" s="105"/>
      <c r="E42" s="105"/>
      <c r="F42" s="106">
        <f t="shared" si="0"/>
        <v>0</v>
      </c>
      <c r="G42" s="106">
        <f t="shared" si="1"/>
        <v>0</v>
      </c>
      <c r="H42" s="109"/>
      <c r="I42" s="107">
        <f t="shared" si="2"/>
        <v>0</v>
      </c>
      <c r="J42" s="106">
        <f t="shared" si="3"/>
        <v>0</v>
      </c>
      <c r="K42" s="107">
        <f>LOOKUP(J42,{0,65,70,75,80},{5,4,3,2,1})</f>
        <v>5</v>
      </c>
      <c r="L42" s="108" t="str">
        <f t="shared" si="4"/>
        <v>2nd</v>
      </c>
      <c r="M42" s="98"/>
    </row>
    <row r="43" spans="1:13">
      <c r="A43" s="104" t="e">
        <f>'SIGN LANG'!A43</f>
        <v>#REF!</v>
      </c>
      <c r="B43" s="146" t="e">
        <f>'SIGN LANG'!B43</f>
        <v>#REF!</v>
      </c>
      <c r="C43" s="105"/>
      <c r="D43" s="105"/>
      <c r="E43" s="105"/>
      <c r="F43" s="106">
        <f t="shared" si="0"/>
        <v>0</v>
      </c>
      <c r="G43" s="106">
        <f t="shared" si="1"/>
        <v>0</v>
      </c>
      <c r="H43" s="109"/>
      <c r="I43" s="107">
        <f t="shared" si="2"/>
        <v>0</v>
      </c>
      <c r="J43" s="106">
        <f t="shared" si="3"/>
        <v>0</v>
      </c>
      <c r="K43" s="107">
        <f>LOOKUP(J43,{0,65,70,75,80},{5,4,3,2,1})</f>
        <v>5</v>
      </c>
      <c r="L43" s="108" t="str">
        <f t="shared" si="4"/>
        <v>2nd</v>
      </c>
      <c r="M43" s="98"/>
    </row>
    <row r="44" spans="1:13">
      <c r="A44" s="104" t="e">
        <f>'SIGN LANG'!A44</f>
        <v>#REF!</v>
      </c>
      <c r="B44" s="146" t="e">
        <f>'SIGN LANG'!B44</f>
        <v>#REF!</v>
      </c>
      <c r="C44" s="105"/>
      <c r="D44" s="105"/>
      <c r="E44" s="105"/>
      <c r="F44" s="106">
        <f t="shared" si="0"/>
        <v>0</v>
      </c>
      <c r="G44" s="106">
        <f t="shared" si="1"/>
        <v>0</v>
      </c>
      <c r="H44" s="109"/>
      <c r="I44" s="107">
        <f t="shared" si="2"/>
        <v>0</v>
      </c>
      <c r="J44" s="106">
        <f t="shared" si="3"/>
        <v>0</v>
      </c>
      <c r="K44" s="107">
        <f>LOOKUP(J44,{0,65,70,75,80},{5,4,3,2,1})</f>
        <v>5</v>
      </c>
      <c r="L44" s="108" t="str">
        <f t="shared" si="4"/>
        <v>2nd</v>
      </c>
      <c r="M44" s="98"/>
    </row>
    <row r="45" spans="1:13">
      <c r="A45" s="104" t="e">
        <f>'SIGN LANG'!A45</f>
        <v>#REF!</v>
      </c>
      <c r="B45" s="146" t="e">
        <f>'SIGN LANG'!B45</f>
        <v>#REF!</v>
      </c>
      <c r="C45" s="105"/>
      <c r="D45" s="105"/>
      <c r="E45" s="105"/>
      <c r="F45" s="106">
        <f t="shared" si="0"/>
        <v>0</v>
      </c>
      <c r="G45" s="106">
        <f t="shared" si="1"/>
        <v>0</v>
      </c>
      <c r="H45" s="109"/>
      <c r="I45" s="107">
        <f t="shared" si="2"/>
        <v>0</v>
      </c>
      <c r="J45" s="106">
        <f t="shared" si="3"/>
        <v>0</v>
      </c>
      <c r="K45" s="107">
        <f>LOOKUP(J45,{0,65,70,75,80},{5,4,3,2,1})</f>
        <v>5</v>
      </c>
      <c r="L45" s="108" t="str">
        <f t="shared" si="4"/>
        <v>2nd</v>
      </c>
      <c r="M45" s="98"/>
    </row>
    <row r="46" spans="1:13">
      <c r="A46" s="104" t="e">
        <f>'SIGN LANG'!A46</f>
        <v>#REF!</v>
      </c>
      <c r="B46" s="146" t="e">
        <f>'SIGN LANG'!B46</f>
        <v>#REF!</v>
      </c>
      <c r="C46" s="105"/>
      <c r="D46" s="105"/>
      <c r="E46" s="105"/>
      <c r="F46" s="106">
        <f t="shared" si="0"/>
        <v>0</v>
      </c>
      <c r="G46" s="106">
        <f t="shared" si="1"/>
        <v>0</v>
      </c>
      <c r="H46" s="109"/>
      <c r="I46" s="107">
        <f t="shared" si="2"/>
        <v>0</v>
      </c>
      <c r="J46" s="106">
        <f t="shared" si="3"/>
        <v>0</v>
      </c>
      <c r="K46" s="107">
        <f>LOOKUP(J46,{0,65,70,75,80},{5,4,3,2,1})</f>
        <v>5</v>
      </c>
      <c r="L46" s="108" t="str">
        <f t="shared" si="4"/>
        <v>2nd</v>
      </c>
      <c r="M46" s="98"/>
    </row>
    <row r="47" spans="1:13">
      <c r="A47" s="104" t="e">
        <f>'SIGN LANG'!A47</f>
        <v>#REF!</v>
      </c>
      <c r="B47" s="146" t="e">
        <f>'SIGN LANG'!B47</f>
        <v>#REF!</v>
      </c>
      <c r="C47" s="105"/>
      <c r="D47" s="105"/>
      <c r="E47" s="105"/>
      <c r="F47" s="106">
        <f t="shared" si="0"/>
        <v>0</v>
      </c>
      <c r="G47" s="106">
        <f t="shared" si="1"/>
        <v>0</v>
      </c>
      <c r="H47" s="109"/>
      <c r="I47" s="107">
        <f t="shared" si="2"/>
        <v>0</v>
      </c>
      <c r="J47" s="106">
        <f t="shared" si="3"/>
        <v>0</v>
      </c>
      <c r="K47" s="107">
        <f>LOOKUP(J47,{0,65,70,75,80},{5,4,3,2,1})</f>
        <v>5</v>
      </c>
      <c r="L47" s="108" t="str">
        <f t="shared" si="4"/>
        <v>2nd</v>
      </c>
      <c r="M47" s="98"/>
    </row>
    <row r="48" spans="1:13">
      <c r="A48" s="104" t="e">
        <f>'SIGN LANG'!A48</f>
        <v>#REF!</v>
      </c>
      <c r="B48" s="146" t="e">
        <f>'SIGN LANG'!B48</f>
        <v>#REF!</v>
      </c>
      <c r="C48" s="105"/>
      <c r="D48" s="105"/>
      <c r="E48" s="105"/>
      <c r="F48" s="106">
        <f t="shared" si="0"/>
        <v>0</v>
      </c>
      <c r="G48" s="106">
        <f t="shared" si="1"/>
        <v>0</v>
      </c>
      <c r="H48" s="109"/>
      <c r="I48" s="107">
        <f t="shared" si="2"/>
        <v>0</v>
      </c>
      <c r="J48" s="106">
        <f t="shared" si="3"/>
        <v>0</v>
      </c>
      <c r="K48" s="107">
        <f>LOOKUP(J48,{0,65,70,75,80},{5,4,3,2,1})</f>
        <v>5</v>
      </c>
      <c r="L48" s="108" t="str">
        <f t="shared" si="4"/>
        <v>2nd</v>
      </c>
      <c r="M48" s="98"/>
    </row>
    <row r="49" spans="1:13">
      <c r="A49" s="104" t="e">
        <f>'SIGN LANG'!A49</f>
        <v>#REF!</v>
      </c>
      <c r="B49" s="146" t="e">
        <f>'SIGN LANG'!B49</f>
        <v>#REF!</v>
      </c>
      <c r="C49" s="105"/>
      <c r="D49" s="105"/>
      <c r="E49" s="105"/>
      <c r="F49" s="106">
        <f t="shared" si="0"/>
        <v>0</v>
      </c>
      <c r="G49" s="106">
        <f t="shared" si="1"/>
        <v>0</v>
      </c>
      <c r="H49" s="109"/>
      <c r="I49" s="107">
        <f t="shared" si="2"/>
        <v>0</v>
      </c>
      <c r="J49" s="106">
        <f t="shared" si="3"/>
        <v>0</v>
      </c>
      <c r="K49" s="107">
        <f>LOOKUP(J49,{0,65,70,75,80},{5,4,3,2,1})</f>
        <v>5</v>
      </c>
      <c r="L49" s="108" t="str">
        <f t="shared" si="4"/>
        <v>2nd</v>
      </c>
      <c r="M49" s="98"/>
    </row>
    <row r="50" spans="1:13">
      <c r="A50" s="104" t="e">
        <f>'SIGN LANG'!A50</f>
        <v>#REF!</v>
      </c>
      <c r="B50" s="146" t="e">
        <f>'SIGN LANG'!B50</f>
        <v>#REF!</v>
      </c>
      <c r="C50" s="105"/>
      <c r="D50" s="105"/>
      <c r="E50" s="105"/>
      <c r="F50" s="106">
        <f t="shared" si="0"/>
        <v>0</v>
      </c>
      <c r="G50" s="106">
        <f t="shared" si="1"/>
        <v>0</v>
      </c>
      <c r="H50" s="109"/>
      <c r="I50" s="107">
        <f t="shared" si="2"/>
        <v>0</v>
      </c>
      <c r="J50" s="106">
        <f t="shared" si="3"/>
        <v>0</v>
      </c>
      <c r="K50" s="107">
        <f>LOOKUP(J50,{0,65,70,75,80},{5,4,3,2,1})</f>
        <v>5</v>
      </c>
      <c r="L50" s="108" t="str">
        <f t="shared" si="4"/>
        <v>2nd</v>
      </c>
      <c r="M50" s="98"/>
    </row>
    <row r="51" spans="1:13">
      <c r="A51" s="104" t="e">
        <f>'SIGN LANG'!A51</f>
        <v>#REF!</v>
      </c>
      <c r="B51" s="146" t="e">
        <f>'SIGN LANG'!B51</f>
        <v>#REF!</v>
      </c>
      <c r="C51" s="105"/>
      <c r="D51" s="105"/>
      <c r="E51" s="105"/>
      <c r="F51" s="106">
        <f t="shared" si="0"/>
        <v>0</v>
      </c>
      <c r="G51" s="106">
        <f t="shared" si="1"/>
        <v>0</v>
      </c>
      <c r="H51" s="109"/>
      <c r="I51" s="107">
        <f t="shared" si="2"/>
        <v>0</v>
      </c>
      <c r="J51" s="106">
        <f t="shared" si="3"/>
        <v>0</v>
      </c>
      <c r="K51" s="107">
        <f>LOOKUP(J51,{0,65,70,75,80},{5,4,3,2,1})</f>
        <v>5</v>
      </c>
      <c r="L51" s="108" t="str">
        <f t="shared" si="4"/>
        <v>2nd</v>
      </c>
      <c r="M51" s="98"/>
    </row>
    <row r="52" spans="1:13">
      <c r="A52" s="104" t="e">
        <f>'SIGN LANG'!A52</f>
        <v>#REF!</v>
      </c>
      <c r="B52" s="146" t="e">
        <f>'SIGN LANG'!B52</f>
        <v>#REF!</v>
      </c>
      <c r="C52" s="105"/>
      <c r="D52" s="105"/>
      <c r="E52" s="105"/>
      <c r="F52" s="106">
        <f t="shared" si="0"/>
        <v>0</v>
      </c>
      <c r="G52" s="106">
        <f t="shared" si="1"/>
        <v>0</v>
      </c>
      <c r="H52" s="109"/>
      <c r="I52" s="107">
        <f t="shared" si="2"/>
        <v>0</v>
      </c>
      <c r="J52" s="106">
        <f t="shared" si="3"/>
        <v>0</v>
      </c>
      <c r="K52" s="107">
        <f>LOOKUP(J52,{0,65,70,75,80},{5,4,3,2,1})</f>
        <v>5</v>
      </c>
      <c r="L52" s="108" t="str">
        <f t="shared" si="4"/>
        <v>2nd</v>
      </c>
      <c r="M52" s="98"/>
    </row>
    <row r="53" spans="1:13">
      <c r="A53" s="104" t="e">
        <f>'SIGN LANG'!A53</f>
        <v>#REF!</v>
      </c>
      <c r="B53" s="146" t="e">
        <f>'SIGN LANG'!B53</f>
        <v>#REF!</v>
      </c>
      <c r="C53" s="105"/>
      <c r="D53" s="105"/>
      <c r="E53" s="105"/>
      <c r="F53" s="106">
        <f t="shared" si="0"/>
        <v>0</v>
      </c>
      <c r="G53" s="106">
        <f t="shared" si="1"/>
        <v>0</v>
      </c>
      <c r="H53" s="109"/>
      <c r="I53" s="107">
        <f t="shared" si="2"/>
        <v>0</v>
      </c>
      <c r="J53" s="106">
        <f t="shared" si="3"/>
        <v>0</v>
      </c>
      <c r="K53" s="107">
        <f>LOOKUP(J53,{0,65,70,75,80},{5,4,3,2,1})</f>
        <v>5</v>
      </c>
      <c r="L53" s="108" t="str">
        <f t="shared" si="4"/>
        <v>2nd</v>
      </c>
      <c r="M53" s="98"/>
    </row>
    <row r="54" spans="1:13">
      <c r="A54" s="104" t="e">
        <f>'SIGN LANG'!A54</f>
        <v>#REF!</v>
      </c>
      <c r="B54" s="146" t="e">
        <f>'SIGN LANG'!B54</f>
        <v>#REF!</v>
      </c>
      <c r="C54" s="105"/>
      <c r="D54" s="105"/>
      <c r="E54" s="105"/>
      <c r="F54" s="106">
        <f t="shared" si="0"/>
        <v>0</v>
      </c>
      <c r="G54" s="106">
        <f t="shared" si="1"/>
        <v>0</v>
      </c>
      <c r="H54" s="109"/>
      <c r="I54" s="107">
        <f t="shared" si="2"/>
        <v>0</v>
      </c>
      <c r="J54" s="106">
        <f t="shared" si="3"/>
        <v>0</v>
      </c>
      <c r="K54" s="107">
        <f>LOOKUP(J54,{0,65,70,75,80},{5,4,3,2,1})</f>
        <v>5</v>
      </c>
      <c r="L54" s="108" t="str">
        <f t="shared" si="4"/>
        <v>2nd</v>
      </c>
      <c r="M54" s="98"/>
    </row>
    <row r="55" spans="1:13">
      <c r="A55" s="104" t="e">
        <f>'SIGN LANG'!A55</f>
        <v>#REF!</v>
      </c>
      <c r="B55" s="146" t="e">
        <f>'SIGN LANG'!B55</f>
        <v>#REF!</v>
      </c>
      <c r="C55" s="105"/>
      <c r="D55" s="105"/>
      <c r="E55" s="105"/>
      <c r="F55" s="106">
        <f t="shared" si="0"/>
        <v>0</v>
      </c>
      <c r="G55" s="106">
        <f t="shared" si="1"/>
        <v>0</v>
      </c>
      <c r="H55" s="109"/>
      <c r="I55" s="107">
        <f t="shared" si="2"/>
        <v>0</v>
      </c>
      <c r="J55" s="106">
        <f t="shared" si="3"/>
        <v>0</v>
      </c>
      <c r="K55" s="107">
        <f>LOOKUP(J55,{0,65,70,75,80},{5,4,3,2,1})</f>
        <v>5</v>
      </c>
      <c r="L55" s="108" t="str">
        <f t="shared" si="4"/>
        <v>2nd</v>
      </c>
      <c r="M55" s="98"/>
    </row>
    <row r="56" spans="1:13">
      <c r="A56" s="104" t="e">
        <f>'SIGN LANG'!A56</f>
        <v>#REF!</v>
      </c>
      <c r="B56" s="146" t="e">
        <f>'SIGN LANG'!B56</f>
        <v>#REF!</v>
      </c>
      <c r="C56" s="105"/>
      <c r="D56" s="105"/>
      <c r="E56" s="105"/>
      <c r="F56" s="106">
        <f t="shared" si="0"/>
        <v>0</v>
      </c>
      <c r="G56" s="106">
        <f t="shared" si="1"/>
        <v>0</v>
      </c>
      <c r="H56" s="109"/>
      <c r="I56" s="107">
        <f t="shared" si="2"/>
        <v>0</v>
      </c>
      <c r="J56" s="106">
        <f t="shared" si="3"/>
        <v>0</v>
      </c>
      <c r="K56" s="107">
        <f>LOOKUP(J56,{0,65,70,75,80},{5,4,3,2,1})</f>
        <v>5</v>
      </c>
      <c r="L56" s="108" t="str">
        <f t="shared" si="4"/>
        <v>2nd</v>
      </c>
      <c r="M56" s="98"/>
    </row>
    <row r="57" spans="1:13">
      <c r="A57" s="104" t="e">
        <f>'SIGN LANG'!A57</f>
        <v>#REF!</v>
      </c>
      <c r="B57" s="146" t="e">
        <f>'SIGN LANG'!B57</f>
        <v>#REF!</v>
      </c>
      <c r="C57" s="105"/>
      <c r="D57" s="105"/>
      <c r="E57" s="105"/>
      <c r="F57" s="106">
        <f t="shared" si="0"/>
        <v>0</v>
      </c>
      <c r="G57" s="106">
        <f t="shared" si="1"/>
        <v>0</v>
      </c>
      <c r="H57" s="109"/>
      <c r="I57" s="107">
        <f t="shared" si="2"/>
        <v>0</v>
      </c>
      <c r="J57" s="106">
        <f t="shared" si="3"/>
        <v>0</v>
      </c>
      <c r="K57" s="107">
        <f>LOOKUP(J57,{0,65,70,75,80},{5,4,3,2,1})</f>
        <v>5</v>
      </c>
      <c r="L57" s="108" t="str">
        <f t="shared" si="4"/>
        <v>2nd</v>
      </c>
      <c r="M57" s="98"/>
    </row>
    <row r="58" spans="1:13">
      <c r="A58" s="104" t="e">
        <f>'SIGN LANG'!A58</f>
        <v>#REF!</v>
      </c>
      <c r="B58" s="146" t="e">
        <f>'SIGN LANG'!B58</f>
        <v>#REF!</v>
      </c>
      <c r="C58" s="105"/>
      <c r="D58" s="105"/>
      <c r="E58" s="105"/>
      <c r="F58" s="106">
        <f t="shared" si="0"/>
        <v>0</v>
      </c>
      <c r="G58" s="106">
        <f t="shared" si="1"/>
        <v>0</v>
      </c>
      <c r="H58" s="109"/>
      <c r="I58" s="107">
        <f t="shared" si="2"/>
        <v>0</v>
      </c>
      <c r="J58" s="106">
        <f t="shared" si="3"/>
        <v>0</v>
      </c>
      <c r="K58" s="107">
        <f>LOOKUP(J58,{0,65,70,75,80},{5,4,3,2,1})</f>
        <v>5</v>
      </c>
      <c r="L58" s="108" t="str">
        <f t="shared" si="4"/>
        <v>2nd</v>
      </c>
      <c r="M58" s="98"/>
    </row>
    <row r="59" spans="1:13">
      <c r="A59" s="104" t="e">
        <f>'SIGN LANG'!A59</f>
        <v>#REF!</v>
      </c>
      <c r="B59" s="146" t="e">
        <f>'SIGN LANG'!B59</f>
        <v>#REF!</v>
      </c>
      <c r="C59" s="105"/>
      <c r="D59" s="105"/>
      <c r="E59" s="105"/>
      <c r="F59" s="106">
        <f t="shared" si="0"/>
        <v>0</v>
      </c>
      <c r="G59" s="106">
        <f t="shared" si="1"/>
        <v>0</v>
      </c>
      <c r="H59" s="109"/>
      <c r="I59" s="107">
        <f t="shared" si="2"/>
        <v>0</v>
      </c>
      <c r="J59" s="106">
        <f t="shared" si="3"/>
        <v>0</v>
      </c>
      <c r="K59" s="107">
        <f>LOOKUP(J59,{0,65,70,75,80},{5,4,3,2,1})</f>
        <v>5</v>
      </c>
      <c r="L59" s="108" t="str">
        <f t="shared" si="4"/>
        <v>2nd</v>
      </c>
      <c r="M59" s="98"/>
    </row>
    <row r="60" spans="1:13">
      <c r="A60" s="104" t="e">
        <f>'SIGN LANG'!A60</f>
        <v>#REF!</v>
      </c>
      <c r="B60" s="146" t="e">
        <f>'SIGN LANG'!B60</f>
        <v>#REF!</v>
      </c>
      <c r="C60" s="105"/>
      <c r="D60" s="105"/>
      <c r="E60" s="105"/>
      <c r="F60" s="106">
        <f t="shared" si="0"/>
        <v>0</v>
      </c>
      <c r="G60" s="106">
        <f t="shared" si="1"/>
        <v>0</v>
      </c>
      <c r="H60" s="109"/>
      <c r="I60" s="107">
        <f t="shared" si="2"/>
        <v>0</v>
      </c>
      <c r="J60" s="106">
        <f t="shared" si="3"/>
        <v>0</v>
      </c>
      <c r="K60" s="107">
        <f>LOOKUP(J60,{0,65,70,75,80},{5,4,3,2,1})</f>
        <v>5</v>
      </c>
      <c r="L60" s="108" t="str">
        <f t="shared" si="4"/>
        <v>2nd</v>
      </c>
      <c r="M60" s="98"/>
    </row>
    <row r="61" spans="1:13">
      <c r="A61" s="104" t="e">
        <f>'SIGN LANG'!A61</f>
        <v>#REF!</v>
      </c>
      <c r="B61" s="146" t="e">
        <f>'SIGN LANG'!B61</f>
        <v>#REF!</v>
      </c>
      <c r="C61" s="105"/>
      <c r="D61" s="105"/>
      <c r="E61" s="105"/>
      <c r="F61" s="106">
        <f t="shared" si="0"/>
        <v>0</v>
      </c>
      <c r="G61" s="106">
        <f t="shared" si="1"/>
        <v>0</v>
      </c>
      <c r="H61" s="109"/>
      <c r="I61" s="107">
        <f t="shared" si="2"/>
        <v>0</v>
      </c>
      <c r="J61" s="106">
        <f t="shared" si="3"/>
        <v>0</v>
      </c>
      <c r="K61" s="107">
        <f>LOOKUP(J61,{0,65,70,75,80},{5,4,3,2,1})</f>
        <v>5</v>
      </c>
      <c r="L61" s="108" t="str">
        <f t="shared" si="4"/>
        <v>2nd</v>
      </c>
      <c r="M61" s="98"/>
    </row>
    <row r="62" spans="1:13">
      <c r="A62" s="104" t="e">
        <f>'SIGN LANG'!A62</f>
        <v>#REF!</v>
      </c>
      <c r="B62" s="146" t="e">
        <f>'SIGN LANG'!B62</f>
        <v>#REF!</v>
      </c>
      <c r="C62" s="105"/>
      <c r="D62" s="105"/>
      <c r="E62" s="105"/>
      <c r="F62" s="106">
        <f t="shared" si="0"/>
        <v>0</v>
      </c>
      <c r="G62" s="106">
        <f t="shared" si="1"/>
        <v>0</v>
      </c>
      <c r="H62" s="109"/>
      <c r="I62" s="107">
        <f t="shared" si="2"/>
        <v>0</v>
      </c>
      <c r="J62" s="106">
        <f t="shared" si="3"/>
        <v>0</v>
      </c>
      <c r="K62" s="107">
        <f>LOOKUP(J62,{0,65,70,75,80},{5,4,3,2,1})</f>
        <v>5</v>
      </c>
      <c r="L62" s="108" t="str">
        <f t="shared" si="4"/>
        <v>2nd</v>
      </c>
      <c r="M62" s="98"/>
    </row>
    <row r="63" spans="1:13">
      <c r="A63" s="104" t="e">
        <f>'SIGN LANG'!A63</f>
        <v>#REF!</v>
      </c>
      <c r="B63" s="146" t="e">
        <f>'SIGN LANG'!B63</f>
        <v>#REF!</v>
      </c>
      <c r="C63" s="105"/>
      <c r="D63" s="105"/>
      <c r="E63" s="105"/>
      <c r="F63" s="106">
        <f t="shared" si="0"/>
        <v>0</v>
      </c>
      <c r="G63" s="106">
        <f t="shared" si="1"/>
        <v>0</v>
      </c>
      <c r="H63" s="109"/>
      <c r="I63" s="107">
        <f t="shared" si="2"/>
        <v>0</v>
      </c>
      <c r="J63" s="106">
        <f t="shared" si="3"/>
        <v>0</v>
      </c>
      <c r="K63" s="107">
        <f>LOOKUP(J63,{0,65,70,75,80},{5,4,3,2,1})</f>
        <v>5</v>
      </c>
      <c r="L63" s="108" t="str">
        <f t="shared" si="4"/>
        <v>2nd</v>
      </c>
      <c r="M63" s="98"/>
    </row>
    <row r="64" spans="1:13">
      <c r="A64" s="104" t="e">
        <f>'SIGN LANG'!A64</f>
        <v>#REF!</v>
      </c>
      <c r="B64" s="146" t="e">
        <f>'SIGN LANG'!B64</f>
        <v>#REF!</v>
      </c>
      <c r="C64" s="105"/>
      <c r="D64" s="105"/>
      <c r="E64" s="105"/>
      <c r="F64" s="106">
        <f t="shared" si="0"/>
        <v>0</v>
      </c>
      <c r="G64" s="106">
        <f t="shared" si="1"/>
        <v>0</v>
      </c>
      <c r="H64" s="109"/>
      <c r="I64" s="107">
        <f t="shared" si="2"/>
        <v>0</v>
      </c>
      <c r="J64" s="106">
        <f t="shared" si="3"/>
        <v>0</v>
      </c>
      <c r="K64" s="107">
        <f>LOOKUP(J64,{0,65,70,75,80},{5,4,3,2,1})</f>
        <v>5</v>
      </c>
      <c r="L64" s="108" t="str">
        <f t="shared" si="4"/>
        <v>2nd</v>
      </c>
      <c r="M64" s="98"/>
    </row>
    <row r="65" spans="1:13">
      <c r="A65" s="104" t="e">
        <f>'SIGN LANG'!A65</f>
        <v>#REF!</v>
      </c>
      <c r="B65" s="146" t="e">
        <f>'SIGN LANG'!B65</f>
        <v>#REF!</v>
      </c>
      <c r="C65" s="105"/>
      <c r="D65" s="105"/>
      <c r="E65" s="105"/>
      <c r="F65" s="106">
        <f t="shared" si="0"/>
        <v>0</v>
      </c>
      <c r="G65" s="106">
        <f t="shared" si="1"/>
        <v>0</v>
      </c>
      <c r="H65" s="109"/>
      <c r="I65" s="107">
        <f t="shared" si="2"/>
        <v>0</v>
      </c>
      <c r="J65" s="106">
        <f t="shared" si="3"/>
        <v>0</v>
      </c>
      <c r="K65" s="107">
        <f>LOOKUP(J65,{0,65,70,75,80},{5,4,3,2,1})</f>
        <v>5</v>
      </c>
      <c r="L65" s="108" t="str">
        <f t="shared" si="4"/>
        <v>2nd</v>
      </c>
      <c r="M65" s="98"/>
    </row>
    <row r="66" spans="1:13">
      <c r="A66" s="104" t="e">
        <f>'SIGN LANG'!A66</f>
        <v>#REF!</v>
      </c>
      <c r="B66" s="146" t="e">
        <f>'SIGN LANG'!B66</f>
        <v>#REF!</v>
      </c>
      <c r="C66" s="105"/>
      <c r="D66" s="105"/>
      <c r="E66" s="105"/>
      <c r="F66" s="106">
        <f t="shared" si="0"/>
        <v>0</v>
      </c>
      <c r="G66" s="106">
        <f t="shared" si="1"/>
        <v>0</v>
      </c>
      <c r="H66" s="109"/>
      <c r="I66" s="107">
        <f t="shared" si="2"/>
        <v>0</v>
      </c>
      <c r="J66" s="106">
        <f t="shared" si="3"/>
        <v>0</v>
      </c>
      <c r="K66" s="107">
        <f>LOOKUP(J66,{0,65,70,75,80},{5,4,3,2,1})</f>
        <v>5</v>
      </c>
      <c r="L66" s="108" t="str">
        <f t="shared" si="4"/>
        <v>2nd</v>
      </c>
      <c r="M66" s="98"/>
    </row>
    <row r="67" spans="1:13">
      <c r="A67" s="104" t="e">
        <f>'SIGN LANG'!A67</f>
        <v>#REF!</v>
      </c>
      <c r="B67" s="146" t="e">
        <f>'SIGN LANG'!B67</f>
        <v>#REF!</v>
      </c>
      <c r="C67" s="105"/>
      <c r="D67" s="105"/>
      <c r="E67" s="105"/>
      <c r="F67" s="106">
        <f t="shared" si="0"/>
        <v>0</v>
      </c>
      <c r="G67" s="106">
        <f t="shared" si="1"/>
        <v>0</v>
      </c>
      <c r="H67" s="109"/>
      <c r="I67" s="107">
        <f t="shared" si="2"/>
        <v>0</v>
      </c>
      <c r="J67" s="106">
        <f t="shared" si="3"/>
        <v>0</v>
      </c>
      <c r="K67" s="107">
        <f>LOOKUP(J67,{0,65,70,75,80},{5,4,3,2,1})</f>
        <v>5</v>
      </c>
      <c r="L67" s="108" t="str">
        <f t="shared" si="4"/>
        <v>2nd</v>
      </c>
      <c r="M67" s="98"/>
    </row>
    <row r="68" spans="1:13">
      <c r="A68" s="104" t="e">
        <f>'SIGN LANG'!A68</f>
        <v>#REF!</v>
      </c>
      <c r="B68" s="146" t="e">
        <f>'SIGN LANG'!B68</f>
        <v>#REF!</v>
      </c>
      <c r="C68" s="105"/>
      <c r="D68" s="105"/>
      <c r="E68" s="105"/>
      <c r="F68" s="106">
        <f t="shared" ref="F68:F102" si="5">SUM(C68,D68,E68)</f>
        <v>0</v>
      </c>
      <c r="G68" s="106">
        <f t="shared" ref="G68:G102" si="6">F68/100*50</f>
        <v>0</v>
      </c>
      <c r="H68" s="109"/>
      <c r="I68" s="107">
        <f t="shared" ref="I68:I102" si="7">H68/100*50</f>
        <v>0</v>
      </c>
      <c r="J68" s="106">
        <f t="shared" ref="J68:J102" si="8">I68+G68</f>
        <v>0</v>
      </c>
      <c r="K68" s="107">
        <f>LOOKUP(J68,{0,65,70,75,80},{5,4,3,2,1})</f>
        <v>5</v>
      </c>
      <c r="L68" s="108" t="str">
        <f t="shared" ref="L68:L102" si="9">CHOOSE(RANK(J68,$J$3:$J$102),"1st","2nd","3rd","4th","5th","6th","7th","8th","9th","10th","11th","12th","13th","14th","15th","16th","17th","18th","19th","20th","21st","22nd","23rd","24th","25th","26th","27th","28th","29th","30th","31st","32nd","33rd","34th","35th","36th","37th","38th","39th","40th","41st","42nd","43rd","44th","45th","46th","47th","48th","49th","50th","51st","52nd","53rd","54th","55th","56th","57th","58th","59th","60th","61st","62nd","63rd","64th","65th","66th","67th","68th","69th","70th","71st","72nd","73rd","74th","75th","76th","77th","78th","79th","80th","81st","82nd","83rd","84th","85th","86th","87th","88th","89th","90th","91st","92nd","93rd","94th","95th","96th","97th","98th","99th","100th")</f>
        <v>2nd</v>
      </c>
      <c r="M68" s="98"/>
    </row>
    <row r="69" spans="1:13">
      <c r="A69" s="104" t="e">
        <f>'SIGN LANG'!A69</f>
        <v>#REF!</v>
      </c>
      <c r="B69" s="146" t="e">
        <f>'SIGN LANG'!B69</f>
        <v>#REF!</v>
      </c>
      <c r="C69" s="105"/>
      <c r="D69" s="105"/>
      <c r="E69" s="105"/>
      <c r="F69" s="106">
        <f t="shared" si="5"/>
        <v>0</v>
      </c>
      <c r="G69" s="106">
        <f t="shared" si="6"/>
        <v>0</v>
      </c>
      <c r="H69" s="109"/>
      <c r="I69" s="107">
        <f t="shared" si="7"/>
        <v>0</v>
      </c>
      <c r="J69" s="106">
        <f t="shared" si="8"/>
        <v>0</v>
      </c>
      <c r="K69" s="107">
        <f>LOOKUP(J69,{0,65,70,75,80},{5,4,3,2,1})</f>
        <v>5</v>
      </c>
      <c r="L69" s="108" t="str">
        <f t="shared" si="9"/>
        <v>2nd</v>
      </c>
      <c r="M69" s="98"/>
    </row>
    <row r="70" spans="1:13">
      <c r="A70" s="104" t="e">
        <f>'SIGN LANG'!A70</f>
        <v>#REF!</v>
      </c>
      <c r="B70" s="146" t="e">
        <f>'SIGN LANG'!B70</f>
        <v>#REF!</v>
      </c>
      <c r="C70" s="105"/>
      <c r="D70" s="105"/>
      <c r="E70" s="105"/>
      <c r="F70" s="106">
        <f t="shared" si="5"/>
        <v>0</v>
      </c>
      <c r="G70" s="106">
        <f t="shared" si="6"/>
        <v>0</v>
      </c>
      <c r="H70" s="109"/>
      <c r="I70" s="107">
        <f t="shared" si="7"/>
        <v>0</v>
      </c>
      <c r="J70" s="106">
        <f t="shared" si="8"/>
        <v>0</v>
      </c>
      <c r="K70" s="107">
        <f>LOOKUP(J70,{0,65,70,75,80},{5,4,3,2,1})</f>
        <v>5</v>
      </c>
      <c r="L70" s="108" t="str">
        <f t="shared" si="9"/>
        <v>2nd</v>
      </c>
      <c r="M70" s="98"/>
    </row>
    <row r="71" spans="1:13">
      <c r="A71" s="104" t="e">
        <f>'SIGN LANG'!A71</f>
        <v>#REF!</v>
      </c>
      <c r="B71" s="146" t="e">
        <f>'SIGN LANG'!B71</f>
        <v>#REF!</v>
      </c>
      <c r="C71" s="105"/>
      <c r="D71" s="105"/>
      <c r="E71" s="105"/>
      <c r="F71" s="106">
        <f t="shared" si="5"/>
        <v>0</v>
      </c>
      <c r="G71" s="106">
        <f t="shared" si="6"/>
        <v>0</v>
      </c>
      <c r="H71" s="109"/>
      <c r="I71" s="107">
        <f t="shared" si="7"/>
        <v>0</v>
      </c>
      <c r="J71" s="106">
        <f t="shared" si="8"/>
        <v>0</v>
      </c>
      <c r="K71" s="107">
        <f>LOOKUP(J71,{0,65,70,75,80},{5,4,3,2,1})</f>
        <v>5</v>
      </c>
      <c r="L71" s="108" t="str">
        <f t="shared" si="9"/>
        <v>2nd</v>
      </c>
      <c r="M71" s="98"/>
    </row>
    <row r="72" spans="1:13">
      <c r="A72" s="104" t="e">
        <f>'SIGN LANG'!A72</f>
        <v>#REF!</v>
      </c>
      <c r="B72" s="146" t="e">
        <f>'SIGN LANG'!B72</f>
        <v>#REF!</v>
      </c>
      <c r="C72" s="105"/>
      <c r="D72" s="105"/>
      <c r="E72" s="105"/>
      <c r="F72" s="106">
        <f t="shared" si="5"/>
        <v>0</v>
      </c>
      <c r="G72" s="106">
        <f t="shared" si="6"/>
        <v>0</v>
      </c>
      <c r="H72" s="109"/>
      <c r="I72" s="107">
        <f t="shared" si="7"/>
        <v>0</v>
      </c>
      <c r="J72" s="106">
        <f t="shared" si="8"/>
        <v>0</v>
      </c>
      <c r="K72" s="107">
        <f>LOOKUP(J72,{0,65,70,75,80},{5,4,3,2,1})</f>
        <v>5</v>
      </c>
      <c r="L72" s="108" t="str">
        <f t="shared" si="9"/>
        <v>2nd</v>
      </c>
      <c r="M72" s="98"/>
    </row>
    <row r="73" spans="1:13">
      <c r="A73" s="104" t="e">
        <f>'SIGN LANG'!A73</f>
        <v>#REF!</v>
      </c>
      <c r="B73" s="146" t="e">
        <f>'SIGN LANG'!B73</f>
        <v>#REF!</v>
      </c>
      <c r="C73" s="105"/>
      <c r="D73" s="105"/>
      <c r="E73" s="105"/>
      <c r="F73" s="106">
        <f t="shared" si="5"/>
        <v>0</v>
      </c>
      <c r="G73" s="106">
        <f t="shared" si="6"/>
        <v>0</v>
      </c>
      <c r="H73" s="109"/>
      <c r="I73" s="107">
        <f t="shared" si="7"/>
        <v>0</v>
      </c>
      <c r="J73" s="106">
        <f t="shared" si="8"/>
        <v>0</v>
      </c>
      <c r="K73" s="107">
        <f>LOOKUP(J73,{0,65,70,75,80},{5,4,3,2,1})</f>
        <v>5</v>
      </c>
      <c r="L73" s="108" t="str">
        <f t="shared" si="9"/>
        <v>2nd</v>
      </c>
      <c r="M73" s="98"/>
    </row>
    <row r="74" spans="1:13">
      <c r="A74" s="104" t="e">
        <f>'SIGN LANG'!A74</f>
        <v>#REF!</v>
      </c>
      <c r="B74" s="146" t="e">
        <f>'SIGN LANG'!B74</f>
        <v>#REF!</v>
      </c>
      <c r="C74" s="105"/>
      <c r="D74" s="105"/>
      <c r="E74" s="105"/>
      <c r="F74" s="106">
        <f t="shared" si="5"/>
        <v>0</v>
      </c>
      <c r="G74" s="106">
        <f t="shared" si="6"/>
        <v>0</v>
      </c>
      <c r="H74" s="109"/>
      <c r="I74" s="107">
        <f t="shared" si="7"/>
        <v>0</v>
      </c>
      <c r="J74" s="106">
        <f t="shared" si="8"/>
        <v>0</v>
      </c>
      <c r="K74" s="107">
        <f>LOOKUP(J74,{0,65,70,75,80},{5,4,3,2,1})</f>
        <v>5</v>
      </c>
      <c r="L74" s="108" t="str">
        <f t="shared" si="9"/>
        <v>2nd</v>
      </c>
      <c r="M74" s="98"/>
    </row>
    <row r="75" spans="1:13">
      <c r="A75" s="104" t="e">
        <f>'SIGN LANG'!A75</f>
        <v>#REF!</v>
      </c>
      <c r="B75" s="146" t="e">
        <f>'SIGN LANG'!B75</f>
        <v>#REF!</v>
      </c>
      <c r="C75" s="105"/>
      <c r="D75" s="105"/>
      <c r="E75" s="105"/>
      <c r="F75" s="106">
        <f t="shared" si="5"/>
        <v>0</v>
      </c>
      <c r="G75" s="106">
        <f t="shared" si="6"/>
        <v>0</v>
      </c>
      <c r="H75" s="109"/>
      <c r="I75" s="107">
        <f t="shared" si="7"/>
        <v>0</v>
      </c>
      <c r="J75" s="106">
        <f t="shared" si="8"/>
        <v>0</v>
      </c>
      <c r="K75" s="107">
        <f>LOOKUP(J75,{0,65,70,75,80},{5,4,3,2,1})</f>
        <v>5</v>
      </c>
      <c r="L75" s="108" t="str">
        <f t="shared" si="9"/>
        <v>2nd</v>
      </c>
      <c r="M75" s="98"/>
    </row>
    <row r="76" spans="1:13">
      <c r="A76" s="104" t="e">
        <f>'SIGN LANG'!A76</f>
        <v>#REF!</v>
      </c>
      <c r="B76" s="146" t="e">
        <f>'SIGN LANG'!B76</f>
        <v>#REF!</v>
      </c>
      <c r="C76" s="105"/>
      <c r="D76" s="105"/>
      <c r="E76" s="105"/>
      <c r="F76" s="106">
        <f t="shared" si="5"/>
        <v>0</v>
      </c>
      <c r="G76" s="106">
        <f t="shared" si="6"/>
        <v>0</v>
      </c>
      <c r="H76" s="109"/>
      <c r="I76" s="107">
        <f t="shared" si="7"/>
        <v>0</v>
      </c>
      <c r="J76" s="106">
        <f t="shared" si="8"/>
        <v>0</v>
      </c>
      <c r="K76" s="107">
        <f>LOOKUP(J76,{0,65,70,75,80},{5,4,3,2,1})</f>
        <v>5</v>
      </c>
      <c r="L76" s="108" t="str">
        <f t="shared" si="9"/>
        <v>2nd</v>
      </c>
      <c r="M76" s="98"/>
    </row>
    <row r="77" spans="1:13">
      <c r="A77" s="104" t="e">
        <f>'SIGN LANG'!A77</f>
        <v>#REF!</v>
      </c>
      <c r="B77" s="146" t="e">
        <f>'SIGN LANG'!B77</f>
        <v>#REF!</v>
      </c>
      <c r="C77" s="105"/>
      <c r="D77" s="105"/>
      <c r="E77" s="105"/>
      <c r="F77" s="106">
        <f t="shared" si="5"/>
        <v>0</v>
      </c>
      <c r="G77" s="106">
        <f t="shared" si="6"/>
        <v>0</v>
      </c>
      <c r="H77" s="109"/>
      <c r="I77" s="107">
        <f t="shared" si="7"/>
        <v>0</v>
      </c>
      <c r="J77" s="106">
        <f t="shared" si="8"/>
        <v>0</v>
      </c>
      <c r="K77" s="107">
        <f>LOOKUP(J77,{0,65,70,75,80},{5,4,3,2,1})</f>
        <v>5</v>
      </c>
      <c r="L77" s="108" t="str">
        <f t="shared" si="9"/>
        <v>2nd</v>
      </c>
      <c r="M77" s="98"/>
    </row>
    <row r="78" spans="1:13">
      <c r="A78" s="104" t="e">
        <f>'SIGN LANG'!A78</f>
        <v>#REF!</v>
      </c>
      <c r="B78" s="146" t="e">
        <f>'SIGN LANG'!B78</f>
        <v>#REF!</v>
      </c>
      <c r="C78" s="105"/>
      <c r="D78" s="105"/>
      <c r="E78" s="105"/>
      <c r="F78" s="106">
        <f t="shared" si="5"/>
        <v>0</v>
      </c>
      <c r="G78" s="106">
        <f t="shared" si="6"/>
        <v>0</v>
      </c>
      <c r="H78" s="109"/>
      <c r="I78" s="107">
        <f t="shared" si="7"/>
        <v>0</v>
      </c>
      <c r="J78" s="106">
        <f t="shared" si="8"/>
        <v>0</v>
      </c>
      <c r="K78" s="107">
        <f>LOOKUP(J78,{0,65,70,75,80},{5,4,3,2,1})</f>
        <v>5</v>
      </c>
      <c r="L78" s="108" t="str">
        <f t="shared" si="9"/>
        <v>2nd</v>
      </c>
      <c r="M78" s="98"/>
    </row>
    <row r="79" spans="1:13">
      <c r="A79" s="104" t="e">
        <f>'SIGN LANG'!A79</f>
        <v>#REF!</v>
      </c>
      <c r="B79" s="146" t="e">
        <f>'SIGN LANG'!B79</f>
        <v>#REF!</v>
      </c>
      <c r="C79" s="105"/>
      <c r="D79" s="105"/>
      <c r="E79" s="105"/>
      <c r="F79" s="106">
        <f t="shared" si="5"/>
        <v>0</v>
      </c>
      <c r="G79" s="106">
        <f t="shared" si="6"/>
        <v>0</v>
      </c>
      <c r="H79" s="109"/>
      <c r="I79" s="107">
        <f t="shared" si="7"/>
        <v>0</v>
      </c>
      <c r="J79" s="106">
        <f t="shared" si="8"/>
        <v>0</v>
      </c>
      <c r="K79" s="107">
        <f>LOOKUP(J79,{0,65,70,75,80},{5,4,3,2,1})</f>
        <v>5</v>
      </c>
      <c r="L79" s="108" t="str">
        <f t="shared" si="9"/>
        <v>2nd</v>
      </c>
      <c r="M79" s="98"/>
    </row>
    <row r="80" spans="1:13">
      <c r="A80" s="104" t="e">
        <f>'SIGN LANG'!A80</f>
        <v>#REF!</v>
      </c>
      <c r="B80" s="146" t="e">
        <f>'SIGN LANG'!B80</f>
        <v>#REF!</v>
      </c>
      <c r="C80" s="105"/>
      <c r="D80" s="105"/>
      <c r="E80" s="105"/>
      <c r="F80" s="106">
        <f t="shared" si="5"/>
        <v>0</v>
      </c>
      <c r="G80" s="106">
        <f t="shared" si="6"/>
        <v>0</v>
      </c>
      <c r="H80" s="109"/>
      <c r="I80" s="107">
        <f t="shared" si="7"/>
        <v>0</v>
      </c>
      <c r="J80" s="106">
        <f t="shared" si="8"/>
        <v>0</v>
      </c>
      <c r="K80" s="107">
        <f>LOOKUP(J80,{0,65,70,75,80},{5,4,3,2,1})</f>
        <v>5</v>
      </c>
      <c r="L80" s="108" t="str">
        <f t="shared" si="9"/>
        <v>2nd</v>
      </c>
      <c r="M80" s="98"/>
    </row>
    <row r="81" spans="1:13">
      <c r="A81" s="104" t="e">
        <f>'SIGN LANG'!A81</f>
        <v>#REF!</v>
      </c>
      <c r="B81" s="146" t="e">
        <f>'SIGN LANG'!B81</f>
        <v>#REF!</v>
      </c>
      <c r="C81" s="105"/>
      <c r="D81" s="105"/>
      <c r="E81" s="105"/>
      <c r="F81" s="106">
        <f t="shared" si="5"/>
        <v>0</v>
      </c>
      <c r="G81" s="106">
        <f t="shared" si="6"/>
        <v>0</v>
      </c>
      <c r="H81" s="109"/>
      <c r="I81" s="107">
        <f t="shared" si="7"/>
        <v>0</v>
      </c>
      <c r="J81" s="106">
        <f t="shared" si="8"/>
        <v>0</v>
      </c>
      <c r="K81" s="107">
        <f>LOOKUP(J81,{0,65,70,75,80},{5,4,3,2,1})</f>
        <v>5</v>
      </c>
      <c r="L81" s="108" t="str">
        <f t="shared" si="9"/>
        <v>2nd</v>
      </c>
      <c r="M81" s="98"/>
    </row>
    <row r="82" spans="1:13">
      <c r="A82" s="104" t="e">
        <f>'SIGN LANG'!A82</f>
        <v>#REF!</v>
      </c>
      <c r="B82" s="146" t="e">
        <f>'SIGN LANG'!B82</f>
        <v>#REF!</v>
      </c>
      <c r="C82" s="105"/>
      <c r="D82" s="105"/>
      <c r="E82" s="105"/>
      <c r="F82" s="106">
        <f t="shared" si="5"/>
        <v>0</v>
      </c>
      <c r="G82" s="106">
        <f t="shared" si="6"/>
        <v>0</v>
      </c>
      <c r="H82" s="109"/>
      <c r="I82" s="107">
        <f t="shared" si="7"/>
        <v>0</v>
      </c>
      <c r="J82" s="106">
        <f t="shared" si="8"/>
        <v>0</v>
      </c>
      <c r="K82" s="107">
        <f>LOOKUP(J82,{0,65,70,75,80},{5,4,3,2,1})</f>
        <v>5</v>
      </c>
      <c r="L82" s="108" t="str">
        <f t="shared" si="9"/>
        <v>2nd</v>
      </c>
      <c r="M82" s="98"/>
    </row>
    <row r="83" spans="1:13">
      <c r="A83" s="104" t="e">
        <f>'SIGN LANG'!A83</f>
        <v>#REF!</v>
      </c>
      <c r="B83" s="146" t="e">
        <f>'SIGN LANG'!B83</f>
        <v>#REF!</v>
      </c>
      <c r="C83" s="105"/>
      <c r="D83" s="105"/>
      <c r="E83" s="105"/>
      <c r="F83" s="106">
        <f t="shared" si="5"/>
        <v>0</v>
      </c>
      <c r="G83" s="106">
        <f t="shared" si="6"/>
        <v>0</v>
      </c>
      <c r="H83" s="109"/>
      <c r="I83" s="107">
        <f t="shared" si="7"/>
        <v>0</v>
      </c>
      <c r="J83" s="106">
        <f t="shared" si="8"/>
        <v>0</v>
      </c>
      <c r="K83" s="107">
        <f>LOOKUP(J83,{0,65,70,75,80},{5,4,3,2,1})</f>
        <v>5</v>
      </c>
      <c r="L83" s="108" t="str">
        <f t="shared" si="9"/>
        <v>2nd</v>
      </c>
      <c r="M83" s="98"/>
    </row>
    <row r="84" spans="1:13">
      <c r="A84" s="104" t="e">
        <f>'SIGN LANG'!A84</f>
        <v>#REF!</v>
      </c>
      <c r="B84" s="146" t="e">
        <f>'SIGN LANG'!B84</f>
        <v>#REF!</v>
      </c>
      <c r="C84" s="105"/>
      <c r="D84" s="105"/>
      <c r="E84" s="105"/>
      <c r="F84" s="106">
        <f t="shared" si="5"/>
        <v>0</v>
      </c>
      <c r="G84" s="106">
        <f t="shared" si="6"/>
        <v>0</v>
      </c>
      <c r="H84" s="109"/>
      <c r="I84" s="107">
        <f t="shared" si="7"/>
        <v>0</v>
      </c>
      <c r="J84" s="106">
        <f t="shared" si="8"/>
        <v>0</v>
      </c>
      <c r="K84" s="107">
        <f>LOOKUP(J84,{0,65,70,75,80},{5,4,3,2,1})</f>
        <v>5</v>
      </c>
      <c r="L84" s="108" t="str">
        <f t="shared" si="9"/>
        <v>2nd</v>
      </c>
      <c r="M84" s="98"/>
    </row>
    <row r="85" spans="1:13">
      <c r="A85" s="104" t="e">
        <f>'SIGN LANG'!A85</f>
        <v>#REF!</v>
      </c>
      <c r="B85" s="146" t="e">
        <f>'SIGN LANG'!B85</f>
        <v>#REF!</v>
      </c>
      <c r="C85" s="105"/>
      <c r="D85" s="105"/>
      <c r="E85" s="105"/>
      <c r="F85" s="106">
        <f t="shared" si="5"/>
        <v>0</v>
      </c>
      <c r="G85" s="106">
        <f t="shared" si="6"/>
        <v>0</v>
      </c>
      <c r="H85" s="109"/>
      <c r="I85" s="107">
        <f t="shared" si="7"/>
        <v>0</v>
      </c>
      <c r="J85" s="106">
        <f t="shared" si="8"/>
        <v>0</v>
      </c>
      <c r="K85" s="107">
        <f>LOOKUP(J85,{0,65,70,75,80},{5,4,3,2,1})</f>
        <v>5</v>
      </c>
      <c r="L85" s="108" t="str">
        <f t="shared" si="9"/>
        <v>2nd</v>
      </c>
      <c r="M85" s="98"/>
    </row>
    <row r="86" spans="1:13">
      <c r="A86" s="104" t="e">
        <f>'SIGN LANG'!A86</f>
        <v>#REF!</v>
      </c>
      <c r="B86" s="146" t="e">
        <f>'SIGN LANG'!B86</f>
        <v>#REF!</v>
      </c>
      <c r="C86" s="105"/>
      <c r="D86" s="105"/>
      <c r="E86" s="105"/>
      <c r="F86" s="106">
        <f t="shared" si="5"/>
        <v>0</v>
      </c>
      <c r="G86" s="106">
        <f t="shared" si="6"/>
        <v>0</v>
      </c>
      <c r="H86" s="109"/>
      <c r="I86" s="107">
        <f t="shared" si="7"/>
        <v>0</v>
      </c>
      <c r="J86" s="106">
        <f t="shared" si="8"/>
        <v>0</v>
      </c>
      <c r="K86" s="107">
        <f>LOOKUP(J86,{0,65,70,75,80},{5,4,3,2,1})</f>
        <v>5</v>
      </c>
      <c r="L86" s="108" t="str">
        <f t="shared" si="9"/>
        <v>2nd</v>
      </c>
      <c r="M86" s="98"/>
    </row>
    <row r="87" spans="1:13">
      <c r="A87" s="104" t="e">
        <f>'SIGN LANG'!A87</f>
        <v>#REF!</v>
      </c>
      <c r="B87" s="146" t="e">
        <f>'SIGN LANG'!B87</f>
        <v>#REF!</v>
      </c>
      <c r="C87" s="105"/>
      <c r="D87" s="105"/>
      <c r="E87" s="105"/>
      <c r="F87" s="106">
        <f t="shared" si="5"/>
        <v>0</v>
      </c>
      <c r="G87" s="106">
        <f t="shared" si="6"/>
        <v>0</v>
      </c>
      <c r="H87" s="109"/>
      <c r="I87" s="107">
        <f t="shared" si="7"/>
        <v>0</v>
      </c>
      <c r="J87" s="106">
        <f t="shared" si="8"/>
        <v>0</v>
      </c>
      <c r="K87" s="107">
        <f>LOOKUP(J87,{0,65,70,75,80},{5,4,3,2,1})</f>
        <v>5</v>
      </c>
      <c r="L87" s="108" t="str">
        <f t="shared" si="9"/>
        <v>2nd</v>
      </c>
      <c r="M87" s="98"/>
    </row>
    <row r="88" spans="1:13">
      <c r="A88" s="104" t="e">
        <f>'SIGN LANG'!A88</f>
        <v>#REF!</v>
      </c>
      <c r="B88" s="146" t="e">
        <f>'SIGN LANG'!B88</f>
        <v>#REF!</v>
      </c>
      <c r="C88" s="105"/>
      <c r="D88" s="105"/>
      <c r="E88" s="105"/>
      <c r="F88" s="106">
        <f t="shared" si="5"/>
        <v>0</v>
      </c>
      <c r="G88" s="106">
        <f t="shared" si="6"/>
        <v>0</v>
      </c>
      <c r="H88" s="109"/>
      <c r="I88" s="107">
        <f t="shared" si="7"/>
        <v>0</v>
      </c>
      <c r="J88" s="106">
        <f t="shared" si="8"/>
        <v>0</v>
      </c>
      <c r="K88" s="107">
        <f>LOOKUP(J88,{0,65,70,75,80},{5,4,3,2,1})</f>
        <v>5</v>
      </c>
      <c r="L88" s="108" t="str">
        <f t="shared" si="9"/>
        <v>2nd</v>
      </c>
      <c r="M88" s="98"/>
    </row>
    <row r="89" spans="1:13">
      <c r="A89" s="104" t="e">
        <f>'SIGN LANG'!A89</f>
        <v>#REF!</v>
      </c>
      <c r="B89" s="146" t="e">
        <f>'SIGN LANG'!B89</f>
        <v>#REF!</v>
      </c>
      <c r="C89" s="105"/>
      <c r="D89" s="105"/>
      <c r="E89" s="105"/>
      <c r="F89" s="106">
        <f t="shared" si="5"/>
        <v>0</v>
      </c>
      <c r="G89" s="106">
        <f t="shared" si="6"/>
        <v>0</v>
      </c>
      <c r="H89" s="109"/>
      <c r="I89" s="107">
        <f t="shared" si="7"/>
        <v>0</v>
      </c>
      <c r="J89" s="106">
        <f t="shared" si="8"/>
        <v>0</v>
      </c>
      <c r="K89" s="107">
        <f>LOOKUP(J89,{0,65,70,75,80},{5,4,3,2,1})</f>
        <v>5</v>
      </c>
      <c r="L89" s="108" t="str">
        <f t="shared" si="9"/>
        <v>2nd</v>
      </c>
      <c r="M89" s="98"/>
    </row>
    <row r="90" spans="1:13">
      <c r="A90" s="104" t="e">
        <f>'SIGN LANG'!A90</f>
        <v>#REF!</v>
      </c>
      <c r="B90" s="146" t="e">
        <f>'SIGN LANG'!B90</f>
        <v>#REF!</v>
      </c>
      <c r="C90" s="105"/>
      <c r="D90" s="105"/>
      <c r="E90" s="105"/>
      <c r="F90" s="106">
        <f t="shared" si="5"/>
        <v>0</v>
      </c>
      <c r="G90" s="106">
        <f t="shared" si="6"/>
        <v>0</v>
      </c>
      <c r="H90" s="109"/>
      <c r="I90" s="107">
        <f t="shared" si="7"/>
        <v>0</v>
      </c>
      <c r="J90" s="106">
        <f t="shared" si="8"/>
        <v>0</v>
      </c>
      <c r="K90" s="107">
        <f>LOOKUP(J90,{0,65,70,75,80},{5,4,3,2,1})</f>
        <v>5</v>
      </c>
      <c r="L90" s="108" t="str">
        <f t="shared" si="9"/>
        <v>2nd</v>
      </c>
      <c r="M90" s="98"/>
    </row>
    <row r="91" spans="1:13">
      <c r="A91" s="104" t="e">
        <f>'SIGN LANG'!A91</f>
        <v>#REF!</v>
      </c>
      <c r="B91" s="146" t="e">
        <f>'SIGN LANG'!B91</f>
        <v>#REF!</v>
      </c>
      <c r="C91" s="105"/>
      <c r="D91" s="105"/>
      <c r="E91" s="105"/>
      <c r="F91" s="106">
        <f t="shared" si="5"/>
        <v>0</v>
      </c>
      <c r="G91" s="106">
        <f t="shared" si="6"/>
        <v>0</v>
      </c>
      <c r="H91" s="109"/>
      <c r="I91" s="107">
        <f t="shared" si="7"/>
        <v>0</v>
      </c>
      <c r="J91" s="106">
        <f t="shared" si="8"/>
        <v>0</v>
      </c>
      <c r="K91" s="107">
        <f>LOOKUP(J91,{0,65,70,75,80},{5,4,3,2,1})</f>
        <v>5</v>
      </c>
      <c r="L91" s="108" t="str">
        <f t="shared" si="9"/>
        <v>2nd</v>
      </c>
      <c r="M91" s="98"/>
    </row>
    <row r="92" spans="1:13">
      <c r="A92" s="104" t="e">
        <f>'SIGN LANG'!A92</f>
        <v>#REF!</v>
      </c>
      <c r="B92" s="146" t="e">
        <f>'SIGN LANG'!B92</f>
        <v>#REF!</v>
      </c>
      <c r="C92" s="105"/>
      <c r="D92" s="105"/>
      <c r="E92" s="105"/>
      <c r="F92" s="106">
        <f t="shared" si="5"/>
        <v>0</v>
      </c>
      <c r="G92" s="106">
        <f t="shared" si="6"/>
        <v>0</v>
      </c>
      <c r="H92" s="109"/>
      <c r="I92" s="107">
        <f t="shared" si="7"/>
        <v>0</v>
      </c>
      <c r="J92" s="106">
        <f t="shared" si="8"/>
        <v>0</v>
      </c>
      <c r="K92" s="107">
        <f>LOOKUP(J92,{0,65,70,75,80},{5,4,3,2,1})</f>
        <v>5</v>
      </c>
      <c r="L92" s="108" t="str">
        <f t="shared" si="9"/>
        <v>2nd</v>
      </c>
      <c r="M92" s="98"/>
    </row>
    <row r="93" spans="1:13">
      <c r="A93" s="104" t="e">
        <f>'SIGN LANG'!A93</f>
        <v>#REF!</v>
      </c>
      <c r="B93" s="146" t="e">
        <f>'SIGN LANG'!B93</f>
        <v>#REF!</v>
      </c>
      <c r="C93" s="105"/>
      <c r="D93" s="105"/>
      <c r="E93" s="105"/>
      <c r="F93" s="106">
        <f t="shared" si="5"/>
        <v>0</v>
      </c>
      <c r="G93" s="106">
        <f t="shared" si="6"/>
        <v>0</v>
      </c>
      <c r="H93" s="109"/>
      <c r="I93" s="107">
        <f t="shared" si="7"/>
        <v>0</v>
      </c>
      <c r="J93" s="106">
        <f t="shared" si="8"/>
        <v>0</v>
      </c>
      <c r="K93" s="107">
        <f>LOOKUP(J93,{0,65,70,75,80},{5,4,3,2,1})</f>
        <v>5</v>
      </c>
      <c r="L93" s="108" t="str">
        <f t="shared" si="9"/>
        <v>2nd</v>
      </c>
      <c r="M93" s="98"/>
    </row>
    <row r="94" spans="1:13">
      <c r="A94" s="104" t="e">
        <f>'SIGN LANG'!A94</f>
        <v>#REF!</v>
      </c>
      <c r="B94" s="146" t="e">
        <f>'SIGN LANG'!B94</f>
        <v>#REF!</v>
      </c>
      <c r="C94" s="105"/>
      <c r="D94" s="105"/>
      <c r="E94" s="105"/>
      <c r="F94" s="106">
        <f t="shared" si="5"/>
        <v>0</v>
      </c>
      <c r="G94" s="106">
        <f t="shared" si="6"/>
        <v>0</v>
      </c>
      <c r="H94" s="109"/>
      <c r="I94" s="107">
        <f t="shared" si="7"/>
        <v>0</v>
      </c>
      <c r="J94" s="106">
        <f t="shared" si="8"/>
        <v>0</v>
      </c>
      <c r="K94" s="107">
        <f>LOOKUP(J94,{0,65,70,75,80},{5,4,3,2,1})</f>
        <v>5</v>
      </c>
      <c r="L94" s="108" t="str">
        <f t="shared" si="9"/>
        <v>2nd</v>
      </c>
      <c r="M94" s="98"/>
    </row>
    <row r="95" spans="1:13">
      <c r="A95" s="104" t="e">
        <f>'SIGN LANG'!A95</f>
        <v>#REF!</v>
      </c>
      <c r="B95" s="146" t="e">
        <f>'SIGN LANG'!B95</f>
        <v>#REF!</v>
      </c>
      <c r="C95" s="105"/>
      <c r="D95" s="105"/>
      <c r="E95" s="105"/>
      <c r="F95" s="106">
        <f t="shared" si="5"/>
        <v>0</v>
      </c>
      <c r="G95" s="106">
        <f t="shared" si="6"/>
        <v>0</v>
      </c>
      <c r="H95" s="109"/>
      <c r="I95" s="107">
        <f t="shared" si="7"/>
        <v>0</v>
      </c>
      <c r="J95" s="106">
        <f t="shared" si="8"/>
        <v>0</v>
      </c>
      <c r="K95" s="107">
        <f>LOOKUP(J95,{0,65,70,75,80},{5,4,3,2,1})</f>
        <v>5</v>
      </c>
      <c r="L95" s="108" t="str">
        <f t="shared" si="9"/>
        <v>2nd</v>
      </c>
      <c r="M95" s="98"/>
    </row>
    <row r="96" spans="1:13">
      <c r="A96" s="104" t="e">
        <f>'SIGN LANG'!A96</f>
        <v>#REF!</v>
      </c>
      <c r="B96" s="146" t="e">
        <f>'SIGN LANG'!B96</f>
        <v>#REF!</v>
      </c>
      <c r="C96" s="105"/>
      <c r="D96" s="105"/>
      <c r="E96" s="105"/>
      <c r="F96" s="106">
        <f t="shared" si="5"/>
        <v>0</v>
      </c>
      <c r="G96" s="106">
        <f t="shared" si="6"/>
        <v>0</v>
      </c>
      <c r="H96" s="109"/>
      <c r="I96" s="107">
        <f t="shared" si="7"/>
        <v>0</v>
      </c>
      <c r="J96" s="106">
        <f t="shared" si="8"/>
        <v>0</v>
      </c>
      <c r="K96" s="107">
        <f>LOOKUP(J96,{0,65,70,75,80},{5,4,3,2,1})</f>
        <v>5</v>
      </c>
      <c r="L96" s="108" t="str">
        <f t="shared" si="9"/>
        <v>2nd</v>
      </c>
      <c r="M96" s="98"/>
    </row>
    <row r="97" spans="1:13">
      <c r="A97" s="104" t="e">
        <f>'SIGN LANG'!A97</f>
        <v>#REF!</v>
      </c>
      <c r="B97" s="146" t="e">
        <f>'SIGN LANG'!B97</f>
        <v>#REF!</v>
      </c>
      <c r="C97" s="105"/>
      <c r="D97" s="105"/>
      <c r="E97" s="105"/>
      <c r="F97" s="106">
        <f t="shared" si="5"/>
        <v>0</v>
      </c>
      <c r="G97" s="106">
        <f t="shared" si="6"/>
        <v>0</v>
      </c>
      <c r="H97" s="109"/>
      <c r="I97" s="107">
        <f t="shared" si="7"/>
        <v>0</v>
      </c>
      <c r="J97" s="106">
        <f t="shared" si="8"/>
        <v>0</v>
      </c>
      <c r="K97" s="107">
        <f>LOOKUP(J97,{0,65,70,75,80},{5,4,3,2,1})</f>
        <v>5</v>
      </c>
      <c r="L97" s="108" t="str">
        <f t="shared" si="9"/>
        <v>2nd</v>
      </c>
      <c r="M97" s="98"/>
    </row>
    <row r="98" spans="1:13">
      <c r="A98" s="104" t="e">
        <f>'SIGN LANG'!A98</f>
        <v>#REF!</v>
      </c>
      <c r="B98" s="146" t="e">
        <f>'SIGN LANG'!B98</f>
        <v>#REF!</v>
      </c>
      <c r="C98" s="105"/>
      <c r="D98" s="105"/>
      <c r="E98" s="105"/>
      <c r="F98" s="106">
        <f t="shared" si="5"/>
        <v>0</v>
      </c>
      <c r="G98" s="106">
        <f t="shared" si="6"/>
        <v>0</v>
      </c>
      <c r="H98" s="109"/>
      <c r="I98" s="107">
        <f t="shared" si="7"/>
        <v>0</v>
      </c>
      <c r="J98" s="106">
        <f t="shared" si="8"/>
        <v>0</v>
      </c>
      <c r="K98" s="107">
        <f>LOOKUP(J98,{0,65,70,75,80},{5,4,3,2,1})</f>
        <v>5</v>
      </c>
      <c r="L98" s="108" t="str">
        <f t="shared" si="9"/>
        <v>2nd</v>
      </c>
      <c r="M98" s="98"/>
    </row>
    <row r="99" spans="1:13">
      <c r="A99" s="104" t="e">
        <f>'SIGN LANG'!A99</f>
        <v>#REF!</v>
      </c>
      <c r="B99" s="146" t="e">
        <f>'SIGN LANG'!B99</f>
        <v>#REF!</v>
      </c>
      <c r="C99" s="105"/>
      <c r="D99" s="105"/>
      <c r="E99" s="105"/>
      <c r="F99" s="106">
        <f t="shared" si="5"/>
        <v>0</v>
      </c>
      <c r="G99" s="106">
        <f t="shared" si="6"/>
        <v>0</v>
      </c>
      <c r="H99" s="109"/>
      <c r="I99" s="107">
        <f t="shared" si="7"/>
        <v>0</v>
      </c>
      <c r="J99" s="106">
        <f t="shared" si="8"/>
        <v>0</v>
      </c>
      <c r="K99" s="107">
        <f>LOOKUP(J99,{0,65,70,75,80},{5,4,3,2,1})</f>
        <v>5</v>
      </c>
      <c r="L99" s="108" t="str">
        <f t="shared" si="9"/>
        <v>2nd</v>
      </c>
      <c r="M99" s="98"/>
    </row>
    <row r="100" spans="1:13">
      <c r="A100" s="104" t="e">
        <f>'SIGN LANG'!A100</f>
        <v>#REF!</v>
      </c>
      <c r="B100" s="146" t="e">
        <f>'SIGN LANG'!B100</f>
        <v>#REF!</v>
      </c>
      <c r="C100" s="105"/>
      <c r="D100" s="105"/>
      <c r="E100" s="105"/>
      <c r="F100" s="106">
        <f t="shared" si="5"/>
        <v>0</v>
      </c>
      <c r="G100" s="106">
        <f t="shared" si="6"/>
        <v>0</v>
      </c>
      <c r="H100" s="109"/>
      <c r="I100" s="107">
        <f t="shared" si="7"/>
        <v>0</v>
      </c>
      <c r="J100" s="106">
        <f t="shared" si="8"/>
        <v>0</v>
      </c>
      <c r="K100" s="107">
        <f>LOOKUP(J100,{0,65,70,75,80},{5,4,3,2,1})</f>
        <v>5</v>
      </c>
      <c r="L100" s="108" t="str">
        <f t="shared" si="9"/>
        <v>2nd</v>
      </c>
      <c r="M100" s="98"/>
    </row>
    <row r="101" spans="1:13">
      <c r="A101" s="104" t="e">
        <f>'SIGN LANG'!A101</f>
        <v>#REF!</v>
      </c>
      <c r="B101" s="146" t="e">
        <f>'SIGN LANG'!B101</f>
        <v>#REF!</v>
      </c>
      <c r="C101" s="105"/>
      <c r="D101" s="105"/>
      <c r="E101" s="105"/>
      <c r="F101" s="106">
        <f t="shared" si="5"/>
        <v>0</v>
      </c>
      <c r="G101" s="106">
        <f t="shared" si="6"/>
        <v>0</v>
      </c>
      <c r="H101" s="109"/>
      <c r="I101" s="107">
        <f t="shared" si="7"/>
        <v>0</v>
      </c>
      <c r="J101" s="106">
        <f t="shared" si="8"/>
        <v>0</v>
      </c>
      <c r="K101" s="107">
        <f>LOOKUP(J101,{0,65,70,75,80},{5,4,3,2,1})</f>
        <v>5</v>
      </c>
      <c r="L101" s="108" t="str">
        <f t="shared" si="9"/>
        <v>2nd</v>
      </c>
      <c r="M101" s="98"/>
    </row>
    <row r="102" spans="1:13" ht="16.5" thickBot="1">
      <c r="A102" s="110" t="e">
        <f>'SIGN LANG'!A102</f>
        <v>#REF!</v>
      </c>
      <c r="B102" s="147" t="e">
        <f>'SIGN LANG'!B102</f>
        <v>#REF!</v>
      </c>
      <c r="C102" s="111"/>
      <c r="D102" s="111"/>
      <c r="E102" s="111"/>
      <c r="F102" s="112">
        <f t="shared" si="5"/>
        <v>0</v>
      </c>
      <c r="G102" s="112">
        <f t="shared" si="6"/>
        <v>0</v>
      </c>
      <c r="H102" s="113"/>
      <c r="I102" s="114">
        <f t="shared" si="7"/>
        <v>0</v>
      </c>
      <c r="J102" s="112">
        <f t="shared" si="8"/>
        <v>0</v>
      </c>
      <c r="K102" s="114">
        <f>LOOKUP(J102,{0,65,70,75,80},{5,4,3,2,1})</f>
        <v>5</v>
      </c>
      <c r="L102" s="115" t="str">
        <f t="shared" si="9"/>
        <v>2nd</v>
      </c>
      <c r="M102" s="98"/>
    </row>
  </sheetData>
  <sheetProtection sheet="1" objects="1" scenarios="1"/>
  <mergeCells count="7">
    <mergeCell ref="N2:O2"/>
    <mergeCell ref="N3:O3"/>
    <mergeCell ref="N9:O9"/>
    <mergeCell ref="A1:A2"/>
    <mergeCell ref="B1:B2"/>
    <mergeCell ref="K1:K2"/>
    <mergeCell ref="L1:L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48"/>
  <sheetViews>
    <sheetView showGridLines="0" tabSelected="1" workbookViewId="0">
      <selection activeCell="S24" sqref="S24"/>
    </sheetView>
  </sheetViews>
  <sheetFormatPr defaultColWidth="8.75" defaultRowHeight="15.75"/>
  <cols>
    <col min="1" max="1" width="2.125" style="66" customWidth="1"/>
    <col min="2" max="2" width="21" style="66" customWidth="1"/>
    <col min="3" max="3" width="10.5" style="66" customWidth="1"/>
    <col min="4" max="4" width="10" style="66" customWidth="1"/>
    <col min="5" max="5" width="7.125" style="66" customWidth="1"/>
    <col min="6" max="6" width="7.75" style="66" customWidth="1"/>
    <col min="7" max="7" width="11.625" style="66" customWidth="1"/>
    <col min="8" max="8" width="5" style="66" customWidth="1"/>
    <col min="9" max="9" width="8.75" style="66" hidden="1" customWidth="1"/>
    <col min="10" max="10" width="8.125" style="66" customWidth="1"/>
    <col min="11" max="11" width="3.125" style="66" customWidth="1"/>
    <col min="12" max="16384" width="8.75" style="66"/>
  </cols>
  <sheetData>
    <row r="1" spans="1:18" ht="16.5" thickTop="1">
      <c r="A1" s="50"/>
      <c r="B1" s="247" t="str">
        <f ca="1">B3</f>
        <v>MARIAM MEMORIAL INT. SCHOOOL</v>
      </c>
      <c r="C1" s="248"/>
      <c r="D1" s="248"/>
      <c r="E1" s="248"/>
      <c r="F1" s="248"/>
      <c r="G1" s="248"/>
      <c r="H1" s="248"/>
      <c r="I1" s="248"/>
      <c r="J1" s="249"/>
      <c r="K1" s="24"/>
    </row>
    <row r="2" spans="1:18" ht="16.5" thickBot="1">
      <c r="A2" s="50"/>
      <c r="B2" s="250"/>
      <c r="C2" s="251"/>
      <c r="D2" s="251"/>
      <c r="E2" s="251"/>
      <c r="F2" s="251"/>
      <c r="G2" s="251"/>
      <c r="H2" s="251"/>
      <c r="I2" s="251"/>
      <c r="J2" s="252"/>
      <c r="K2" s="24"/>
    </row>
    <row r="3" spans="1:18" ht="21">
      <c r="A3" s="50"/>
      <c r="B3" s="283" t="str">
        <f ca="1">DASHBOARD!D3</f>
        <v>MARIAM MEMORIAL INT. SCHOOOL</v>
      </c>
      <c r="C3" s="284"/>
      <c r="D3" s="284"/>
      <c r="E3" s="284"/>
      <c r="F3" s="284"/>
      <c r="G3" s="284"/>
      <c r="H3" s="284"/>
      <c r="I3" s="150"/>
      <c r="J3" s="151"/>
      <c r="K3" s="24"/>
      <c r="M3" s="174" t="s">
        <v>2</v>
      </c>
      <c r="N3" s="88">
        <v>1</v>
      </c>
    </row>
    <row r="4" spans="1:18">
      <c r="A4" s="50"/>
      <c r="B4" s="253" t="str">
        <f>DASHBOARD!F4</f>
        <v>C/O BOX 455, UWR</v>
      </c>
      <c r="C4" s="254"/>
      <c r="D4" s="254"/>
      <c r="E4" s="254"/>
      <c r="F4" s="254"/>
      <c r="G4" s="254"/>
      <c r="H4" s="254"/>
      <c r="I4" s="254"/>
      <c r="J4" s="255"/>
      <c r="K4" s="24"/>
      <c r="L4" s="285" t="s">
        <v>76</v>
      </c>
      <c r="M4" s="285"/>
      <c r="N4" s="285"/>
      <c r="O4" s="285"/>
    </row>
    <row r="5" spans="1:18">
      <c r="A5" s="50"/>
      <c r="B5" s="256" t="s">
        <v>46</v>
      </c>
      <c r="C5" s="257"/>
      <c r="D5" s="257"/>
      <c r="E5" s="257"/>
      <c r="F5" s="257"/>
      <c r="G5" s="257"/>
      <c r="H5" s="257"/>
      <c r="I5" s="257"/>
      <c r="J5" s="258"/>
      <c r="K5" s="24"/>
      <c r="L5" s="187"/>
      <c r="M5" s="187"/>
      <c r="N5" s="187"/>
      <c r="O5" s="187"/>
    </row>
    <row r="6" spans="1:18" ht="15.75" customHeight="1">
      <c r="A6" s="50"/>
      <c r="B6" s="292" t="str">
        <f>DASHBOARD!L2</f>
        <v>END OF SECOND TERM EXAMINATION-2026</v>
      </c>
      <c r="C6" s="293"/>
      <c r="D6" s="293"/>
      <c r="E6" s="293"/>
      <c r="F6" s="293"/>
      <c r="G6" s="293"/>
      <c r="H6" s="152"/>
      <c r="I6" s="152"/>
      <c r="J6" s="153"/>
      <c r="K6" s="24"/>
    </row>
    <row r="7" spans="1:18" ht="15.75" customHeight="1">
      <c r="A7" s="50"/>
      <c r="B7" s="292"/>
      <c r="C7" s="293"/>
      <c r="D7" s="293"/>
      <c r="E7" s="293"/>
      <c r="F7" s="293"/>
      <c r="G7" s="293"/>
      <c r="H7" s="152"/>
      <c r="I7" s="152"/>
      <c r="J7" s="153"/>
      <c r="K7" s="24"/>
    </row>
    <row r="8" spans="1:18" ht="19.5">
      <c r="A8" s="50"/>
      <c r="B8" s="259" t="s">
        <v>135</v>
      </c>
      <c r="C8" s="260"/>
      <c r="D8" s="260"/>
      <c r="E8" s="260"/>
      <c r="F8" s="260"/>
      <c r="G8" s="260"/>
      <c r="H8" s="260"/>
      <c r="I8" s="260"/>
      <c r="J8" s="261"/>
      <c r="K8" s="24"/>
    </row>
    <row r="9" spans="1:18" ht="19.5" customHeight="1">
      <c r="A9" s="50"/>
      <c r="B9" s="154" t="s">
        <v>3</v>
      </c>
      <c r="C9" s="262" t="str">
        <f>VLOOKUP(N3,NAMES!A1:M5,2,0)</f>
        <v>Jacob</v>
      </c>
      <c r="D9" s="262"/>
      <c r="E9" s="262"/>
      <c r="F9" s="262"/>
      <c r="G9" s="73" t="s">
        <v>31</v>
      </c>
      <c r="H9" s="286">
        <f>DASHBOARD!D10</f>
        <v>2026</v>
      </c>
      <c r="I9" s="286"/>
      <c r="J9" s="287"/>
      <c r="K9" s="24"/>
    </row>
    <row r="10" spans="1:18" ht="20.25" customHeight="1">
      <c r="A10" s="50"/>
      <c r="B10" s="154" t="s">
        <v>27</v>
      </c>
      <c r="C10" s="188">
        <f>DASHBOARD!D6</f>
        <v>5</v>
      </c>
      <c r="D10" s="73" t="s">
        <v>33</v>
      </c>
      <c r="E10" s="263" t="str">
        <f>DASHBOARD!D12</f>
        <v>APRIL</v>
      </c>
      <c r="F10" s="264"/>
      <c r="G10" s="73" t="s">
        <v>30</v>
      </c>
      <c r="H10" s="288" t="str">
        <f>DASHBOARD!D8</f>
        <v>TWO</v>
      </c>
      <c r="I10" s="288"/>
      <c r="J10" s="289"/>
      <c r="K10" s="71"/>
    </row>
    <row r="11" spans="1:18" ht="20.25" customHeight="1">
      <c r="A11" s="50"/>
      <c r="B11" s="155" t="s">
        <v>43</v>
      </c>
      <c r="C11" s="83">
        <f>DASHBOARD!F5</f>
        <v>45179</v>
      </c>
      <c r="D11" s="306" t="s">
        <v>82</v>
      </c>
      <c r="E11" s="307"/>
      <c r="F11" s="308"/>
      <c r="G11" s="83">
        <f>DASHBOARD!F6</f>
        <v>45202</v>
      </c>
      <c r="H11" s="306"/>
      <c r="I11" s="307"/>
      <c r="J11" s="309"/>
      <c r="K11" s="71"/>
    </row>
    <row r="12" spans="1:18" ht="3" customHeight="1">
      <c r="A12" s="50"/>
      <c r="B12" s="156" t="s">
        <v>81</v>
      </c>
      <c r="C12" s="290"/>
      <c r="D12" s="290"/>
      <c r="E12" s="290"/>
      <c r="F12" s="290"/>
      <c r="G12" s="89" t="s">
        <v>82</v>
      </c>
      <c r="H12" s="290"/>
      <c r="I12" s="290"/>
      <c r="J12" s="291"/>
      <c r="K12" s="24"/>
    </row>
    <row r="13" spans="1:18">
      <c r="A13" s="50"/>
      <c r="B13" s="265" t="s">
        <v>59</v>
      </c>
      <c r="C13" s="185" t="s">
        <v>45</v>
      </c>
      <c r="D13" s="185" t="s">
        <v>52</v>
      </c>
      <c r="E13" s="74" t="s">
        <v>0</v>
      </c>
      <c r="F13" s="267" t="s">
        <v>1</v>
      </c>
      <c r="G13" s="269" t="s">
        <v>83</v>
      </c>
      <c r="H13" s="270"/>
      <c r="I13" s="270"/>
      <c r="J13" s="271"/>
      <c r="K13" s="24"/>
    </row>
    <row r="14" spans="1:18">
      <c r="A14" s="50"/>
      <c r="B14" s="266"/>
      <c r="C14" s="186" t="s">
        <v>51</v>
      </c>
      <c r="D14" s="186" t="s">
        <v>51</v>
      </c>
      <c r="E14" s="75" t="s">
        <v>51</v>
      </c>
      <c r="F14" s="268"/>
      <c r="G14" s="272"/>
      <c r="H14" s="273"/>
      <c r="I14" s="273"/>
      <c r="J14" s="274"/>
      <c r="K14" s="24"/>
    </row>
    <row r="15" spans="1:18" ht="15.75" customHeight="1" thickBot="1">
      <c r="A15" s="50"/>
      <c r="B15" s="266"/>
      <c r="C15" s="196">
        <v>0.5</v>
      </c>
      <c r="D15" s="196">
        <v>0.5</v>
      </c>
      <c r="E15" s="197">
        <v>1</v>
      </c>
      <c r="F15" s="75"/>
      <c r="G15" s="272"/>
      <c r="H15" s="275"/>
      <c r="I15" s="275"/>
      <c r="J15" s="274"/>
      <c r="K15" s="24"/>
      <c r="R15" s="69" t="s">
        <v>46</v>
      </c>
    </row>
    <row r="16" spans="1:18" ht="15.75" customHeight="1" thickTop="1">
      <c r="A16" s="50"/>
      <c r="B16" s="198" t="str">
        <f>SUBJECTS!C2</f>
        <v>ENGLISH LANGUAGE</v>
      </c>
      <c r="C16" s="199">
        <f>VLOOKUP(N3,MASTER!A3:AY7,3,0)</f>
        <v>50</v>
      </c>
      <c r="D16" s="199">
        <f>VLOOKUP(N3,MASTER!A3:AY7,4,0)</f>
        <v>50</v>
      </c>
      <c r="E16" s="199">
        <f>SUM(C16:D16)</f>
        <v>100</v>
      </c>
      <c r="F16" s="200">
        <f>LOOKUP(E16,{0,65,70,75,80},{5,4,3,2,1})</f>
        <v>1</v>
      </c>
      <c r="G16" s="276" t="str">
        <f>LOOKUP(E16,{0,40,54,68,80},{"EMERGING","DEVELOPING","APPRO. PROFFICIENCY.","PROFICIENT","HIGHLY PROFICIENT"})</f>
        <v>HIGHLY PROFICIENT</v>
      </c>
      <c r="H16" s="276"/>
      <c r="I16" s="276"/>
      <c r="J16" s="277"/>
      <c r="K16" s="24"/>
    </row>
    <row r="17" spans="1:25" ht="15.75" customHeight="1">
      <c r="A17" s="50"/>
      <c r="B17" s="157" t="str">
        <f>SUBJECTS!C3</f>
        <v>MATHEMATICS</v>
      </c>
      <c r="C17" s="76">
        <f>VLOOKUP(N3,MASTER!A3:AY7,7,0)</f>
        <v>50</v>
      </c>
      <c r="D17" s="78">
        <f>VLOOKUP(N3,MASTER!A3:AY7,8,0)</f>
        <v>50</v>
      </c>
      <c r="E17" s="76">
        <f t="shared" ref="E17:E23" si="0">SUM(C17:D17)</f>
        <v>100</v>
      </c>
      <c r="F17" s="77">
        <f>LOOKUP(E17,{0,65,70,75,80},{5,4,3,2,1})</f>
        <v>1</v>
      </c>
      <c r="G17" s="278" t="str">
        <f>LOOKUP(E17,{0,40,54,68,80},{"EMERGING","DEVELOPING","APPRO. PROFFICIENCY.","PROFICIENT","HIGHLY PROFICIENT"})</f>
        <v>HIGHLY PROFICIENT</v>
      </c>
      <c r="H17" s="278"/>
      <c r="I17" s="278"/>
      <c r="J17" s="279"/>
      <c r="K17" s="24"/>
      <c r="Q17" s="189"/>
      <c r="R17" s="321"/>
      <c r="S17" s="321"/>
      <c r="T17" s="322"/>
      <c r="U17" s="322"/>
      <c r="V17" s="321"/>
      <c r="W17" s="321"/>
      <c r="X17" s="321"/>
      <c r="Y17" s="321"/>
    </row>
    <row r="18" spans="1:25" ht="15.75" customHeight="1">
      <c r="A18" s="50"/>
      <c r="B18" s="157" t="str">
        <f>SUBJECTS!C4</f>
        <v>SCIENCE</v>
      </c>
      <c r="C18" s="76">
        <f>VLOOKUP(N3,MASTER!A3:AY7,11,0)</f>
        <v>50</v>
      </c>
      <c r="D18" s="78">
        <f>VLOOKUP(N3,MASTER!A3:AY7,12,0)</f>
        <v>50</v>
      </c>
      <c r="E18" s="76">
        <f t="shared" si="0"/>
        <v>100</v>
      </c>
      <c r="F18" s="77">
        <f>LOOKUP(E18,{0,65,70,75,80},{5,4,3,2,1})</f>
        <v>1</v>
      </c>
      <c r="G18" s="278" t="str">
        <f>LOOKUP(E18,{0,40,54,68,80},{"EMERGING","DEVELOPING","APPRO. PROFFICIENCY.","PROFICIENT","HIGHLY PROFICIENT"})</f>
        <v>HIGHLY PROFICIENT</v>
      </c>
      <c r="H18" s="278"/>
      <c r="I18" s="278"/>
      <c r="J18" s="279"/>
      <c r="K18" s="24"/>
      <c r="Q18" s="189"/>
      <c r="R18" s="321"/>
      <c r="S18" s="321"/>
      <c r="T18" s="322"/>
      <c r="U18" s="322"/>
      <c r="V18" s="321"/>
      <c r="W18" s="321"/>
      <c r="X18" s="321"/>
      <c r="Y18" s="321"/>
    </row>
    <row r="19" spans="1:25" ht="15.75" customHeight="1">
      <c r="A19" s="50"/>
      <c r="B19" s="157" t="str">
        <f>SUBJECTS!C5</f>
        <v>RELIGIOUS &amp; MORAL EDU.</v>
      </c>
      <c r="C19" s="76">
        <f>VLOOKUP(N3,MASTER!A3:AY7,27,0)</f>
        <v>50</v>
      </c>
      <c r="D19" s="78">
        <f>VLOOKUP(N3,MASTER!A3:AY7,28,0)</f>
        <v>50</v>
      </c>
      <c r="E19" s="76">
        <f t="shared" si="0"/>
        <v>100</v>
      </c>
      <c r="F19" s="77">
        <f>LOOKUP(E19,{0,65,70,75,80},{5,4,3,2,1})</f>
        <v>1</v>
      </c>
      <c r="G19" s="278" t="str">
        <f>LOOKUP(E19,{0,40,54,68,80},{"EMERGING","DEVELOPING","APPRO. PROFFICIENCY.","PROFICIENT","HIGHLY PROFICIENT"})</f>
        <v>HIGHLY PROFICIENT</v>
      </c>
      <c r="H19" s="278"/>
      <c r="I19" s="278"/>
      <c r="J19" s="279"/>
      <c r="K19" s="24"/>
      <c r="Q19" s="189"/>
      <c r="R19" s="321"/>
      <c r="S19" s="321"/>
      <c r="T19" s="322"/>
      <c r="U19" s="322"/>
      <c r="V19" s="321"/>
      <c r="W19" s="321"/>
      <c r="X19" s="321"/>
      <c r="Y19" s="321"/>
    </row>
    <row r="20" spans="1:25" ht="15.75" customHeight="1">
      <c r="A20" s="50"/>
      <c r="B20" s="157" t="str">
        <f>SUBJECTS!C6</f>
        <v>COMPUTING</v>
      </c>
      <c r="C20" s="76">
        <f>VLOOKUP(N3,MASTER!A3:AY7,31,0)</f>
        <v>50</v>
      </c>
      <c r="D20" s="78">
        <f>VLOOKUP(N3,MASTER!A3:AY7,32,0)</f>
        <v>50</v>
      </c>
      <c r="E20" s="76">
        <f t="shared" si="0"/>
        <v>100</v>
      </c>
      <c r="F20" s="77">
        <f>LOOKUP(E20,{0,65,70,75,80},{5,4,3,2,1})</f>
        <v>1</v>
      </c>
      <c r="G20" s="278" t="str">
        <f>LOOKUP(E20,{0,40,54,68,80},{"EMERGING","DEVELOPING","APPRO. PROFFICIENCY.","PROFICIENT","HIGHLY PROFICIENT"})</f>
        <v>HIGHLY PROFICIENT</v>
      </c>
      <c r="H20" s="278"/>
      <c r="I20" s="278"/>
      <c r="J20" s="279"/>
      <c r="K20" s="24"/>
    </row>
    <row r="21" spans="1:25" ht="15.75" customHeight="1">
      <c r="A21" s="50"/>
      <c r="B21" s="157" t="str">
        <f>SUBJECTS!C7</f>
        <v>HISTORY</v>
      </c>
      <c r="C21" s="76">
        <f>VLOOKUP(N3,MASTER!A3:AY7,15,0)</f>
        <v>50</v>
      </c>
      <c r="D21" s="78">
        <f>VLOOKUP(N3,MASTER!A3:AY7,16,0)</f>
        <v>50</v>
      </c>
      <c r="E21" s="76">
        <f t="shared" si="0"/>
        <v>100</v>
      </c>
      <c r="F21" s="77">
        <f>LOOKUP(E21,{0,65,70,75,80},{5,4,3,2,1})</f>
        <v>1</v>
      </c>
      <c r="G21" s="278" t="str">
        <f>LOOKUP(E21,{0,40,54,68,80},{"EMERGING","DEVELOPING","APPRO. PROFFICIENCY.","PROFICIENT","HIGHLY PROFICIENT"})</f>
        <v>HIGHLY PROFICIENT</v>
      </c>
      <c r="H21" s="278"/>
      <c r="I21" s="278"/>
      <c r="J21" s="279"/>
      <c r="K21" s="24"/>
      <c r="L21" s="294" t="s">
        <v>10</v>
      </c>
      <c r="M21" s="294"/>
      <c r="N21" s="294"/>
    </row>
    <row r="22" spans="1:25" ht="15.75" customHeight="1">
      <c r="A22" s="50"/>
      <c r="B22" s="157" t="str">
        <f>SUBJECTS!C8</f>
        <v>UC MATHS</v>
      </c>
      <c r="C22" s="76">
        <f>VLOOKUP(N3,MASTER!A3:AY7,19,0)</f>
        <v>50</v>
      </c>
      <c r="D22" s="78">
        <f>VLOOKUP(N3,MASTER!A3:AY7,20,0)</f>
        <v>50</v>
      </c>
      <c r="E22" s="76">
        <f t="shared" si="0"/>
        <v>100</v>
      </c>
      <c r="F22" s="77">
        <f>LOOKUP(E22,{0,65,70,75,80},{5,4,3,2,1})</f>
        <v>1</v>
      </c>
      <c r="G22" s="278" t="str">
        <f>LOOKUP(E22,{0,40,54,68,80},{"EMERGING","DEVELOPING","APPRO. PROFFICIENCY.","PROFICIENT","HIGHLY PROFICIENT"})</f>
        <v>HIGHLY PROFICIENT</v>
      </c>
      <c r="H22" s="278"/>
      <c r="I22" s="278"/>
      <c r="J22" s="279"/>
      <c r="K22" s="24"/>
      <c r="L22" s="295" t="s">
        <v>77</v>
      </c>
      <c r="M22" s="296"/>
      <c r="N22" s="296"/>
    </row>
    <row r="23" spans="1:25" ht="16.5" customHeight="1">
      <c r="A23" s="50"/>
      <c r="B23" s="157" t="str">
        <f>SUBJECTS!C9</f>
        <v>SIGN LANGUAGE</v>
      </c>
      <c r="C23" s="76">
        <f>VLOOKUP(N3,MASTER!A3:AY7,35,0)</f>
        <v>1.5</v>
      </c>
      <c r="D23" s="78">
        <f>VLOOKUP(N3,MASTER!A3:AY7,36,0)</f>
        <v>0.5</v>
      </c>
      <c r="E23" s="76">
        <f t="shared" si="0"/>
        <v>2</v>
      </c>
      <c r="F23" s="77">
        <f>LOOKUP(E23,{0,65,70,75,80},{5,4,3,2,1})</f>
        <v>5</v>
      </c>
      <c r="G23" s="278" t="str">
        <f>LOOKUP(E23,{0,40,54,68,80},{"EMERGING","DEVELOPING","APPRO. PROFFICIENCY.","PROFICIENT","HIGHLY PROFICIENT"})</f>
        <v>EMERGING</v>
      </c>
      <c r="H23" s="278"/>
      <c r="I23" s="278"/>
      <c r="J23" s="279"/>
      <c r="K23" s="24"/>
      <c r="L23" s="297">
        <v>249361762</v>
      </c>
      <c r="M23" s="297"/>
      <c r="N23" s="297"/>
    </row>
    <row r="24" spans="1:25" ht="16.5" thickBot="1">
      <c r="A24" s="50"/>
      <c r="B24" s="193" t="str">
        <f>SUBJECTS!C10</f>
        <v>CREATIVE ARTS</v>
      </c>
      <c r="C24" s="194">
        <f>VLOOKUP(N3,MASTER!A3:AY7,23,0)</f>
        <v>50</v>
      </c>
      <c r="D24" s="194">
        <f>VLOOKUP(N3,MASTER!A3:AY7,24,0)</f>
        <v>50</v>
      </c>
      <c r="E24" s="194">
        <f>SUM(C24:D24)</f>
        <v>100</v>
      </c>
      <c r="F24" s="195">
        <f>LOOKUP(E24,{0,65,70,75,80},{5,4,3,2,1})</f>
        <v>1</v>
      </c>
      <c r="G24" s="304" t="str">
        <f>LOOKUP(E24,{0,40,54,68,80},{"EMERGING","DEVELOPING","APPRO. PROFFICIENCY.","PROFICIENT","HIGHLY PROFICIENT"})</f>
        <v>HIGHLY PROFICIENT</v>
      </c>
      <c r="H24" s="304"/>
      <c r="I24" s="304"/>
      <c r="J24" s="305"/>
      <c r="K24" s="24"/>
    </row>
    <row r="25" spans="1:25" ht="14.25" customHeight="1" thickTop="1">
      <c r="A25" s="50"/>
      <c r="B25" s="191"/>
      <c r="C25" s="192"/>
      <c r="D25" s="192"/>
      <c r="E25" s="192"/>
      <c r="F25" s="192"/>
      <c r="G25" s="243"/>
      <c r="H25" s="243"/>
      <c r="I25" s="243"/>
      <c r="J25" s="244"/>
      <c r="K25" s="24"/>
      <c r="L25" s="67"/>
      <c r="M25" s="67"/>
      <c r="N25" s="67"/>
      <c r="O25" s="67"/>
    </row>
    <row r="26" spans="1:25">
      <c r="A26" s="50"/>
      <c r="B26" s="158" t="s">
        <v>84</v>
      </c>
      <c r="C26" s="78">
        <f>DASHBOARD!G15</f>
        <v>3</v>
      </c>
      <c r="D26" s="298" t="s">
        <v>85</v>
      </c>
      <c r="E26" s="298"/>
      <c r="F26" s="280" t="str">
        <f>VLOOKUP(N3,NAMES!A1:M5,3,0)</f>
        <v>50/66</v>
      </c>
      <c r="G26" s="281"/>
      <c r="H26" s="281"/>
      <c r="I26" s="281"/>
      <c r="J26" s="282"/>
      <c r="K26" s="24"/>
      <c r="L26" s="67"/>
      <c r="M26" s="67"/>
      <c r="N26" s="67"/>
      <c r="O26" s="67"/>
    </row>
    <row r="27" spans="1:25" ht="13.5" customHeight="1">
      <c r="A27" s="50"/>
      <c r="B27" s="158" t="s">
        <v>86</v>
      </c>
      <c r="C27" s="78">
        <f>SUM(E16:E24)</f>
        <v>802</v>
      </c>
      <c r="D27" s="298" t="s">
        <v>87</v>
      </c>
      <c r="E27" s="298"/>
      <c r="F27" s="78">
        <f>AVERAGE(E16:E24)</f>
        <v>89.111111111111114</v>
      </c>
      <c r="G27" s="310" t="s">
        <v>88</v>
      </c>
      <c r="H27" s="311"/>
      <c r="I27" s="79"/>
      <c r="J27" s="159" t="str">
        <f>VLOOKUP(N3,MASTER!A3:AY7,51,0)</f>
        <v>1st</v>
      </c>
      <c r="K27" s="24"/>
      <c r="L27" s="67"/>
      <c r="M27" s="67"/>
      <c r="N27" s="67"/>
      <c r="O27" s="67"/>
    </row>
    <row r="28" spans="1:25">
      <c r="A28" s="50"/>
      <c r="B28" s="312"/>
      <c r="C28" s="286"/>
      <c r="D28" s="286"/>
      <c r="E28" s="286"/>
      <c r="F28" s="286"/>
      <c r="G28" s="310" t="s">
        <v>80</v>
      </c>
      <c r="H28" s="311"/>
      <c r="I28" s="79"/>
      <c r="J28" s="160" t="str">
        <f>VLOOKUP(N3,NAMES!A1:M5,4,0)</f>
        <v>-</v>
      </c>
      <c r="K28" s="24"/>
      <c r="L28" s="67"/>
      <c r="M28" s="67"/>
      <c r="N28" s="67"/>
      <c r="O28" s="67"/>
    </row>
    <row r="29" spans="1:25" ht="12.75" customHeight="1">
      <c r="A29" s="50"/>
      <c r="B29" s="161" t="s">
        <v>79</v>
      </c>
      <c r="C29" s="286" t="str">
        <f>VLOOKUP(N3,NAMES!A1:M5,7,0)</f>
        <v>Running</v>
      </c>
      <c r="D29" s="286"/>
      <c r="E29" s="286"/>
      <c r="F29" s="286"/>
      <c r="G29" s="286"/>
      <c r="H29" s="286"/>
      <c r="I29" s="286"/>
      <c r="J29" s="287"/>
      <c r="K29" s="24"/>
      <c r="L29" s="67"/>
      <c r="M29" s="67"/>
      <c r="N29" s="67"/>
      <c r="O29" s="67"/>
    </row>
    <row r="30" spans="1:25">
      <c r="A30" s="50"/>
      <c r="B30" s="161" t="s">
        <v>78</v>
      </c>
      <c r="C30" s="280" t="str">
        <f>VLOOKUP(N3,NAMES!A1:M5,6,0)</f>
        <v>Dependable</v>
      </c>
      <c r="D30" s="281"/>
      <c r="E30" s="281"/>
      <c r="F30" s="281"/>
      <c r="G30" s="281"/>
      <c r="H30" s="281"/>
      <c r="I30" s="281"/>
      <c r="J30" s="282"/>
      <c r="K30" s="24"/>
      <c r="L30" s="67"/>
      <c r="M30" s="67"/>
      <c r="N30" s="67"/>
      <c r="O30" s="67"/>
    </row>
    <row r="31" spans="1:25" ht="15.75" customHeight="1">
      <c r="A31" s="50"/>
      <c r="B31" s="162" t="str">
        <f>NAMES!H1</f>
        <v>CLASS TR'S REMARKS</v>
      </c>
      <c r="C31" s="313" t="str">
        <f>VLOOKUP(N3,NAMES!A1:M5,8,0)</f>
        <v>More Room For Improvement</v>
      </c>
      <c r="D31" s="314"/>
      <c r="E31" s="314"/>
      <c r="F31" s="314"/>
      <c r="G31" s="314"/>
      <c r="H31" s="314"/>
      <c r="I31" s="80"/>
      <c r="J31" s="163"/>
      <c r="K31" s="24"/>
      <c r="L31" s="67"/>
      <c r="M31" s="67"/>
      <c r="N31" s="67"/>
      <c r="O31" s="67"/>
    </row>
    <row r="32" spans="1:25" ht="17.45" customHeight="1">
      <c r="A32" s="50"/>
      <c r="B32" s="300" t="s">
        <v>89</v>
      </c>
      <c r="C32" s="301"/>
      <c r="D32" s="286" t="str">
        <f>VLOOKUP(N3,NAMES!A1:M5,5,0)</f>
        <v>BERN TERN</v>
      </c>
      <c r="E32" s="286"/>
      <c r="F32" s="286"/>
      <c r="G32" s="286"/>
      <c r="H32" s="286"/>
      <c r="I32" s="286"/>
      <c r="J32" s="287"/>
      <c r="K32" s="24"/>
    </row>
    <row r="33" spans="1:17" ht="12" customHeight="1">
      <c r="A33" s="50"/>
      <c r="B33" s="300" t="s">
        <v>90</v>
      </c>
      <c r="C33" s="301"/>
      <c r="D33" s="286" t="str">
        <f>VLOOKUP(N3,NAMES!A1:M5,9,0)</f>
        <v>SANDRA</v>
      </c>
      <c r="E33" s="286"/>
      <c r="F33" s="286"/>
      <c r="G33" s="286"/>
      <c r="H33" s="286"/>
      <c r="I33" s="286"/>
      <c r="J33" s="287"/>
      <c r="K33" s="24"/>
      <c r="L33" s="190"/>
      <c r="M33" s="190"/>
      <c r="N33" s="324"/>
      <c r="O33" s="324"/>
      <c r="P33" s="324"/>
      <c r="Q33" s="324"/>
    </row>
    <row r="34" spans="1:17">
      <c r="A34" s="50"/>
      <c r="B34" s="164" t="s">
        <v>115</v>
      </c>
      <c r="C34" s="315">
        <f>DASHBOARD!H17</f>
        <v>593255004</v>
      </c>
      <c r="D34" s="316"/>
      <c r="E34" s="93"/>
      <c r="F34" s="94"/>
      <c r="G34" s="326" t="s">
        <v>91</v>
      </c>
      <c r="H34" s="286"/>
      <c r="I34" s="286"/>
      <c r="J34" s="287"/>
      <c r="K34" s="24"/>
      <c r="L34" s="72"/>
      <c r="M34" s="72"/>
      <c r="N34" s="323"/>
      <c r="O34" s="323"/>
      <c r="P34" s="323"/>
      <c r="Q34" s="323"/>
    </row>
    <row r="35" spans="1:17" ht="13.5" customHeight="1">
      <c r="A35" s="50"/>
      <c r="B35" s="164" t="s">
        <v>116</v>
      </c>
      <c r="C35" s="315">
        <f>DASHBOARD!H18</f>
        <v>554464513</v>
      </c>
      <c r="D35" s="316"/>
      <c r="E35" s="95"/>
      <c r="F35" s="96"/>
      <c r="G35" s="326"/>
      <c r="H35" s="286"/>
      <c r="I35" s="286"/>
      <c r="J35" s="287"/>
      <c r="K35" s="24"/>
      <c r="L35" s="72"/>
      <c r="M35" s="72"/>
      <c r="N35" s="323"/>
      <c r="O35" s="323"/>
      <c r="P35" s="323"/>
      <c r="Q35" s="323"/>
    </row>
    <row r="36" spans="1:17" ht="14.25" customHeight="1">
      <c r="A36" s="50"/>
      <c r="B36" s="327" t="s">
        <v>92</v>
      </c>
      <c r="C36" s="328"/>
      <c r="D36" s="328"/>
      <c r="E36" s="328"/>
      <c r="F36" s="328"/>
      <c r="G36" s="328"/>
      <c r="H36" s="328"/>
      <c r="I36" s="328"/>
      <c r="J36" s="329"/>
      <c r="K36" s="24"/>
      <c r="L36" s="72"/>
      <c r="M36" s="72"/>
      <c r="N36" s="325"/>
      <c r="O36" s="325"/>
      <c r="P36" s="325"/>
      <c r="Q36" s="325"/>
    </row>
    <row r="37" spans="1:17" ht="15" customHeight="1">
      <c r="A37" s="50"/>
      <c r="B37" s="327"/>
      <c r="C37" s="328"/>
      <c r="D37" s="328"/>
      <c r="E37" s="328"/>
      <c r="F37" s="328"/>
      <c r="G37" s="328"/>
      <c r="H37" s="328"/>
      <c r="I37" s="328"/>
      <c r="J37" s="329"/>
      <c r="K37" s="24"/>
      <c r="L37" s="72"/>
      <c r="M37" s="72"/>
      <c r="N37" s="323"/>
      <c r="O37" s="323"/>
      <c r="P37" s="323"/>
      <c r="Q37" s="323"/>
    </row>
    <row r="38" spans="1:17" ht="12" customHeight="1">
      <c r="A38" s="50"/>
      <c r="B38" s="165" t="s">
        <v>99</v>
      </c>
      <c r="C38" s="302" t="s">
        <v>100</v>
      </c>
      <c r="D38" s="302"/>
      <c r="E38" s="299" t="s">
        <v>101</v>
      </c>
      <c r="F38" s="299"/>
      <c r="G38" s="302" t="s">
        <v>102</v>
      </c>
      <c r="H38" s="302"/>
      <c r="I38" s="302"/>
      <c r="J38" s="303"/>
      <c r="K38" s="24"/>
      <c r="L38" s="72"/>
      <c r="M38" s="72"/>
      <c r="N38" s="323"/>
      <c r="O38" s="323"/>
      <c r="P38" s="323"/>
      <c r="Q38" s="323"/>
    </row>
    <row r="39" spans="1:17" ht="16.5" customHeight="1">
      <c r="A39" s="50"/>
      <c r="B39" s="165" t="s">
        <v>103</v>
      </c>
      <c r="C39" s="302" t="s">
        <v>104</v>
      </c>
      <c r="D39" s="302"/>
      <c r="E39" s="299" t="s">
        <v>105</v>
      </c>
      <c r="F39" s="299"/>
      <c r="G39" s="302" t="s">
        <v>106</v>
      </c>
      <c r="H39" s="302"/>
      <c r="I39" s="302"/>
      <c r="J39" s="303"/>
      <c r="K39" s="24"/>
    </row>
    <row r="40" spans="1:17">
      <c r="A40" s="50"/>
      <c r="B40" s="166"/>
      <c r="C40" s="317"/>
      <c r="D40" s="317"/>
      <c r="E40" s="318" t="s">
        <v>107</v>
      </c>
      <c r="F40" s="318"/>
      <c r="G40" s="319" t="s">
        <v>108</v>
      </c>
      <c r="H40" s="319"/>
      <c r="I40" s="319"/>
      <c r="J40" s="320"/>
      <c r="K40" s="24"/>
    </row>
    <row r="41" spans="1:17" ht="15" customHeight="1">
      <c r="A41" s="50"/>
      <c r="B41" s="167"/>
      <c r="C41" s="183"/>
      <c r="D41" s="245"/>
      <c r="E41" s="245"/>
      <c r="F41" s="183"/>
      <c r="G41" s="81"/>
      <c r="H41" s="183"/>
      <c r="I41" s="82"/>
      <c r="J41" s="168"/>
      <c r="K41" s="24"/>
    </row>
    <row r="42" spans="1:17" ht="15" customHeight="1">
      <c r="A42" s="50"/>
      <c r="B42" s="169" t="s">
        <v>96</v>
      </c>
      <c r="C42" s="148">
        <f>VLOOKUP(N3,NAMES!A1:M5,11,0)</f>
        <v>1</v>
      </c>
      <c r="D42" s="246" t="s">
        <v>97</v>
      </c>
      <c r="E42" s="246"/>
      <c r="F42" s="148">
        <f>VLOOKUP(N3,NAMES!A1:M5,12,0)</f>
        <v>2</v>
      </c>
      <c r="G42" s="184" t="s">
        <v>0</v>
      </c>
      <c r="H42" s="201">
        <f>F42+C42</f>
        <v>3</v>
      </c>
      <c r="I42" s="149"/>
      <c r="J42" s="170"/>
      <c r="K42" s="24"/>
    </row>
    <row r="43" spans="1:17" ht="16.5" customHeight="1" thickBot="1">
      <c r="A43" s="50"/>
      <c r="B43" s="171"/>
      <c r="C43" s="172"/>
      <c r="D43" s="172"/>
      <c r="E43" s="172"/>
      <c r="F43" s="172"/>
      <c r="G43" s="172"/>
      <c r="H43" s="172"/>
      <c r="I43" s="172"/>
      <c r="J43" s="173"/>
      <c r="K43" s="24"/>
    </row>
    <row r="44" spans="1:17" ht="16.5" customHeight="1" thickTop="1">
      <c r="A44" s="24"/>
      <c r="B44" s="84"/>
      <c r="C44" s="84"/>
      <c r="D44" s="84"/>
      <c r="E44" s="84"/>
      <c r="F44" s="84"/>
      <c r="G44" s="84"/>
      <c r="H44" s="84"/>
      <c r="I44" s="84"/>
      <c r="J44" s="84"/>
      <c r="K44" s="24"/>
    </row>
    <row r="45" spans="1:17" ht="15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</row>
    <row r="46" spans="1:17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</row>
    <row r="47" spans="1:17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</row>
    <row r="48" spans="1:17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</row>
  </sheetData>
  <sheetProtection algorithmName="SHA-512" hashValue="9GrSIm21y+0DJqpnhBU8ncilssJL4pUlsfzhHONY8g29M7OAYLN2y0DqTKoTbQoXbQh6mCewTArx0JQ3GQSBVg==" saltValue="WnDx6rdKXEYAJzJjd8S70w==" spinCount="100000" sheet="1" objects="1" scenarios="1"/>
  <mergeCells count="75">
    <mergeCell ref="V17:Y17"/>
    <mergeCell ref="R18:S18"/>
    <mergeCell ref="T18:U18"/>
    <mergeCell ref="V18:Y18"/>
    <mergeCell ref="R19:S19"/>
    <mergeCell ref="T19:U19"/>
    <mergeCell ref="V19:Y19"/>
    <mergeCell ref="C40:D40"/>
    <mergeCell ref="E40:F40"/>
    <mergeCell ref="G40:J40"/>
    <mergeCell ref="R17:S17"/>
    <mergeCell ref="T17:U17"/>
    <mergeCell ref="N38:Q38"/>
    <mergeCell ref="N33:Q33"/>
    <mergeCell ref="N34:Q34"/>
    <mergeCell ref="N35:Q35"/>
    <mergeCell ref="N36:Q36"/>
    <mergeCell ref="N37:Q37"/>
    <mergeCell ref="E39:F39"/>
    <mergeCell ref="D33:J33"/>
    <mergeCell ref="G34:G35"/>
    <mergeCell ref="H34:J35"/>
    <mergeCell ref="B36:J37"/>
    <mergeCell ref="C39:D39"/>
    <mergeCell ref="G39:J39"/>
    <mergeCell ref="D27:E27"/>
    <mergeCell ref="G27:H27"/>
    <mergeCell ref="B28:F28"/>
    <mergeCell ref="B33:C33"/>
    <mergeCell ref="G28:H28"/>
    <mergeCell ref="C31:H31"/>
    <mergeCell ref="C34:D34"/>
    <mergeCell ref="C35:D35"/>
    <mergeCell ref="G24:J24"/>
    <mergeCell ref="D11:F11"/>
    <mergeCell ref="H11:J11"/>
    <mergeCell ref="G19:J19"/>
    <mergeCell ref="G20:J20"/>
    <mergeCell ref="D26:E26"/>
    <mergeCell ref="E38:F38"/>
    <mergeCell ref="C29:J29"/>
    <mergeCell ref="C30:J30"/>
    <mergeCell ref="B32:C32"/>
    <mergeCell ref="D32:J32"/>
    <mergeCell ref="C38:D38"/>
    <mergeCell ref="G38:J38"/>
    <mergeCell ref="L21:N21"/>
    <mergeCell ref="L22:N22"/>
    <mergeCell ref="L23:N23"/>
    <mergeCell ref="G21:J21"/>
    <mergeCell ref="G22:J22"/>
    <mergeCell ref="G23:J23"/>
    <mergeCell ref="B3:H3"/>
    <mergeCell ref="L4:O4"/>
    <mergeCell ref="H9:J9"/>
    <mergeCell ref="H10:J10"/>
    <mergeCell ref="C12:F12"/>
    <mergeCell ref="H12:J12"/>
    <mergeCell ref="B6:G7"/>
    <mergeCell ref="G25:J25"/>
    <mergeCell ref="D41:E41"/>
    <mergeCell ref="D42:E42"/>
    <mergeCell ref="B1:J2"/>
    <mergeCell ref="B4:J4"/>
    <mergeCell ref="B5:J5"/>
    <mergeCell ref="B8:J8"/>
    <mergeCell ref="C9:F9"/>
    <mergeCell ref="E10:F10"/>
    <mergeCell ref="B13:B15"/>
    <mergeCell ref="F13:F14"/>
    <mergeCell ref="G13:J15"/>
    <mergeCell ref="G16:J16"/>
    <mergeCell ref="G17:J17"/>
    <mergeCell ref="G18:J18"/>
    <mergeCell ref="F26:J26"/>
  </mergeCells>
  <conditionalFormatting sqref="H10:J10">
    <cfRule type="containsText" dxfId="5" priority="5" operator="containsText" text="Repeated">
      <formula>NOT(ISERROR(SEARCH("Repeated",H10)))</formula>
    </cfRule>
    <cfRule type="containsText" dxfId="4" priority="7" operator="containsText" text="Promoted">
      <formula>NOT(ISERROR(SEARCH("Promoted",H10)))</formula>
    </cfRule>
  </conditionalFormatting>
  <conditionalFormatting sqref="J28">
    <cfRule type="containsText" dxfId="3" priority="3" operator="containsText" text="Repeated">
      <formula>NOT(ISERROR(SEARCH("Repeated",J28)))</formula>
    </cfRule>
    <cfRule type="containsText" dxfId="2" priority="4" operator="containsText" text="Promoted">
      <formula>NOT(ISERROR(SEARCH("Promoted",J28)))</formula>
    </cfRule>
  </conditionalFormatting>
  <conditionalFormatting sqref="H42">
    <cfRule type="cellIs" dxfId="1" priority="1" operator="greaterThan">
      <formula>1</formula>
    </cfRule>
    <cfRule type="cellIs" dxfId="0" priority="2" operator="equal">
      <formula>0</formula>
    </cfRule>
  </conditionalFormatting>
  <dataValidations count="2">
    <dataValidation type="list" allowBlank="1" showInputMessage="1" showErrorMessage="1" sqref="D12">
      <formula1>"1,2,3,4,5,6,7,8,9,10"</formula1>
    </dataValidation>
    <dataValidation type="list" allowBlank="1" showInputMessage="1" showErrorMessage="1" sqref="G12">
      <formula1>"ONE,TWO,THREE"</formula1>
    </dataValidation>
  </dataValidations>
  <hyperlinks>
    <hyperlink ref="L22" r:id="rId1"/>
  </hyperlinks>
  <pageMargins left="0.7" right="0.7" top="0.75" bottom="0.75" header="0.3" footer="0.3"/>
  <pageSetup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MASTER!$A$4:$A$7</xm:f>
          </x14:formula1>
          <xm:sqref>N3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14"/>
  <sheetViews>
    <sheetView showGridLines="0" workbookViewId="0">
      <selection activeCell="I9" sqref="I9"/>
    </sheetView>
  </sheetViews>
  <sheetFormatPr defaultRowHeight="15.75"/>
  <cols>
    <col min="1" max="1" width="3.75" style="50" bestFit="1" customWidth="1"/>
    <col min="2" max="2" width="5.125" style="50" bestFit="1" customWidth="1"/>
    <col min="3" max="3" width="23" style="50" bestFit="1" customWidth="1"/>
    <col min="4" max="4" width="10.75" style="50" bestFit="1" customWidth="1"/>
    <col min="5" max="5" width="2" style="50" customWidth="1"/>
    <col min="6" max="16384" width="9" style="50"/>
  </cols>
  <sheetData>
    <row r="1" spans="1:5">
      <c r="A1" s="330" t="s">
        <v>57</v>
      </c>
      <c r="B1" s="330" t="s">
        <v>58</v>
      </c>
      <c r="C1" s="330" t="s">
        <v>59</v>
      </c>
      <c r="D1" s="330" t="s">
        <v>60</v>
      </c>
      <c r="E1" s="331"/>
    </row>
    <row r="2" spans="1:5">
      <c r="A2" s="332">
        <v>1</v>
      </c>
      <c r="B2" s="333" t="s">
        <v>61</v>
      </c>
      <c r="C2" s="334" t="s">
        <v>62</v>
      </c>
      <c r="D2" s="332">
        <v>1</v>
      </c>
      <c r="E2" s="331"/>
    </row>
    <row r="3" spans="1:5">
      <c r="A3" s="332">
        <v>2</v>
      </c>
      <c r="B3" s="333" t="s">
        <v>63</v>
      </c>
      <c r="C3" s="334" t="s">
        <v>64</v>
      </c>
      <c r="D3" s="332">
        <v>2</v>
      </c>
      <c r="E3" s="331"/>
    </row>
    <row r="4" spans="1:5">
      <c r="A4" s="332">
        <v>3</v>
      </c>
      <c r="B4" s="333" t="s">
        <v>65</v>
      </c>
      <c r="C4" s="334" t="s">
        <v>66</v>
      </c>
      <c r="D4" s="332">
        <v>3</v>
      </c>
      <c r="E4" s="331"/>
    </row>
    <row r="5" spans="1:5">
      <c r="A5" s="332">
        <v>4</v>
      </c>
      <c r="B5" s="333" t="s">
        <v>109</v>
      </c>
      <c r="C5" s="334" t="s">
        <v>67</v>
      </c>
      <c r="D5" s="332" t="s">
        <v>68</v>
      </c>
      <c r="E5" s="331"/>
    </row>
    <row r="6" spans="1:5">
      <c r="A6" s="332">
        <v>5</v>
      </c>
      <c r="B6" s="333" t="s">
        <v>110</v>
      </c>
      <c r="C6" s="334" t="s">
        <v>69</v>
      </c>
      <c r="D6" s="332" t="s">
        <v>70</v>
      </c>
      <c r="E6" s="331"/>
    </row>
    <row r="7" spans="1:5">
      <c r="A7" s="332">
        <v>6</v>
      </c>
      <c r="B7" s="333" t="s">
        <v>111</v>
      </c>
      <c r="C7" s="334" t="s">
        <v>131</v>
      </c>
      <c r="D7" s="332" t="s">
        <v>71</v>
      </c>
      <c r="E7" s="331"/>
    </row>
    <row r="8" spans="1:5">
      <c r="A8" s="332">
        <v>7</v>
      </c>
      <c r="B8" s="333" t="s">
        <v>112</v>
      </c>
      <c r="C8" s="334" t="s">
        <v>134</v>
      </c>
      <c r="D8" s="332" t="s">
        <v>72</v>
      </c>
      <c r="E8" s="331"/>
    </row>
    <row r="9" spans="1:5">
      <c r="A9" s="332">
        <v>8</v>
      </c>
      <c r="B9" s="333" t="s">
        <v>74</v>
      </c>
      <c r="C9" s="334" t="s">
        <v>133</v>
      </c>
      <c r="D9" s="332" t="s">
        <v>73</v>
      </c>
      <c r="E9" s="331"/>
    </row>
    <row r="10" spans="1:5">
      <c r="A10" s="332">
        <v>9</v>
      </c>
      <c r="B10" s="333" t="s">
        <v>113</v>
      </c>
      <c r="C10" s="334" t="s">
        <v>132</v>
      </c>
      <c r="D10" s="332" t="s">
        <v>75</v>
      </c>
      <c r="E10" s="331"/>
    </row>
    <row r="11" spans="1:5">
      <c r="A11" s="332">
        <v>10</v>
      </c>
      <c r="B11" s="333"/>
      <c r="C11" s="334"/>
      <c r="D11" s="332"/>
      <c r="E11" s="331"/>
    </row>
    <row r="12" spans="1:5">
      <c r="A12" s="332">
        <v>11</v>
      </c>
      <c r="B12" s="333" t="s">
        <v>46</v>
      </c>
      <c r="C12" s="334" t="s">
        <v>46</v>
      </c>
      <c r="D12" s="332"/>
      <c r="E12" s="331"/>
    </row>
    <row r="13" spans="1:5">
      <c r="A13" s="331"/>
      <c r="B13" s="331"/>
      <c r="C13" s="331"/>
      <c r="D13" s="331"/>
      <c r="E13" s="331"/>
    </row>
    <row r="14" spans="1:5">
      <c r="A14" s="331"/>
      <c r="B14" s="331"/>
      <c r="C14" s="331"/>
      <c r="D14" s="331"/>
      <c r="E14" s="331"/>
    </row>
  </sheetData>
  <sheetProtection algorithmName="SHA-512" hashValue="KcoftJIvOmXXi1ETFev80/PAizW9E7lgpKgBugJs4sWjnskF8md+Al1M5RCYAJ09o5JhXerycT6Txkz3xzKDOA==" saltValue="kaUC+8WJ2/RuYIxgibJRMA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DASHBOARD</vt:lpstr>
      <vt:lpstr>MASTER</vt:lpstr>
      <vt:lpstr>NAMES</vt:lpstr>
      <vt:lpstr>ENGLISH</vt:lpstr>
      <vt:lpstr>MATHS</vt:lpstr>
      <vt:lpstr>SCI</vt:lpstr>
      <vt:lpstr>HIS</vt:lpstr>
      <vt:lpstr>UC MATHS</vt:lpstr>
      <vt:lpstr>C ARTS</vt:lpstr>
      <vt:lpstr>RME</vt:lpstr>
      <vt:lpstr>COMPUTING</vt:lpstr>
      <vt:lpstr>SIGN LANG</vt:lpstr>
      <vt:lpstr>FRENCH</vt:lpstr>
      <vt:lpstr>REPORT</vt:lpstr>
      <vt:lpstr>SUBJECTS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POPE 1</dc:creator>
  <cp:lastModifiedBy>Pope Bern Tern</cp:lastModifiedBy>
  <cp:lastPrinted>2026-04-11T10:04:50Z</cp:lastPrinted>
  <dcterms:created xsi:type="dcterms:W3CDTF">2023-05-29T22:55:37Z</dcterms:created>
  <dcterms:modified xsi:type="dcterms:W3CDTF">2026-04-18T08:28:46Z</dcterms:modified>
</cp:coreProperties>
</file>