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1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Work - Data\"/>
    </mc:Choice>
  </mc:AlternateContent>
  <xr:revisionPtr revIDLastSave="0" documentId="13_ncr:1_{9941A899-155D-4BAD-9A84-1C0FA52C5788}" xr6:coauthVersionLast="47" xr6:coauthVersionMax="47" xr10:uidLastSave="{00000000-0000-0000-0000-000000000000}"/>
  <bookViews>
    <workbookView xWindow="-120" yWindow="-120" windowWidth="20730" windowHeight="11040" xr2:uid="{DDDF7E83-4DDC-4D41-AB7E-A8D9CAEA4AD8}"/>
  </bookViews>
  <sheets>
    <sheet name="Dose Summary (all tones)" sheetId="6" r:id="rId1"/>
    <sheet name="Dose Summary (tone bins)" sheetId="20" r:id="rId2"/>
    <sheet name="Dose Fear Sex Diff" sheetId="21" r:id="rId3"/>
    <sheet name="Dose Avg Freezing" sheetId="13" r:id="rId4"/>
    <sheet name="Dose Avg Freezing data points" sheetId="16" r:id="rId5"/>
    <sheet name="Dose Males only" sheetId="7" r:id="rId6"/>
    <sheet name="Dose Males Avgs" sheetId="22" r:id="rId7"/>
    <sheet name="Dose Females only" sheetId="8" r:id="rId8"/>
    <sheet name="Dose Females Avgs" sheetId="23" r:id="rId9"/>
    <sheet name="Drug b4 fear" sheetId="10" r:id="rId10"/>
    <sheet name="Drug after extinction" sheetId="11" r:id="rId11"/>
    <sheet name="Antagonists" sheetId="2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32" i="24" l="1"/>
  <c r="AZ132" i="24"/>
  <c r="AY132" i="24"/>
  <c r="AX132" i="24"/>
  <c r="AW132" i="24"/>
  <c r="AV132" i="24"/>
  <c r="AK132" i="24"/>
  <c r="AJ132" i="24"/>
  <c r="AI132" i="24"/>
  <c r="AH132" i="24"/>
  <c r="AG132" i="24"/>
  <c r="AF132" i="24"/>
  <c r="U132" i="24"/>
  <c r="T132" i="24"/>
  <c r="S132" i="24"/>
  <c r="R132" i="24"/>
  <c r="Q132" i="24"/>
  <c r="P132" i="24"/>
  <c r="BA131" i="24"/>
  <c r="AZ131" i="24"/>
  <c r="AY131" i="24"/>
  <c r="AX131" i="24"/>
  <c r="AW131" i="24"/>
  <c r="AV131" i="24"/>
  <c r="AK131" i="24"/>
  <c r="AJ131" i="24"/>
  <c r="AI131" i="24"/>
  <c r="AH131" i="24"/>
  <c r="AG131" i="24"/>
  <c r="AF131" i="24"/>
  <c r="U131" i="24"/>
  <c r="T131" i="24"/>
  <c r="S131" i="24"/>
  <c r="R131" i="24"/>
  <c r="Q131" i="24"/>
  <c r="P131" i="24"/>
  <c r="BA130" i="24"/>
  <c r="AZ130" i="24"/>
  <c r="AY130" i="24"/>
  <c r="AX130" i="24"/>
  <c r="AW130" i="24"/>
  <c r="AV130" i="24"/>
  <c r="AK130" i="24"/>
  <c r="AJ130" i="24"/>
  <c r="AI130" i="24"/>
  <c r="AH130" i="24"/>
  <c r="AG130" i="24"/>
  <c r="AF130" i="24"/>
  <c r="U130" i="24"/>
  <c r="T130" i="24"/>
  <c r="S130" i="24"/>
  <c r="R130" i="24"/>
  <c r="Q130" i="24"/>
  <c r="P130" i="24"/>
  <c r="BA129" i="24"/>
  <c r="AZ129" i="24"/>
  <c r="AY129" i="24"/>
  <c r="AX129" i="24"/>
  <c r="AW129" i="24"/>
  <c r="AV129" i="24"/>
  <c r="AK129" i="24"/>
  <c r="AJ129" i="24"/>
  <c r="AI129" i="24"/>
  <c r="AH129" i="24"/>
  <c r="AG129" i="24"/>
  <c r="AF129" i="24"/>
  <c r="U129" i="24"/>
  <c r="T129" i="24"/>
  <c r="S129" i="24"/>
  <c r="R129" i="24"/>
  <c r="Q129" i="24"/>
  <c r="P129" i="24"/>
  <c r="BA128" i="24"/>
  <c r="AZ128" i="24"/>
  <c r="AY128" i="24"/>
  <c r="AX128" i="24"/>
  <c r="AW128" i="24"/>
  <c r="AV128" i="24"/>
  <c r="AK128" i="24"/>
  <c r="AJ128" i="24"/>
  <c r="AI128" i="24"/>
  <c r="AH128" i="24"/>
  <c r="AG128" i="24"/>
  <c r="AF128" i="24"/>
  <c r="U128" i="24"/>
  <c r="T128" i="24"/>
  <c r="S128" i="24"/>
  <c r="R128" i="24"/>
  <c r="Q128" i="24"/>
  <c r="P128" i="24"/>
  <c r="BA127" i="24"/>
  <c r="AZ127" i="24"/>
  <c r="AY127" i="24"/>
  <c r="AX127" i="24"/>
  <c r="AW127" i="24"/>
  <c r="AV127" i="24"/>
  <c r="AK127" i="24"/>
  <c r="AJ127" i="24"/>
  <c r="AI127" i="24"/>
  <c r="AH127" i="24"/>
  <c r="AG127" i="24"/>
  <c r="AF127" i="24"/>
  <c r="U127" i="24"/>
  <c r="T127" i="24"/>
  <c r="S127" i="24"/>
  <c r="R127" i="24"/>
  <c r="Q127" i="24"/>
  <c r="P127" i="24"/>
  <c r="BA126" i="24"/>
  <c r="AZ126" i="24"/>
  <c r="AY126" i="24"/>
  <c r="AX126" i="24"/>
  <c r="AX146" i="24" s="1"/>
  <c r="AW126" i="24"/>
  <c r="AV126" i="24"/>
  <c r="AK126" i="24"/>
  <c r="AJ126" i="24"/>
  <c r="AJ146" i="24" s="1"/>
  <c r="AI126" i="24"/>
  <c r="AH126" i="24"/>
  <c r="AG126" i="24"/>
  <c r="AF126" i="24"/>
  <c r="AF146" i="24" s="1"/>
  <c r="U126" i="24"/>
  <c r="T126" i="24"/>
  <c r="S126" i="24"/>
  <c r="R126" i="24"/>
  <c r="R146" i="24" s="1"/>
  <c r="Q126" i="24"/>
  <c r="P126" i="24"/>
  <c r="BA125" i="24"/>
  <c r="BA146" i="24" s="1"/>
  <c r="AZ125" i="24"/>
  <c r="AZ146" i="24" s="1"/>
  <c r="AY125" i="24"/>
  <c r="AY145" i="24" s="1"/>
  <c r="AX125" i="24"/>
  <c r="AX145" i="24" s="1"/>
  <c r="AW125" i="24"/>
  <c r="AW146" i="24" s="1"/>
  <c r="AV125" i="24"/>
  <c r="AV145" i="24" s="1"/>
  <c r="AK125" i="24"/>
  <c r="AK145" i="24" s="1"/>
  <c r="AJ125" i="24"/>
  <c r="AJ145" i="24" s="1"/>
  <c r="AI125" i="24"/>
  <c r="AI146" i="24" s="1"/>
  <c r="AH125" i="24"/>
  <c r="AH146" i="24" s="1"/>
  <c r="AG125" i="24"/>
  <c r="AG145" i="24" s="1"/>
  <c r="AF125" i="24"/>
  <c r="AF145" i="24" s="1"/>
  <c r="U125" i="24"/>
  <c r="U146" i="24" s="1"/>
  <c r="T125" i="24"/>
  <c r="T145" i="24" s="1"/>
  <c r="S125" i="24"/>
  <c r="S145" i="24" s="1"/>
  <c r="R125" i="24"/>
  <c r="R145" i="24" s="1"/>
  <c r="Q125" i="24"/>
  <c r="Q146" i="24" s="1"/>
  <c r="P125" i="24"/>
  <c r="P146" i="24" s="1"/>
  <c r="BA124" i="24"/>
  <c r="AZ124" i="24"/>
  <c r="AY124" i="24"/>
  <c r="AX124" i="24"/>
  <c r="AW124" i="24"/>
  <c r="AV124" i="24"/>
  <c r="AK124" i="24"/>
  <c r="AJ124" i="24"/>
  <c r="AI124" i="24"/>
  <c r="AH124" i="24"/>
  <c r="AG124" i="24"/>
  <c r="AF124" i="24"/>
  <c r="U124" i="24"/>
  <c r="T124" i="24"/>
  <c r="S124" i="24"/>
  <c r="R124" i="24"/>
  <c r="Q124" i="24"/>
  <c r="P124" i="24"/>
  <c r="BA123" i="24"/>
  <c r="AZ123" i="24"/>
  <c r="AY123" i="24"/>
  <c r="AX123" i="24"/>
  <c r="AW123" i="24"/>
  <c r="AV123" i="24"/>
  <c r="AK123" i="24"/>
  <c r="AJ123" i="24"/>
  <c r="AI123" i="24"/>
  <c r="AH123" i="24"/>
  <c r="AG123" i="24"/>
  <c r="AF123" i="24"/>
  <c r="U123" i="24"/>
  <c r="T123" i="24"/>
  <c r="S123" i="24"/>
  <c r="R123" i="24"/>
  <c r="Q123" i="24"/>
  <c r="P123" i="24"/>
  <c r="BA122" i="24"/>
  <c r="AZ122" i="24"/>
  <c r="AY122" i="24"/>
  <c r="AX122" i="24"/>
  <c r="AW122" i="24"/>
  <c r="AV122" i="24"/>
  <c r="AK122" i="24"/>
  <c r="AJ122" i="24"/>
  <c r="AI122" i="24"/>
  <c r="AH122" i="24"/>
  <c r="AG122" i="24"/>
  <c r="AF122" i="24"/>
  <c r="U122" i="24"/>
  <c r="T122" i="24"/>
  <c r="S122" i="24"/>
  <c r="R122" i="24"/>
  <c r="Q122" i="24"/>
  <c r="P122" i="24"/>
  <c r="BA121" i="24"/>
  <c r="AZ121" i="24"/>
  <c r="AY121" i="24"/>
  <c r="AX121" i="24"/>
  <c r="AW121" i="24"/>
  <c r="AV121" i="24"/>
  <c r="AK121" i="24"/>
  <c r="AJ121" i="24"/>
  <c r="AI121" i="24"/>
  <c r="AH121" i="24"/>
  <c r="AG121" i="24"/>
  <c r="AF121" i="24"/>
  <c r="U121" i="24"/>
  <c r="T121" i="24"/>
  <c r="S121" i="24"/>
  <c r="R121" i="24"/>
  <c r="Q121" i="24"/>
  <c r="P121" i="24"/>
  <c r="BA120" i="24"/>
  <c r="AZ120" i="24"/>
  <c r="AY120" i="24"/>
  <c r="AX120" i="24"/>
  <c r="AW120" i="24"/>
  <c r="AV120" i="24"/>
  <c r="AK120" i="24"/>
  <c r="AJ120" i="24"/>
  <c r="AI120" i="24"/>
  <c r="AH120" i="24"/>
  <c r="AG120" i="24"/>
  <c r="AF120" i="24"/>
  <c r="U120" i="24"/>
  <c r="T120" i="24"/>
  <c r="S120" i="24"/>
  <c r="R120" i="24"/>
  <c r="Q120" i="24"/>
  <c r="P120" i="24"/>
  <c r="BA119" i="24"/>
  <c r="AZ119" i="24"/>
  <c r="AY119" i="24"/>
  <c r="AX119" i="24"/>
  <c r="AW119" i="24"/>
  <c r="AV119" i="24"/>
  <c r="AK119" i="24"/>
  <c r="AJ119" i="24"/>
  <c r="AI119" i="24"/>
  <c r="AH119" i="24"/>
  <c r="AG119" i="24"/>
  <c r="AF119" i="24"/>
  <c r="U119" i="24"/>
  <c r="T119" i="24"/>
  <c r="S119" i="24"/>
  <c r="R119" i="24"/>
  <c r="Q119" i="24"/>
  <c r="P119" i="24"/>
  <c r="BA118" i="24"/>
  <c r="AZ118" i="24"/>
  <c r="AY118" i="24"/>
  <c r="AX118" i="24"/>
  <c r="AX144" i="24" s="1"/>
  <c r="AW118" i="24"/>
  <c r="AV118" i="24"/>
  <c r="AK118" i="24"/>
  <c r="AJ118" i="24"/>
  <c r="AJ144" i="24" s="1"/>
  <c r="AI118" i="24"/>
  <c r="AH118" i="24"/>
  <c r="AG118" i="24"/>
  <c r="AF118" i="24"/>
  <c r="AF144" i="24" s="1"/>
  <c r="U118" i="24"/>
  <c r="T118" i="24"/>
  <c r="S118" i="24"/>
  <c r="R118" i="24"/>
  <c r="R144" i="24" s="1"/>
  <c r="Q118" i="24"/>
  <c r="P118" i="24"/>
  <c r="BA117" i="24"/>
  <c r="BA144" i="24" s="1"/>
  <c r="AZ117" i="24"/>
  <c r="AZ144" i="24" s="1"/>
  <c r="AY117" i="24"/>
  <c r="AY143" i="24" s="1"/>
  <c r="AX117" i="24"/>
  <c r="AX143" i="24" s="1"/>
  <c r="AW117" i="24"/>
  <c r="AW144" i="24" s="1"/>
  <c r="AV117" i="24"/>
  <c r="AV144" i="24" s="1"/>
  <c r="AK117" i="24"/>
  <c r="AK143" i="24" s="1"/>
  <c r="AJ117" i="24"/>
  <c r="AJ143" i="24" s="1"/>
  <c r="AI117" i="24"/>
  <c r="AI144" i="24" s="1"/>
  <c r="AH117" i="24"/>
  <c r="AH143" i="24" s="1"/>
  <c r="AG117" i="24"/>
  <c r="AG143" i="24" s="1"/>
  <c r="AF117" i="24"/>
  <c r="AF143" i="24" s="1"/>
  <c r="U117" i="24"/>
  <c r="U144" i="24" s="1"/>
  <c r="T117" i="24"/>
  <c r="T144" i="24" s="1"/>
  <c r="S117" i="24"/>
  <c r="S143" i="24" s="1"/>
  <c r="R117" i="24"/>
  <c r="R143" i="24" s="1"/>
  <c r="Q117" i="24"/>
  <c r="Q144" i="24" s="1"/>
  <c r="P117" i="24"/>
  <c r="P144" i="24" s="1"/>
  <c r="BA116" i="24"/>
  <c r="AZ116" i="24"/>
  <c r="AY116" i="24"/>
  <c r="AX116" i="24"/>
  <c r="AW116" i="24"/>
  <c r="AV116" i="24"/>
  <c r="AK116" i="24"/>
  <c r="AJ116" i="24"/>
  <c r="AI116" i="24"/>
  <c r="AH116" i="24"/>
  <c r="AG116" i="24"/>
  <c r="AF116" i="24"/>
  <c r="U116" i="24"/>
  <c r="T116" i="24"/>
  <c r="S116" i="24"/>
  <c r="R116" i="24"/>
  <c r="Q116" i="24"/>
  <c r="P116" i="24"/>
  <c r="BA115" i="24"/>
  <c r="AZ115" i="24"/>
  <c r="AY115" i="24"/>
  <c r="AX115" i="24"/>
  <c r="AW115" i="24"/>
  <c r="AV115" i="24"/>
  <c r="AK115" i="24"/>
  <c r="AJ115" i="24"/>
  <c r="AI115" i="24"/>
  <c r="AH115" i="24"/>
  <c r="AG115" i="24"/>
  <c r="AF115" i="24"/>
  <c r="U115" i="24"/>
  <c r="T115" i="24"/>
  <c r="S115" i="24"/>
  <c r="R115" i="24"/>
  <c r="Q115" i="24"/>
  <c r="P115" i="24"/>
  <c r="BA114" i="24"/>
  <c r="AZ114" i="24"/>
  <c r="AY114" i="24"/>
  <c r="AX114" i="24"/>
  <c r="AW114" i="24"/>
  <c r="AV114" i="24"/>
  <c r="AK114" i="24"/>
  <c r="AJ114" i="24"/>
  <c r="AI114" i="24"/>
  <c r="AH114" i="24"/>
  <c r="AG114" i="24"/>
  <c r="AF114" i="24"/>
  <c r="U114" i="24"/>
  <c r="T114" i="24"/>
  <c r="S114" i="24"/>
  <c r="R114" i="24"/>
  <c r="Q114" i="24"/>
  <c r="P114" i="24"/>
  <c r="BA113" i="24"/>
  <c r="AZ113" i="24"/>
  <c r="AY113" i="24"/>
  <c r="AX113" i="24"/>
  <c r="AW113" i="24"/>
  <c r="AV113" i="24"/>
  <c r="AK113" i="24"/>
  <c r="AJ113" i="24"/>
  <c r="AI113" i="24"/>
  <c r="AH113" i="24"/>
  <c r="AG113" i="24"/>
  <c r="AF113" i="24"/>
  <c r="U113" i="24"/>
  <c r="T113" i="24"/>
  <c r="S113" i="24"/>
  <c r="R113" i="24"/>
  <c r="Q113" i="24"/>
  <c r="P113" i="24"/>
  <c r="BA112" i="24"/>
  <c r="AZ112" i="24"/>
  <c r="AY112" i="24"/>
  <c r="AX112" i="24"/>
  <c r="AW112" i="24"/>
  <c r="AV112" i="24"/>
  <c r="AK112" i="24"/>
  <c r="AJ112" i="24"/>
  <c r="AI112" i="24"/>
  <c r="AH112" i="24"/>
  <c r="AG112" i="24"/>
  <c r="AF112" i="24"/>
  <c r="U112" i="24"/>
  <c r="T112" i="24"/>
  <c r="S112" i="24"/>
  <c r="R112" i="24"/>
  <c r="Q112" i="24"/>
  <c r="P112" i="24"/>
  <c r="BA111" i="24"/>
  <c r="AZ111" i="24"/>
  <c r="AY111" i="24"/>
  <c r="AX111" i="24"/>
  <c r="AW111" i="24"/>
  <c r="AV111" i="24"/>
  <c r="AK111" i="24"/>
  <c r="AJ111" i="24"/>
  <c r="AI111" i="24"/>
  <c r="AH111" i="24"/>
  <c r="AG111" i="24"/>
  <c r="AF111" i="24"/>
  <c r="U111" i="24"/>
  <c r="T111" i="24"/>
  <c r="S111" i="24"/>
  <c r="R111" i="24"/>
  <c r="Q111" i="24"/>
  <c r="P111" i="24"/>
  <c r="BA110" i="24"/>
  <c r="AZ110" i="24"/>
  <c r="AY110" i="24"/>
  <c r="AX110" i="24"/>
  <c r="AX142" i="24" s="1"/>
  <c r="AW110" i="24"/>
  <c r="AV110" i="24"/>
  <c r="AK110" i="24"/>
  <c r="AJ110" i="24"/>
  <c r="AJ142" i="24" s="1"/>
  <c r="AI110" i="24"/>
  <c r="AH110" i="24"/>
  <c r="AG110" i="24"/>
  <c r="AF110" i="24"/>
  <c r="AF142" i="24" s="1"/>
  <c r="U110" i="24"/>
  <c r="T110" i="24"/>
  <c r="S110" i="24"/>
  <c r="R110" i="24"/>
  <c r="R142" i="24" s="1"/>
  <c r="Q110" i="24"/>
  <c r="P110" i="24"/>
  <c r="BA109" i="24"/>
  <c r="BA142" i="24" s="1"/>
  <c r="AZ109" i="24"/>
  <c r="AZ142" i="24" s="1"/>
  <c r="AY109" i="24"/>
  <c r="AY141" i="24" s="1"/>
  <c r="AX109" i="24"/>
  <c r="AX141" i="24" s="1"/>
  <c r="AW109" i="24"/>
  <c r="AW142" i="24" s="1"/>
  <c r="AV109" i="24"/>
  <c r="AV141" i="24" s="1"/>
  <c r="AK109" i="24"/>
  <c r="AK141" i="24" s="1"/>
  <c r="AJ109" i="24"/>
  <c r="AJ141" i="24" s="1"/>
  <c r="AI109" i="24"/>
  <c r="AI142" i="24" s="1"/>
  <c r="AH109" i="24"/>
  <c r="AH142" i="24" s="1"/>
  <c r="AG109" i="24"/>
  <c r="AG141" i="24" s="1"/>
  <c r="AF109" i="24"/>
  <c r="AF141" i="24" s="1"/>
  <c r="U109" i="24"/>
  <c r="U142" i="24" s="1"/>
  <c r="T109" i="24"/>
  <c r="T141" i="24" s="1"/>
  <c r="S109" i="24"/>
  <c r="S141" i="24" s="1"/>
  <c r="R109" i="24"/>
  <c r="R141" i="24" s="1"/>
  <c r="Q109" i="24"/>
  <c r="Q142" i="24" s="1"/>
  <c r="P109" i="24"/>
  <c r="P142" i="24" s="1"/>
  <c r="BA108" i="24"/>
  <c r="AZ108" i="24"/>
  <c r="AY108" i="24"/>
  <c r="AX108" i="24"/>
  <c r="AW108" i="24"/>
  <c r="AV108" i="24"/>
  <c r="AK108" i="24"/>
  <c r="AJ108" i="24"/>
  <c r="AI108" i="24"/>
  <c r="AH108" i="24"/>
  <c r="AG108" i="24"/>
  <c r="AF108" i="24"/>
  <c r="U108" i="24"/>
  <c r="T108" i="24"/>
  <c r="S108" i="24"/>
  <c r="R108" i="24"/>
  <c r="Q108" i="24"/>
  <c r="P108" i="24"/>
  <c r="BA107" i="24"/>
  <c r="AZ107" i="24"/>
  <c r="AY107" i="24"/>
  <c r="AX107" i="24"/>
  <c r="AW107" i="24"/>
  <c r="AV107" i="24"/>
  <c r="AK107" i="24"/>
  <c r="AJ107" i="24"/>
  <c r="AI107" i="24"/>
  <c r="AH107" i="24"/>
  <c r="AG107" i="24"/>
  <c r="AF107" i="24"/>
  <c r="U107" i="24"/>
  <c r="T107" i="24"/>
  <c r="S107" i="24"/>
  <c r="R107" i="24"/>
  <c r="Q107" i="24"/>
  <c r="P107" i="24"/>
  <c r="BA106" i="24"/>
  <c r="AZ106" i="24"/>
  <c r="AY106" i="24"/>
  <c r="AX106" i="24"/>
  <c r="AW106" i="24"/>
  <c r="AV106" i="24"/>
  <c r="AK106" i="24"/>
  <c r="AJ106" i="24"/>
  <c r="AI106" i="24"/>
  <c r="AH106" i="24"/>
  <c r="AG106" i="24"/>
  <c r="AF106" i="24"/>
  <c r="U106" i="24"/>
  <c r="T106" i="24"/>
  <c r="S106" i="24"/>
  <c r="R106" i="24"/>
  <c r="Q106" i="24"/>
  <c r="P106" i="24"/>
  <c r="BA105" i="24"/>
  <c r="AZ105" i="24"/>
  <c r="AY105" i="24"/>
  <c r="AX105" i="24"/>
  <c r="AW105" i="24"/>
  <c r="AV105" i="24"/>
  <c r="AK105" i="24"/>
  <c r="AJ105" i="24"/>
  <c r="AI105" i="24"/>
  <c r="AH105" i="24"/>
  <c r="AG105" i="24"/>
  <c r="AF105" i="24"/>
  <c r="U105" i="24"/>
  <c r="T105" i="24"/>
  <c r="S105" i="24"/>
  <c r="R105" i="24"/>
  <c r="Q105" i="24"/>
  <c r="P105" i="24"/>
  <c r="BA104" i="24"/>
  <c r="AZ104" i="24"/>
  <c r="AY104" i="24"/>
  <c r="AX104" i="24"/>
  <c r="AW104" i="24"/>
  <c r="AV104" i="24"/>
  <c r="AK104" i="24"/>
  <c r="AJ104" i="24"/>
  <c r="AI104" i="24"/>
  <c r="AH104" i="24"/>
  <c r="AG104" i="24"/>
  <c r="AF104" i="24"/>
  <c r="U104" i="24"/>
  <c r="T104" i="24"/>
  <c r="S104" i="24"/>
  <c r="R104" i="24"/>
  <c r="Q104" i="24"/>
  <c r="P104" i="24"/>
  <c r="BA103" i="24"/>
  <c r="AZ103" i="24"/>
  <c r="AY103" i="24"/>
  <c r="AX103" i="24"/>
  <c r="AW103" i="24"/>
  <c r="AV103" i="24"/>
  <c r="AK103" i="24"/>
  <c r="AJ103" i="24"/>
  <c r="AI103" i="24"/>
  <c r="AH103" i="24"/>
  <c r="AG103" i="24"/>
  <c r="AF103" i="24"/>
  <c r="U103" i="24"/>
  <c r="T103" i="24"/>
  <c r="S103" i="24"/>
  <c r="R103" i="24"/>
  <c r="Q103" i="24"/>
  <c r="P103" i="24"/>
  <c r="BA102" i="24"/>
  <c r="AZ102" i="24"/>
  <c r="AY102" i="24"/>
  <c r="AX102" i="24"/>
  <c r="AX140" i="24" s="1"/>
  <c r="AW102" i="24"/>
  <c r="AV102" i="24"/>
  <c r="AK102" i="24"/>
  <c r="AJ102" i="24"/>
  <c r="AJ140" i="24" s="1"/>
  <c r="AI102" i="24"/>
  <c r="AH102" i="24"/>
  <c r="AG102" i="24"/>
  <c r="AF102" i="24"/>
  <c r="AF140" i="24" s="1"/>
  <c r="U102" i="24"/>
  <c r="T102" i="24"/>
  <c r="S102" i="24"/>
  <c r="R102" i="24"/>
  <c r="R140" i="24" s="1"/>
  <c r="Q102" i="24"/>
  <c r="P102" i="24"/>
  <c r="BA101" i="24"/>
  <c r="BA140" i="24" s="1"/>
  <c r="AZ101" i="24"/>
  <c r="AZ140" i="24" s="1"/>
  <c r="AY101" i="24"/>
  <c r="AY139" i="24" s="1"/>
  <c r="AX101" i="24"/>
  <c r="AX139" i="24" s="1"/>
  <c r="AW101" i="24"/>
  <c r="AW140" i="24" s="1"/>
  <c r="AV101" i="24"/>
  <c r="AV139" i="24" s="1"/>
  <c r="AK101" i="24"/>
  <c r="AK139" i="24" s="1"/>
  <c r="AJ101" i="24"/>
  <c r="AJ139" i="24" s="1"/>
  <c r="AI101" i="24"/>
  <c r="AI140" i="24" s="1"/>
  <c r="AH101" i="24"/>
  <c r="AH140" i="24" s="1"/>
  <c r="AG101" i="24"/>
  <c r="AG139" i="24" s="1"/>
  <c r="AF101" i="24"/>
  <c r="AF139" i="24" s="1"/>
  <c r="U101" i="24"/>
  <c r="U140" i="24" s="1"/>
  <c r="T101" i="24"/>
  <c r="T140" i="24" s="1"/>
  <c r="S101" i="24"/>
  <c r="S139" i="24" s="1"/>
  <c r="R101" i="24"/>
  <c r="R139" i="24" s="1"/>
  <c r="Q101" i="24"/>
  <c r="Q140" i="24" s="1"/>
  <c r="P101" i="24"/>
  <c r="P139" i="24" s="1"/>
  <c r="BA100" i="24"/>
  <c r="AZ100" i="24"/>
  <c r="AY100" i="24"/>
  <c r="AX100" i="24"/>
  <c r="AW100" i="24"/>
  <c r="AV100" i="24"/>
  <c r="AK100" i="24"/>
  <c r="AJ100" i="24"/>
  <c r="AI100" i="24"/>
  <c r="AH100" i="24"/>
  <c r="AG100" i="24"/>
  <c r="AF100" i="24"/>
  <c r="U100" i="24"/>
  <c r="T100" i="24"/>
  <c r="S100" i="24"/>
  <c r="R100" i="24"/>
  <c r="Q100" i="24"/>
  <c r="P100" i="24"/>
  <c r="BA99" i="24"/>
  <c r="AZ99" i="24"/>
  <c r="AY99" i="24"/>
  <c r="AX99" i="24"/>
  <c r="AW99" i="24"/>
  <c r="AV99" i="24"/>
  <c r="AK99" i="24"/>
  <c r="AJ99" i="24"/>
  <c r="AI99" i="24"/>
  <c r="AH99" i="24"/>
  <c r="AG99" i="24"/>
  <c r="AF99" i="24"/>
  <c r="U99" i="24"/>
  <c r="T99" i="24"/>
  <c r="S99" i="24"/>
  <c r="R99" i="24"/>
  <c r="Q99" i="24"/>
  <c r="P99" i="24"/>
  <c r="BA98" i="24"/>
  <c r="AZ98" i="24"/>
  <c r="AY98" i="24"/>
  <c r="AX98" i="24"/>
  <c r="AW98" i="24"/>
  <c r="AV98" i="24"/>
  <c r="AK98" i="24"/>
  <c r="AJ98" i="24"/>
  <c r="AI98" i="24"/>
  <c r="AH98" i="24"/>
  <c r="AG98" i="24"/>
  <c r="AF98" i="24"/>
  <c r="U98" i="24"/>
  <c r="T98" i="24"/>
  <c r="S98" i="24"/>
  <c r="R98" i="24"/>
  <c r="Q98" i="24"/>
  <c r="P98" i="24"/>
  <c r="BA97" i="24"/>
  <c r="AZ97" i="24"/>
  <c r="AY97" i="24"/>
  <c r="AX97" i="24"/>
  <c r="AW97" i="24"/>
  <c r="AV97" i="24"/>
  <c r="AK97" i="24"/>
  <c r="AJ97" i="24"/>
  <c r="AI97" i="24"/>
  <c r="AH97" i="24"/>
  <c r="AG97" i="24"/>
  <c r="AF97" i="24"/>
  <c r="U97" i="24"/>
  <c r="T97" i="24"/>
  <c r="S97" i="24"/>
  <c r="R97" i="24"/>
  <c r="Q97" i="24"/>
  <c r="P97" i="24"/>
  <c r="BA96" i="24"/>
  <c r="AZ96" i="24"/>
  <c r="AY96" i="24"/>
  <c r="AX96" i="24"/>
  <c r="AW96" i="24"/>
  <c r="AV96" i="24"/>
  <c r="AK96" i="24"/>
  <c r="AJ96" i="24"/>
  <c r="AI96" i="24"/>
  <c r="AH96" i="24"/>
  <c r="AG96" i="24"/>
  <c r="AF96" i="24"/>
  <c r="U96" i="24"/>
  <c r="T96" i="24"/>
  <c r="S96" i="24"/>
  <c r="R96" i="24"/>
  <c r="Q96" i="24"/>
  <c r="P96" i="24"/>
  <c r="BA95" i="24"/>
  <c r="AZ95" i="24"/>
  <c r="AY95" i="24"/>
  <c r="AX95" i="24"/>
  <c r="AW95" i="24"/>
  <c r="AV95" i="24"/>
  <c r="AK95" i="24"/>
  <c r="AJ95" i="24"/>
  <c r="AI95" i="24"/>
  <c r="AH95" i="24"/>
  <c r="AG95" i="24"/>
  <c r="AF95" i="24"/>
  <c r="U95" i="24"/>
  <c r="T95" i="24"/>
  <c r="S95" i="24"/>
  <c r="R95" i="24"/>
  <c r="Q95" i="24"/>
  <c r="P95" i="24"/>
  <c r="BA94" i="24"/>
  <c r="AZ94" i="24"/>
  <c r="AY94" i="24"/>
  <c r="AX94" i="24"/>
  <c r="AW94" i="24"/>
  <c r="AV94" i="24"/>
  <c r="AK94" i="24"/>
  <c r="AJ94" i="24"/>
  <c r="AI94" i="24"/>
  <c r="AH94" i="24"/>
  <c r="AG94" i="24"/>
  <c r="AF94" i="24"/>
  <c r="U94" i="24"/>
  <c r="T94" i="24"/>
  <c r="S94" i="24"/>
  <c r="R94" i="24"/>
  <c r="Q94" i="24"/>
  <c r="P94" i="24"/>
  <c r="BA93" i="24"/>
  <c r="AZ93" i="24"/>
  <c r="AY93" i="24"/>
  <c r="AX93" i="24"/>
  <c r="AW93" i="24"/>
  <c r="AV93" i="24"/>
  <c r="AK93" i="24"/>
  <c r="AJ93" i="24"/>
  <c r="AI93" i="24"/>
  <c r="AH93" i="24"/>
  <c r="AG93" i="24"/>
  <c r="AF93" i="24"/>
  <c r="U93" i="24"/>
  <c r="T93" i="24"/>
  <c r="S93" i="24"/>
  <c r="R93" i="24"/>
  <c r="Q93" i="24"/>
  <c r="P93" i="24"/>
  <c r="BA92" i="24"/>
  <c r="AZ92" i="24"/>
  <c r="AY92" i="24"/>
  <c r="AX92" i="24"/>
  <c r="AW92" i="24"/>
  <c r="AV92" i="24"/>
  <c r="AK92" i="24"/>
  <c r="AJ92" i="24"/>
  <c r="AI92" i="24"/>
  <c r="AH92" i="24"/>
  <c r="AG92" i="24"/>
  <c r="AF92" i="24"/>
  <c r="U92" i="24"/>
  <c r="T92" i="24"/>
  <c r="S92" i="24"/>
  <c r="R92" i="24"/>
  <c r="Q92" i="24"/>
  <c r="P92" i="24"/>
  <c r="BA91" i="24"/>
  <c r="AZ91" i="24"/>
  <c r="AY91" i="24"/>
  <c r="AX91" i="24"/>
  <c r="AW91" i="24"/>
  <c r="AV91" i="24"/>
  <c r="AK91" i="24"/>
  <c r="AJ91" i="24"/>
  <c r="AI91" i="24"/>
  <c r="AH91" i="24"/>
  <c r="AG91" i="24"/>
  <c r="AF91" i="24"/>
  <c r="U91" i="24"/>
  <c r="T91" i="24"/>
  <c r="S91" i="24"/>
  <c r="R91" i="24"/>
  <c r="Q91" i="24"/>
  <c r="P91" i="24"/>
  <c r="BA90" i="24"/>
  <c r="AZ90" i="24"/>
  <c r="AY90" i="24"/>
  <c r="AX90" i="24"/>
  <c r="AW90" i="24"/>
  <c r="AV90" i="24"/>
  <c r="AK90" i="24"/>
  <c r="AJ90" i="24"/>
  <c r="AI90" i="24"/>
  <c r="AH90" i="24"/>
  <c r="AG90" i="24"/>
  <c r="AF90" i="24"/>
  <c r="U90" i="24"/>
  <c r="T90" i="24"/>
  <c r="S90" i="24"/>
  <c r="R90" i="24"/>
  <c r="Q90" i="24"/>
  <c r="P90" i="24"/>
  <c r="BA89" i="24"/>
  <c r="AZ89" i="24"/>
  <c r="AY89" i="24"/>
  <c r="AX89" i="24"/>
  <c r="AW89" i="24"/>
  <c r="AV89" i="24"/>
  <c r="AK89" i="24"/>
  <c r="AJ89" i="24"/>
  <c r="AI89" i="24"/>
  <c r="AH89" i="24"/>
  <c r="AG89" i="24"/>
  <c r="AF89" i="24"/>
  <c r="U89" i="24"/>
  <c r="T89" i="24"/>
  <c r="S89" i="24"/>
  <c r="R89" i="24"/>
  <c r="Q89" i="24"/>
  <c r="P89" i="24"/>
  <c r="BA88" i="24"/>
  <c r="AZ88" i="24"/>
  <c r="AY88" i="24"/>
  <c r="AX88" i="24"/>
  <c r="AW88" i="24"/>
  <c r="AV88" i="24"/>
  <c r="AK88" i="24"/>
  <c r="AJ88" i="24"/>
  <c r="AI88" i="24"/>
  <c r="AH88" i="24"/>
  <c r="AG88" i="24"/>
  <c r="AF88" i="24"/>
  <c r="U88" i="24"/>
  <c r="T88" i="24"/>
  <c r="S88" i="24"/>
  <c r="R88" i="24"/>
  <c r="Q88" i="24"/>
  <c r="P88" i="24"/>
  <c r="BA87" i="24"/>
  <c r="AZ87" i="24"/>
  <c r="AY87" i="24"/>
  <c r="AX87" i="24"/>
  <c r="AW87" i="24"/>
  <c r="AV87" i="24"/>
  <c r="AK87" i="24"/>
  <c r="AJ87" i="24"/>
  <c r="AI87" i="24"/>
  <c r="AH87" i="24"/>
  <c r="AG87" i="24"/>
  <c r="AF87" i="24"/>
  <c r="U87" i="24"/>
  <c r="T87" i="24"/>
  <c r="S87" i="24"/>
  <c r="R87" i="24"/>
  <c r="Q87" i="24"/>
  <c r="P87" i="24"/>
  <c r="BA86" i="24"/>
  <c r="AZ86" i="24"/>
  <c r="AY86" i="24"/>
  <c r="AX86" i="24"/>
  <c r="AX138" i="24" s="1"/>
  <c r="AW86" i="24"/>
  <c r="AV86" i="24"/>
  <c r="AK86" i="24"/>
  <c r="AJ86" i="24"/>
  <c r="AJ138" i="24" s="1"/>
  <c r="AI86" i="24"/>
  <c r="AH86" i="24"/>
  <c r="AG86" i="24"/>
  <c r="AF86" i="24"/>
  <c r="AF138" i="24" s="1"/>
  <c r="U86" i="24"/>
  <c r="T86" i="24"/>
  <c r="S86" i="24"/>
  <c r="R86" i="24"/>
  <c r="R138" i="24" s="1"/>
  <c r="Q86" i="24"/>
  <c r="P86" i="24"/>
  <c r="BA85" i="24"/>
  <c r="BA138" i="24" s="1"/>
  <c r="AZ85" i="24"/>
  <c r="AZ137" i="24" s="1"/>
  <c r="AY85" i="24"/>
  <c r="AY137" i="24" s="1"/>
  <c r="AX85" i="24"/>
  <c r="AX137" i="24" s="1"/>
  <c r="AW85" i="24"/>
  <c r="AW138" i="24" s="1"/>
  <c r="AV85" i="24"/>
  <c r="AV138" i="24" s="1"/>
  <c r="AK85" i="24"/>
  <c r="AK137" i="24" s="1"/>
  <c r="AJ85" i="24"/>
  <c r="AJ137" i="24" s="1"/>
  <c r="AI85" i="24"/>
  <c r="AI138" i="24" s="1"/>
  <c r="AH85" i="24"/>
  <c r="AH137" i="24" s="1"/>
  <c r="AG85" i="24"/>
  <c r="AG137" i="24" s="1"/>
  <c r="AF85" i="24"/>
  <c r="AF137" i="24" s="1"/>
  <c r="U85" i="24"/>
  <c r="U138" i="24" s="1"/>
  <c r="T85" i="24"/>
  <c r="T138" i="24" s="1"/>
  <c r="S85" i="24"/>
  <c r="S137" i="24" s="1"/>
  <c r="R85" i="24"/>
  <c r="R137" i="24" s="1"/>
  <c r="Q85" i="24"/>
  <c r="Q138" i="24" s="1"/>
  <c r="P85" i="24"/>
  <c r="P138" i="24" s="1"/>
  <c r="BA84" i="24"/>
  <c r="AZ84" i="24"/>
  <c r="AY84" i="24"/>
  <c r="AX84" i="24"/>
  <c r="AW84" i="24"/>
  <c r="AV84" i="24"/>
  <c r="AK84" i="24"/>
  <c r="AJ84" i="24"/>
  <c r="AI84" i="24"/>
  <c r="AH84" i="24"/>
  <c r="AG84" i="24"/>
  <c r="AF84" i="24"/>
  <c r="U84" i="24"/>
  <c r="T84" i="24"/>
  <c r="S84" i="24"/>
  <c r="R84" i="24"/>
  <c r="Q84" i="24"/>
  <c r="P84" i="24"/>
  <c r="BA83" i="24"/>
  <c r="AZ83" i="24"/>
  <c r="AY83" i="24"/>
  <c r="AX83" i="24"/>
  <c r="AW83" i="24"/>
  <c r="AV83" i="24"/>
  <c r="AK83" i="24"/>
  <c r="AJ83" i="24"/>
  <c r="AI83" i="24"/>
  <c r="AH83" i="24"/>
  <c r="AG83" i="24"/>
  <c r="AF83" i="24"/>
  <c r="U83" i="24"/>
  <c r="T83" i="24"/>
  <c r="S83" i="24"/>
  <c r="R83" i="24"/>
  <c r="Q83" i="24"/>
  <c r="P83" i="24"/>
  <c r="BA82" i="24"/>
  <c r="AZ82" i="24"/>
  <c r="AY82" i="24"/>
  <c r="AX82" i="24"/>
  <c r="AW82" i="24"/>
  <c r="AV82" i="24"/>
  <c r="AK82" i="24"/>
  <c r="AJ82" i="24"/>
  <c r="AI82" i="24"/>
  <c r="AH82" i="24"/>
  <c r="AG82" i="24"/>
  <c r="AF82" i="24"/>
  <c r="U82" i="24"/>
  <c r="T82" i="24"/>
  <c r="S82" i="24"/>
  <c r="R82" i="24"/>
  <c r="Q82" i="24"/>
  <c r="P82" i="24"/>
  <c r="BA81" i="24"/>
  <c r="AZ81" i="24"/>
  <c r="AY81" i="24"/>
  <c r="AX81" i="24"/>
  <c r="AW81" i="24"/>
  <c r="AV81" i="24"/>
  <c r="AK81" i="24"/>
  <c r="AJ81" i="24"/>
  <c r="AI81" i="24"/>
  <c r="AH81" i="24"/>
  <c r="AG81" i="24"/>
  <c r="AF81" i="24"/>
  <c r="U81" i="24"/>
  <c r="T81" i="24"/>
  <c r="S81" i="24"/>
  <c r="R81" i="24"/>
  <c r="Q81" i="24"/>
  <c r="P81" i="24"/>
  <c r="BA80" i="24"/>
  <c r="AZ80" i="24"/>
  <c r="AY80" i="24"/>
  <c r="AX80" i="24"/>
  <c r="AW80" i="24"/>
  <c r="AV80" i="24"/>
  <c r="AK80" i="24"/>
  <c r="AJ80" i="24"/>
  <c r="AI80" i="24"/>
  <c r="AH80" i="24"/>
  <c r="AG80" i="24"/>
  <c r="AF80" i="24"/>
  <c r="U80" i="24"/>
  <c r="T80" i="24"/>
  <c r="S80" i="24"/>
  <c r="R80" i="24"/>
  <c r="Q80" i="24"/>
  <c r="P80" i="24"/>
  <c r="BA79" i="24"/>
  <c r="AZ79" i="24"/>
  <c r="AY79" i="24"/>
  <c r="AX79" i="24"/>
  <c r="AW79" i="24"/>
  <c r="AV79" i="24"/>
  <c r="AK79" i="24"/>
  <c r="AJ79" i="24"/>
  <c r="AI79" i="24"/>
  <c r="AH79" i="24"/>
  <c r="AG79" i="24"/>
  <c r="AF79" i="24"/>
  <c r="U79" i="24"/>
  <c r="T79" i="24"/>
  <c r="S79" i="24"/>
  <c r="R79" i="24"/>
  <c r="Q79" i="24"/>
  <c r="P79" i="24"/>
  <c r="BA78" i="24"/>
  <c r="AZ78" i="24"/>
  <c r="AY78" i="24"/>
  <c r="AX78" i="24"/>
  <c r="AW78" i="24"/>
  <c r="AV78" i="24"/>
  <c r="AK78" i="24"/>
  <c r="AJ78" i="24"/>
  <c r="AI78" i="24"/>
  <c r="AH78" i="24"/>
  <c r="AG78" i="24"/>
  <c r="AF78" i="24"/>
  <c r="U78" i="24"/>
  <c r="T78" i="24"/>
  <c r="S78" i="24"/>
  <c r="R78" i="24"/>
  <c r="Q78" i="24"/>
  <c r="P78" i="24"/>
  <c r="BA77" i="24"/>
  <c r="AZ77" i="24"/>
  <c r="AY77" i="24"/>
  <c r="AX77" i="24"/>
  <c r="AW77" i="24"/>
  <c r="AV77" i="24"/>
  <c r="AK77" i="24"/>
  <c r="AJ77" i="24"/>
  <c r="AI77" i="24"/>
  <c r="AH77" i="24"/>
  <c r="AG77" i="24"/>
  <c r="AF77" i="24"/>
  <c r="U77" i="24"/>
  <c r="T77" i="24"/>
  <c r="S77" i="24"/>
  <c r="R77" i="24"/>
  <c r="Q77" i="24"/>
  <c r="P77" i="24"/>
  <c r="BA76" i="24"/>
  <c r="AZ76" i="24"/>
  <c r="AY76" i="24"/>
  <c r="AX76" i="24"/>
  <c r="AW76" i="24"/>
  <c r="AV76" i="24"/>
  <c r="AK76" i="24"/>
  <c r="AJ76" i="24"/>
  <c r="AI76" i="24"/>
  <c r="AH76" i="24"/>
  <c r="AG76" i="24"/>
  <c r="AF76" i="24"/>
  <c r="U76" i="24"/>
  <c r="T76" i="24"/>
  <c r="S76" i="24"/>
  <c r="R76" i="24"/>
  <c r="Q76" i="24"/>
  <c r="P76" i="24"/>
  <c r="BA75" i="24"/>
  <c r="AZ75" i="24"/>
  <c r="AY75" i="24"/>
  <c r="AX75" i="24"/>
  <c r="AW75" i="24"/>
  <c r="AV75" i="24"/>
  <c r="AK75" i="24"/>
  <c r="AJ75" i="24"/>
  <c r="AI75" i="24"/>
  <c r="AH75" i="24"/>
  <c r="AG75" i="24"/>
  <c r="AF75" i="24"/>
  <c r="U75" i="24"/>
  <c r="T75" i="24"/>
  <c r="S75" i="24"/>
  <c r="R75" i="24"/>
  <c r="Q75" i="24"/>
  <c r="P75" i="24"/>
  <c r="BA74" i="24"/>
  <c r="AZ74" i="24"/>
  <c r="AY74" i="24"/>
  <c r="AX74" i="24"/>
  <c r="AW74" i="24"/>
  <c r="AV74" i="24"/>
  <c r="AK74" i="24"/>
  <c r="AJ74" i="24"/>
  <c r="AI74" i="24"/>
  <c r="AH74" i="24"/>
  <c r="AG74" i="24"/>
  <c r="AF74" i="24"/>
  <c r="U74" i="24"/>
  <c r="T74" i="24"/>
  <c r="S74" i="24"/>
  <c r="R74" i="24"/>
  <c r="Q74" i="24"/>
  <c r="P74" i="24"/>
  <c r="BA73" i="24"/>
  <c r="AZ73" i="24"/>
  <c r="AY73" i="24"/>
  <c r="AX73" i="24"/>
  <c r="AW73" i="24"/>
  <c r="AV73" i="24"/>
  <c r="AK73" i="24"/>
  <c r="AJ73" i="24"/>
  <c r="AI73" i="24"/>
  <c r="AH73" i="24"/>
  <c r="AG73" i="24"/>
  <c r="AF73" i="24"/>
  <c r="U73" i="24"/>
  <c r="T73" i="24"/>
  <c r="S73" i="24"/>
  <c r="R73" i="24"/>
  <c r="Q73" i="24"/>
  <c r="P73" i="24"/>
  <c r="BA72" i="24"/>
  <c r="AZ72" i="24"/>
  <c r="AY72" i="24"/>
  <c r="AX72" i="24"/>
  <c r="AW72" i="24"/>
  <c r="AV72" i="24"/>
  <c r="AK72" i="24"/>
  <c r="AJ72" i="24"/>
  <c r="AI72" i="24"/>
  <c r="AH72" i="24"/>
  <c r="AG72" i="24"/>
  <c r="AF72" i="24"/>
  <c r="U72" i="24"/>
  <c r="T72" i="24"/>
  <c r="S72" i="24"/>
  <c r="R72" i="24"/>
  <c r="Q72" i="24"/>
  <c r="P72" i="24"/>
  <c r="BA71" i="24"/>
  <c r="AZ71" i="24"/>
  <c r="AZ135" i="24" s="1"/>
  <c r="AY71" i="24"/>
  <c r="AX71" i="24"/>
  <c r="AW71" i="24"/>
  <c r="AV71" i="24"/>
  <c r="AV135" i="24" s="1"/>
  <c r="AK71" i="24"/>
  <c r="AJ71" i="24"/>
  <c r="AI71" i="24"/>
  <c r="AH71" i="24"/>
  <c r="AH135" i="24" s="1"/>
  <c r="AG71" i="24"/>
  <c r="AF71" i="24"/>
  <c r="U71" i="24"/>
  <c r="T71" i="24"/>
  <c r="T135" i="24" s="1"/>
  <c r="S71" i="24"/>
  <c r="R71" i="24"/>
  <c r="Q71" i="24"/>
  <c r="P71" i="24"/>
  <c r="P135" i="24" s="1"/>
  <c r="BA70" i="24"/>
  <c r="AZ70" i="24"/>
  <c r="AY70" i="24"/>
  <c r="AX70" i="24"/>
  <c r="AW70" i="24"/>
  <c r="AV70" i="24"/>
  <c r="AK70" i="24"/>
  <c r="AJ70" i="24"/>
  <c r="AI70" i="24"/>
  <c r="AH70" i="24"/>
  <c r="AG70" i="24"/>
  <c r="AF70" i="24"/>
  <c r="U70" i="24"/>
  <c r="T70" i="24"/>
  <c r="S70" i="24"/>
  <c r="R70" i="24"/>
  <c r="Q70" i="24"/>
  <c r="P70" i="24"/>
  <c r="J70" i="24"/>
  <c r="I70" i="24"/>
  <c r="H70" i="24"/>
  <c r="G70" i="24"/>
  <c r="F70" i="24"/>
  <c r="E70" i="24"/>
  <c r="BA69" i="24"/>
  <c r="BA136" i="24" s="1"/>
  <c r="AZ69" i="24"/>
  <c r="AZ136" i="24" s="1"/>
  <c r="AY69" i="24"/>
  <c r="AY135" i="24" s="1"/>
  <c r="AX69" i="24"/>
  <c r="AX136" i="24" s="1"/>
  <c r="AW69" i="24"/>
  <c r="AW136" i="24" s="1"/>
  <c r="AV69" i="24"/>
  <c r="AV136" i="24" s="1"/>
  <c r="AK69" i="24"/>
  <c r="AK135" i="24" s="1"/>
  <c r="AJ69" i="24"/>
  <c r="AJ135" i="24" s="1"/>
  <c r="AI69" i="24"/>
  <c r="AI136" i="24" s="1"/>
  <c r="AH69" i="24"/>
  <c r="AH136" i="24" s="1"/>
  <c r="AG69" i="24"/>
  <c r="AG135" i="24" s="1"/>
  <c r="AF69" i="24"/>
  <c r="AF135" i="24" s="1"/>
  <c r="U69" i="24"/>
  <c r="U136" i="24" s="1"/>
  <c r="T69" i="24"/>
  <c r="T136" i="24" s="1"/>
  <c r="S69" i="24"/>
  <c r="S135" i="24" s="1"/>
  <c r="R69" i="24"/>
  <c r="R136" i="24" s="1"/>
  <c r="Q69" i="24"/>
  <c r="Q136" i="24" s="1"/>
  <c r="P69" i="24"/>
  <c r="P136" i="24" s="1"/>
  <c r="J69" i="24"/>
  <c r="I69" i="24"/>
  <c r="H69" i="24"/>
  <c r="G69" i="24"/>
  <c r="F69" i="24"/>
  <c r="E69" i="24"/>
  <c r="F62" i="6"/>
  <c r="Z44" i="22"/>
  <c r="Y44" i="22"/>
  <c r="X44" i="22"/>
  <c r="W44" i="22"/>
  <c r="Z43" i="22"/>
  <c r="Y43" i="22"/>
  <c r="X43" i="22"/>
  <c r="W43" i="22"/>
  <c r="Z42" i="22"/>
  <c r="Y42" i="22"/>
  <c r="X42" i="22"/>
  <c r="W42" i="22"/>
  <c r="Z41" i="22"/>
  <c r="Y41" i="22"/>
  <c r="X41" i="22"/>
  <c r="W41" i="22"/>
  <c r="T44" i="22"/>
  <c r="S44" i="22"/>
  <c r="R44" i="22"/>
  <c r="Q44" i="22"/>
  <c r="T43" i="22"/>
  <c r="S43" i="22"/>
  <c r="R43" i="22"/>
  <c r="Q43" i="22"/>
  <c r="T42" i="22"/>
  <c r="S42" i="22"/>
  <c r="R42" i="22"/>
  <c r="Q42" i="22"/>
  <c r="T41" i="22"/>
  <c r="S41" i="22"/>
  <c r="R41" i="22"/>
  <c r="Q41" i="22"/>
  <c r="L41" i="22"/>
  <c r="M41" i="22"/>
  <c r="N41" i="22"/>
  <c r="L42" i="22"/>
  <c r="M42" i="22"/>
  <c r="N42" i="22"/>
  <c r="L43" i="22"/>
  <c r="M43" i="22"/>
  <c r="N43" i="22"/>
  <c r="L44" i="22"/>
  <c r="M44" i="22"/>
  <c r="N44" i="22"/>
  <c r="K44" i="22"/>
  <c r="K43" i="22"/>
  <c r="K42" i="22"/>
  <c r="K41" i="22"/>
  <c r="AV43" i="11"/>
  <c r="AA56" i="11"/>
  <c r="AB56" i="11"/>
  <c r="AC56" i="11"/>
  <c r="AD56" i="11"/>
  <c r="AE56" i="11"/>
  <c r="AA57" i="11"/>
  <c r="AB57" i="11"/>
  <c r="AC57" i="11"/>
  <c r="AD57" i="11"/>
  <c r="AE57" i="11"/>
  <c r="Z57" i="11"/>
  <c r="Z56" i="11"/>
  <c r="AA34" i="11"/>
  <c r="AA52" i="11" s="1"/>
  <c r="Z52" i="11"/>
  <c r="AP19" i="10"/>
  <c r="AQ19" i="10"/>
  <c r="AR19" i="10"/>
  <c r="AS19" i="10"/>
  <c r="AP20" i="10"/>
  <c r="AQ20" i="10"/>
  <c r="AR20" i="10"/>
  <c r="AS20" i="10"/>
  <c r="AP21" i="10"/>
  <c r="AQ21" i="10"/>
  <c r="AR21" i="10"/>
  <c r="AS21" i="10"/>
  <c r="AP22" i="10"/>
  <c r="AQ22" i="10"/>
  <c r="AR22" i="10"/>
  <c r="AS22" i="10"/>
  <c r="AO22" i="10"/>
  <c r="AO21" i="10"/>
  <c r="AO20" i="10"/>
  <c r="AO19" i="10"/>
  <c r="V20" i="10"/>
  <c r="AN20" i="10"/>
  <c r="BD19" i="23"/>
  <c r="BD26" i="23"/>
  <c r="BD25" i="23"/>
  <c r="BD24" i="23"/>
  <c r="BD23" i="23"/>
  <c r="BD22" i="23"/>
  <c r="BD21" i="23"/>
  <c r="BD20" i="23"/>
  <c r="AL26" i="23"/>
  <c r="AL25" i="23"/>
  <c r="AL24" i="23"/>
  <c r="AL23" i="23"/>
  <c r="AL22" i="23"/>
  <c r="AL21" i="23"/>
  <c r="AL20" i="23"/>
  <c r="AL19" i="23"/>
  <c r="T26" i="23"/>
  <c r="T25" i="23"/>
  <c r="T24" i="23"/>
  <c r="T23" i="23"/>
  <c r="T22" i="23"/>
  <c r="T21" i="23"/>
  <c r="T20" i="23"/>
  <c r="T19" i="23"/>
  <c r="AW64" i="7"/>
  <c r="AV64" i="7"/>
  <c r="AU64" i="7"/>
  <c r="AT64" i="7"/>
  <c r="AS64" i="7"/>
  <c r="AR64" i="7"/>
  <c r="AW62" i="7"/>
  <c r="AV62" i="7"/>
  <c r="AU62" i="7"/>
  <c r="AT62" i="7"/>
  <c r="AS62" i="7"/>
  <c r="AR62" i="7"/>
  <c r="AW60" i="7"/>
  <c r="AV60" i="7"/>
  <c r="AU60" i="7"/>
  <c r="AT60" i="7"/>
  <c r="AS60" i="7"/>
  <c r="AR60" i="7"/>
  <c r="AW58" i="7"/>
  <c r="AV58" i="7"/>
  <c r="AU58" i="7"/>
  <c r="AT58" i="7"/>
  <c r="AS58" i="7"/>
  <c r="AR58" i="7"/>
  <c r="AF64" i="7"/>
  <c r="AE64" i="7"/>
  <c r="AD64" i="7"/>
  <c r="AC64" i="7"/>
  <c r="AB64" i="7"/>
  <c r="AA64" i="7"/>
  <c r="AF62" i="7"/>
  <c r="AE62" i="7"/>
  <c r="AD62" i="7"/>
  <c r="AC62" i="7"/>
  <c r="AB62" i="7"/>
  <c r="AA62" i="7"/>
  <c r="AF60" i="7"/>
  <c r="AE60" i="7"/>
  <c r="AD60" i="7"/>
  <c r="AC60" i="7"/>
  <c r="AB60" i="7"/>
  <c r="AA60" i="7"/>
  <c r="AF58" i="7"/>
  <c r="AE58" i="7"/>
  <c r="AD58" i="7"/>
  <c r="AC58" i="7"/>
  <c r="AB58" i="7"/>
  <c r="AA58" i="7"/>
  <c r="AR41" i="7"/>
  <c r="AS41" i="7"/>
  <c r="AT41" i="7"/>
  <c r="AU41" i="7"/>
  <c r="AV41" i="7"/>
  <c r="AW41" i="7"/>
  <c r="AR42" i="7"/>
  <c r="AS42" i="7"/>
  <c r="AT42" i="7"/>
  <c r="AU42" i="7"/>
  <c r="AV42" i="7"/>
  <c r="AW42" i="7"/>
  <c r="AR43" i="7"/>
  <c r="AS43" i="7"/>
  <c r="AT43" i="7"/>
  <c r="AU43" i="7"/>
  <c r="AV43" i="7"/>
  <c r="AW43" i="7"/>
  <c r="AR44" i="7"/>
  <c r="AS44" i="7"/>
  <c r="AT44" i="7"/>
  <c r="AU44" i="7"/>
  <c r="AV44" i="7"/>
  <c r="AW44" i="7"/>
  <c r="AR45" i="7"/>
  <c r="AS45" i="7"/>
  <c r="AT45" i="7"/>
  <c r="AU45" i="7"/>
  <c r="AV45" i="7"/>
  <c r="AW45" i="7"/>
  <c r="AR46" i="7"/>
  <c r="AS46" i="7"/>
  <c r="AT46" i="7"/>
  <c r="AU46" i="7"/>
  <c r="AV46" i="7"/>
  <c r="AW46" i="7"/>
  <c r="AR47" i="7"/>
  <c r="AS47" i="7"/>
  <c r="AT47" i="7"/>
  <c r="AU47" i="7"/>
  <c r="AV47" i="7"/>
  <c r="AW47" i="7"/>
  <c r="AR48" i="7"/>
  <c r="AS48" i="7"/>
  <c r="AT48" i="7"/>
  <c r="AU48" i="7"/>
  <c r="AV48" i="7"/>
  <c r="AW48" i="7"/>
  <c r="AR49" i="7"/>
  <c r="AS49" i="7"/>
  <c r="AT49" i="7"/>
  <c r="AU49" i="7"/>
  <c r="AV49" i="7"/>
  <c r="AW49" i="7"/>
  <c r="AR50" i="7"/>
  <c r="AS50" i="7"/>
  <c r="AT50" i="7"/>
  <c r="AU50" i="7"/>
  <c r="AV50" i="7"/>
  <c r="AW50" i="7"/>
  <c r="AR51" i="7"/>
  <c r="AS51" i="7"/>
  <c r="AT51" i="7"/>
  <c r="AU51" i="7"/>
  <c r="AV51" i="7"/>
  <c r="AW51" i="7"/>
  <c r="AR52" i="7"/>
  <c r="AS52" i="7"/>
  <c r="AT52" i="7"/>
  <c r="AU52" i="7"/>
  <c r="AV52" i="7"/>
  <c r="AW52" i="7"/>
  <c r="AR53" i="7"/>
  <c r="AS53" i="7"/>
  <c r="AT53" i="7"/>
  <c r="AU53" i="7"/>
  <c r="AV53" i="7"/>
  <c r="AW53" i="7"/>
  <c r="AR54" i="7"/>
  <c r="AS54" i="7"/>
  <c r="AT54" i="7"/>
  <c r="AU54" i="7"/>
  <c r="AV54" i="7"/>
  <c r="AW54" i="7"/>
  <c r="AR55" i="7"/>
  <c r="AS55" i="7"/>
  <c r="AT55" i="7"/>
  <c r="AU55" i="7"/>
  <c r="AV55" i="7"/>
  <c r="AW55" i="7"/>
  <c r="AW40" i="7"/>
  <c r="AV40" i="7"/>
  <c r="AU40" i="7"/>
  <c r="AT40" i="7"/>
  <c r="AS40" i="7"/>
  <c r="AR40" i="7"/>
  <c r="AA41" i="7"/>
  <c r="AB41" i="7"/>
  <c r="AC41" i="7"/>
  <c r="AD41" i="7"/>
  <c r="AE41" i="7"/>
  <c r="AF41" i="7"/>
  <c r="AA42" i="7"/>
  <c r="AB42" i="7"/>
  <c r="AC42" i="7"/>
  <c r="AD42" i="7"/>
  <c r="AE42" i="7"/>
  <c r="AF42" i="7"/>
  <c r="AA43" i="7"/>
  <c r="AB43" i="7"/>
  <c r="AC43" i="7"/>
  <c r="AD43" i="7"/>
  <c r="AE43" i="7"/>
  <c r="AF43" i="7"/>
  <c r="AA44" i="7"/>
  <c r="AB44" i="7"/>
  <c r="AC44" i="7"/>
  <c r="AD44" i="7"/>
  <c r="AE44" i="7"/>
  <c r="AF44" i="7"/>
  <c r="AA45" i="7"/>
  <c r="AB45" i="7"/>
  <c r="AC45" i="7"/>
  <c r="AD45" i="7"/>
  <c r="AE45" i="7"/>
  <c r="AF45" i="7"/>
  <c r="AA46" i="7"/>
  <c r="AB46" i="7"/>
  <c r="AC46" i="7"/>
  <c r="AD46" i="7"/>
  <c r="AE46" i="7"/>
  <c r="AF46" i="7"/>
  <c r="AA47" i="7"/>
  <c r="AB47" i="7"/>
  <c r="AC47" i="7"/>
  <c r="AD47" i="7"/>
  <c r="AE47" i="7"/>
  <c r="AF47" i="7"/>
  <c r="AA48" i="7"/>
  <c r="AB48" i="7"/>
  <c r="AC48" i="7"/>
  <c r="AD48" i="7"/>
  <c r="AE48" i="7"/>
  <c r="AF48" i="7"/>
  <c r="AA49" i="7"/>
  <c r="AB49" i="7"/>
  <c r="AC49" i="7"/>
  <c r="AD49" i="7"/>
  <c r="AE49" i="7"/>
  <c r="AF49" i="7"/>
  <c r="AA50" i="7"/>
  <c r="AB50" i="7"/>
  <c r="AC50" i="7"/>
  <c r="AD50" i="7"/>
  <c r="AE50" i="7"/>
  <c r="AF50" i="7"/>
  <c r="AA51" i="7"/>
  <c r="AB51" i="7"/>
  <c r="AC51" i="7"/>
  <c r="AD51" i="7"/>
  <c r="AE51" i="7"/>
  <c r="AF51" i="7"/>
  <c r="AA52" i="7"/>
  <c r="AB52" i="7"/>
  <c r="AC52" i="7"/>
  <c r="AD52" i="7"/>
  <c r="AE52" i="7"/>
  <c r="AF52" i="7"/>
  <c r="AA53" i="7"/>
  <c r="AB53" i="7"/>
  <c r="AC53" i="7"/>
  <c r="AD53" i="7"/>
  <c r="AE53" i="7"/>
  <c r="AF53" i="7"/>
  <c r="AA54" i="7"/>
  <c r="AB54" i="7"/>
  <c r="AC54" i="7"/>
  <c r="AD54" i="7"/>
  <c r="AE54" i="7"/>
  <c r="AF54" i="7"/>
  <c r="AA55" i="7"/>
  <c r="AB55" i="7"/>
  <c r="AC55" i="7"/>
  <c r="AD55" i="7"/>
  <c r="AE55" i="7"/>
  <c r="AF55" i="7"/>
  <c r="AF40" i="7"/>
  <c r="AE40" i="7"/>
  <c r="AD40" i="7"/>
  <c r="AC40" i="7"/>
  <c r="AB40" i="7"/>
  <c r="AA40" i="7"/>
  <c r="F41" i="7"/>
  <c r="F58" i="7" s="1"/>
  <c r="C58" i="7"/>
  <c r="D58" i="7"/>
  <c r="E58" i="7"/>
  <c r="G58" i="7"/>
  <c r="C60" i="7"/>
  <c r="D60" i="7"/>
  <c r="E60" i="7"/>
  <c r="F60" i="7"/>
  <c r="G60" i="7"/>
  <c r="C62" i="7"/>
  <c r="D62" i="7"/>
  <c r="E62" i="7"/>
  <c r="F62" i="7"/>
  <c r="G62" i="7"/>
  <c r="C64" i="7"/>
  <c r="D64" i="7"/>
  <c r="E64" i="7"/>
  <c r="F64" i="7"/>
  <c r="G64" i="7"/>
  <c r="B64" i="7"/>
  <c r="B62" i="7"/>
  <c r="B60" i="7"/>
  <c r="B58" i="7"/>
  <c r="B41" i="7"/>
  <c r="C41" i="7"/>
  <c r="D41" i="7"/>
  <c r="E41" i="7"/>
  <c r="G41" i="7"/>
  <c r="B42" i="7"/>
  <c r="C42" i="7"/>
  <c r="D42" i="7"/>
  <c r="E42" i="7"/>
  <c r="F42" i="7"/>
  <c r="G42" i="7"/>
  <c r="B43" i="7"/>
  <c r="C43" i="7"/>
  <c r="D43" i="7"/>
  <c r="E43" i="7"/>
  <c r="F43" i="7"/>
  <c r="G43" i="7"/>
  <c r="B44" i="7"/>
  <c r="C44" i="7"/>
  <c r="D44" i="7"/>
  <c r="E44" i="7"/>
  <c r="F44" i="7"/>
  <c r="G44" i="7"/>
  <c r="B45" i="7"/>
  <c r="C45" i="7"/>
  <c r="D45" i="7"/>
  <c r="E45" i="7"/>
  <c r="F45" i="7"/>
  <c r="G45" i="7"/>
  <c r="B46" i="7"/>
  <c r="C46" i="7"/>
  <c r="D46" i="7"/>
  <c r="E46" i="7"/>
  <c r="F46" i="7"/>
  <c r="G46" i="7"/>
  <c r="B47" i="7"/>
  <c r="C47" i="7"/>
  <c r="D47" i="7"/>
  <c r="E47" i="7"/>
  <c r="F47" i="7"/>
  <c r="G47" i="7"/>
  <c r="B48" i="7"/>
  <c r="C48" i="7"/>
  <c r="D48" i="7"/>
  <c r="E48" i="7"/>
  <c r="F48" i="7"/>
  <c r="G48" i="7"/>
  <c r="B49" i="7"/>
  <c r="C49" i="7"/>
  <c r="D49" i="7"/>
  <c r="E49" i="7"/>
  <c r="F49" i="7"/>
  <c r="G49" i="7"/>
  <c r="B50" i="7"/>
  <c r="C50" i="7"/>
  <c r="D50" i="7"/>
  <c r="E50" i="7"/>
  <c r="F50" i="7"/>
  <c r="G50" i="7"/>
  <c r="B51" i="7"/>
  <c r="C51" i="7"/>
  <c r="D51" i="7"/>
  <c r="E51" i="7"/>
  <c r="F51" i="7"/>
  <c r="G51" i="7"/>
  <c r="B52" i="7"/>
  <c r="C52" i="7"/>
  <c r="D52" i="7"/>
  <c r="E52" i="7"/>
  <c r="F52" i="7"/>
  <c r="G52" i="7"/>
  <c r="B53" i="7"/>
  <c r="C53" i="7"/>
  <c r="D53" i="7"/>
  <c r="E53" i="7"/>
  <c r="F53" i="7"/>
  <c r="G53" i="7"/>
  <c r="B54" i="7"/>
  <c r="C54" i="7"/>
  <c r="D54" i="7"/>
  <c r="E54" i="7"/>
  <c r="F54" i="7"/>
  <c r="G54" i="7"/>
  <c r="B55" i="7"/>
  <c r="C55" i="7"/>
  <c r="D55" i="7"/>
  <c r="E55" i="7"/>
  <c r="F55" i="7"/>
  <c r="G55" i="7"/>
  <c r="G40" i="7"/>
  <c r="F40" i="7"/>
  <c r="E40" i="7"/>
  <c r="D40" i="7"/>
  <c r="C40" i="7"/>
  <c r="B40" i="7"/>
  <c r="K31" i="7"/>
  <c r="J31" i="7"/>
  <c r="K30" i="7"/>
  <c r="J30" i="7"/>
  <c r="AP38" i="20"/>
  <c r="AP37" i="20"/>
  <c r="AQ31" i="7"/>
  <c r="BD17" i="23"/>
  <c r="BD16" i="23"/>
  <c r="BD15" i="23"/>
  <c r="BD14" i="23"/>
  <c r="BD13" i="23"/>
  <c r="BD12" i="23"/>
  <c r="BD11" i="23"/>
  <c r="BD10" i="23"/>
  <c r="BD9" i="23"/>
  <c r="BD8" i="23"/>
  <c r="BD7" i="23"/>
  <c r="BD6" i="23"/>
  <c r="BD5" i="23"/>
  <c r="BD4" i="23"/>
  <c r="BD3" i="23"/>
  <c r="BD2" i="23"/>
  <c r="BD17" i="22"/>
  <c r="BD16" i="22"/>
  <c r="BD15" i="22"/>
  <c r="BD14" i="22"/>
  <c r="BD13" i="22"/>
  <c r="BD12" i="22"/>
  <c r="BD11" i="22"/>
  <c r="BD10" i="22"/>
  <c r="BD9" i="22"/>
  <c r="BD8" i="22"/>
  <c r="BD7" i="22"/>
  <c r="BD6" i="22"/>
  <c r="BD5" i="22"/>
  <c r="BD4" i="22"/>
  <c r="BD3" i="22"/>
  <c r="BD2" i="22"/>
  <c r="AL17" i="22"/>
  <c r="AL16" i="22"/>
  <c r="AL15" i="22"/>
  <c r="AL14" i="22"/>
  <c r="AL13" i="22"/>
  <c r="AL12" i="22"/>
  <c r="AL11" i="22"/>
  <c r="AL10" i="22"/>
  <c r="AL9" i="22"/>
  <c r="AL8" i="22"/>
  <c r="AL7" i="22"/>
  <c r="AL6" i="22"/>
  <c r="AL5" i="22"/>
  <c r="AL4" i="22"/>
  <c r="AL3" i="22"/>
  <c r="AL2" i="22"/>
  <c r="AL17" i="23"/>
  <c r="AL16" i="23"/>
  <c r="AL15" i="23"/>
  <c r="AL14" i="23"/>
  <c r="AL13" i="23"/>
  <c r="AL12" i="23"/>
  <c r="AL11" i="23"/>
  <c r="AL10" i="23"/>
  <c r="AL9" i="23"/>
  <c r="AL8" i="23"/>
  <c r="AL7" i="23"/>
  <c r="AL6" i="23"/>
  <c r="AL5" i="23"/>
  <c r="AL4" i="23"/>
  <c r="AL3" i="23"/>
  <c r="AL2" i="23"/>
  <c r="T17" i="23"/>
  <c r="T16" i="23"/>
  <c r="T15" i="23"/>
  <c r="T14" i="23"/>
  <c r="T13" i="23"/>
  <c r="T12" i="23"/>
  <c r="T11" i="23"/>
  <c r="T10" i="23"/>
  <c r="T9" i="23"/>
  <c r="T8" i="23"/>
  <c r="T7" i="23"/>
  <c r="T6" i="23"/>
  <c r="T5" i="23"/>
  <c r="T4" i="23"/>
  <c r="T3" i="23"/>
  <c r="T2" i="23"/>
  <c r="T3" i="22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2" i="22"/>
  <c r="L28" i="8"/>
  <c r="J28" i="8"/>
  <c r="M2" i="21"/>
  <c r="N2" i="21"/>
  <c r="O2" i="21"/>
  <c r="P2" i="21"/>
  <c r="Q2" i="21"/>
  <c r="M3" i="21"/>
  <c r="N3" i="21"/>
  <c r="O3" i="21"/>
  <c r="P3" i="21"/>
  <c r="Q3" i="21"/>
  <c r="M4" i="21"/>
  <c r="N4" i="21"/>
  <c r="O4" i="21"/>
  <c r="P4" i="21"/>
  <c r="Q4" i="21"/>
  <c r="M5" i="21"/>
  <c r="N5" i="21"/>
  <c r="O5" i="21"/>
  <c r="P5" i="21"/>
  <c r="Q5" i="21"/>
  <c r="L5" i="21"/>
  <c r="L4" i="21"/>
  <c r="L3" i="21"/>
  <c r="L2" i="21"/>
  <c r="BQ34" i="20"/>
  <c r="BP34" i="20"/>
  <c r="BO34" i="20"/>
  <c r="BN34" i="20"/>
  <c r="BM34" i="20"/>
  <c r="BL34" i="20"/>
  <c r="BQ33" i="20"/>
  <c r="BP33" i="20"/>
  <c r="BO33" i="20"/>
  <c r="BN33" i="20"/>
  <c r="BM33" i="20"/>
  <c r="BL33" i="20"/>
  <c r="BQ32" i="20"/>
  <c r="BP32" i="20"/>
  <c r="BO32" i="20"/>
  <c r="BN32" i="20"/>
  <c r="BM32" i="20"/>
  <c r="BL32" i="20"/>
  <c r="BQ31" i="20"/>
  <c r="BP31" i="20"/>
  <c r="BO31" i="20"/>
  <c r="BN31" i="20"/>
  <c r="BM31" i="20"/>
  <c r="BL31" i="20"/>
  <c r="BQ30" i="20"/>
  <c r="BP30" i="20"/>
  <c r="BO30" i="20"/>
  <c r="BN30" i="20"/>
  <c r="BM30" i="20"/>
  <c r="BL30" i="20"/>
  <c r="BQ29" i="20"/>
  <c r="BP29" i="20"/>
  <c r="BO29" i="20"/>
  <c r="BN29" i="20"/>
  <c r="BM29" i="20"/>
  <c r="BL29" i="20"/>
  <c r="BQ28" i="20"/>
  <c r="BP28" i="20"/>
  <c r="BO28" i="20"/>
  <c r="BN28" i="20"/>
  <c r="BN44" i="20" s="1"/>
  <c r="BM28" i="20"/>
  <c r="BL28" i="20"/>
  <c r="BQ27" i="20"/>
  <c r="BQ44" i="20" s="1"/>
  <c r="BP27" i="20"/>
  <c r="BP44" i="20" s="1"/>
  <c r="BO27" i="20"/>
  <c r="BO43" i="20" s="1"/>
  <c r="BN27" i="20"/>
  <c r="BN43" i="20" s="1"/>
  <c r="BM27" i="20"/>
  <c r="BM44" i="20" s="1"/>
  <c r="BL27" i="20"/>
  <c r="BL43" i="20" s="1"/>
  <c r="BQ26" i="20"/>
  <c r="BP26" i="20"/>
  <c r="BO26" i="20"/>
  <c r="BN26" i="20"/>
  <c r="BM26" i="20"/>
  <c r="BL26" i="20"/>
  <c r="BQ25" i="20"/>
  <c r="BP25" i="20"/>
  <c r="BO25" i="20"/>
  <c r="BN25" i="20"/>
  <c r="BM25" i="20"/>
  <c r="BL25" i="20"/>
  <c r="BQ24" i="20"/>
  <c r="BP24" i="20"/>
  <c r="BO24" i="20"/>
  <c r="BN24" i="20"/>
  <c r="BM24" i="20"/>
  <c r="BL24" i="20"/>
  <c r="BQ23" i="20"/>
  <c r="BP23" i="20"/>
  <c r="BO23" i="20"/>
  <c r="BN23" i="20"/>
  <c r="BM23" i="20"/>
  <c r="BL23" i="20"/>
  <c r="BQ22" i="20"/>
  <c r="BP22" i="20"/>
  <c r="BO22" i="20"/>
  <c r="BN22" i="20"/>
  <c r="BM22" i="20"/>
  <c r="BL22" i="20"/>
  <c r="BQ21" i="20"/>
  <c r="BP21" i="20"/>
  <c r="BO21" i="20"/>
  <c r="BN21" i="20"/>
  <c r="BM21" i="20"/>
  <c r="BL21" i="20"/>
  <c r="BQ20" i="20"/>
  <c r="BP20" i="20"/>
  <c r="BO20" i="20"/>
  <c r="BN20" i="20"/>
  <c r="BN42" i="20" s="1"/>
  <c r="BM20" i="20"/>
  <c r="BL20" i="20"/>
  <c r="BQ19" i="20"/>
  <c r="BQ42" i="20" s="1"/>
  <c r="BP19" i="20"/>
  <c r="BP42" i="20" s="1"/>
  <c r="BO19" i="20"/>
  <c r="BO41" i="20" s="1"/>
  <c r="BN19" i="20"/>
  <c r="BN41" i="20" s="1"/>
  <c r="BM19" i="20"/>
  <c r="BM42" i="20" s="1"/>
  <c r="BL19" i="20"/>
  <c r="BL41" i="20" s="1"/>
  <c r="BQ18" i="20"/>
  <c r="BP18" i="20"/>
  <c r="BO18" i="20"/>
  <c r="BN18" i="20"/>
  <c r="BM18" i="20"/>
  <c r="BL18" i="20"/>
  <c r="BQ17" i="20"/>
  <c r="BP17" i="20"/>
  <c r="BO17" i="20"/>
  <c r="BN17" i="20"/>
  <c r="BM17" i="20"/>
  <c r="BL17" i="20"/>
  <c r="BQ16" i="20"/>
  <c r="BP16" i="20"/>
  <c r="BO16" i="20"/>
  <c r="BN16" i="20"/>
  <c r="BM16" i="20"/>
  <c r="BL16" i="20"/>
  <c r="BQ15" i="20"/>
  <c r="BP15" i="20"/>
  <c r="BO15" i="20"/>
  <c r="BN15" i="20"/>
  <c r="BM15" i="20"/>
  <c r="BL15" i="20"/>
  <c r="BQ14" i="20"/>
  <c r="BP14" i="20"/>
  <c r="BO14" i="20"/>
  <c r="BN14" i="20"/>
  <c r="BM14" i="20"/>
  <c r="BL14" i="20"/>
  <c r="BQ13" i="20"/>
  <c r="BP13" i="20"/>
  <c r="BO13" i="20"/>
  <c r="BN13" i="20"/>
  <c r="BM13" i="20"/>
  <c r="BL13" i="20"/>
  <c r="BQ12" i="20"/>
  <c r="BP12" i="20"/>
  <c r="BO12" i="20"/>
  <c r="BN12" i="20"/>
  <c r="BN40" i="20" s="1"/>
  <c r="BM12" i="20"/>
  <c r="BL12" i="20"/>
  <c r="BQ11" i="20"/>
  <c r="BQ40" i="20" s="1"/>
  <c r="BP11" i="20"/>
  <c r="BP40" i="20" s="1"/>
  <c r="BO11" i="20"/>
  <c r="BO39" i="20" s="1"/>
  <c r="BN11" i="20"/>
  <c r="BN39" i="20" s="1"/>
  <c r="BM11" i="20"/>
  <c r="BM40" i="20" s="1"/>
  <c r="BL11" i="20"/>
  <c r="BL39" i="20" s="1"/>
  <c r="BQ10" i="20"/>
  <c r="BP10" i="20"/>
  <c r="BO10" i="20"/>
  <c r="BN10" i="20"/>
  <c r="BM10" i="20"/>
  <c r="BL10" i="20"/>
  <c r="BQ9" i="20"/>
  <c r="BP9" i="20"/>
  <c r="BO9" i="20"/>
  <c r="BN9" i="20"/>
  <c r="BM9" i="20"/>
  <c r="BL9" i="20"/>
  <c r="BQ8" i="20"/>
  <c r="BP8" i="20"/>
  <c r="BO8" i="20"/>
  <c r="BN8" i="20"/>
  <c r="BM8" i="20"/>
  <c r="BL8" i="20"/>
  <c r="BQ7" i="20"/>
  <c r="BP7" i="20"/>
  <c r="BO7" i="20"/>
  <c r="BN7" i="20"/>
  <c r="BM7" i="20"/>
  <c r="BL7" i="20"/>
  <c r="BQ6" i="20"/>
  <c r="BP6" i="20"/>
  <c r="BO6" i="20"/>
  <c r="BN6" i="20"/>
  <c r="BM6" i="20"/>
  <c r="BL6" i="20"/>
  <c r="BQ5" i="20"/>
  <c r="BP5" i="20"/>
  <c r="BO5" i="20"/>
  <c r="BN5" i="20"/>
  <c r="BM5" i="20"/>
  <c r="BL5" i="20"/>
  <c r="BQ4" i="20"/>
  <c r="BP4" i="20"/>
  <c r="BO4" i="20"/>
  <c r="BN4" i="20"/>
  <c r="BN38" i="20" s="1"/>
  <c r="BM4" i="20"/>
  <c r="BL4" i="20"/>
  <c r="BQ3" i="20"/>
  <c r="BQ38" i="20" s="1"/>
  <c r="BP3" i="20"/>
  <c r="BP38" i="20" s="1"/>
  <c r="BO3" i="20"/>
  <c r="BO37" i="20" s="1"/>
  <c r="BN3" i="20"/>
  <c r="BN37" i="20" s="1"/>
  <c r="BM3" i="20"/>
  <c r="BM38" i="20" s="1"/>
  <c r="BL3" i="20"/>
  <c r="BL38" i="20" s="1"/>
  <c r="AU6" i="20"/>
  <c r="AT5" i="20"/>
  <c r="AS5" i="20"/>
  <c r="AR4" i="20"/>
  <c r="AR38" i="20" s="1"/>
  <c r="AQ4" i="20"/>
  <c r="AP4" i="20"/>
  <c r="AU34" i="20"/>
  <c r="AT34" i="20"/>
  <c r="AS34" i="20"/>
  <c r="AR34" i="20"/>
  <c r="AQ34" i="20"/>
  <c r="AP34" i="20"/>
  <c r="AU33" i="20"/>
  <c r="AT33" i="20"/>
  <c r="AS33" i="20"/>
  <c r="AR33" i="20"/>
  <c r="AQ33" i="20"/>
  <c r="AP33" i="20"/>
  <c r="AU32" i="20"/>
  <c r="AT32" i="20"/>
  <c r="AS32" i="20"/>
  <c r="AR32" i="20"/>
  <c r="AQ32" i="20"/>
  <c r="AP32" i="20"/>
  <c r="AU31" i="20"/>
  <c r="AT31" i="20"/>
  <c r="AS31" i="20"/>
  <c r="AR31" i="20"/>
  <c r="AQ31" i="20"/>
  <c r="AP31" i="20"/>
  <c r="AU30" i="20"/>
  <c r="AT30" i="20"/>
  <c r="AS30" i="20"/>
  <c r="AR30" i="20"/>
  <c r="AQ30" i="20"/>
  <c r="AP30" i="20"/>
  <c r="AU29" i="20"/>
  <c r="AT29" i="20"/>
  <c r="AS29" i="20"/>
  <c r="AR29" i="20"/>
  <c r="AQ29" i="20"/>
  <c r="AP29" i="20"/>
  <c r="AU28" i="20"/>
  <c r="AT28" i="20"/>
  <c r="AS28" i="20"/>
  <c r="AR28" i="20"/>
  <c r="AR44" i="20" s="1"/>
  <c r="AQ28" i="20"/>
  <c r="AP28" i="20"/>
  <c r="AU27" i="20"/>
  <c r="AU44" i="20" s="1"/>
  <c r="AT27" i="20"/>
  <c r="AT44" i="20" s="1"/>
  <c r="AS27" i="20"/>
  <c r="AS43" i="20" s="1"/>
  <c r="AR27" i="20"/>
  <c r="AR43" i="20" s="1"/>
  <c r="AQ27" i="20"/>
  <c r="AQ44" i="20" s="1"/>
  <c r="AP27" i="20"/>
  <c r="AP43" i="20" s="1"/>
  <c r="AU26" i="20"/>
  <c r="AT26" i="20"/>
  <c r="AS26" i="20"/>
  <c r="AR26" i="20"/>
  <c r="AQ26" i="20"/>
  <c r="AP26" i="20"/>
  <c r="AU25" i="20"/>
  <c r="AT25" i="20"/>
  <c r="AS25" i="20"/>
  <c r="AR25" i="20"/>
  <c r="AQ25" i="20"/>
  <c r="AP25" i="20"/>
  <c r="AU24" i="20"/>
  <c r="AT24" i="20"/>
  <c r="AS24" i="20"/>
  <c r="AR24" i="20"/>
  <c r="AQ24" i="20"/>
  <c r="AP24" i="20"/>
  <c r="AU23" i="20"/>
  <c r="AT23" i="20"/>
  <c r="AS23" i="20"/>
  <c r="AR23" i="20"/>
  <c r="AQ23" i="20"/>
  <c r="AP23" i="20"/>
  <c r="AU22" i="20"/>
  <c r="AT22" i="20"/>
  <c r="AS22" i="20"/>
  <c r="AR22" i="20"/>
  <c r="AQ22" i="20"/>
  <c r="AP22" i="20"/>
  <c r="AU21" i="20"/>
  <c r="AT21" i="20"/>
  <c r="AS21" i="20"/>
  <c r="AR21" i="20"/>
  <c r="AQ21" i="20"/>
  <c r="AP21" i="20"/>
  <c r="AU20" i="20"/>
  <c r="AT20" i="20"/>
  <c r="AS20" i="20"/>
  <c r="AR20" i="20"/>
  <c r="AR42" i="20" s="1"/>
  <c r="AQ20" i="20"/>
  <c r="AP20" i="20"/>
  <c r="AU19" i="20"/>
  <c r="AU42" i="20" s="1"/>
  <c r="AT19" i="20"/>
  <c r="AT41" i="20" s="1"/>
  <c r="AS19" i="20"/>
  <c r="AS41" i="20" s="1"/>
  <c r="AR19" i="20"/>
  <c r="AR41" i="20" s="1"/>
  <c r="AQ19" i="20"/>
  <c r="AQ42" i="20" s="1"/>
  <c r="AP19" i="20"/>
  <c r="AP42" i="20" s="1"/>
  <c r="AU18" i="20"/>
  <c r="AT18" i="20"/>
  <c r="AS18" i="20"/>
  <c r="AR18" i="20"/>
  <c r="AQ18" i="20"/>
  <c r="AP18" i="20"/>
  <c r="AU17" i="20"/>
  <c r="AT17" i="20"/>
  <c r="AS17" i="20"/>
  <c r="AR17" i="20"/>
  <c r="AQ17" i="20"/>
  <c r="AP17" i="20"/>
  <c r="AU16" i="20"/>
  <c r="AT16" i="20"/>
  <c r="AS16" i="20"/>
  <c r="AR16" i="20"/>
  <c r="AQ16" i="20"/>
  <c r="AP16" i="20"/>
  <c r="AU15" i="20"/>
  <c r="AT15" i="20"/>
  <c r="AS15" i="20"/>
  <c r="AR15" i="20"/>
  <c r="AQ15" i="20"/>
  <c r="AP15" i="20"/>
  <c r="AU14" i="20"/>
  <c r="AT14" i="20"/>
  <c r="AS14" i="20"/>
  <c r="AR14" i="20"/>
  <c r="AQ14" i="20"/>
  <c r="AP14" i="20"/>
  <c r="AU13" i="20"/>
  <c r="AT13" i="20"/>
  <c r="AS13" i="20"/>
  <c r="AR13" i="20"/>
  <c r="AQ13" i="20"/>
  <c r="AP13" i="20"/>
  <c r="AU12" i="20"/>
  <c r="AT12" i="20"/>
  <c r="AS12" i="20"/>
  <c r="AR12" i="20"/>
  <c r="AR40" i="20" s="1"/>
  <c r="AQ12" i="20"/>
  <c r="AP12" i="20"/>
  <c r="AU11" i="20"/>
  <c r="AU40" i="20" s="1"/>
  <c r="AT11" i="20"/>
  <c r="AT39" i="20" s="1"/>
  <c r="AS11" i="20"/>
  <c r="AS39" i="20" s="1"/>
  <c r="AR11" i="20"/>
  <c r="AR39" i="20" s="1"/>
  <c r="AQ11" i="20"/>
  <c r="AQ40" i="20" s="1"/>
  <c r="AP11" i="20"/>
  <c r="AP40" i="20" s="1"/>
  <c r="AU10" i="20"/>
  <c r="AT10" i="20"/>
  <c r="AS10" i="20"/>
  <c r="AR10" i="20"/>
  <c r="AQ10" i="20"/>
  <c r="AP10" i="20"/>
  <c r="AU9" i="20"/>
  <c r="AT9" i="20"/>
  <c r="AS9" i="20"/>
  <c r="AR9" i="20"/>
  <c r="AQ9" i="20"/>
  <c r="AP9" i="20"/>
  <c r="AU8" i="20"/>
  <c r="AT8" i="20"/>
  <c r="AS8" i="20"/>
  <c r="AR8" i="20"/>
  <c r="AQ8" i="20"/>
  <c r="AP8" i="20"/>
  <c r="AU7" i="20"/>
  <c r="AT7" i="20"/>
  <c r="AS7" i="20"/>
  <c r="AR7" i="20"/>
  <c r="AQ7" i="20"/>
  <c r="AP7" i="20"/>
  <c r="AT6" i="20"/>
  <c r="AS6" i="20"/>
  <c r="AR6" i="20"/>
  <c r="AQ6" i="20"/>
  <c r="AP6" i="20"/>
  <c r="AU5" i="20"/>
  <c r="AR5" i="20"/>
  <c r="AQ5" i="20"/>
  <c r="AP5" i="20"/>
  <c r="AU4" i="20"/>
  <c r="AT4" i="20"/>
  <c r="AS4" i="20"/>
  <c r="AU3" i="20"/>
  <c r="AT3" i="20"/>
  <c r="AS3" i="20"/>
  <c r="AR3" i="20"/>
  <c r="AR37" i="20" s="1"/>
  <c r="AQ3" i="20"/>
  <c r="AP3" i="20"/>
  <c r="U37" i="20"/>
  <c r="V37" i="20"/>
  <c r="W37" i="20"/>
  <c r="X37" i="20"/>
  <c r="Y37" i="20"/>
  <c r="U38" i="20"/>
  <c r="V38" i="20"/>
  <c r="W38" i="20"/>
  <c r="X38" i="20"/>
  <c r="Y38" i="20"/>
  <c r="U39" i="20"/>
  <c r="V39" i="20"/>
  <c r="W39" i="20"/>
  <c r="X39" i="20"/>
  <c r="Y39" i="20"/>
  <c r="U40" i="20"/>
  <c r="V40" i="20"/>
  <c r="W40" i="20"/>
  <c r="X40" i="20"/>
  <c r="Y40" i="20"/>
  <c r="U41" i="20"/>
  <c r="V41" i="20"/>
  <c r="W41" i="20"/>
  <c r="X41" i="20"/>
  <c r="Y41" i="20"/>
  <c r="U42" i="20"/>
  <c r="V42" i="20"/>
  <c r="W42" i="20"/>
  <c r="X42" i="20"/>
  <c r="Y42" i="20"/>
  <c r="U43" i="20"/>
  <c r="V43" i="20"/>
  <c r="W43" i="20"/>
  <c r="X43" i="20"/>
  <c r="Y43" i="20"/>
  <c r="U44" i="20"/>
  <c r="V44" i="20"/>
  <c r="W44" i="20"/>
  <c r="X44" i="20"/>
  <c r="Y44" i="20"/>
  <c r="T44" i="20"/>
  <c r="T42" i="20"/>
  <c r="T40" i="20"/>
  <c r="T38" i="20"/>
  <c r="T43" i="20"/>
  <c r="T41" i="20"/>
  <c r="T39" i="20"/>
  <c r="T37" i="20"/>
  <c r="T4" i="20"/>
  <c r="U4" i="20"/>
  <c r="V4" i="20"/>
  <c r="W4" i="20"/>
  <c r="X4" i="20"/>
  <c r="Y4" i="20"/>
  <c r="T5" i="20"/>
  <c r="U5" i="20"/>
  <c r="V5" i="20"/>
  <c r="W5" i="20"/>
  <c r="X5" i="20"/>
  <c r="Y5" i="20"/>
  <c r="T6" i="20"/>
  <c r="U6" i="20"/>
  <c r="V6" i="20"/>
  <c r="W6" i="20"/>
  <c r="X6" i="20"/>
  <c r="Y6" i="20"/>
  <c r="T7" i="20"/>
  <c r="U7" i="20"/>
  <c r="V7" i="20"/>
  <c r="W7" i="20"/>
  <c r="X7" i="20"/>
  <c r="Y7" i="20"/>
  <c r="T8" i="20"/>
  <c r="U8" i="20"/>
  <c r="V8" i="20"/>
  <c r="W8" i="20"/>
  <c r="X8" i="20"/>
  <c r="Y8" i="20"/>
  <c r="T9" i="20"/>
  <c r="U9" i="20"/>
  <c r="V9" i="20"/>
  <c r="W9" i="20"/>
  <c r="X9" i="20"/>
  <c r="Y9" i="20"/>
  <c r="T10" i="20"/>
  <c r="U10" i="20"/>
  <c r="V10" i="20"/>
  <c r="W10" i="20"/>
  <c r="X10" i="20"/>
  <c r="Y10" i="20"/>
  <c r="T11" i="20"/>
  <c r="U11" i="20"/>
  <c r="V11" i="20"/>
  <c r="W11" i="20"/>
  <c r="X11" i="20"/>
  <c r="Y11" i="20"/>
  <c r="T12" i="20"/>
  <c r="U12" i="20"/>
  <c r="V12" i="20"/>
  <c r="W12" i="20"/>
  <c r="X12" i="20"/>
  <c r="Y12" i="20"/>
  <c r="T13" i="20"/>
  <c r="U13" i="20"/>
  <c r="V13" i="20"/>
  <c r="W13" i="20"/>
  <c r="X13" i="20"/>
  <c r="Y13" i="20"/>
  <c r="T14" i="20"/>
  <c r="U14" i="20"/>
  <c r="V14" i="20"/>
  <c r="W14" i="20"/>
  <c r="X14" i="20"/>
  <c r="Y14" i="20"/>
  <c r="T15" i="20"/>
  <c r="U15" i="20"/>
  <c r="V15" i="20"/>
  <c r="W15" i="20"/>
  <c r="X15" i="20"/>
  <c r="Y15" i="20"/>
  <c r="T16" i="20"/>
  <c r="U16" i="20"/>
  <c r="V16" i="20"/>
  <c r="W16" i="20"/>
  <c r="X16" i="20"/>
  <c r="Y16" i="20"/>
  <c r="T17" i="20"/>
  <c r="U17" i="20"/>
  <c r="V17" i="20"/>
  <c r="W17" i="20"/>
  <c r="X17" i="20"/>
  <c r="Y17" i="20"/>
  <c r="T18" i="20"/>
  <c r="U18" i="20"/>
  <c r="V18" i="20"/>
  <c r="W18" i="20"/>
  <c r="X18" i="20"/>
  <c r="Y18" i="20"/>
  <c r="T19" i="20"/>
  <c r="U19" i="20"/>
  <c r="V19" i="20"/>
  <c r="W19" i="20"/>
  <c r="X19" i="20"/>
  <c r="Y19" i="20"/>
  <c r="T20" i="20"/>
  <c r="U20" i="20"/>
  <c r="V20" i="20"/>
  <c r="W20" i="20"/>
  <c r="X20" i="20"/>
  <c r="Y20" i="20"/>
  <c r="T21" i="20"/>
  <c r="U21" i="20"/>
  <c r="V21" i="20"/>
  <c r="W21" i="20"/>
  <c r="X21" i="20"/>
  <c r="Y21" i="20"/>
  <c r="T22" i="20"/>
  <c r="U22" i="20"/>
  <c r="V22" i="20"/>
  <c r="W22" i="20"/>
  <c r="X22" i="20"/>
  <c r="Y22" i="20"/>
  <c r="T23" i="20"/>
  <c r="U23" i="20"/>
  <c r="V23" i="20"/>
  <c r="W23" i="20"/>
  <c r="X23" i="20"/>
  <c r="Y23" i="20"/>
  <c r="T24" i="20"/>
  <c r="U24" i="20"/>
  <c r="V24" i="20"/>
  <c r="W24" i="20"/>
  <c r="X24" i="20"/>
  <c r="Y24" i="20"/>
  <c r="T25" i="20"/>
  <c r="U25" i="20"/>
  <c r="V25" i="20"/>
  <c r="W25" i="20"/>
  <c r="X25" i="20"/>
  <c r="Y25" i="20"/>
  <c r="T26" i="20"/>
  <c r="U26" i="20"/>
  <c r="V26" i="20"/>
  <c r="W26" i="20"/>
  <c r="X26" i="20"/>
  <c r="Y26" i="20"/>
  <c r="T27" i="20"/>
  <c r="U27" i="20"/>
  <c r="V27" i="20"/>
  <c r="W27" i="20"/>
  <c r="X27" i="20"/>
  <c r="Y27" i="20"/>
  <c r="T28" i="20"/>
  <c r="U28" i="20"/>
  <c r="V28" i="20"/>
  <c r="W28" i="20"/>
  <c r="X28" i="20"/>
  <c r="Y28" i="20"/>
  <c r="T29" i="20"/>
  <c r="U29" i="20"/>
  <c r="V29" i="20"/>
  <c r="W29" i="20"/>
  <c r="X29" i="20"/>
  <c r="Y29" i="20"/>
  <c r="T30" i="20"/>
  <c r="U30" i="20"/>
  <c r="V30" i="20"/>
  <c r="W30" i="20"/>
  <c r="X30" i="20"/>
  <c r="Y30" i="20"/>
  <c r="T31" i="20"/>
  <c r="U31" i="20"/>
  <c r="V31" i="20"/>
  <c r="W31" i="20"/>
  <c r="X31" i="20"/>
  <c r="Y31" i="20"/>
  <c r="T32" i="20"/>
  <c r="U32" i="20"/>
  <c r="V32" i="20"/>
  <c r="W32" i="20"/>
  <c r="X32" i="20"/>
  <c r="Y32" i="20"/>
  <c r="T33" i="20"/>
  <c r="U33" i="20"/>
  <c r="V33" i="20"/>
  <c r="W33" i="20"/>
  <c r="X33" i="20"/>
  <c r="Y33" i="20"/>
  <c r="T34" i="20"/>
  <c r="U34" i="20"/>
  <c r="V34" i="20"/>
  <c r="W34" i="20"/>
  <c r="X34" i="20"/>
  <c r="Y34" i="20"/>
  <c r="Y3" i="20"/>
  <c r="X3" i="20"/>
  <c r="W3" i="20"/>
  <c r="V3" i="20"/>
  <c r="U3" i="20"/>
  <c r="T3" i="20"/>
  <c r="AF136" i="24" l="1"/>
  <c r="P137" i="24"/>
  <c r="AV137" i="24"/>
  <c r="AH139" i="24"/>
  <c r="P141" i="24"/>
  <c r="AZ141" i="24"/>
  <c r="T143" i="24"/>
  <c r="AZ143" i="24"/>
  <c r="AH145" i="24"/>
  <c r="Q135" i="24"/>
  <c r="U135" i="24"/>
  <c r="AI135" i="24"/>
  <c r="AW135" i="24"/>
  <c r="BA135" i="24"/>
  <c r="S136" i="24"/>
  <c r="AG136" i="24"/>
  <c r="AK136" i="24"/>
  <c r="AY136" i="24"/>
  <c r="Q137" i="24"/>
  <c r="U137" i="24"/>
  <c r="AI137" i="24"/>
  <c r="AW137" i="24"/>
  <c r="BA137" i="24"/>
  <c r="S138" i="24"/>
  <c r="AG138" i="24"/>
  <c r="AK138" i="24"/>
  <c r="AY138" i="24"/>
  <c r="Q139" i="24"/>
  <c r="U139" i="24"/>
  <c r="AI139" i="24"/>
  <c r="AW139" i="24"/>
  <c r="BA139" i="24"/>
  <c r="S140" i="24"/>
  <c r="AG140" i="24"/>
  <c r="AK140" i="24"/>
  <c r="AY140" i="24"/>
  <c r="Q141" i="24"/>
  <c r="U141" i="24"/>
  <c r="AI141" i="24"/>
  <c r="AW141" i="24"/>
  <c r="BA141" i="24"/>
  <c r="S142" i="24"/>
  <c r="AG142" i="24"/>
  <c r="AK142" i="24"/>
  <c r="AY142" i="24"/>
  <c r="Q143" i="24"/>
  <c r="U143" i="24"/>
  <c r="AI143" i="24"/>
  <c r="AW143" i="24"/>
  <c r="BA143" i="24"/>
  <c r="S144" i="24"/>
  <c r="AG144" i="24"/>
  <c r="AK144" i="24"/>
  <c r="AY144" i="24"/>
  <c r="Q145" i="24"/>
  <c r="U145" i="24"/>
  <c r="AI145" i="24"/>
  <c r="AW145" i="24"/>
  <c r="BA145" i="24"/>
  <c r="S146" i="24"/>
  <c r="AG146" i="24"/>
  <c r="AK146" i="24"/>
  <c r="AY146" i="24"/>
  <c r="AJ136" i="24"/>
  <c r="T137" i="24"/>
  <c r="T139" i="24"/>
  <c r="AZ139" i="24"/>
  <c r="AH141" i="24"/>
  <c r="P143" i="24"/>
  <c r="AV143" i="24"/>
  <c r="P145" i="24"/>
  <c r="AZ145" i="24"/>
  <c r="R135" i="24"/>
  <c r="AX135" i="24"/>
  <c r="AH138" i="24"/>
  <c r="AZ138" i="24"/>
  <c r="P140" i="24"/>
  <c r="AV140" i="24"/>
  <c r="T142" i="24"/>
  <c r="AV142" i="24"/>
  <c r="AH144" i="24"/>
  <c r="T146" i="24"/>
  <c r="AV146" i="24"/>
  <c r="T20" i="22"/>
  <c r="T24" i="22"/>
  <c r="AL20" i="22"/>
  <c r="AL24" i="22"/>
  <c r="BD20" i="22"/>
  <c r="BD24" i="22"/>
  <c r="T25" i="22"/>
  <c r="T21" i="22"/>
  <c r="AL22" i="22"/>
  <c r="AL25" i="22"/>
  <c r="BD22" i="22"/>
  <c r="BD25" i="22"/>
  <c r="T26" i="22"/>
  <c r="T22" i="22"/>
  <c r="AL21" i="22"/>
  <c r="BD21" i="22"/>
  <c r="AL26" i="22"/>
  <c r="BD26" i="22"/>
  <c r="T19" i="22"/>
  <c r="T23" i="22"/>
  <c r="AL19" i="22"/>
  <c r="AL23" i="22"/>
  <c r="BD19" i="22"/>
  <c r="BD23" i="22"/>
  <c r="BP37" i="20"/>
  <c r="BM37" i="20"/>
  <c r="BQ37" i="20"/>
  <c r="BO38" i="20"/>
  <c r="BM39" i="20"/>
  <c r="BQ39" i="20"/>
  <c r="BO40" i="20"/>
  <c r="BM41" i="20"/>
  <c r="BQ41" i="20"/>
  <c r="BO42" i="20"/>
  <c r="BM43" i="20"/>
  <c r="BQ43" i="20"/>
  <c r="BO44" i="20"/>
  <c r="BL37" i="20"/>
  <c r="BP39" i="20"/>
  <c r="BP41" i="20"/>
  <c r="BP43" i="20"/>
  <c r="BL40" i="20"/>
  <c r="BL42" i="20"/>
  <c r="BL44" i="20"/>
  <c r="AU38" i="20"/>
  <c r="AT37" i="20"/>
  <c r="AS37" i="20"/>
  <c r="AQ38" i="20"/>
  <c r="AP39" i="20"/>
  <c r="AP41" i="20"/>
  <c r="AQ37" i="20"/>
  <c r="AU37" i="20"/>
  <c r="AS38" i="20"/>
  <c r="AQ39" i="20"/>
  <c r="AU39" i="20"/>
  <c r="AS40" i="20"/>
  <c r="AQ41" i="20"/>
  <c r="AU41" i="20"/>
  <c r="AS42" i="20"/>
  <c r="AQ43" i="20"/>
  <c r="AU43" i="20"/>
  <c r="AS44" i="20"/>
  <c r="AT43" i="20"/>
  <c r="AT38" i="20"/>
  <c r="AT40" i="20"/>
  <c r="AT42" i="20"/>
  <c r="AP44" i="20"/>
  <c r="D2" i="13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O23" i="11"/>
  <c r="O24" i="11"/>
  <c r="E24" i="11"/>
  <c r="F24" i="11"/>
  <c r="G24" i="11"/>
  <c r="H24" i="11"/>
  <c r="I24" i="11"/>
  <c r="D24" i="11"/>
  <c r="E23" i="11"/>
  <c r="F23" i="11"/>
  <c r="G23" i="11"/>
  <c r="H23" i="11"/>
  <c r="I23" i="11"/>
  <c r="D23" i="11"/>
  <c r="C63" i="6"/>
  <c r="D63" i="6"/>
  <c r="E63" i="6"/>
  <c r="F63" i="6"/>
  <c r="G63" i="6"/>
  <c r="B63" i="6"/>
  <c r="G62" i="6"/>
  <c r="C62" i="6"/>
  <c r="D62" i="6"/>
  <c r="E62" i="6"/>
  <c r="B62" i="6"/>
  <c r="K37" i="6"/>
  <c r="H19" i="13"/>
  <c r="F3" i="13"/>
  <c r="F3" i="16"/>
  <c r="H33" i="16"/>
  <c r="F33" i="16"/>
  <c r="D33" i="16"/>
  <c r="H32" i="16"/>
  <c r="F32" i="16"/>
  <c r="D32" i="16"/>
  <c r="H31" i="16"/>
  <c r="F31" i="16"/>
  <c r="D31" i="16"/>
  <c r="H30" i="16"/>
  <c r="F30" i="16"/>
  <c r="D30" i="16"/>
  <c r="H25" i="16"/>
  <c r="F25" i="16"/>
  <c r="D25" i="16"/>
  <c r="H24" i="16"/>
  <c r="F24" i="16"/>
  <c r="D24" i="16"/>
  <c r="H23" i="16"/>
  <c r="F23" i="16"/>
  <c r="D23" i="16"/>
  <c r="H22" i="16"/>
  <c r="F22" i="16"/>
  <c r="D22" i="16"/>
  <c r="H17" i="16"/>
  <c r="F17" i="16"/>
  <c r="D17" i="16"/>
  <c r="H16" i="16"/>
  <c r="F16" i="16"/>
  <c r="D16" i="16"/>
  <c r="H15" i="16"/>
  <c r="F15" i="16"/>
  <c r="D15" i="16"/>
  <c r="H14" i="16"/>
  <c r="F14" i="16"/>
  <c r="D14" i="16"/>
  <c r="H9" i="16"/>
  <c r="F9" i="16"/>
  <c r="D9" i="16"/>
  <c r="H8" i="16"/>
  <c r="F8" i="16"/>
  <c r="D8" i="16"/>
  <c r="H7" i="16"/>
  <c r="F7" i="16"/>
  <c r="D7" i="16"/>
  <c r="H6" i="16"/>
  <c r="F6" i="16"/>
  <c r="D6" i="16"/>
  <c r="H29" i="16"/>
  <c r="F29" i="16"/>
  <c r="D29" i="16"/>
  <c r="H28" i="16"/>
  <c r="F28" i="16"/>
  <c r="D28" i="16"/>
  <c r="H27" i="16"/>
  <c r="F27" i="16"/>
  <c r="D27" i="16"/>
  <c r="H26" i="16"/>
  <c r="F26" i="16"/>
  <c r="D26" i="16"/>
  <c r="H21" i="16"/>
  <c r="F21" i="16"/>
  <c r="D21" i="16"/>
  <c r="H20" i="16"/>
  <c r="F20" i="16"/>
  <c r="D20" i="16"/>
  <c r="H19" i="16"/>
  <c r="F19" i="16"/>
  <c r="D19" i="16"/>
  <c r="H18" i="16"/>
  <c r="F18" i="16"/>
  <c r="D18" i="16"/>
  <c r="H13" i="16"/>
  <c r="F13" i="16"/>
  <c r="D13" i="16"/>
  <c r="H12" i="16"/>
  <c r="F12" i="16"/>
  <c r="D12" i="16"/>
  <c r="H11" i="16"/>
  <c r="F11" i="16"/>
  <c r="D11" i="16"/>
  <c r="H10" i="16"/>
  <c r="F10" i="16"/>
  <c r="D10" i="16"/>
  <c r="H5" i="16"/>
  <c r="F5" i="16"/>
  <c r="D5" i="16"/>
  <c r="H4" i="16"/>
  <c r="F4" i="16"/>
  <c r="D4" i="16"/>
  <c r="H3" i="16"/>
  <c r="D3" i="16"/>
  <c r="H2" i="16"/>
  <c r="F2" i="16"/>
  <c r="D2" i="16"/>
  <c r="D3" i="13"/>
  <c r="H9" i="13"/>
  <c r="F15" i="13"/>
  <c r="H3" i="13"/>
  <c r="H33" i="13"/>
  <c r="F33" i="13"/>
  <c r="D33" i="13"/>
  <c r="H32" i="13"/>
  <c r="F32" i="13"/>
  <c r="D32" i="13"/>
  <c r="H31" i="13"/>
  <c r="F31" i="13"/>
  <c r="D31" i="13"/>
  <c r="H30" i="13"/>
  <c r="F30" i="13"/>
  <c r="D30" i="13"/>
  <c r="H29" i="13"/>
  <c r="F29" i="13"/>
  <c r="D29" i="13"/>
  <c r="H28" i="13"/>
  <c r="F28" i="13"/>
  <c r="D28" i="13"/>
  <c r="H27" i="13"/>
  <c r="F27" i="13"/>
  <c r="D27" i="13"/>
  <c r="H26" i="13"/>
  <c r="F26" i="13"/>
  <c r="D26" i="13"/>
  <c r="H25" i="13"/>
  <c r="F25" i="13"/>
  <c r="D25" i="13"/>
  <c r="H24" i="13"/>
  <c r="F24" i="13"/>
  <c r="D24" i="13"/>
  <c r="H23" i="13"/>
  <c r="F23" i="13"/>
  <c r="D23" i="13"/>
  <c r="H22" i="13"/>
  <c r="F22" i="13"/>
  <c r="D22" i="13"/>
  <c r="H21" i="13"/>
  <c r="F21" i="13"/>
  <c r="D21" i="13"/>
  <c r="H20" i="13"/>
  <c r="F20" i="13"/>
  <c r="D20" i="13"/>
  <c r="F19" i="13"/>
  <c r="D19" i="13"/>
  <c r="H18" i="13"/>
  <c r="F18" i="13"/>
  <c r="D18" i="13"/>
  <c r="H17" i="13"/>
  <c r="F17" i="13"/>
  <c r="D17" i="13"/>
  <c r="H16" i="13"/>
  <c r="F16" i="13"/>
  <c r="D16" i="13"/>
  <c r="H15" i="13"/>
  <c r="D15" i="13"/>
  <c r="H14" i="13"/>
  <c r="F14" i="13"/>
  <c r="D14" i="13"/>
  <c r="H13" i="13"/>
  <c r="F13" i="13"/>
  <c r="D13" i="13"/>
  <c r="H12" i="13"/>
  <c r="F12" i="13"/>
  <c r="D12" i="13"/>
  <c r="H11" i="13"/>
  <c r="F11" i="13"/>
  <c r="D11" i="13"/>
  <c r="H10" i="13"/>
  <c r="F10" i="13"/>
  <c r="D10" i="13"/>
  <c r="F9" i="13"/>
  <c r="D9" i="13"/>
  <c r="H8" i="13"/>
  <c r="F8" i="13"/>
  <c r="D8" i="13"/>
  <c r="H7" i="13"/>
  <c r="F7" i="13"/>
  <c r="D7" i="13"/>
  <c r="H6" i="13"/>
  <c r="F6" i="13"/>
  <c r="D6" i="13"/>
  <c r="H5" i="13"/>
  <c r="F5" i="13"/>
  <c r="D5" i="13"/>
  <c r="D36" i="13" s="1"/>
  <c r="N10" i="13" s="1"/>
  <c r="H4" i="13"/>
  <c r="F4" i="13"/>
  <c r="D4" i="13"/>
  <c r="H2" i="13"/>
  <c r="F2" i="13"/>
  <c r="AL6" i="10"/>
  <c r="AO13" i="10"/>
  <c r="AP13" i="10"/>
  <c r="AQ13" i="10"/>
  <c r="AR13" i="10"/>
  <c r="AS13" i="10"/>
  <c r="AL2" i="10"/>
  <c r="AO2" i="10"/>
  <c r="AP2" i="10"/>
  <c r="AQ2" i="10"/>
  <c r="AR2" i="10"/>
  <c r="AS2" i="10"/>
  <c r="I22" i="11"/>
  <c r="H22" i="11"/>
  <c r="G22" i="11"/>
  <c r="F22" i="11"/>
  <c r="E22" i="11"/>
  <c r="D22" i="11"/>
  <c r="I21" i="11"/>
  <c r="H21" i="11"/>
  <c r="G21" i="11"/>
  <c r="F21" i="11"/>
  <c r="E21" i="11"/>
  <c r="D21" i="11"/>
  <c r="I20" i="11"/>
  <c r="H20" i="11"/>
  <c r="G20" i="11"/>
  <c r="F20" i="11"/>
  <c r="E20" i="11"/>
  <c r="D20" i="11"/>
  <c r="I19" i="11"/>
  <c r="H19" i="11"/>
  <c r="G19" i="11"/>
  <c r="F19" i="11"/>
  <c r="E19" i="11"/>
  <c r="D19" i="11"/>
  <c r="AZ45" i="11"/>
  <c r="AY45" i="11"/>
  <c r="AX45" i="11"/>
  <c r="AW45" i="11"/>
  <c r="AV45" i="11"/>
  <c r="AU45" i="11"/>
  <c r="AZ44" i="11"/>
  <c r="AY44" i="11"/>
  <c r="AX44" i="11"/>
  <c r="AW44" i="11"/>
  <c r="AV44" i="11"/>
  <c r="AU44" i="11"/>
  <c r="AZ43" i="11"/>
  <c r="AY43" i="11"/>
  <c r="AX43" i="11"/>
  <c r="AW43" i="11"/>
  <c r="AU43" i="11"/>
  <c r="AZ42" i="11"/>
  <c r="AY42" i="11"/>
  <c r="AX42" i="11"/>
  <c r="AW42" i="11"/>
  <c r="AV42" i="11"/>
  <c r="AU42" i="11"/>
  <c r="AV26" i="11"/>
  <c r="AW26" i="11"/>
  <c r="AX26" i="11"/>
  <c r="AY26" i="11"/>
  <c r="AZ26" i="11"/>
  <c r="AV27" i="11"/>
  <c r="AW27" i="11"/>
  <c r="AX27" i="11"/>
  <c r="AY27" i="11"/>
  <c r="AZ27" i="11"/>
  <c r="AV28" i="11"/>
  <c r="AW28" i="11"/>
  <c r="AX28" i="11"/>
  <c r="AY28" i="11"/>
  <c r="AZ28" i="11"/>
  <c r="AV29" i="11"/>
  <c r="AW29" i="11"/>
  <c r="AX29" i="11"/>
  <c r="AY29" i="11"/>
  <c r="AZ29" i="11"/>
  <c r="AV30" i="11"/>
  <c r="AW30" i="11"/>
  <c r="AX30" i="11"/>
  <c r="AY30" i="11"/>
  <c r="AZ30" i="11"/>
  <c r="AV31" i="11"/>
  <c r="AW31" i="11"/>
  <c r="AX31" i="11"/>
  <c r="AY31" i="11"/>
  <c r="AZ31" i="11"/>
  <c r="AV32" i="11"/>
  <c r="AW32" i="11"/>
  <c r="AX32" i="11"/>
  <c r="AY32" i="11"/>
  <c r="AZ32" i="11"/>
  <c r="AV33" i="11"/>
  <c r="AW33" i="11"/>
  <c r="AX33" i="11"/>
  <c r="AY33" i="11"/>
  <c r="AZ33" i="11"/>
  <c r="AV34" i="11"/>
  <c r="AW34" i="11"/>
  <c r="AX34" i="11"/>
  <c r="AY34" i="11"/>
  <c r="AZ34" i="11"/>
  <c r="AV35" i="11"/>
  <c r="AW35" i="11"/>
  <c r="AX35" i="11"/>
  <c r="AY35" i="11"/>
  <c r="AZ35" i="11"/>
  <c r="AV36" i="11"/>
  <c r="AW36" i="11"/>
  <c r="AX36" i="11"/>
  <c r="AY36" i="11"/>
  <c r="AZ36" i="11"/>
  <c r="AV37" i="11"/>
  <c r="AW37" i="11"/>
  <c r="AX37" i="11"/>
  <c r="AY37" i="11"/>
  <c r="AZ37" i="11"/>
  <c r="AV38" i="11"/>
  <c r="AW38" i="11"/>
  <c r="AX38" i="11"/>
  <c r="AY38" i="11"/>
  <c r="AZ38" i="11"/>
  <c r="AV39" i="11"/>
  <c r="AW39" i="11"/>
  <c r="AX39" i="11"/>
  <c r="AY39" i="11"/>
  <c r="AZ39" i="11"/>
  <c r="AV40" i="11"/>
  <c r="AW40" i="11"/>
  <c r="AX40" i="11"/>
  <c r="AY40" i="11"/>
  <c r="AZ40" i="11"/>
  <c r="AZ25" i="11"/>
  <c r="AY25" i="11"/>
  <c r="AX25" i="11"/>
  <c r="AW25" i="11"/>
  <c r="AV25" i="11"/>
  <c r="AA51" i="11"/>
  <c r="AB51" i="11"/>
  <c r="AC51" i="11"/>
  <c r="AD51" i="11"/>
  <c r="AE51" i="11"/>
  <c r="AB52" i="11"/>
  <c r="AC52" i="11"/>
  <c r="AD52" i="11"/>
  <c r="AE52" i="11"/>
  <c r="AA53" i="11"/>
  <c r="AB53" i="11"/>
  <c r="AC53" i="11"/>
  <c r="AD53" i="11"/>
  <c r="AE53" i="11"/>
  <c r="AA54" i="11"/>
  <c r="AB54" i="11"/>
  <c r="AC54" i="11"/>
  <c r="AD54" i="11"/>
  <c r="AE54" i="11"/>
  <c r="Z54" i="11"/>
  <c r="Z53" i="11"/>
  <c r="Z51" i="11"/>
  <c r="AA35" i="11"/>
  <c r="AB35" i="11"/>
  <c r="AC35" i="11"/>
  <c r="AD35" i="11"/>
  <c r="AE35" i="11"/>
  <c r="AA36" i="11"/>
  <c r="AB36" i="11"/>
  <c r="AC36" i="11"/>
  <c r="AD36" i="11"/>
  <c r="AE36" i="11"/>
  <c r="AA37" i="11"/>
  <c r="AB37" i="11"/>
  <c r="AC37" i="11"/>
  <c r="AD37" i="11"/>
  <c r="AE37" i="11"/>
  <c r="AA38" i="11"/>
  <c r="AB38" i="11"/>
  <c r="AC38" i="11"/>
  <c r="AD38" i="11"/>
  <c r="AE38" i="11"/>
  <c r="AA39" i="11"/>
  <c r="AB39" i="11"/>
  <c r="AC39" i="11"/>
  <c r="AD39" i="11"/>
  <c r="AE39" i="11"/>
  <c r="AA40" i="11"/>
  <c r="AB40" i="11"/>
  <c r="AC40" i="11"/>
  <c r="AD40" i="11"/>
  <c r="AE40" i="11"/>
  <c r="AA41" i="11"/>
  <c r="AB41" i="11"/>
  <c r="AC41" i="11"/>
  <c r="AD41" i="11"/>
  <c r="AE41" i="11"/>
  <c r="AA42" i="11"/>
  <c r="AB42" i="11"/>
  <c r="AC42" i="11"/>
  <c r="AD42" i="11"/>
  <c r="AE42" i="11"/>
  <c r="AA43" i="11"/>
  <c r="AB43" i="11"/>
  <c r="AC43" i="11"/>
  <c r="AD43" i="11"/>
  <c r="AE43" i="11"/>
  <c r="AA44" i="11"/>
  <c r="AB44" i="11"/>
  <c r="AC44" i="11"/>
  <c r="AD44" i="11"/>
  <c r="AE44" i="11"/>
  <c r="AA45" i="11"/>
  <c r="AB45" i="11"/>
  <c r="AC45" i="11"/>
  <c r="AD45" i="11"/>
  <c r="AE45" i="11"/>
  <c r="AA46" i="11"/>
  <c r="AB46" i="11"/>
  <c r="AC46" i="11"/>
  <c r="AD46" i="11"/>
  <c r="AE46" i="11"/>
  <c r="AA47" i="11"/>
  <c r="AB47" i="11"/>
  <c r="AC47" i="11"/>
  <c r="AD47" i="11"/>
  <c r="AE47" i="11"/>
  <c r="AA48" i="11"/>
  <c r="AB48" i="11"/>
  <c r="AC48" i="11"/>
  <c r="AD48" i="11"/>
  <c r="AE48" i="11"/>
  <c r="AA49" i="11"/>
  <c r="AB49" i="11"/>
  <c r="AC49" i="11"/>
  <c r="AD49" i="11"/>
  <c r="AE49" i="11"/>
  <c r="AE34" i="11"/>
  <c r="AD34" i="11"/>
  <c r="AC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34" i="11"/>
  <c r="AB34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O22" i="11"/>
  <c r="O21" i="11"/>
  <c r="O20" i="11"/>
  <c r="O19" i="11"/>
  <c r="AO9" i="10"/>
  <c r="AP9" i="10"/>
  <c r="AQ9" i="10"/>
  <c r="AR9" i="10"/>
  <c r="AS9" i="10"/>
  <c r="AO6" i="10"/>
  <c r="AP6" i="10"/>
  <c r="AQ6" i="10"/>
  <c r="AR6" i="10"/>
  <c r="AS6" i="10"/>
  <c r="AO7" i="10"/>
  <c r="AP7" i="10"/>
  <c r="AQ7" i="10"/>
  <c r="AR7" i="10"/>
  <c r="AS7" i="10"/>
  <c r="AO8" i="10"/>
  <c r="AP8" i="10"/>
  <c r="AQ8" i="10"/>
  <c r="AR8" i="10"/>
  <c r="AS8" i="10"/>
  <c r="AO14" i="10"/>
  <c r="AP14" i="10"/>
  <c r="AQ14" i="10"/>
  <c r="AR14" i="10"/>
  <c r="AS14" i="10"/>
  <c r="AO15" i="10"/>
  <c r="AP15" i="10"/>
  <c r="AQ15" i="10"/>
  <c r="AR15" i="10"/>
  <c r="AS15" i="10"/>
  <c r="AO16" i="10"/>
  <c r="AP16" i="10"/>
  <c r="AQ16" i="10"/>
  <c r="AR16" i="10"/>
  <c r="AS16" i="10"/>
  <c r="AO17" i="10"/>
  <c r="AP17" i="10"/>
  <c r="AQ17" i="10"/>
  <c r="AR17" i="10"/>
  <c r="AS17" i="10"/>
  <c r="AL3" i="10"/>
  <c r="AL4" i="10"/>
  <c r="AL5" i="10"/>
  <c r="AL7" i="10"/>
  <c r="AL8" i="10"/>
  <c r="AL9" i="10"/>
  <c r="AL10" i="10"/>
  <c r="AL11" i="10"/>
  <c r="AL12" i="10"/>
  <c r="AL13" i="10"/>
  <c r="AL14" i="10"/>
  <c r="AL15" i="10"/>
  <c r="AL16" i="10"/>
  <c r="AL17" i="10"/>
  <c r="AN22" i="10"/>
  <c r="AN21" i="10"/>
  <c r="V19" i="10"/>
  <c r="AN19" i="10" s="1"/>
  <c r="AO3" i="10"/>
  <c r="AP3" i="10"/>
  <c r="AQ3" i="10"/>
  <c r="AR3" i="10"/>
  <c r="AS3" i="10"/>
  <c r="AO4" i="10"/>
  <c r="AP4" i="10"/>
  <c r="AQ4" i="10"/>
  <c r="AR4" i="10"/>
  <c r="AS4" i="10"/>
  <c r="AO5" i="10"/>
  <c r="AP5" i="10"/>
  <c r="AQ5" i="10"/>
  <c r="AR5" i="10"/>
  <c r="AS5" i="10"/>
  <c r="AO10" i="10"/>
  <c r="AP10" i="10"/>
  <c r="AQ10" i="10"/>
  <c r="AR10" i="10"/>
  <c r="AS10" i="10"/>
  <c r="AO11" i="10"/>
  <c r="AP11" i="10"/>
  <c r="AQ11" i="10"/>
  <c r="AR11" i="10"/>
  <c r="AS11" i="10"/>
  <c r="AO12" i="10"/>
  <c r="AP12" i="10"/>
  <c r="AQ12" i="10"/>
  <c r="AR12" i="10"/>
  <c r="AS12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W22" i="10"/>
  <c r="V22" i="10"/>
  <c r="W21" i="10"/>
  <c r="V21" i="10"/>
  <c r="W20" i="10"/>
  <c r="W19" i="10"/>
  <c r="E24" i="10"/>
  <c r="F24" i="10"/>
  <c r="G24" i="10"/>
  <c r="H24" i="10"/>
  <c r="I24" i="10"/>
  <c r="D24" i="10"/>
  <c r="E19" i="10"/>
  <c r="F19" i="10"/>
  <c r="G19" i="10"/>
  <c r="H19" i="10"/>
  <c r="I19" i="10"/>
  <c r="E20" i="10"/>
  <c r="F20" i="10"/>
  <c r="G20" i="10"/>
  <c r="H20" i="10"/>
  <c r="I20" i="10"/>
  <c r="E21" i="10"/>
  <c r="F21" i="10"/>
  <c r="G21" i="10"/>
  <c r="H21" i="10"/>
  <c r="I21" i="10"/>
  <c r="E22" i="10"/>
  <c r="F22" i="10"/>
  <c r="G22" i="10"/>
  <c r="H22" i="10"/>
  <c r="I22" i="10"/>
  <c r="D22" i="10"/>
  <c r="D20" i="10"/>
  <c r="D21" i="10"/>
  <c r="D19" i="10"/>
  <c r="Z28" i="7"/>
  <c r="E28" i="7"/>
  <c r="AS28" i="8"/>
  <c r="AR28" i="8"/>
  <c r="AQ28" i="8"/>
  <c r="AP28" i="8"/>
  <c r="AC28" i="8"/>
  <c r="AB28" i="8"/>
  <c r="AA28" i="8"/>
  <c r="Z28" i="8"/>
  <c r="M28" i="8"/>
  <c r="K28" i="8"/>
  <c r="G28" i="8"/>
  <c r="F28" i="8"/>
  <c r="E28" i="8"/>
  <c r="D28" i="8"/>
  <c r="AA28" i="7"/>
  <c r="AB28" i="7"/>
  <c r="AC28" i="7"/>
  <c r="AS28" i="7"/>
  <c r="AR28" i="7"/>
  <c r="AQ28" i="7"/>
  <c r="M28" i="7"/>
  <c r="L28" i="7"/>
  <c r="K28" i="7"/>
  <c r="G28" i="7"/>
  <c r="F28" i="7"/>
  <c r="D28" i="7"/>
  <c r="J28" i="7"/>
  <c r="AP28" i="7"/>
  <c r="BC37" i="8"/>
  <c r="AZ37" i="8"/>
  <c r="AW37" i="8"/>
  <c r="AT37" i="8"/>
  <c r="AQ37" i="8"/>
  <c r="AM37" i="8"/>
  <c r="AJ37" i="8"/>
  <c r="AG37" i="8"/>
  <c r="AD37" i="8"/>
  <c r="AA37" i="8"/>
  <c r="Z37" i="8"/>
  <c r="W37" i="8"/>
  <c r="T37" i="8"/>
  <c r="Q37" i="8"/>
  <c r="N37" i="8"/>
  <c r="K37" i="8"/>
  <c r="J37" i="8"/>
  <c r="BC36" i="8"/>
  <c r="AZ36" i="8"/>
  <c r="AW36" i="8"/>
  <c r="AT36" i="8"/>
  <c r="AQ36" i="8"/>
  <c r="AM36" i="8"/>
  <c r="AJ36" i="8"/>
  <c r="AG36" i="8"/>
  <c r="AD36" i="8"/>
  <c r="AA36" i="8"/>
  <c r="Z36" i="8"/>
  <c r="W36" i="8"/>
  <c r="T36" i="8"/>
  <c r="Q36" i="8"/>
  <c r="N36" i="8"/>
  <c r="K36" i="8"/>
  <c r="J36" i="8"/>
  <c r="BC35" i="8"/>
  <c r="AZ35" i="8"/>
  <c r="AW35" i="8"/>
  <c r="AT35" i="8"/>
  <c r="AQ35" i="8"/>
  <c r="AM35" i="8"/>
  <c r="AJ35" i="8"/>
  <c r="AG35" i="8"/>
  <c r="AD35" i="8"/>
  <c r="AA35" i="8"/>
  <c r="Z35" i="8"/>
  <c r="W35" i="8"/>
  <c r="T35" i="8"/>
  <c r="Q35" i="8"/>
  <c r="N35" i="8"/>
  <c r="K35" i="8"/>
  <c r="J35" i="8"/>
  <c r="BC34" i="8"/>
  <c r="AZ34" i="8"/>
  <c r="AW34" i="8"/>
  <c r="AT34" i="8"/>
  <c r="AQ34" i="8"/>
  <c r="AM34" i="8"/>
  <c r="AJ34" i="8"/>
  <c r="AG34" i="8"/>
  <c r="AD34" i="8"/>
  <c r="AA34" i="8"/>
  <c r="Z34" i="8"/>
  <c r="W34" i="8"/>
  <c r="T34" i="8"/>
  <c r="Q34" i="8"/>
  <c r="N34" i="8"/>
  <c r="K34" i="8"/>
  <c r="J34" i="8"/>
  <c r="BC33" i="8"/>
  <c r="AZ33" i="8"/>
  <c r="AW33" i="8"/>
  <c r="AT33" i="8"/>
  <c r="AQ33" i="8"/>
  <c r="AM33" i="8"/>
  <c r="AJ33" i="8"/>
  <c r="AG33" i="8"/>
  <c r="AD33" i="8"/>
  <c r="AA33" i="8"/>
  <c r="Z33" i="8"/>
  <c r="W33" i="8"/>
  <c r="T33" i="8"/>
  <c r="Q33" i="8"/>
  <c r="N33" i="8"/>
  <c r="K33" i="8"/>
  <c r="J33" i="8"/>
  <c r="BC32" i="8"/>
  <c r="AZ32" i="8"/>
  <c r="AW32" i="8"/>
  <c r="AT32" i="8"/>
  <c r="AQ32" i="8"/>
  <c r="AM32" i="8"/>
  <c r="AJ32" i="8"/>
  <c r="AG32" i="8"/>
  <c r="AD32" i="8"/>
  <c r="AA32" i="8"/>
  <c r="Z32" i="8"/>
  <c r="W32" i="8"/>
  <c r="T32" i="8"/>
  <c r="Q32" i="8"/>
  <c r="N32" i="8"/>
  <c r="K32" i="8"/>
  <c r="J32" i="8"/>
  <c r="BC31" i="8"/>
  <c r="AZ31" i="8"/>
  <c r="AW31" i="8"/>
  <c r="AT31" i="8"/>
  <c r="AQ31" i="8"/>
  <c r="AM31" i="8"/>
  <c r="AJ31" i="8"/>
  <c r="AG31" i="8"/>
  <c r="AD31" i="8"/>
  <c r="AA31" i="8"/>
  <c r="Z31" i="8"/>
  <c r="W31" i="8"/>
  <c r="T31" i="8"/>
  <c r="Q31" i="8"/>
  <c r="N31" i="8"/>
  <c r="K31" i="8"/>
  <c r="J31" i="8"/>
  <c r="BC30" i="8"/>
  <c r="AZ30" i="8"/>
  <c r="AW30" i="8"/>
  <c r="AT30" i="8"/>
  <c r="AQ30" i="8"/>
  <c r="AM30" i="8"/>
  <c r="AJ30" i="8"/>
  <c r="AG30" i="8"/>
  <c r="AD30" i="8"/>
  <c r="AA30" i="8"/>
  <c r="Z30" i="8"/>
  <c r="W30" i="8"/>
  <c r="T30" i="8"/>
  <c r="Q30" i="8"/>
  <c r="N30" i="8"/>
  <c r="K30" i="8"/>
  <c r="J30" i="8"/>
  <c r="BC37" i="7"/>
  <c r="AZ37" i="7"/>
  <c r="AW37" i="7"/>
  <c r="AT37" i="7"/>
  <c r="AQ37" i="7"/>
  <c r="BC36" i="7"/>
  <c r="AZ36" i="7"/>
  <c r="AW36" i="7"/>
  <c r="AT36" i="7"/>
  <c r="AQ36" i="7"/>
  <c r="AP36" i="7"/>
  <c r="BC35" i="7"/>
  <c r="AZ35" i="7"/>
  <c r="AW35" i="7"/>
  <c r="AT35" i="7"/>
  <c r="AQ35" i="7"/>
  <c r="BC34" i="7"/>
  <c r="AZ34" i="7"/>
  <c r="AW34" i="7"/>
  <c r="AT34" i="7"/>
  <c r="AQ34" i="7"/>
  <c r="AP34" i="7"/>
  <c r="BC33" i="7"/>
  <c r="AZ33" i="7"/>
  <c r="AW33" i="7"/>
  <c r="AT33" i="7"/>
  <c r="AQ33" i="7"/>
  <c r="BC32" i="7"/>
  <c r="AZ32" i="7"/>
  <c r="AW32" i="7"/>
  <c r="AT32" i="7"/>
  <c r="AQ32" i="7"/>
  <c r="AP32" i="7"/>
  <c r="BC31" i="7"/>
  <c r="AZ31" i="7"/>
  <c r="AW31" i="7"/>
  <c r="AT31" i="7"/>
  <c r="BC30" i="7"/>
  <c r="AZ30" i="7"/>
  <c r="AW30" i="7"/>
  <c r="AT30" i="7"/>
  <c r="AQ30" i="7"/>
  <c r="AM37" i="7"/>
  <c r="AJ37" i="7"/>
  <c r="AG37" i="7"/>
  <c r="AD37" i="7"/>
  <c r="AA37" i="7"/>
  <c r="Z37" i="7"/>
  <c r="AM36" i="7"/>
  <c r="AJ36" i="7"/>
  <c r="AG36" i="7"/>
  <c r="AD36" i="7"/>
  <c r="AA36" i="7"/>
  <c r="Z36" i="7"/>
  <c r="AM35" i="7"/>
  <c r="AJ35" i="7"/>
  <c r="AG35" i="7"/>
  <c r="AD35" i="7"/>
  <c r="AA35" i="7"/>
  <c r="Z35" i="7"/>
  <c r="AM34" i="7"/>
  <c r="AJ34" i="7"/>
  <c r="AG34" i="7"/>
  <c r="AD34" i="7"/>
  <c r="AA34" i="7"/>
  <c r="Z34" i="7"/>
  <c r="AM33" i="7"/>
  <c r="AJ33" i="7"/>
  <c r="AG33" i="7"/>
  <c r="AD33" i="7"/>
  <c r="AA33" i="7"/>
  <c r="Z33" i="7"/>
  <c r="AM32" i="7"/>
  <c r="AJ32" i="7"/>
  <c r="AG32" i="7"/>
  <c r="AD32" i="7"/>
  <c r="AA32" i="7"/>
  <c r="Z32" i="7"/>
  <c r="AM31" i="7"/>
  <c r="AJ31" i="7"/>
  <c r="AG31" i="7"/>
  <c r="AD31" i="7"/>
  <c r="AA31" i="7"/>
  <c r="Z31" i="7"/>
  <c r="AM30" i="7"/>
  <c r="AJ30" i="7"/>
  <c r="AG30" i="7"/>
  <c r="AD30" i="7"/>
  <c r="AA30" i="7"/>
  <c r="Z30" i="7"/>
  <c r="W37" i="7"/>
  <c r="W36" i="7"/>
  <c r="W35" i="7"/>
  <c r="W34" i="7"/>
  <c r="W33" i="7"/>
  <c r="W32" i="7"/>
  <c r="W31" i="7"/>
  <c r="W30" i="7"/>
  <c r="T37" i="7"/>
  <c r="T36" i="7"/>
  <c r="T35" i="7"/>
  <c r="T34" i="7"/>
  <c r="T33" i="7"/>
  <c r="T32" i="7"/>
  <c r="T31" i="7"/>
  <c r="T30" i="7"/>
  <c r="Q37" i="7"/>
  <c r="Q36" i="7"/>
  <c r="Q35" i="7"/>
  <c r="Q34" i="7"/>
  <c r="Q33" i="7"/>
  <c r="Q32" i="7"/>
  <c r="Q31" i="7"/>
  <c r="Q30" i="7"/>
  <c r="N37" i="7"/>
  <c r="N36" i="7"/>
  <c r="N35" i="7"/>
  <c r="N34" i="7"/>
  <c r="N33" i="7"/>
  <c r="N32" i="7"/>
  <c r="N31" i="7"/>
  <c r="N30" i="7"/>
  <c r="K37" i="7"/>
  <c r="K36" i="7"/>
  <c r="K35" i="7"/>
  <c r="K34" i="7"/>
  <c r="K32" i="7"/>
  <c r="K33" i="7"/>
  <c r="J32" i="7"/>
  <c r="J33" i="7"/>
  <c r="J34" i="7"/>
  <c r="J35" i="7"/>
  <c r="J36" i="7"/>
  <c r="J37" i="7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P37" i="8" s="1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P36" i="8" s="1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P35" i="8" s="1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P34" i="8" s="1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P33" i="8" s="1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P32" i="8" s="1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P31" i="8" s="1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P30" i="8" s="1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P30" i="7" s="1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P31" i="7" s="1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P33" i="7" s="1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P35" i="7" s="1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P37" i="7" s="1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D27" i="7"/>
  <c r="D26" i="7"/>
  <c r="D25" i="7"/>
  <c r="D24" i="7"/>
  <c r="D23" i="7"/>
  <c r="D22" i="7"/>
  <c r="D21" i="7"/>
  <c r="D20" i="7"/>
  <c r="Z37" i="6"/>
  <c r="Z38" i="6"/>
  <c r="Z39" i="6"/>
  <c r="Z40" i="6"/>
  <c r="Z41" i="6"/>
  <c r="Z42" i="6"/>
  <c r="Z43" i="6"/>
  <c r="Z44" i="6"/>
  <c r="J37" i="6"/>
  <c r="E37" i="6"/>
  <c r="F37" i="6"/>
  <c r="G37" i="6"/>
  <c r="H37" i="6"/>
  <c r="I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D44" i="6"/>
  <c r="D43" i="6"/>
  <c r="D42" i="6"/>
  <c r="D41" i="6"/>
  <c r="D40" i="6"/>
  <c r="D39" i="6"/>
  <c r="D38" i="6"/>
  <c r="D37" i="6"/>
  <c r="F35" i="16" l="1"/>
  <c r="G3" i="16" s="1"/>
  <c r="D37" i="13"/>
  <c r="N18" i="13" s="1"/>
  <c r="D35" i="16"/>
  <c r="E21" i="16" s="1"/>
  <c r="H35" i="16"/>
  <c r="I13" i="16" s="1"/>
  <c r="H35" i="13"/>
  <c r="I3" i="13" s="1"/>
  <c r="G15" i="16"/>
  <c r="G13" i="16"/>
  <c r="E9" i="16"/>
  <c r="E17" i="16"/>
  <c r="N3" i="13"/>
  <c r="H37" i="13"/>
  <c r="P19" i="13" s="1"/>
  <c r="D35" i="13"/>
  <c r="E6" i="13" s="1"/>
  <c r="N7" i="13"/>
  <c r="N11" i="13"/>
  <c r="N15" i="13"/>
  <c r="N4" i="13"/>
  <c r="N8" i="13"/>
  <c r="N12" i="13"/>
  <c r="N16" i="13"/>
  <c r="F36" i="13"/>
  <c r="O3" i="13" s="1"/>
  <c r="F35" i="13"/>
  <c r="G30" i="13" s="1"/>
  <c r="N5" i="13"/>
  <c r="N9" i="13"/>
  <c r="N13" i="13"/>
  <c r="N17" i="13"/>
  <c r="N21" i="13"/>
  <c r="N25" i="13"/>
  <c r="N29" i="13"/>
  <c r="N33" i="13"/>
  <c r="E32" i="13"/>
  <c r="F37" i="13"/>
  <c r="O22" i="13" s="1"/>
  <c r="N6" i="13"/>
  <c r="N32" i="13"/>
  <c r="N20" i="13"/>
  <c r="N24" i="13"/>
  <c r="N28" i="13"/>
  <c r="N2" i="13"/>
  <c r="N19" i="13"/>
  <c r="N23" i="13"/>
  <c r="N27" i="13"/>
  <c r="O28" i="13"/>
  <c r="N31" i="13"/>
  <c r="N14" i="13"/>
  <c r="E7" i="13"/>
  <c r="E31" i="13"/>
  <c r="N22" i="13"/>
  <c r="P24" i="13"/>
  <c r="N26" i="13"/>
  <c r="N30" i="13"/>
  <c r="E20" i="13"/>
  <c r="E2" i="13"/>
  <c r="E18" i="13"/>
  <c r="H36" i="13"/>
  <c r="P3" i="13" s="1"/>
  <c r="P30" i="13" l="1"/>
  <c r="G5" i="16"/>
  <c r="G29" i="16"/>
  <c r="O27" i="13"/>
  <c r="O19" i="13"/>
  <c r="P21" i="13"/>
  <c r="P31" i="13"/>
  <c r="E33" i="16"/>
  <c r="E29" i="16"/>
  <c r="G25" i="16"/>
  <c r="G19" i="16"/>
  <c r="P18" i="13"/>
  <c r="E25" i="16"/>
  <c r="G23" i="16"/>
  <c r="S37" i="13"/>
  <c r="S36" i="13"/>
  <c r="S42" i="13"/>
  <c r="S43" i="13"/>
  <c r="S38" i="13"/>
  <c r="S39" i="13"/>
  <c r="S41" i="13"/>
  <c r="S40" i="13"/>
  <c r="E5" i="13"/>
  <c r="I28" i="13"/>
  <c r="I19" i="13"/>
  <c r="G26" i="13"/>
  <c r="G3" i="13"/>
  <c r="E32" i="16"/>
  <c r="E30" i="16"/>
  <c r="E24" i="16"/>
  <c r="E22" i="16"/>
  <c r="E16" i="16"/>
  <c r="E14" i="16"/>
  <c r="E8" i="16"/>
  <c r="E6" i="16"/>
  <c r="E28" i="16"/>
  <c r="E26" i="16"/>
  <c r="E20" i="16"/>
  <c r="E18" i="16"/>
  <c r="E12" i="16"/>
  <c r="E10" i="16"/>
  <c r="E4" i="16"/>
  <c r="E2" i="16"/>
  <c r="E3" i="16"/>
  <c r="G32" i="16"/>
  <c r="G30" i="16"/>
  <c r="G24" i="16"/>
  <c r="G22" i="16"/>
  <c r="G16" i="16"/>
  <c r="G14" i="16"/>
  <c r="G8" i="16"/>
  <c r="G6" i="16"/>
  <c r="G28" i="16"/>
  <c r="G26" i="16"/>
  <c r="G20" i="16"/>
  <c r="G18" i="16"/>
  <c r="G10" i="16"/>
  <c r="G4" i="16"/>
  <c r="G12" i="16"/>
  <c r="G2" i="16"/>
  <c r="G17" i="16"/>
  <c r="E31" i="16"/>
  <c r="E23" i="16"/>
  <c r="E15" i="16"/>
  <c r="E7" i="16"/>
  <c r="E27" i="16"/>
  <c r="E19" i="16"/>
  <c r="E13" i="16"/>
  <c r="G31" i="16"/>
  <c r="G7" i="16"/>
  <c r="G21" i="16"/>
  <c r="E5" i="16"/>
  <c r="G11" i="16"/>
  <c r="G27" i="16"/>
  <c r="G33" i="16"/>
  <c r="G9" i="16"/>
  <c r="E11" i="16"/>
  <c r="E23" i="13"/>
  <c r="E13" i="13"/>
  <c r="E10" i="13"/>
  <c r="E12" i="13"/>
  <c r="E16" i="13"/>
  <c r="E3" i="13"/>
  <c r="P20" i="13"/>
  <c r="U36" i="13" s="1"/>
  <c r="P25" i="13"/>
  <c r="P22" i="13"/>
  <c r="P28" i="13"/>
  <c r="P33" i="13"/>
  <c r="P26" i="13"/>
  <c r="P23" i="13"/>
  <c r="I20" i="13"/>
  <c r="P32" i="13"/>
  <c r="U43" i="13" s="1"/>
  <c r="P29" i="13"/>
  <c r="P27" i="13"/>
  <c r="E30" i="13"/>
  <c r="E4" i="13"/>
  <c r="G15" i="13"/>
  <c r="G18" i="13"/>
  <c r="G22" i="13"/>
  <c r="O15" i="13"/>
  <c r="E8" i="13"/>
  <c r="E22" i="13"/>
  <c r="E27" i="13"/>
  <c r="E19" i="13"/>
  <c r="E24" i="13"/>
  <c r="E28" i="13"/>
  <c r="E26" i="13"/>
  <c r="E14" i="13"/>
  <c r="E11" i="13"/>
  <c r="E15" i="13"/>
  <c r="E33" i="13"/>
  <c r="E29" i="13"/>
  <c r="E25" i="13"/>
  <c r="E21" i="13"/>
  <c r="E17" i="13"/>
  <c r="E9" i="13"/>
  <c r="O17" i="13"/>
  <c r="O6" i="13"/>
  <c r="O5" i="13"/>
  <c r="O7" i="13"/>
  <c r="O11" i="13"/>
  <c r="G33" i="13"/>
  <c r="G13" i="13"/>
  <c r="I4" i="13"/>
  <c r="G12" i="13"/>
  <c r="G25" i="13"/>
  <c r="O14" i="13"/>
  <c r="G24" i="13"/>
  <c r="P7" i="13"/>
  <c r="O9" i="13"/>
  <c r="N41" i="13"/>
  <c r="G8" i="13"/>
  <c r="G21" i="13"/>
  <c r="N39" i="13"/>
  <c r="N38" i="13"/>
  <c r="G32" i="13"/>
  <c r="I32" i="13"/>
  <c r="P17" i="13"/>
  <c r="G4" i="13"/>
  <c r="O13" i="13"/>
  <c r="O10" i="13"/>
  <c r="N40" i="13"/>
  <c r="G6" i="13"/>
  <c r="G9" i="13"/>
  <c r="G28" i="13"/>
  <c r="G17" i="13"/>
  <c r="G20" i="13"/>
  <c r="I2" i="13"/>
  <c r="G5" i="13"/>
  <c r="N43" i="13"/>
  <c r="N42" i="13"/>
  <c r="G16" i="13"/>
  <c r="N36" i="13"/>
  <c r="N37" i="13"/>
  <c r="G29" i="13"/>
  <c r="G14" i="13"/>
  <c r="G10" i="13"/>
  <c r="I24" i="13"/>
  <c r="O23" i="13"/>
  <c r="I16" i="13"/>
  <c r="O24" i="13"/>
  <c r="P11" i="13"/>
  <c r="O29" i="13"/>
  <c r="O25" i="13"/>
  <c r="O33" i="13"/>
  <c r="O21" i="13"/>
  <c r="O30" i="13"/>
  <c r="I27" i="13"/>
  <c r="I11" i="13"/>
  <c r="I17" i="13"/>
  <c r="I21" i="13"/>
  <c r="I29" i="13"/>
  <c r="I33" i="13"/>
  <c r="I5" i="13"/>
  <c r="I13" i="13"/>
  <c r="I25" i="13"/>
  <c r="I10" i="13"/>
  <c r="I26" i="13"/>
  <c r="I14" i="13"/>
  <c r="I30" i="13"/>
  <c r="I18" i="13"/>
  <c r="I6" i="13"/>
  <c r="I22" i="13"/>
  <c r="O31" i="13"/>
  <c r="I8" i="13"/>
  <c r="O32" i="13"/>
  <c r="O26" i="13"/>
  <c r="P15" i="13"/>
  <c r="G11" i="13"/>
  <c r="G27" i="13"/>
  <c r="G31" i="13"/>
  <c r="G19" i="13"/>
  <c r="G2" i="13"/>
  <c r="G7" i="13"/>
  <c r="G23" i="13"/>
  <c r="P6" i="13"/>
  <c r="P12" i="13"/>
  <c r="P4" i="13"/>
  <c r="P8" i="13"/>
  <c r="P10" i="13"/>
  <c r="P14" i="13"/>
  <c r="P16" i="13"/>
  <c r="I12" i="13"/>
  <c r="O20" i="13"/>
  <c r="P13" i="13"/>
  <c r="P5" i="13"/>
  <c r="P2" i="13"/>
  <c r="I31" i="13"/>
  <c r="I23" i="13"/>
  <c r="O18" i="13"/>
  <c r="I15" i="13"/>
  <c r="I7" i="13"/>
  <c r="O4" i="13"/>
  <c r="O12" i="13"/>
  <c r="O8" i="13"/>
  <c r="O16" i="13"/>
  <c r="O2" i="13"/>
  <c r="T39" i="13" l="1"/>
  <c r="T38" i="13"/>
  <c r="T41" i="13"/>
  <c r="T40" i="13"/>
  <c r="T42" i="13"/>
  <c r="T43" i="13"/>
  <c r="T37" i="13"/>
  <c r="T36" i="13"/>
  <c r="E40" i="16"/>
  <c r="U38" i="13"/>
  <c r="U40" i="13"/>
  <c r="U42" i="13"/>
  <c r="U41" i="13"/>
  <c r="U39" i="13"/>
  <c r="E41" i="16"/>
  <c r="E45" i="16"/>
  <c r="E44" i="16"/>
  <c r="F46" i="16"/>
  <c r="F47" i="16"/>
  <c r="F42" i="16"/>
  <c r="F43" i="16"/>
  <c r="E43" i="16"/>
  <c r="E42" i="16"/>
  <c r="E46" i="16"/>
  <c r="E47" i="16"/>
  <c r="F41" i="16"/>
  <c r="F40" i="16"/>
  <c r="F44" i="16"/>
  <c r="F45" i="16"/>
  <c r="E41" i="13"/>
  <c r="U37" i="13"/>
  <c r="E44" i="13"/>
  <c r="E45" i="13"/>
  <c r="E46" i="13"/>
  <c r="E40" i="13"/>
  <c r="E47" i="13"/>
  <c r="E43" i="13"/>
  <c r="E42" i="13"/>
  <c r="O37" i="13"/>
  <c r="O43" i="13"/>
  <c r="O42" i="13"/>
  <c r="O38" i="13"/>
  <c r="F46" i="13"/>
  <c r="F45" i="13"/>
  <c r="F44" i="13"/>
  <c r="P36" i="13"/>
  <c r="P37" i="13"/>
  <c r="O40" i="13"/>
  <c r="O41" i="13"/>
  <c r="O39" i="13"/>
  <c r="O36" i="13"/>
  <c r="P43" i="13"/>
  <c r="P42" i="13"/>
  <c r="F40" i="13"/>
  <c r="F41" i="13"/>
  <c r="G42" i="13"/>
  <c r="G43" i="13"/>
  <c r="G44" i="13"/>
  <c r="G45" i="13"/>
  <c r="F42" i="13"/>
  <c r="F47" i="13"/>
  <c r="P40" i="13"/>
  <c r="P41" i="13"/>
  <c r="P39" i="13"/>
  <c r="P38" i="13"/>
  <c r="G41" i="13"/>
  <c r="G40" i="13"/>
  <c r="G46" i="13"/>
  <c r="G47" i="13"/>
  <c r="F43" i="13"/>
  <c r="I30" i="16"/>
  <c r="I6" i="16"/>
  <c r="I26" i="16"/>
  <c r="I25" i="16"/>
  <c r="I17" i="16"/>
  <c r="I29" i="16"/>
  <c r="I21" i="16"/>
  <c r="I3" i="16"/>
  <c r="I33" i="16"/>
  <c r="I24" i="16"/>
  <c r="I16" i="16"/>
  <c r="I8" i="16"/>
  <c r="I28" i="16"/>
  <c r="I20" i="16"/>
  <c r="I10" i="16"/>
  <c r="I18" i="16"/>
  <c r="I9" i="16"/>
  <c r="I11" i="16"/>
  <c r="I31" i="16"/>
  <c r="I23" i="16"/>
  <c r="I15" i="16"/>
  <c r="I7" i="16"/>
  <c r="I27" i="16"/>
  <c r="I19" i="16"/>
  <c r="I5" i="16"/>
  <c r="I22" i="16"/>
  <c r="I14" i="16"/>
  <c r="I12" i="16"/>
  <c r="I4" i="16"/>
  <c r="I32" i="16"/>
  <c r="I2" i="16"/>
  <c r="G47" i="16" l="1"/>
  <c r="G41" i="16"/>
  <c r="G45" i="16"/>
  <c r="G44" i="16"/>
  <c r="G42" i="16"/>
  <c r="G43" i="16"/>
  <c r="G40" i="16"/>
  <c r="G46" i="16"/>
</calcChain>
</file>

<file path=xl/sharedStrings.xml><?xml version="1.0" encoding="utf-8"?>
<sst xmlns="http://schemas.openxmlformats.org/spreadsheetml/2006/main" count="2539" uniqueCount="208">
  <si>
    <t>Animal</t>
  </si>
  <si>
    <t>m0516231-1</t>
  </si>
  <si>
    <t>m0516231-2</t>
  </si>
  <si>
    <t>m0516231-3</t>
  </si>
  <si>
    <t>m0516231-4</t>
  </si>
  <si>
    <t>m0516232-1</t>
  </si>
  <si>
    <t>m0516232-2</t>
  </si>
  <si>
    <t>m0516232-3</t>
  </si>
  <si>
    <t>m0516232-4</t>
  </si>
  <si>
    <t>m0516233-2</t>
  </si>
  <si>
    <t>m0516233-1</t>
  </si>
  <si>
    <t>m0516233-4</t>
  </si>
  <si>
    <t>m0516233-3</t>
  </si>
  <si>
    <t>m0516234-4</t>
  </si>
  <si>
    <t>m0516234-3</t>
  </si>
  <si>
    <t>Habituation</t>
  </si>
  <si>
    <t>Tone 1</t>
  </si>
  <si>
    <t>Tone 2</t>
  </si>
  <si>
    <t>Tone 3</t>
  </si>
  <si>
    <t>Tone 4</t>
  </si>
  <si>
    <t>Tone 5</t>
  </si>
  <si>
    <t>m0516234-1</t>
  </si>
  <si>
    <t>m0516234-2</t>
  </si>
  <si>
    <t>Sex</t>
  </si>
  <si>
    <t>Dose</t>
  </si>
  <si>
    <t>F</t>
  </si>
  <si>
    <t>M</t>
  </si>
  <si>
    <t>Females</t>
  </si>
  <si>
    <t>Males</t>
  </si>
  <si>
    <t>Tone 6</t>
  </si>
  <si>
    <t>Tone 7</t>
  </si>
  <si>
    <t>Tone 8</t>
  </si>
  <si>
    <t>Tone 9</t>
  </si>
  <si>
    <t>Tone 10</t>
  </si>
  <si>
    <t>Tone 11</t>
  </si>
  <si>
    <t>Tone 12</t>
  </si>
  <si>
    <t>Tone 13</t>
  </si>
  <si>
    <t>Tone 14</t>
  </si>
  <si>
    <t>Tone 15</t>
  </si>
  <si>
    <t>0 mg/kg</t>
  </si>
  <si>
    <t>0.5 mg/kg</t>
  </si>
  <si>
    <t>1 mg/kg</t>
  </si>
  <si>
    <t>2 mg/kg</t>
  </si>
  <si>
    <t>m0523231-1</t>
  </si>
  <si>
    <t>m0523231-2</t>
  </si>
  <si>
    <t>m0523231-3</t>
  </si>
  <si>
    <t>m0523231-4</t>
  </si>
  <si>
    <t>m0523232-1</t>
  </si>
  <si>
    <t>m0523232-2</t>
  </si>
  <si>
    <t>m0523233-1</t>
  </si>
  <si>
    <t>m0523234-1</t>
  </si>
  <si>
    <t>m0523232-3</t>
  </si>
  <si>
    <t>m0523232-4</t>
  </si>
  <si>
    <t>m0523233-2</t>
  </si>
  <si>
    <t>m0523233-3</t>
  </si>
  <si>
    <t>m0523233-4</t>
  </si>
  <si>
    <t>m0523234-2</t>
  </si>
  <si>
    <t>m0523234-3</t>
  </si>
  <si>
    <t>m0523234-4</t>
  </si>
  <si>
    <t>Conditioning</t>
  </si>
  <si>
    <t>Extinction training</t>
  </si>
  <si>
    <t>Extinction test</t>
  </si>
  <si>
    <t>Context shift</t>
  </si>
  <si>
    <t>1-3</t>
  </si>
  <si>
    <t>4-6</t>
  </si>
  <si>
    <t>7-9</t>
  </si>
  <si>
    <t>10-12</t>
  </si>
  <si>
    <t>13-15</t>
  </si>
  <si>
    <t>Male</t>
  </si>
  <si>
    <t>Female</t>
  </si>
  <si>
    <t>m0710231-1</t>
  </si>
  <si>
    <t>m0710231-2</t>
  </si>
  <si>
    <t>m0710231-3</t>
  </si>
  <si>
    <t>m0710231-4</t>
  </si>
  <si>
    <t>m0710232-1</t>
  </si>
  <si>
    <t>m0710232-2</t>
  </si>
  <si>
    <t>m0710232-3</t>
  </si>
  <si>
    <t>m0710232-4</t>
  </si>
  <si>
    <t>m0710233-1</t>
  </si>
  <si>
    <t>m0710233-2</t>
  </si>
  <si>
    <t>m0710233-3</t>
  </si>
  <si>
    <t>m0710233-4</t>
  </si>
  <si>
    <t>m0710234-1</t>
  </si>
  <si>
    <t>m0710234-2</t>
  </si>
  <si>
    <t>m0710234-3</t>
  </si>
  <si>
    <t>m0710234-4</t>
  </si>
  <si>
    <t>Saline</t>
  </si>
  <si>
    <t>Psilocybin</t>
  </si>
  <si>
    <t>m0627231-1</t>
  </si>
  <si>
    <t>m0627231-2</t>
  </si>
  <si>
    <t>m0627231-3</t>
  </si>
  <si>
    <t>m0627231-4</t>
  </si>
  <si>
    <t>m0627232-1</t>
  </si>
  <si>
    <t>m0627232-2</t>
  </si>
  <si>
    <t>m0627232-3</t>
  </si>
  <si>
    <t>m0627232-4</t>
  </si>
  <si>
    <t>m0627233-1</t>
  </si>
  <si>
    <t>m0627233-2</t>
  </si>
  <si>
    <t>m0627233-3</t>
  </si>
  <si>
    <t>m0627233-4</t>
  </si>
  <si>
    <t>m0627234-1</t>
  </si>
  <si>
    <t>m0627234-2</t>
  </si>
  <si>
    <t>m0627234-3</t>
  </si>
  <si>
    <t>m0627234-4</t>
  </si>
  <si>
    <t>Vehicle</t>
  </si>
  <si>
    <t>Extinction freezing</t>
  </si>
  <si>
    <t>Retention freezing</t>
  </si>
  <si>
    <t>Renewal freezing</t>
  </si>
  <si>
    <t>Extinction</t>
  </si>
  <si>
    <t>Retention</t>
  </si>
  <si>
    <t>Renewal</t>
  </si>
  <si>
    <t>Total</t>
  </si>
  <si>
    <t>Control averages</t>
  </si>
  <si>
    <t>Psilocybin (1mg/kg)</t>
  </si>
  <si>
    <t>ex norm</t>
  </si>
  <si>
    <t>ret norm</t>
  </si>
  <si>
    <t>ren norm</t>
  </si>
  <si>
    <t>F0</t>
  </si>
  <si>
    <t>F0.5</t>
  </si>
  <si>
    <t>F1</t>
  </si>
  <si>
    <t>F2</t>
  </si>
  <si>
    <t>M0</t>
  </si>
  <si>
    <t>M0.5</t>
  </si>
  <si>
    <t>M1</t>
  </si>
  <si>
    <t>M2</t>
  </si>
  <si>
    <t>All mice</t>
  </si>
  <si>
    <t>0</t>
  </si>
  <si>
    <t>Ext_Avg</t>
  </si>
  <si>
    <t>Ret_Avg</t>
  </si>
  <si>
    <t>Ren_Avg</t>
  </si>
  <si>
    <t>total</t>
  </si>
  <si>
    <t>Fear conditioning (all mice)</t>
  </si>
  <si>
    <t>Conditioning Freezing (% tone)</t>
  </si>
  <si>
    <t>Extinction Freezing (% tone)</t>
  </si>
  <si>
    <t>Retention Freezing (% tone)</t>
  </si>
  <si>
    <t>Renewal Freezing (% tone)</t>
  </si>
  <si>
    <t>Exp</t>
  </si>
  <si>
    <t>Group</t>
  </si>
  <si>
    <t>m0109241-1</t>
  </si>
  <si>
    <t>vv</t>
  </si>
  <si>
    <t>m0109242-1</t>
  </si>
  <si>
    <t>m0109243-1</t>
  </si>
  <si>
    <t>m0109244-1</t>
  </si>
  <si>
    <t>m0109245-1</t>
  </si>
  <si>
    <t>m0109246-1</t>
  </si>
  <si>
    <t>m0109247-1</t>
  </si>
  <si>
    <t>m0109248-1</t>
  </si>
  <si>
    <t>m0116241-1</t>
  </si>
  <si>
    <t>m0116242-1</t>
  </si>
  <si>
    <t>m0116243-1</t>
  </si>
  <si>
    <t>m0116244-1</t>
  </si>
  <si>
    <t>m0116245-1</t>
  </si>
  <si>
    <t>m0116246-1</t>
  </si>
  <si>
    <t>m0116247-1</t>
  </si>
  <si>
    <t>m0116248-1</t>
  </si>
  <si>
    <t>m0109241-4</t>
  </si>
  <si>
    <t>vp</t>
  </si>
  <si>
    <t>m0109242-4</t>
  </si>
  <si>
    <t>m0109243-4</t>
  </si>
  <si>
    <t>m0109244-4</t>
  </si>
  <si>
    <t>m0109245-4</t>
  </si>
  <si>
    <t>m0109246-4</t>
  </si>
  <si>
    <t>m0109247-4</t>
  </si>
  <si>
    <t>m0109248-4</t>
  </si>
  <si>
    <t>m0116241-4</t>
  </si>
  <si>
    <t>m0116242-4</t>
  </si>
  <si>
    <t>m0116243-4</t>
  </si>
  <si>
    <t>m0116244-4</t>
  </si>
  <si>
    <t>m0116245-4</t>
  </si>
  <si>
    <t>m0116246-4</t>
  </si>
  <si>
    <t>m0116247-4</t>
  </si>
  <si>
    <t>m0116248-4</t>
  </si>
  <si>
    <t>m0116241-2</t>
  </si>
  <si>
    <t>wv</t>
  </si>
  <si>
    <t>m0116242-2</t>
  </si>
  <si>
    <t>m0116243-2</t>
  </si>
  <si>
    <t>m0116244-2</t>
  </si>
  <si>
    <t>m0116245-2</t>
  </si>
  <si>
    <t>m0116246-2</t>
  </si>
  <si>
    <t>m0116247-2</t>
  </si>
  <si>
    <t>m0116248-2</t>
  </si>
  <si>
    <t>m0116241-3</t>
  </si>
  <si>
    <t>wp</t>
  </si>
  <si>
    <t>m0116242-3</t>
  </si>
  <si>
    <t>m0116243-3</t>
  </si>
  <si>
    <t>m0116244-3</t>
  </si>
  <si>
    <t>m0116245-3</t>
  </si>
  <si>
    <t>m0116246-3</t>
  </si>
  <si>
    <t>m0116247-3</t>
  </si>
  <si>
    <t>m0116248-3</t>
  </si>
  <si>
    <t>m0109241-2</t>
  </si>
  <si>
    <t>mv</t>
  </si>
  <si>
    <t>m0109242-2</t>
  </si>
  <si>
    <t>m0109243-2</t>
  </si>
  <si>
    <t>m0109244-2</t>
  </si>
  <si>
    <t>m0109245-2</t>
  </si>
  <si>
    <t>m0109246-2</t>
  </si>
  <si>
    <t>m0109247-2</t>
  </si>
  <si>
    <t>m0109248-2</t>
  </si>
  <si>
    <t>m0109241-3</t>
  </si>
  <si>
    <t>mp</t>
  </si>
  <si>
    <t>m0109242-3</t>
  </si>
  <si>
    <t>m0109243-3</t>
  </si>
  <si>
    <t>m0109244-3</t>
  </si>
  <si>
    <t>m0109245-3</t>
  </si>
  <si>
    <t>m0109246-3</t>
  </si>
  <si>
    <t>m0109247-3</t>
  </si>
  <si>
    <t>m0109248-3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</si>
</sst>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0" xfId="0" applyFont="1" applyFill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3" fillId="3" borderId="0" xfId="1"/>
    <xf numFmtId="0" fontId="4" fillId="2" borderId="0" xfId="0" applyFont="1" applyFill="1"/>
    <xf numFmtId="0" fontId="4" fillId="2" borderId="7" xfId="0" applyFont="1" applyFill="1" applyBorder="1"/>
    <xf numFmtId="49" fontId="0" fillId="0" borderId="5" xfId="0" applyNumberFormat="1" applyBorder="1"/>
    <xf numFmtId="0" fontId="0" fillId="4" borderId="0" xfId="0" applyFill="1"/>
    <xf numFmtId="0" fontId="0" fillId="4" borderId="5" xfId="0" applyFill="1" applyBorder="1"/>
    <xf numFmtId="0" fontId="0" fillId="5" borderId="0" xfId="0" applyFill="1"/>
    <xf numFmtId="0" fontId="0" fillId="5" borderId="5" xfId="0" applyFill="1" applyBorder="1"/>
    <xf numFmtId="0" fontId="0" fillId="6" borderId="0" xfId="0" applyFill="1"/>
    <xf numFmtId="0" fontId="0" fillId="6" borderId="5" xfId="0" applyFill="1" applyBorder="1"/>
    <xf numFmtId="0" fontId="0" fillId="7" borderId="0" xfId="0" applyFill="1"/>
    <xf numFmtId="0" fontId="0" fillId="7" borderId="5" xfId="0" applyFill="1" applyBorder="1"/>
    <xf numFmtId="0" fontId="0" fillId="8" borderId="0" xfId="0" applyFill="1"/>
    <xf numFmtId="0" fontId="0" fillId="8" borderId="5" xfId="0" applyFill="1" applyBorder="1"/>
    <xf numFmtId="0" fontId="0" fillId="9" borderId="0" xfId="0" applyFill="1"/>
    <xf numFmtId="0" fontId="0" fillId="9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860000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Fear</a:t>
            </a:r>
            <a:r>
              <a:rPr lang="en-US" baseline="0"/>
              <a:t> Conditioning</a:t>
            </a:r>
          </a:p>
          <a:p>
            <a:pPr>
              <a:defRPr/>
            </a:pPr>
            <a:r>
              <a:rPr lang="en-US" baseline="0"/>
              <a:t>(Context 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'Dose Summary (all tones)'!$A$62</c:f>
              <c:strCache>
                <c:ptCount val="1"/>
                <c:pt idx="0">
                  <c:v>All mice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(all tones)'!$B$63:$G$63</c:f>
                <c:numCache>
                  <c:formatCode>General</c:formatCode>
                  <c:ptCount val="6"/>
                  <c:pt idx="0">
                    <c:v>4.1875000000000002E-2</c:v>
                  </c:pt>
                  <c:pt idx="1">
                    <c:v>0</c:v>
                  </c:pt>
                  <c:pt idx="2">
                    <c:v>0.99755219944873064</c:v>
                  </c:pt>
                  <c:pt idx="3">
                    <c:v>4.1396246024196834</c:v>
                  </c:pt>
                  <c:pt idx="4">
                    <c:v>4.7540712377217611</c:v>
                  </c:pt>
                  <c:pt idx="5">
                    <c:v>4.8499577210356479</c:v>
                  </c:pt>
                </c:numCache>
              </c:numRef>
            </c:plus>
            <c:minus>
              <c:numRef>
                <c:f>'Dose Summary (all tones)'!$B$63:$G$63</c:f>
                <c:numCache>
                  <c:formatCode>General</c:formatCode>
                  <c:ptCount val="6"/>
                  <c:pt idx="0">
                    <c:v>4.1875000000000002E-2</c:v>
                  </c:pt>
                  <c:pt idx="1">
                    <c:v>0</c:v>
                  </c:pt>
                  <c:pt idx="2">
                    <c:v>0.99755219944873064</c:v>
                  </c:pt>
                  <c:pt idx="3">
                    <c:v>4.1396246024196834</c:v>
                  </c:pt>
                  <c:pt idx="4">
                    <c:v>4.7540712377217611</c:v>
                  </c:pt>
                  <c:pt idx="5">
                    <c:v>4.8499577210356479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'Dose Summary (all tones)'!$D$35:$I$35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'Dose Summary (all tones)'!$B$62:$G$62</c:f>
              <c:numCache>
                <c:formatCode>General</c:formatCode>
                <c:ptCount val="6"/>
                <c:pt idx="0">
                  <c:v>4.1875000000000002E-2</c:v>
                </c:pt>
                <c:pt idx="1">
                  <c:v>0</c:v>
                </c:pt>
                <c:pt idx="2">
                  <c:v>1.7293750000000001</c:v>
                </c:pt>
                <c:pt idx="3">
                  <c:v>27.298125000000002</c:v>
                </c:pt>
                <c:pt idx="4">
                  <c:v>60.18</c:v>
                </c:pt>
                <c:pt idx="5">
                  <c:v>76.513750000000002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3-47ED-B757-E7C01BDB8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413439"/>
        <c:axId val="19000186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'Dose Summary (all tones)'!$B$37</c15:sqref>
                        </c15:formulaRef>
                      </c:ext>
                    </c:extLst>
                    <c:strCache>
                      <c:ptCount val="1"/>
                      <c:pt idx="0">
                        <c:v>Vehicle</c:v>
                      </c:pt>
                    </c:strCache>
                  </c:strRef>
                </c:tx>
                <c:spPr>
                  <a:ln w="317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'Dose Summary (all tones)'!$D$38:$I$38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8.3750000000000005E-2</c:v>
                        </c:pt>
                        <c:pt idx="1">
                          <c:v>0</c:v>
                        </c:pt>
                        <c:pt idx="2">
                          <c:v>0.47249999999999998</c:v>
                        </c:pt>
                        <c:pt idx="3">
                          <c:v>4.6905519588393236</c:v>
                        </c:pt>
                        <c:pt idx="4">
                          <c:v>4.8156944870763052</c:v>
                        </c:pt>
                        <c:pt idx="5">
                          <c:v>3.8902320154367089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'Dose Summary (all tones)'!$D$38:$I$38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8.3750000000000005E-2</c:v>
                        </c:pt>
                        <c:pt idx="1">
                          <c:v>0</c:v>
                        </c:pt>
                        <c:pt idx="2">
                          <c:v>0.47249999999999998</c:v>
                        </c:pt>
                        <c:pt idx="3">
                          <c:v>4.6905519588393236</c:v>
                        </c:pt>
                        <c:pt idx="4">
                          <c:v>4.8156944870763052</c:v>
                        </c:pt>
                        <c:pt idx="5">
                          <c:v>3.8902320154367089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'Dose Summary (all tones)'!$D$35:$I$35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'Dose Summary (all tones)'!$D$37:$I$37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8.3750000000000005E-2</c:v>
                      </c:pt>
                      <c:pt idx="1">
                        <c:v>0</c:v>
                      </c:pt>
                      <c:pt idx="2">
                        <c:v>0.47249999999999998</c:v>
                      </c:pt>
                      <c:pt idx="3">
                        <c:v>27.5825</c:v>
                      </c:pt>
                      <c:pt idx="4">
                        <c:v>63.387500000000003</c:v>
                      </c:pt>
                      <c:pt idx="5">
                        <c:v>81.458749999999995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7B5-422B-BF2A-0C67E3DA988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Summary (all tones)'!$B$41</c15:sqref>
                        </c15:formulaRef>
                      </c:ext>
                    </c:extLst>
                    <c:strCache>
                      <c:ptCount val="1"/>
                      <c:pt idx="0">
                        <c:v>Psilocybin (1mg/kg)</c:v>
                      </c:pt>
                    </c:strCache>
                  </c:strRef>
                </c:tx>
                <c:spPr>
                  <a:ln w="317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rgbClr val="FF0000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'Dose Summary (all tones)'!$D$42:$I$42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1.8947690563194539</c:v>
                        </c:pt>
                        <c:pt idx="3">
                          <c:v>7.1706153694634676</c:v>
                        </c:pt>
                        <c:pt idx="4">
                          <c:v>8.4102258654059288</c:v>
                        </c:pt>
                        <c:pt idx="5">
                          <c:v>8.8706523430394633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'Dose Summary (all tones)'!$D$42:$I$42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1.8947690563194539</c:v>
                        </c:pt>
                        <c:pt idx="3">
                          <c:v>7.1706153694634676</c:v>
                        </c:pt>
                        <c:pt idx="4">
                          <c:v>8.4102258654059288</c:v>
                        </c:pt>
                        <c:pt idx="5">
                          <c:v>8.8706523430394633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rgbClr val="FF0000"/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Summary (all tones)'!$D$35:$I$35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Summary (all tones)'!$D$41:$I$41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2.9862500000000001</c:v>
                      </c:pt>
                      <c:pt idx="3">
                        <c:v>27.013750000000002</c:v>
                      </c:pt>
                      <c:pt idx="4">
                        <c:v>56.972499999999997</c:v>
                      </c:pt>
                      <c:pt idx="5">
                        <c:v>71.568749999999994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B5-422B-BF2A-0C67E3DA988C}"/>
                  </c:ext>
                </c:extLst>
              </c15:ser>
            </c15:filteredLineSeries>
          </c:ext>
        </c:extLst>
      </c:lineChart>
      <c:catAx>
        <c:axId val="193741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Tone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0018607"/>
        <c:crosses val="autoZero"/>
        <c:auto val="1"/>
        <c:lblAlgn val="ctr"/>
        <c:lblOffset val="100"/>
        <c:noMultiLvlLbl val="0"/>
      </c:catAx>
      <c:valAx>
        <c:axId val="1900018607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Freezing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7413439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7849143857017868"/>
          <c:y val="0.15158730158730158"/>
          <c:w val="0.25240201175319826"/>
          <c:h val="6.168538107720943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Fear Sex Diff'!$L$3:$Q$3</c:f>
                <c:numCache>
                  <c:formatCode>General</c:formatCode>
                  <c:ptCount val="6"/>
                  <c:pt idx="0">
                    <c:v>4.1875000000000002E-2</c:v>
                  </c:pt>
                  <c:pt idx="1">
                    <c:v>0</c:v>
                  </c:pt>
                  <c:pt idx="2">
                    <c:v>0.37362215622872258</c:v>
                  </c:pt>
                  <c:pt idx="3">
                    <c:v>5.2233083784768679</c:v>
                  </c:pt>
                  <c:pt idx="4">
                    <c:v>5.2025024327240796</c:v>
                  </c:pt>
                  <c:pt idx="5">
                    <c:v>6.3012843184941243</c:v>
                  </c:pt>
                </c:numCache>
              </c:numRef>
            </c:plus>
            <c:minus>
              <c:numRef>
                <c:f>'Dose Fear Sex Diff'!$L$3:$Q$3</c:f>
                <c:numCache>
                  <c:formatCode>General</c:formatCode>
                  <c:ptCount val="6"/>
                  <c:pt idx="0">
                    <c:v>4.1875000000000002E-2</c:v>
                  </c:pt>
                  <c:pt idx="1">
                    <c:v>0</c:v>
                  </c:pt>
                  <c:pt idx="2">
                    <c:v>0.37362215622872258</c:v>
                  </c:pt>
                  <c:pt idx="3">
                    <c:v>5.2233083784768679</c:v>
                  </c:pt>
                  <c:pt idx="4">
                    <c:v>5.2025024327240796</c:v>
                  </c:pt>
                  <c:pt idx="5">
                    <c:v>6.3012843184941243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C000"/>
                </a:solidFill>
                <a:round/>
              </a:ln>
              <a:effectLst/>
            </c:spPr>
          </c:errBars>
          <c:cat>
            <c:numRef>
              <c:f>'Dose Fear Sex Diff'!$L$1:$Q$1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'Dose Fear Sex Diff'!$L$2:$Q$2</c:f>
              <c:numCache>
                <c:formatCode>General</c:formatCode>
                <c:ptCount val="6"/>
                <c:pt idx="0">
                  <c:v>4.1875000000000002E-2</c:v>
                </c:pt>
                <c:pt idx="1">
                  <c:v>0</c:v>
                </c:pt>
                <c:pt idx="2">
                  <c:v>0.541875</c:v>
                </c:pt>
                <c:pt idx="3">
                  <c:v>25.617500000000003</c:v>
                </c:pt>
                <c:pt idx="4">
                  <c:v>51.236249999999998</c:v>
                </c:pt>
                <c:pt idx="5">
                  <c:v>68.736249999999998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0-4523-BD9B-9F9815FDFF63}"/>
            </c:ext>
          </c:extLst>
        </c:ser>
        <c:ser>
          <c:idx val="1"/>
          <c:order val="1"/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Fear Sex Diff'!$L$5:$Q$5</c:f>
                <c:numCache>
                  <c:formatCode>General</c:formatCode>
                  <c:ptCount val="6"/>
                  <c:pt idx="0">
                    <c:v>3.5000000000000003E-2</c:v>
                  </c:pt>
                  <c:pt idx="1">
                    <c:v>0</c:v>
                  </c:pt>
                  <c:pt idx="2">
                    <c:v>1.3352828976163318</c:v>
                  </c:pt>
                  <c:pt idx="3">
                    <c:v>4.4819378917634474</c:v>
                  </c:pt>
                  <c:pt idx="4">
                    <c:v>4.3012333230084456</c:v>
                  </c:pt>
                  <c:pt idx="5">
                    <c:v>2.5118569606219765</c:v>
                  </c:pt>
                </c:numCache>
              </c:numRef>
            </c:plus>
            <c:minus>
              <c:numRef>
                <c:f>'Dose Fear Sex Diff'!$L$5:$Q$5</c:f>
                <c:numCache>
                  <c:formatCode>General</c:formatCode>
                  <c:ptCount val="6"/>
                  <c:pt idx="0">
                    <c:v>3.5000000000000003E-2</c:v>
                  </c:pt>
                  <c:pt idx="1">
                    <c:v>0</c:v>
                  </c:pt>
                  <c:pt idx="2">
                    <c:v>1.3352828976163318</c:v>
                  </c:pt>
                  <c:pt idx="3">
                    <c:v>4.4819378917634474</c:v>
                  </c:pt>
                  <c:pt idx="4">
                    <c:v>4.3012333230084456</c:v>
                  </c:pt>
                  <c:pt idx="5">
                    <c:v>2.5118569606219765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70C0"/>
                </a:solidFill>
                <a:round/>
              </a:ln>
              <a:effectLst/>
            </c:spPr>
          </c:errBars>
          <c:cat>
            <c:numRef>
              <c:f>'Dose Fear Sex Diff'!$L$1:$Q$1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'Dose Fear Sex Diff'!$L$4:$Q$4</c:f>
              <c:numCache>
                <c:formatCode>General</c:formatCode>
                <c:ptCount val="6"/>
                <c:pt idx="0">
                  <c:v>3.5000000000000003E-2</c:v>
                </c:pt>
                <c:pt idx="1">
                  <c:v>0</c:v>
                </c:pt>
                <c:pt idx="2">
                  <c:v>2.1875</c:v>
                </c:pt>
                <c:pt idx="3">
                  <c:v>31.493125000000006</c:v>
                </c:pt>
                <c:pt idx="4">
                  <c:v>62.686875000000001</c:v>
                </c:pt>
                <c:pt idx="5">
                  <c:v>78.58937499999999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0-4523-BD9B-9F9815FDF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856367"/>
        <c:axId val="334846767"/>
      </c:lineChart>
      <c:catAx>
        <c:axId val="33485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Tone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34846767"/>
        <c:crosses val="autoZero"/>
        <c:auto val="1"/>
        <c:lblAlgn val="ctr"/>
        <c:lblOffset val="100"/>
        <c:noMultiLvlLbl val="0"/>
      </c:catAx>
      <c:valAx>
        <c:axId val="334846767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Freezing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34856367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'Dose Avg Freezing'!$C$40</c:f>
              <c:strCache>
                <c:ptCount val="1"/>
                <c:pt idx="0">
                  <c:v>0 mg/kg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Avg Freezing'!$E$41:$G$41</c:f>
                <c:numCache>
                  <c:formatCode>General</c:formatCode>
                  <c:ptCount val="3"/>
                  <c:pt idx="0">
                    <c:v>13.329592865100771</c:v>
                  </c:pt>
                  <c:pt idx="1">
                    <c:v>16.044240940630537</c:v>
                  </c:pt>
                  <c:pt idx="2">
                    <c:v>15.367050796788687</c:v>
                  </c:pt>
                </c:numCache>
              </c:numRef>
            </c:plus>
            <c:minus>
              <c:numRef>
                <c:f>'Dose Avg Freezing'!$E$41:$G$41</c:f>
                <c:numCache>
                  <c:formatCode>General</c:formatCode>
                  <c:ptCount val="3"/>
                  <c:pt idx="0">
                    <c:v>13.329592865100771</c:v>
                  </c:pt>
                  <c:pt idx="1">
                    <c:v>16.044240940630537</c:v>
                  </c:pt>
                  <c:pt idx="2">
                    <c:v>15.367050796788687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('Dose Avg Freezing'!$E$39,'Dose Avg Freezing'!$F$39,'Dose Avg Freezing'!$G$39)</c:f>
              <c:strCache>
                <c:ptCount val="3"/>
                <c:pt idx="0">
                  <c:v>Extinction</c:v>
                </c:pt>
                <c:pt idx="1">
                  <c:v>Retention</c:v>
                </c:pt>
                <c:pt idx="2">
                  <c:v>Renewal</c:v>
                </c:pt>
              </c:strCache>
            </c:strRef>
          </c:cat>
          <c:val>
            <c:numRef>
              <c:f>('Dose Avg Freezing'!$E$40,'Dose Avg Freezing'!$F$40,'Dose Avg Freezing'!$G$40)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E-45E0-9A9B-30B16D324E6F}"/>
            </c:ext>
          </c:extLst>
        </c:ser>
        <c:ser>
          <c:idx val="1"/>
          <c:order val="1"/>
          <c:tx>
            <c:strRef>
              <c:f>'Dose Avg Freezing'!$C$42</c:f>
              <c:strCache>
                <c:ptCount val="1"/>
                <c:pt idx="0">
                  <c:v>0.5 mg/kg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Avg Freezing'!$E$43:$G$43</c:f>
                <c:numCache>
                  <c:formatCode>General</c:formatCode>
                  <c:ptCount val="3"/>
                  <c:pt idx="0">
                    <c:v>14.109343518375001</c:v>
                  </c:pt>
                  <c:pt idx="1">
                    <c:v>8.5894402960457974</c:v>
                  </c:pt>
                  <c:pt idx="2">
                    <c:v>12.876933424561251</c:v>
                  </c:pt>
                </c:numCache>
              </c:numRef>
            </c:plus>
            <c:minus>
              <c:numRef>
                <c:f>'Dose Avg Freezing'!$E$43:$G$43</c:f>
                <c:numCache>
                  <c:formatCode>General</c:formatCode>
                  <c:ptCount val="3"/>
                  <c:pt idx="0">
                    <c:v>14.109343518375001</c:v>
                  </c:pt>
                  <c:pt idx="1">
                    <c:v>8.5894402960457974</c:v>
                  </c:pt>
                  <c:pt idx="2">
                    <c:v>12.876933424561251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('Dose Avg Freezing'!$E$42,'Dose Avg Freezing'!$F$42,'Dose Avg Freezing'!$G$42)</c:f>
              <c:numCache>
                <c:formatCode>General</c:formatCode>
                <c:ptCount val="3"/>
                <c:pt idx="0">
                  <c:v>65.346906520058113</c:v>
                </c:pt>
                <c:pt idx="1">
                  <c:v>81.19802479088986</c:v>
                </c:pt>
                <c:pt idx="2">
                  <c:v>63.570197479911542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E-45E0-9A9B-30B16D324E6F}"/>
            </c:ext>
          </c:extLst>
        </c:ser>
        <c:ser>
          <c:idx val="2"/>
          <c:order val="2"/>
          <c:tx>
            <c:strRef>
              <c:f>'Dose Avg Freezing'!$C$44</c:f>
              <c:strCache>
                <c:ptCount val="1"/>
                <c:pt idx="0">
                  <c:v>1 mg/kg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Avg Freezing'!$E$45:$G$45</c:f>
                <c:numCache>
                  <c:formatCode>General</c:formatCode>
                  <c:ptCount val="3"/>
                  <c:pt idx="0">
                    <c:v>3.6858181332086501</c:v>
                  </c:pt>
                  <c:pt idx="1">
                    <c:v>9.6759365942758286</c:v>
                  </c:pt>
                  <c:pt idx="2">
                    <c:v>6.1389718512472875</c:v>
                  </c:pt>
                </c:numCache>
              </c:numRef>
            </c:plus>
            <c:minus>
              <c:numRef>
                <c:f>'Dose Avg Freezing'!$E$45:$G$45</c:f>
                <c:numCache>
                  <c:formatCode>General</c:formatCode>
                  <c:ptCount val="3"/>
                  <c:pt idx="0">
                    <c:v>3.6858181332086501</c:v>
                  </c:pt>
                  <c:pt idx="1">
                    <c:v>9.6759365942758286</c:v>
                  </c:pt>
                  <c:pt idx="2">
                    <c:v>6.1389718512472875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('Dose Avg Freezing'!$E$44,'Dose Avg Freezing'!$F$44,'Dose Avg Freezing'!$G$44)</c:f>
              <c:numCache>
                <c:formatCode>General</c:formatCode>
                <c:ptCount val="3"/>
                <c:pt idx="0">
                  <c:v>54.319145501049427</c:v>
                </c:pt>
                <c:pt idx="1">
                  <c:v>52.47485639423563</c:v>
                </c:pt>
                <c:pt idx="2">
                  <c:v>35.488398466228389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7E-45E0-9A9B-30B16D324E6F}"/>
            </c:ext>
          </c:extLst>
        </c:ser>
        <c:ser>
          <c:idx val="3"/>
          <c:order val="3"/>
          <c:tx>
            <c:strRef>
              <c:f>'Dose Avg Freezing'!$C$46</c:f>
              <c:strCache>
                <c:ptCount val="1"/>
                <c:pt idx="0">
                  <c:v>2 mg/kg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Avg Freezing'!$E$47:$G$47</c:f>
                <c:numCache>
                  <c:formatCode>General</c:formatCode>
                  <c:ptCount val="3"/>
                  <c:pt idx="0">
                    <c:v>10.126553861037728</c:v>
                  </c:pt>
                  <c:pt idx="1">
                    <c:v>14.847056390625953</c:v>
                  </c:pt>
                  <c:pt idx="2">
                    <c:v>15.276717237491495</c:v>
                  </c:pt>
                </c:numCache>
              </c:numRef>
            </c:plus>
            <c:minus>
              <c:numRef>
                <c:f>'Dose Avg Freezing'!$E$47:$G$47</c:f>
                <c:numCache>
                  <c:formatCode>General</c:formatCode>
                  <c:ptCount val="3"/>
                  <c:pt idx="0">
                    <c:v>10.126553861037728</c:v>
                  </c:pt>
                  <c:pt idx="1">
                    <c:v>14.847056390625953</c:v>
                  </c:pt>
                  <c:pt idx="2">
                    <c:v>15.276717237491495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('Dose Avg Freezing'!$E$46,'Dose Avg Freezing'!$F$46,'Dose Avg Freezing'!$G$46)</c:f>
              <c:numCache>
                <c:formatCode>General</c:formatCode>
                <c:ptCount val="3"/>
                <c:pt idx="0">
                  <c:v>66.504592846885274</c:v>
                </c:pt>
                <c:pt idx="1">
                  <c:v>78.068729214955169</c:v>
                </c:pt>
                <c:pt idx="2">
                  <c:v>83.239110053165504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7E-45E0-9A9B-30B16D324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14259888"/>
        <c:axId val="1157286608"/>
      </c:barChart>
      <c:catAx>
        <c:axId val="121425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7286608"/>
        <c:crosses val="autoZero"/>
        <c:auto val="1"/>
        <c:lblAlgn val="ctr"/>
        <c:lblOffset val="100"/>
        <c:noMultiLvlLbl val="0"/>
      </c:catAx>
      <c:valAx>
        <c:axId val="1157286608"/>
        <c:scaling>
          <c:orientation val="minMax"/>
          <c:max val="1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</a:t>
                </a:r>
                <a:r>
                  <a:rPr lang="en-US"/>
                  <a:t>reezing (% control)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4259888"/>
        <c:crosses val="autoZero"/>
        <c:crossBetween val="between"/>
        <c:majorUnit val="50"/>
        <c:minorUnit val="25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622178477690289"/>
          <c:y val="2.7777777777777776E-2"/>
          <c:w val="0.15711154855643045"/>
          <c:h val="0.258324584426946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'Dose Avg Freezing'!$M$36</c:f>
              <c:strCache>
                <c:ptCount val="1"/>
                <c:pt idx="0">
                  <c:v>0 mg/kg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Avg Freezing'!$N$37:$P$37</c:f>
                <c:numCache>
                  <c:formatCode>General</c:formatCode>
                  <c:ptCount val="3"/>
                  <c:pt idx="0">
                    <c:v>26.676588589528194</c:v>
                  </c:pt>
                  <c:pt idx="1">
                    <c:v>37.638028405990966</c:v>
                  </c:pt>
                  <c:pt idx="2">
                    <c:v>18.12203639668429</c:v>
                  </c:pt>
                </c:numCache>
              </c:numRef>
            </c:plus>
            <c:minus>
              <c:numRef>
                <c:f>'Dose Avg Freezing'!$N$37:$P$37</c:f>
                <c:numCache>
                  <c:formatCode>General</c:formatCode>
                  <c:ptCount val="3"/>
                  <c:pt idx="0">
                    <c:v>26.676588589528194</c:v>
                  </c:pt>
                  <c:pt idx="1">
                    <c:v>37.638028405990966</c:v>
                  </c:pt>
                  <c:pt idx="2">
                    <c:v>18.12203639668429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('Dose Avg Freezing'!$N$35,'Dose Avg Freezing'!$O$35,'Dose Avg Freezing'!$P$35)</c:f>
              <c:strCache>
                <c:ptCount val="3"/>
                <c:pt idx="0">
                  <c:v>Extinction</c:v>
                </c:pt>
                <c:pt idx="1">
                  <c:v>Retention</c:v>
                </c:pt>
                <c:pt idx="2">
                  <c:v>Renewal</c:v>
                </c:pt>
              </c:strCache>
            </c:strRef>
          </c:cat>
          <c:val>
            <c:numRef>
              <c:f>('Dose Avg Freezing'!$N$36,'Dose Avg Freezing'!$O$36,'Dose Avg Freezing'!$P$36)</c:f>
              <c:numCache>
                <c:formatCode>General</c:formatCode>
                <c:ptCount val="3"/>
                <c:pt idx="0">
                  <c:v>100</c:v>
                </c:pt>
                <c:pt idx="1">
                  <c:v>100.00000000000001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5-4975-B2EE-D578E03E48FE}"/>
            </c:ext>
          </c:extLst>
        </c:ser>
        <c:ser>
          <c:idx val="1"/>
          <c:order val="1"/>
          <c:tx>
            <c:strRef>
              <c:f>'Dose Avg Freezing'!$M$38</c:f>
              <c:strCache>
                <c:ptCount val="1"/>
                <c:pt idx="0">
                  <c:v>0.5 mg/kg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Avg Freezing'!$N$39:$P$39</c:f>
                <c:numCache>
                  <c:formatCode>General</c:formatCode>
                  <c:ptCount val="3"/>
                  <c:pt idx="0">
                    <c:v>23.98645715509004</c:v>
                  </c:pt>
                  <c:pt idx="1">
                    <c:v>5.4971412803279387</c:v>
                  </c:pt>
                  <c:pt idx="2">
                    <c:v>9.6947824552517439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('Dose Avg Freezing'!$N$38,'Dose Avg Freezing'!$O$38,'Dose Avg Freezing'!$P$38)</c:f>
              <c:numCache>
                <c:formatCode>General</c:formatCode>
                <c:ptCount val="3"/>
                <c:pt idx="0">
                  <c:v>94.037442330422849</c:v>
                </c:pt>
                <c:pt idx="1">
                  <c:v>111.09201582242024</c:v>
                </c:pt>
                <c:pt idx="2">
                  <c:v>120.05337543226581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5-4975-B2EE-D578E03E48FE}"/>
            </c:ext>
          </c:extLst>
        </c:ser>
        <c:ser>
          <c:idx val="2"/>
          <c:order val="2"/>
          <c:tx>
            <c:strRef>
              <c:f>'Dose Avg Freezing'!$M$40</c:f>
              <c:strCache>
                <c:ptCount val="1"/>
                <c:pt idx="0">
                  <c:v>1 mg/kg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Avg Freezing'!$N$41:$P$41</c:f>
                <c:numCache>
                  <c:formatCode>General</c:formatCode>
                  <c:ptCount val="3"/>
                  <c:pt idx="0">
                    <c:v>6.7507629824429776</c:v>
                  </c:pt>
                  <c:pt idx="1">
                    <c:v>22.421057339329693</c:v>
                  </c:pt>
                  <c:pt idx="2">
                    <c:v>10.964145089540239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('Dose Avg Freezing'!$N$40,'Dose Avg Freezing'!$O$40,'Dose Avg Freezing'!$P$40)</c:f>
              <c:numCache>
                <c:formatCode>General</c:formatCode>
                <c:ptCount val="3"/>
                <c:pt idx="0">
                  <c:v>55.859610325237355</c:v>
                </c:pt>
                <c:pt idx="1">
                  <c:v>50.769998847882029</c:v>
                </c:pt>
                <c:pt idx="2">
                  <c:v>35.193955796120882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5-4975-B2EE-D578E03E48FE}"/>
            </c:ext>
          </c:extLst>
        </c:ser>
        <c:ser>
          <c:idx val="3"/>
          <c:order val="3"/>
          <c:tx>
            <c:strRef>
              <c:f>'Dose Avg Freezing'!$M$42</c:f>
              <c:strCache>
                <c:ptCount val="1"/>
                <c:pt idx="0">
                  <c:v>2 mg/kg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Avg Freezing'!$N$43:$P$43</c:f>
                <c:numCache>
                  <c:formatCode>General</c:formatCode>
                  <c:ptCount val="3"/>
                  <c:pt idx="0">
                    <c:v>18.08606954553273</c:v>
                  </c:pt>
                  <c:pt idx="1">
                    <c:v>28.566939224605399</c:v>
                  </c:pt>
                  <c:pt idx="2">
                    <c:v>28.098604948916179</c:v>
                  </c:pt>
                </c:numCache>
              </c:numRef>
            </c:plus>
            <c:minus>
              <c:numRef>
                <c:f>'Dose Avg Freezing'!$N$43:$P$43</c:f>
                <c:numCache>
                  <c:formatCode>General</c:formatCode>
                  <c:ptCount val="3"/>
                  <c:pt idx="0">
                    <c:v>18.08606954553273</c:v>
                  </c:pt>
                  <c:pt idx="1">
                    <c:v>28.566939224605399</c:v>
                  </c:pt>
                  <c:pt idx="2">
                    <c:v>28.098604948916179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('Dose Avg Freezing'!$N$42,'Dose Avg Freezing'!$O$42,'Dose Avg Freezing'!$P$42)</c:f>
              <c:numCache>
                <c:formatCode>General</c:formatCode>
                <c:ptCount val="3"/>
                <c:pt idx="0">
                  <c:v>77.727532695313997</c:v>
                </c:pt>
                <c:pt idx="1">
                  <c:v>100.62790429740005</c:v>
                </c:pt>
                <c:pt idx="2">
                  <c:v>98.510092467298136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45-4975-B2EE-D578E03E4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655616"/>
        <c:axId val="945850176"/>
      </c:barChart>
      <c:catAx>
        <c:axId val="121365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50176"/>
        <c:crosses val="autoZero"/>
        <c:auto val="1"/>
        <c:lblAlgn val="ctr"/>
        <c:lblOffset val="100"/>
        <c:noMultiLvlLbl val="0"/>
      </c:catAx>
      <c:valAx>
        <c:axId val="94585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65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'Dose Avg Freezing'!$R$36</c:f>
              <c:strCache>
                <c:ptCount val="1"/>
                <c:pt idx="0">
                  <c:v>0 mg/kg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Avg Freezing'!$S$37:$U$37</c:f>
                <c:numCache>
                  <c:formatCode>General</c:formatCode>
                  <c:ptCount val="3"/>
                  <c:pt idx="0">
                    <c:v>12.272237313276698</c:v>
                  </c:pt>
                  <c:pt idx="1">
                    <c:v>4.8077206869392759</c:v>
                  </c:pt>
                  <c:pt idx="2">
                    <c:v>20.653137506098801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'Dose Avg Freezing'!$S$35:$U$35</c:f>
              <c:strCache>
                <c:ptCount val="3"/>
                <c:pt idx="0">
                  <c:v>Extinction</c:v>
                </c:pt>
                <c:pt idx="1">
                  <c:v>Retention</c:v>
                </c:pt>
                <c:pt idx="2">
                  <c:v>Renewal</c:v>
                </c:pt>
              </c:strCache>
            </c:strRef>
          </c:cat>
          <c:val>
            <c:numRef>
              <c:f>('Dose Avg Freezing'!$S$36,'Dose Avg Freezing'!$T$36,'Dose Avg Freezing'!$U$36)</c:f>
              <c:numCache>
                <c:formatCode>General</c:formatCode>
                <c:ptCount val="3"/>
                <c:pt idx="0">
                  <c:v>100</c:v>
                </c:pt>
                <c:pt idx="1">
                  <c:v>99.999999999999986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E-4AFC-8C36-D22383D70064}"/>
            </c:ext>
          </c:extLst>
        </c:ser>
        <c:ser>
          <c:idx val="1"/>
          <c:order val="1"/>
          <c:tx>
            <c:strRef>
              <c:f>'Dose Avg Freezing'!$R$38</c:f>
              <c:strCache>
                <c:ptCount val="1"/>
                <c:pt idx="0">
                  <c:v>0.5 mg/kg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Avg Freezing'!$S$39:$U$39</c:f>
                <c:numCache>
                  <c:formatCode>General</c:formatCode>
                  <c:ptCount val="3"/>
                  <c:pt idx="0">
                    <c:v>14.092652321169396</c:v>
                  </c:pt>
                  <c:pt idx="1">
                    <c:v>12.944704005411534</c:v>
                  </c:pt>
                  <c:pt idx="2">
                    <c:v>8.3436967848331811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'Dose Avg Freezing'!$S$35:$U$35</c:f>
              <c:strCache>
                <c:ptCount val="3"/>
                <c:pt idx="0">
                  <c:v>Extinction</c:v>
                </c:pt>
                <c:pt idx="1">
                  <c:v>Retention</c:v>
                </c:pt>
                <c:pt idx="2">
                  <c:v>Renewal</c:v>
                </c:pt>
              </c:strCache>
            </c:strRef>
          </c:cat>
          <c:val>
            <c:numRef>
              <c:f>('Dose Avg Freezing'!$S$38,'Dose Avg Freezing'!$T$38,'Dose Avg Freezing'!$U$38)</c:f>
              <c:numCache>
                <c:formatCode>General</c:formatCode>
                <c:ptCount val="3"/>
                <c:pt idx="0">
                  <c:v>42.275368317772767</c:v>
                </c:pt>
                <c:pt idx="1">
                  <c:v>59.563365504207226</c:v>
                </c:pt>
                <c:pt idx="2">
                  <c:v>32.843187564728176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E-4AFC-8C36-D22383D70064}"/>
            </c:ext>
          </c:extLst>
        </c:ser>
        <c:ser>
          <c:idx val="2"/>
          <c:order val="2"/>
          <c:tx>
            <c:strRef>
              <c:f>'Dose Avg Freezing'!$R$40</c:f>
              <c:strCache>
                <c:ptCount val="1"/>
                <c:pt idx="0">
                  <c:v>1 mg/kg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Avg Freezing'!$S$41:$U$41</c:f>
                <c:numCache>
                  <c:formatCode>General</c:formatCode>
                  <c:ptCount val="3"/>
                  <c:pt idx="0">
                    <c:v>3.3195755522455341</c:v>
                  </c:pt>
                  <c:pt idx="1">
                    <c:v>3.6423327501251128</c:v>
                  </c:pt>
                  <c:pt idx="2">
                    <c:v>6.5721805773262041</c:v>
                  </c:pt>
                </c:numCache>
              </c:numRef>
            </c:plus>
            <c:minus>
              <c:numRef>
                <c:f>'Dose Avg Freezing'!$S$41:$U$41</c:f>
                <c:numCache>
                  <c:formatCode>General</c:formatCode>
                  <c:ptCount val="3"/>
                  <c:pt idx="0">
                    <c:v>3.3195755522455341</c:v>
                  </c:pt>
                  <c:pt idx="1">
                    <c:v>3.6423327501251128</c:v>
                  </c:pt>
                  <c:pt idx="2">
                    <c:v>6.5721805773262041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'Dose Avg Freezing'!$S$35:$U$35</c:f>
              <c:strCache>
                <c:ptCount val="3"/>
                <c:pt idx="0">
                  <c:v>Extinction</c:v>
                </c:pt>
                <c:pt idx="1">
                  <c:v>Retention</c:v>
                </c:pt>
                <c:pt idx="2">
                  <c:v>Renewal</c:v>
                </c:pt>
              </c:strCache>
            </c:strRef>
          </c:cat>
          <c:val>
            <c:numRef>
              <c:f>('Dose Avg Freezing'!$S$40,'Dose Avg Freezing'!$T$40,'Dose Avg Freezing'!$U$40)</c:f>
              <c:numCache>
                <c:formatCode>General</c:formatCode>
                <c:ptCount val="3"/>
                <c:pt idx="0">
                  <c:v>53.080378359318708</c:v>
                </c:pt>
                <c:pt idx="1">
                  <c:v>53.708683356610308</c:v>
                </c:pt>
                <c:pt idx="2">
                  <c:v>35.683296168092639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E-4AFC-8C36-D22383D70064}"/>
            </c:ext>
          </c:extLst>
        </c:ser>
        <c:ser>
          <c:idx val="3"/>
          <c:order val="3"/>
          <c:tx>
            <c:strRef>
              <c:f>'Dose Avg Freezing'!$R$42</c:f>
              <c:strCache>
                <c:ptCount val="1"/>
                <c:pt idx="0">
                  <c:v>2 mg/kg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Avg Freezing'!$S$43:$U$43</c:f>
                <c:numCache>
                  <c:formatCode>General</c:formatCode>
                  <c:ptCount val="3"/>
                  <c:pt idx="0">
                    <c:v>13.178898909918985</c:v>
                  </c:pt>
                  <c:pt idx="1">
                    <c:v>17.782413812197703</c:v>
                  </c:pt>
                  <c:pt idx="2">
                    <c:v>19.890306783614879</c:v>
                  </c:pt>
                </c:numCache>
              </c:numRef>
            </c:plus>
            <c:minus>
              <c:numRef>
                <c:f>'Dose Avg Freezing'!$S$43:$U$43</c:f>
                <c:numCache>
                  <c:formatCode>General</c:formatCode>
                  <c:ptCount val="3"/>
                  <c:pt idx="0">
                    <c:v>13.178898909918985</c:v>
                  </c:pt>
                  <c:pt idx="1">
                    <c:v>17.782413812197703</c:v>
                  </c:pt>
                  <c:pt idx="2">
                    <c:v>19.890306783614879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'Dose Avg Freezing'!$S$35:$U$35</c:f>
              <c:strCache>
                <c:ptCount val="3"/>
                <c:pt idx="0">
                  <c:v>Extinction</c:v>
                </c:pt>
                <c:pt idx="1">
                  <c:v>Retention</c:v>
                </c:pt>
                <c:pt idx="2">
                  <c:v>Renewal</c:v>
                </c:pt>
              </c:strCache>
            </c:strRef>
          </c:cat>
          <c:val>
            <c:numRef>
              <c:f>('Dose Avg Freezing'!$S$42,'Dose Avg Freezing'!$T$42,'Dose Avg Freezing'!$U$42)</c:f>
              <c:numCache>
                <c:formatCode>General</c:formatCode>
                <c:ptCount val="3"/>
                <c:pt idx="0">
                  <c:v>57.479648622545177</c:v>
                </c:pt>
                <c:pt idx="1">
                  <c:v>61.742368971435312</c:v>
                </c:pt>
                <c:pt idx="2">
                  <c:v>73.130930499444858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2E-4AFC-8C36-D22383D70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687632"/>
        <c:axId val="1070964992"/>
      </c:barChart>
      <c:catAx>
        <c:axId val="12136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64992"/>
        <c:crosses val="autoZero"/>
        <c:auto val="1"/>
        <c:lblAlgn val="ctr"/>
        <c:lblOffset val="100"/>
        <c:noMultiLvlLbl val="0"/>
      </c:catAx>
      <c:valAx>
        <c:axId val="107096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68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'Dose Avg Freezing'!$C$40</c:f>
              <c:strCache>
                <c:ptCount val="1"/>
                <c:pt idx="0">
                  <c:v>0 mg/kg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Avg Freezing'!$E$41:$G$41</c:f>
                <c:numCache>
                  <c:formatCode>General</c:formatCode>
                  <c:ptCount val="3"/>
                  <c:pt idx="0">
                    <c:v>13.329592865100771</c:v>
                  </c:pt>
                  <c:pt idx="1">
                    <c:v>16.044240940630537</c:v>
                  </c:pt>
                  <c:pt idx="2">
                    <c:v>15.367050796788687</c:v>
                  </c:pt>
                </c:numCache>
              </c:numRef>
            </c:plus>
            <c:minus>
              <c:numRef>
                <c:f>'Dose Avg Freezing'!$E$41:$G$41</c:f>
                <c:numCache>
                  <c:formatCode>General</c:formatCode>
                  <c:ptCount val="3"/>
                  <c:pt idx="0">
                    <c:v>13.329592865100771</c:v>
                  </c:pt>
                  <c:pt idx="1">
                    <c:v>16.044240940630537</c:v>
                  </c:pt>
                  <c:pt idx="2">
                    <c:v>15.367050796788687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('Dose Avg Freezing'!$E$39,'Dose Avg Freezing'!$F$39,'Dose Avg Freezing'!$G$39)</c:f>
              <c:strCache>
                <c:ptCount val="3"/>
                <c:pt idx="0">
                  <c:v>Extinction</c:v>
                </c:pt>
                <c:pt idx="1">
                  <c:v>Retention</c:v>
                </c:pt>
                <c:pt idx="2">
                  <c:v>Renewal</c:v>
                </c:pt>
              </c:strCache>
            </c:strRef>
          </c:cat>
          <c:val>
            <c:numRef>
              <c:f>('Dose Avg Freezing'!$E$40,'Dose Avg Freezing'!$F$40,'Dose Avg Freezing'!$G$40)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F-4494-9237-9304C0DBC708}"/>
            </c:ext>
          </c:extLst>
        </c:ser>
        <c:ser>
          <c:idx val="1"/>
          <c:order val="1"/>
          <c:tx>
            <c:strRef>
              <c:f>'Dose Avg Freezing'!$C$42</c:f>
              <c:strCache>
                <c:ptCount val="1"/>
                <c:pt idx="0">
                  <c:v>0.5 mg/kg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Avg Freezing'!$E$43:$G$43</c:f>
                <c:numCache>
                  <c:formatCode>General</c:formatCode>
                  <c:ptCount val="3"/>
                  <c:pt idx="0">
                    <c:v>14.109343518375001</c:v>
                  </c:pt>
                  <c:pt idx="1">
                    <c:v>8.5894402960457974</c:v>
                  </c:pt>
                  <c:pt idx="2">
                    <c:v>12.876933424561251</c:v>
                  </c:pt>
                </c:numCache>
              </c:numRef>
            </c:plus>
            <c:minus>
              <c:numRef>
                <c:f>'Dose Avg Freezing'!$E$43:$G$43</c:f>
                <c:numCache>
                  <c:formatCode>General</c:formatCode>
                  <c:ptCount val="3"/>
                  <c:pt idx="0">
                    <c:v>14.109343518375001</c:v>
                  </c:pt>
                  <c:pt idx="1">
                    <c:v>8.5894402960457974</c:v>
                  </c:pt>
                  <c:pt idx="2">
                    <c:v>12.876933424561251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('Dose Avg Freezing'!$E$42,'Dose Avg Freezing'!$F$42,'Dose Avg Freezing'!$G$42)</c:f>
              <c:numCache>
                <c:formatCode>General</c:formatCode>
                <c:ptCount val="3"/>
                <c:pt idx="0">
                  <c:v>65.346906520058113</c:v>
                </c:pt>
                <c:pt idx="1">
                  <c:v>81.19802479088986</c:v>
                </c:pt>
                <c:pt idx="2">
                  <c:v>63.570197479911542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F-4494-9237-9304C0DBC708}"/>
            </c:ext>
          </c:extLst>
        </c:ser>
        <c:ser>
          <c:idx val="2"/>
          <c:order val="2"/>
          <c:tx>
            <c:strRef>
              <c:f>'Dose Avg Freezing'!$C$44</c:f>
              <c:strCache>
                <c:ptCount val="1"/>
                <c:pt idx="0">
                  <c:v>1 mg/kg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Avg Freezing'!$E$45:$G$45</c:f>
                <c:numCache>
                  <c:formatCode>General</c:formatCode>
                  <c:ptCount val="3"/>
                  <c:pt idx="0">
                    <c:v>3.6858181332086501</c:v>
                  </c:pt>
                  <c:pt idx="1">
                    <c:v>9.6759365942758286</c:v>
                  </c:pt>
                  <c:pt idx="2">
                    <c:v>6.1389718512472875</c:v>
                  </c:pt>
                </c:numCache>
              </c:numRef>
            </c:plus>
            <c:minus>
              <c:numRef>
                <c:f>'Dose Avg Freezing'!$E$45:$G$45</c:f>
                <c:numCache>
                  <c:formatCode>General</c:formatCode>
                  <c:ptCount val="3"/>
                  <c:pt idx="0">
                    <c:v>3.6858181332086501</c:v>
                  </c:pt>
                  <c:pt idx="1">
                    <c:v>9.6759365942758286</c:v>
                  </c:pt>
                  <c:pt idx="2">
                    <c:v>6.1389718512472875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('Dose Avg Freezing'!$E$44,'Dose Avg Freezing'!$F$44,'Dose Avg Freezing'!$G$44)</c:f>
              <c:numCache>
                <c:formatCode>General</c:formatCode>
                <c:ptCount val="3"/>
                <c:pt idx="0">
                  <c:v>54.319145501049427</c:v>
                </c:pt>
                <c:pt idx="1">
                  <c:v>52.47485639423563</c:v>
                </c:pt>
                <c:pt idx="2">
                  <c:v>35.488398466228389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F-4494-9237-9304C0DBC708}"/>
            </c:ext>
          </c:extLst>
        </c:ser>
        <c:ser>
          <c:idx val="3"/>
          <c:order val="3"/>
          <c:tx>
            <c:strRef>
              <c:f>'Dose Avg Freezing'!$C$46</c:f>
              <c:strCache>
                <c:ptCount val="1"/>
                <c:pt idx="0">
                  <c:v>2 mg/kg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Avg Freezing'!$E$47:$G$47</c:f>
                <c:numCache>
                  <c:formatCode>General</c:formatCode>
                  <c:ptCount val="3"/>
                  <c:pt idx="0">
                    <c:v>10.126553861037728</c:v>
                  </c:pt>
                  <c:pt idx="1">
                    <c:v>14.847056390625953</c:v>
                  </c:pt>
                  <c:pt idx="2">
                    <c:v>15.276717237491495</c:v>
                  </c:pt>
                </c:numCache>
              </c:numRef>
            </c:plus>
            <c:minus>
              <c:numRef>
                <c:f>'Dose Avg Freezing'!$E$47:$G$47</c:f>
                <c:numCache>
                  <c:formatCode>General</c:formatCode>
                  <c:ptCount val="3"/>
                  <c:pt idx="0">
                    <c:v>10.126553861037728</c:v>
                  </c:pt>
                  <c:pt idx="1">
                    <c:v>14.847056390625953</c:v>
                  </c:pt>
                  <c:pt idx="2">
                    <c:v>15.276717237491495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('Dose Avg Freezing'!$E$46,'Dose Avg Freezing'!$F$46,'Dose Avg Freezing'!$G$46)</c:f>
              <c:numCache>
                <c:formatCode>General</c:formatCode>
                <c:ptCount val="3"/>
                <c:pt idx="0">
                  <c:v>66.504592846885274</c:v>
                </c:pt>
                <c:pt idx="1">
                  <c:v>78.068729214955169</c:v>
                </c:pt>
                <c:pt idx="2">
                  <c:v>83.239110053165504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F-4494-9237-9304C0DB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14259888"/>
        <c:axId val="1157286608"/>
      </c:barChart>
      <c:catAx>
        <c:axId val="121425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7286608"/>
        <c:crosses val="autoZero"/>
        <c:auto val="1"/>
        <c:lblAlgn val="ctr"/>
        <c:lblOffset val="100"/>
        <c:noMultiLvlLbl val="0"/>
      </c:catAx>
      <c:valAx>
        <c:axId val="1157286608"/>
        <c:scaling>
          <c:orientation val="minMax"/>
          <c:max val="1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</a:t>
                </a:r>
                <a:r>
                  <a:rPr lang="en-US"/>
                  <a:t>reezing (% control)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4259888"/>
        <c:crosses val="autoZero"/>
        <c:crossBetween val="between"/>
        <c:majorUnit val="50"/>
        <c:minorUnit val="25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622178477690289"/>
          <c:y val="2.7777777777777776E-2"/>
          <c:w val="0.15711154855643045"/>
          <c:h val="0.258324584426946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'Dose Avg Freezing data points'!$K$18</c:f>
              <c:strCache>
                <c:ptCount val="1"/>
                <c:pt idx="0">
                  <c:v>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Avg Freezing data points'!$C$2:$C$5</c:f>
              <c:numCache>
                <c:formatCode>General</c:formatCode>
                <c:ptCount val="4"/>
                <c:pt idx="0">
                  <c:v>0</c:v>
                </c:pt>
                <c:pt idx="1">
                  <c:v>-0.2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'Dose Avg Freezing data points'!$E$2:$E$5</c:f>
              <c:numCache>
                <c:formatCode>General</c:formatCode>
                <c:ptCount val="4"/>
                <c:pt idx="0">
                  <c:v>94.129483442808194</c:v>
                </c:pt>
                <c:pt idx="1">
                  <c:v>151.6113627286864</c:v>
                </c:pt>
                <c:pt idx="2">
                  <c:v>72.513447141898141</c:v>
                </c:pt>
                <c:pt idx="3">
                  <c:v>38.323972026545881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C-4A2A-9E98-C0933C2048FB}"/>
            </c:ext>
          </c:extLst>
        </c:ser>
        <c:ser>
          <c:idx val="1"/>
          <c:order val="1"/>
          <c:tx>
            <c:strRef>
              <c:f>'Dose Avg Freezing data points'!$L$18</c:f>
              <c:strCache>
                <c:ptCount val="1"/>
                <c:pt idx="0">
                  <c:v>M0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'Dose Avg Freezing data points'!$C$6:$C$9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-0.2</c:v>
                </c:pt>
              </c:numCache>
            </c:numRef>
          </c:xVal>
          <c:yVal>
            <c:numRef>
              <c:f>'Dose Avg Freezing data points'!$E$6:$E$9</c:f>
              <c:numCache>
                <c:formatCode>General</c:formatCode>
                <c:ptCount val="4"/>
                <c:pt idx="0">
                  <c:v>86.076663579276541</c:v>
                </c:pt>
                <c:pt idx="1">
                  <c:v>149.65899917575177</c:v>
                </c:pt>
                <c:pt idx="2">
                  <c:v>105.05102691127861</c:v>
                </c:pt>
                <c:pt idx="3">
                  <c:v>102.63504499375441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4C-4A2A-9E98-C0933C204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07391"/>
        <c:axId val="115214995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'Dose Avg Freezing data points'!$K$19</c15:sqref>
                        </c15:formulaRef>
                      </c:ext>
                    </c:extLst>
                    <c:strCache>
                      <c:ptCount val="1"/>
                      <c:pt idx="0">
                        <c:v>F0.5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'Dose Avg Freezing data points'!$C$10:$C$13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'Dose Avg Freezing data points'!$E$10:$E$13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52.658072958711109</c:v>
                      </c:pt>
                      <c:pt idx="1">
                        <c:v>100.97227297060749</c:v>
                      </c:pt>
                      <c:pt idx="2">
                        <c:v>45.441397653016992</c:v>
                      </c:pt>
                      <c:pt idx="3">
                        <c:v>136.24533704953134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84C-4A2A-9E98-C0933C2048F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points'!$L$19</c15:sqref>
                        </c15:formulaRef>
                      </c:ext>
                    </c:extLst>
                    <c:strCache>
                      <c:ptCount val="1"/>
                      <c:pt idx="0">
                        <c:v>M0.5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points'!$C$14:$C$17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points'!$E$14:$E$17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34.685723511467245</c:v>
                      </c:pt>
                      <c:pt idx="1">
                        <c:v>78.645173899373745</c:v>
                      </c:pt>
                      <c:pt idx="2">
                        <c:v>8.9718990848295839</c:v>
                      </c:pt>
                      <c:pt idx="3">
                        <c:v>65.155375032927438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4C-4A2A-9E98-C0933C2048F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points'!$K$20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points'!$C$18:$C$21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0.99</c:v>
                      </c:pt>
                      <c:pt idx="1">
                        <c:v>1</c:v>
                      </c:pt>
                      <c:pt idx="2">
                        <c:v>1.02</c:v>
                      </c:pt>
                      <c:pt idx="3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points'!$E$18:$E$21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45.668448289047689</c:v>
                      </c:pt>
                      <c:pt idx="1">
                        <c:v>65.969766236414785</c:v>
                      </c:pt>
                      <c:pt idx="2">
                        <c:v>50.229854779364899</c:v>
                      </c:pt>
                      <c:pt idx="3">
                        <c:v>37.315160218553231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84C-4A2A-9E98-C0933C2048F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points'!$L$20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points'!$C$22:$C$25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0.96</c:v>
                      </c:pt>
                      <c:pt idx="1">
                        <c:v>0.96</c:v>
                      </c:pt>
                      <c:pt idx="2">
                        <c:v>1.04</c:v>
                      </c:pt>
                      <c:pt idx="3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points'!$E$22:$E$25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53.023801228724629</c:v>
                      </c:pt>
                      <c:pt idx="1">
                        <c:v>69.175666833782273</c:v>
                      </c:pt>
                      <c:pt idx="2">
                        <c:v>54.168571501406312</c:v>
                      </c:pt>
                      <c:pt idx="3">
                        <c:v>59.001894921101581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4C-4A2A-9E98-C0933C2048F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points'!$K$21</c15:sqref>
                        </c15:formulaRef>
                      </c:ext>
                    </c:extLst>
                    <c:strCache>
                      <c:ptCount val="1"/>
                      <c:pt idx="0">
                        <c:v>F2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points'!$C$26:$C$29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1.99</c:v>
                      </c:pt>
                      <c:pt idx="2">
                        <c:v>2.1</c:v>
                      </c:pt>
                      <c:pt idx="3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points'!$E$26:$E$29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95.30688374701532</c:v>
                      </c:pt>
                      <c:pt idx="1">
                        <c:v>81.454075779849248</c:v>
                      </c:pt>
                      <c:pt idx="2">
                        <c:v>78.177476780843421</c:v>
                      </c:pt>
                      <c:pt idx="3">
                        <c:v>22.221051468776285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4C-4A2A-9E98-C0933C2048F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points'!$L$21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points'!$C$30:$C$33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2.0099999999999998</c:v>
                      </c:pt>
                      <c:pt idx="1">
                        <c:v>2</c:v>
                      </c:pt>
                      <c:pt idx="2">
                        <c:v>1.9</c:v>
                      </c:pt>
                      <c:pt idx="3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points'!$E$30:$E$33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44.549510124656919</c:v>
                      </c:pt>
                      <c:pt idx="1">
                        <c:v>59.912816634518165</c:v>
                      </c:pt>
                      <c:pt idx="2">
                        <c:v>44.261278179516147</c:v>
                      </c:pt>
                      <c:pt idx="3">
                        <c:v>106.15365005990667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84C-4A2A-9E98-C0933C2048FB}"/>
                  </c:ext>
                </c:extLst>
              </c15:ser>
            </c15:filteredScatterSeries>
          </c:ext>
        </c:extLst>
      </c:scatterChart>
      <c:valAx>
        <c:axId val="1317507391"/>
        <c:scaling>
          <c:orientation val="minMax"/>
          <c:max val="1"/>
          <c:min val="-0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149951"/>
        <c:crosses val="autoZero"/>
        <c:crossBetween val="midCat"/>
      </c:valAx>
      <c:valAx>
        <c:axId val="11521499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0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'Dose Avg Freezing data points'!$K$19</c:f>
              <c:strCache>
                <c:ptCount val="1"/>
                <c:pt idx="0">
                  <c:v>F0.5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'Dose Avg Freezing data points'!$C$10:$C$13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  <c:extLst xmlns:c15="http://schemas.microsoft.com/office/drawing/2012/chart"/>
            </c:numRef>
          </c:xVal>
          <c:yVal>
            <c:numRef>
              <c:f>'Dose Avg Freezing data points'!$E$10:$E$13</c:f>
              <c:numCache>
                <c:formatCode>General</c:formatCode>
                <c:ptCount val="4"/>
                <c:pt idx="0">
                  <c:v>52.658072958711109</c:v>
                </c:pt>
                <c:pt idx="1">
                  <c:v>100.97227297060749</c:v>
                </c:pt>
                <c:pt idx="2">
                  <c:v>45.441397653016992</c:v>
                </c:pt>
                <c:pt idx="3">
                  <c:v>136.24533704953134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D37C-4A5C-BAC1-B1EC7280898C}"/>
            </c:ext>
          </c:extLst>
        </c:ser>
        <c:ser>
          <c:idx val="3"/>
          <c:order val="3"/>
          <c:tx>
            <c:strRef>
              <c:f>'Dose Avg Freezing data points'!$L$19</c:f>
              <c:strCache>
                <c:ptCount val="1"/>
                <c:pt idx="0">
                  <c:v>M0.5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'Dose Avg Freezing data points'!$C$14:$C$17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  <c:extLst xmlns:c15="http://schemas.microsoft.com/office/drawing/2012/chart"/>
            </c:numRef>
          </c:xVal>
          <c:yVal>
            <c:numRef>
              <c:f>'Dose Avg Freezing data points'!$E$14:$E$17</c:f>
              <c:numCache>
                <c:formatCode>General</c:formatCode>
                <c:ptCount val="4"/>
                <c:pt idx="0">
                  <c:v>34.685723511467245</c:v>
                </c:pt>
                <c:pt idx="1">
                  <c:v>78.645173899373745</c:v>
                </c:pt>
                <c:pt idx="2">
                  <c:v>8.9718990848295839</c:v>
                </c:pt>
                <c:pt idx="3">
                  <c:v>65.155375032927438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D37C-4A5C-BAC1-B1EC7280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07391"/>
        <c:axId val="1152149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'Dose Avg Freezing data points'!$K$18</c15:sqref>
                        </c15:formulaRef>
                      </c:ext>
                    </c:extLst>
                    <c:strCache>
                      <c:ptCount val="1"/>
                      <c:pt idx="0">
                        <c:v>F0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'Dose Avg Freezing data points'!$C$2:$C$5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-0.2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'Dose Avg Freezing data points'!$E$2:$E$5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94.129483442808194</c:v>
                      </c:pt>
                      <c:pt idx="1">
                        <c:v>151.6113627286864</c:v>
                      </c:pt>
                      <c:pt idx="2">
                        <c:v>72.513447141898141</c:v>
                      </c:pt>
                      <c:pt idx="3">
                        <c:v>38.323972026545881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37C-4A5C-BAC1-B1EC728089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points'!$L$18</c15:sqref>
                        </c15:formulaRef>
                      </c:ext>
                    </c:extLst>
                    <c:strCache>
                      <c:ptCount val="1"/>
                      <c:pt idx="0">
                        <c:v>M0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points'!$C$6:$C$9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-0.2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points'!$E$6:$E$9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86.076663579276541</c:v>
                      </c:pt>
                      <c:pt idx="1">
                        <c:v>149.65899917575177</c:v>
                      </c:pt>
                      <c:pt idx="2">
                        <c:v>105.05102691127861</c:v>
                      </c:pt>
                      <c:pt idx="3">
                        <c:v>102.63504499375441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37C-4A5C-BAC1-B1EC7280898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points'!$K$20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points'!$C$18:$C$21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0.99</c:v>
                      </c:pt>
                      <c:pt idx="1">
                        <c:v>1</c:v>
                      </c:pt>
                      <c:pt idx="2">
                        <c:v>1.02</c:v>
                      </c:pt>
                      <c:pt idx="3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points'!$E$18:$E$21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45.668448289047689</c:v>
                      </c:pt>
                      <c:pt idx="1">
                        <c:v>65.969766236414785</c:v>
                      </c:pt>
                      <c:pt idx="2">
                        <c:v>50.229854779364899</c:v>
                      </c:pt>
                      <c:pt idx="3">
                        <c:v>37.315160218553231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7C-4A5C-BAC1-B1EC7280898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points'!$L$20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points'!$C$22:$C$25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0.96</c:v>
                      </c:pt>
                      <c:pt idx="1">
                        <c:v>0.96</c:v>
                      </c:pt>
                      <c:pt idx="2">
                        <c:v>1.04</c:v>
                      </c:pt>
                      <c:pt idx="3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points'!$E$22:$E$25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53.023801228724629</c:v>
                      </c:pt>
                      <c:pt idx="1">
                        <c:v>69.175666833782273</c:v>
                      </c:pt>
                      <c:pt idx="2">
                        <c:v>54.168571501406312</c:v>
                      </c:pt>
                      <c:pt idx="3">
                        <c:v>59.001894921101581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7C-4A5C-BAC1-B1EC7280898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points'!$K$21</c15:sqref>
                        </c15:formulaRef>
                      </c:ext>
                    </c:extLst>
                    <c:strCache>
                      <c:ptCount val="1"/>
                      <c:pt idx="0">
                        <c:v>F2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points'!$C$26:$C$29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1.99</c:v>
                      </c:pt>
                      <c:pt idx="2">
                        <c:v>2.1</c:v>
                      </c:pt>
                      <c:pt idx="3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points'!$E$26:$E$29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95.30688374701532</c:v>
                      </c:pt>
                      <c:pt idx="1">
                        <c:v>81.454075779849248</c:v>
                      </c:pt>
                      <c:pt idx="2">
                        <c:v>78.177476780843421</c:v>
                      </c:pt>
                      <c:pt idx="3">
                        <c:v>22.221051468776285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37C-4A5C-BAC1-B1EC7280898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points'!$L$21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points'!$C$30:$C$33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2.0099999999999998</c:v>
                      </c:pt>
                      <c:pt idx="1">
                        <c:v>2</c:v>
                      </c:pt>
                      <c:pt idx="2">
                        <c:v>1.9</c:v>
                      </c:pt>
                      <c:pt idx="3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points'!$E$30:$E$33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44.549510124656919</c:v>
                      </c:pt>
                      <c:pt idx="1">
                        <c:v>59.912816634518165</c:v>
                      </c:pt>
                      <c:pt idx="2">
                        <c:v>44.261278179516147</c:v>
                      </c:pt>
                      <c:pt idx="3">
                        <c:v>106.15365005990667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7C-4A5C-BAC1-B1EC7280898C}"/>
                  </c:ext>
                </c:extLst>
              </c15:ser>
            </c15:filteredScatterSeries>
          </c:ext>
        </c:extLst>
      </c:scatterChart>
      <c:valAx>
        <c:axId val="1317507391"/>
        <c:scaling>
          <c:orientation val="minMax"/>
          <c:max val="1"/>
          <c:min val="-0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149951"/>
        <c:crosses val="autoZero"/>
        <c:crossBetween val="midCat"/>
      </c:valAx>
      <c:valAx>
        <c:axId val="11521499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0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'Dose Avg Freezing data points'!$K$20</c:f>
              <c:strCache>
                <c:ptCount val="1"/>
                <c:pt idx="0">
                  <c:v>F1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'Dose Avg Freezing data points'!$C$18:$C$21</c:f>
              <c:numCache>
                <c:formatCode>General</c:formatCode>
                <c:ptCount val="4"/>
                <c:pt idx="0">
                  <c:v>0.99</c:v>
                </c:pt>
                <c:pt idx="1">
                  <c:v>1</c:v>
                </c:pt>
                <c:pt idx="2">
                  <c:v>1.02</c:v>
                </c:pt>
                <c:pt idx="3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'Dose Avg Freezing data points'!$E$18:$E$21</c:f>
              <c:numCache>
                <c:formatCode>General</c:formatCode>
                <c:ptCount val="4"/>
                <c:pt idx="0">
                  <c:v>45.668448289047689</c:v>
                </c:pt>
                <c:pt idx="1">
                  <c:v>65.969766236414785</c:v>
                </c:pt>
                <c:pt idx="2">
                  <c:v>50.229854779364899</c:v>
                </c:pt>
                <c:pt idx="3">
                  <c:v>37.315160218553231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171B-4C7F-AC8F-206947160E0D}"/>
            </c:ext>
          </c:extLst>
        </c:ser>
        <c:ser>
          <c:idx val="5"/>
          <c:order val="5"/>
          <c:tx>
            <c:strRef>
              <c:f>'Dose Avg Freezing data points'!$L$20</c:f>
              <c:strCache>
                <c:ptCount val="1"/>
                <c:pt idx="0">
                  <c:v>M1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'Dose Avg Freezing data points'!$C$22:$C$25</c:f>
              <c:numCache>
                <c:formatCode>General</c:formatCode>
                <c:ptCount val="4"/>
                <c:pt idx="0">
                  <c:v>0.96</c:v>
                </c:pt>
                <c:pt idx="1">
                  <c:v>0.96</c:v>
                </c:pt>
                <c:pt idx="2">
                  <c:v>1.04</c:v>
                </c:pt>
                <c:pt idx="3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'Dose Avg Freezing data points'!$E$22:$E$25</c:f>
              <c:numCache>
                <c:formatCode>General</c:formatCode>
                <c:ptCount val="4"/>
                <c:pt idx="0">
                  <c:v>53.023801228724629</c:v>
                </c:pt>
                <c:pt idx="1">
                  <c:v>69.175666833782273</c:v>
                </c:pt>
                <c:pt idx="2">
                  <c:v>54.168571501406312</c:v>
                </c:pt>
                <c:pt idx="3">
                  <c:v>59.001894921101581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171B-4C7F-AC8F-206947160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07391"/>
        <c:axId val="1152149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'Dose Avg Freezing data points'!$K$18</c15:sqref>
                        </c15:formulaRef>
                      </c:ext>
                    </c:extLst>
                    <c:strCache>
                      <c:ptCount val="1"/>
                      <c:pt idx="0">
                        <c:v>F0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'Dose Avg Freezing data points'!$C$2:$C$5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-0.2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'Dose Avg Freezing data points'!$E$2:$E$5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94.129483442808194</c:v>
                      </c:pt>
                      <c:pt idx="1">
                        <c:v>151.6113627286864</c:v>
                      </c:pt>
                      <c:pt idx="2">
                        <c:v>72.513447141898141</c:v>
                      </c:pt>
                      <c:pt idx="3">
                        <c:v>38.323972026545881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71B-4C7F-AC8F-206947160E0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points'!$L$18</c15:sqref>
                        </c15:formulaRef>
                      </c:ext>
                    </c:extLst>
                    <c:strCache>
                      <c:ptCount val="1"/>
                      <c:pt idx="0">
                        <c:v>M0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points'!$C$6:$C$9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-0.2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points'!$E$6:$E$9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86.076663579276541</c:v>
                      </c:pt>
                      <c:pt idx="1">
                        <c:v>149.65899917575177</c:v>
                      </c:pt>
                      <c:pt idx="2">
                        <c:v>105.05102691127861</c:v>
                      </c:pt>
                      <c:pt idx="3">
                        <c:v>102.63504499375441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1B-4C7F-AC8F-206947160E0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points'!$K$19</c15:sqref>
                        </c15:formulaRef>
                      </c:ext>
                    </c:extLst>
                    <c:strCache>
                      <c:ptCount val="1"/>
                      <c:pt idx="0">
                        <c:v>F0.5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points'!$C$10:$C$13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points'!$E$10:$E$13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52.658072958711109</c:v>
                      </c:pt>
                      <c:pt idx="1">
                        <c:v>100.97227297060749</c:v>
                      </c:pt>
                      <c:pt idx="2">
                        <c:v>45.441397653016992</c:v>
                      </c:pt>
                      <c:pt idx="3">
                        <c:v>136.24533704953134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71B-4C7F-AC8F-206947160E0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points'!$L$19</c15:sqref>
                        </c15:formulaRef>
                      </c:ext>
                    </c:extLst>
                    <c:strCache>
                      <c:ptCount val="1"/>
                      <c:pt idx="0">
                        <c:v>M0.5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points'!$C$14:$C$17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points'!$E$14:$E$17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34.685723511467245</c:v>
                      </c:pt>
                      <c:pt idx="1">
                        <c:v>78.645173899373745</c:v>
                      </c:pt>
                      <c:pt idx="2">
                        <c:v>8.9718990848295839</c:v>
                      </c:pt>
                      <c:pt idx="3">
                        <c:v>65.155375032927438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1B-4C7F-AC8F-206947160E0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points'!$K$21</c15:sqref>
                        </c15:formulaRef>
                      </c:ext>
                    </c:extLst>
                    <c:strCache>
                      <c:ptCount val="1"/>
                      <c:pt idx="0">
                        <c:v>F2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points'!$C$26:$C$29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1.99</c:v>
                      </c:pt>
                      <c:pt idx="2">
                        <c:v>2.1</c:v>
                      </c:pt>
                      <c:pt idx="3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points'!$E$26:$E$29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95.30688374701532</c:v>
                      </c:pt>
                      <c:pt idx="1">
                        <c:v>81.454075779849248</c:v>
                      </c:pt>
                      <c:pt idx="2">
                        <c:v>78.177476780843421</c:v>
                      </c:pt>
                      <c:pt idx="3">
                        <c:v>22.221051468776285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1B-4C7F-AC8F-206947160E0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points'!$L$21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points'!$C$30:$C$33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2.0099999999999998</c:v>
                      </c:pt>
                      <c:pt idx="1">
                        <c:v>2</c:v>
                      </c:pt>
                      <c:pt idx="2">
                        <c:v>1.9</c:v>
                      </c:pt>
                      <c:pt idx="3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points'!$E$30:$E$33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44.549510124656919</c:v>
                      </c:pt>
                      <c:pt idx="1">
                        <c:v>59.912816634518165</c:v>
                      </c:pt>
                      <c:pt idx="2">
                        <c:v>44.261278179516147</c:v>
                      </c:pt>
                      <c:pt idx="3">
                        <c:v>106.15365005990667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71B-4C7F-AC8F-206947160E0D}"/>
                  </c:ext>
                </c:extLst>
              </c15:ser>
            </c15:filteredScatterSeries>
          </c:ext>
        </c:extLst>
      </c:scatterChart>
      <c:valAx>
        <c:axId val="1317507391"/>
        <c:scaling>
          <c:orientation val="minMax"/>
          <c:max val="1"/>
          <c:min val="-0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149951"/>
        <c:crosses val="autoZero"/>
        <c:crossBetween val="midCat"/>
      </c:valAx>
      <c:valAx>
        <c:axId val="1152149951"/>
        <c:scaling>
          <c:orientation val="minMax"/>
          <c:max val="16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07391"/>
        <c:crosses val="autoZero"/>
        <c:crossBetween val="midCat"/>
        <c:majorUnit val="40"/>
        <c:min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'Dose Avg Freezing data points'!$K$21</c:f>
              <c:strCache>
                <c:ptCount val="1"/>
                <c:pt idx="0">
                  <c:v>F2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'Dose Avg Freezing data points'!$C$26:$C$29</c:f>
              <c:numCache>
                <c:formatCode>General</c:formatCode>
                <c:ptCount val="4"/>
                <c:pt idx="0">
                  <c:v>2</c:v>
                </c:pt>
                <c:pt idx="1">
                  <c:v>1.99</c:v>
                </c:pt>
                <c:pt idx="2">
                  <c:v>2.1</c:v>
                </c:pt>
                <c:pt idx="3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'Dose Avg Freezing data points'!$E$26:$E$29</c:f>
              <c:numCache>
                <c:formatCode>General</c:formatCode>
                <c:ptCount val="4"/>
                <c:pt idx="0">
                  <c:v>95.30688374701532</c:v>
                </c:pt>
                <c:pt idx="1">
                  <c:v>81.454075779849248</c:v>
                </c:pt>
                <c:pt idx="2">
                  <c:v>78.177476780843421</c:v>
                </c:pt>
                <c:pt idx="3">
                  <c:v>22.221051468776285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6D04-4167-B91D-70879FA09016}"/>
            </c:ext>
          </c:extLst>
        </c:ser>
        <c:ser>
          <c:idx val="7"/>
          <c:order val="7"/>
          <c:tx>
            <c:strRef>
              <c:f>'Dose Avg Freezing data points'!$L$21</c:f>
              <c:strCache>
                <c:ptCount val="1"/>
                <c:pt idx="0">
                  <c:v>M2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'Dose Avg Freezing data points'!$C$30:$C$33</c:f>
              <c:numCache>
                <c:formatCode>General</c:formatCode>
                <c:ptCount val="4"/>
                <c:pt idx="0">
                  <c:v>2.0099999999999998</c:v>
                </c:pt>
                <c:pt idx="1">
                  <c:v>2</c:v>
                </c:pt>
                <c:pt idx="2">
                  <c:v>1.9</c:v>
                </c:pt>
                <c:pt idx="3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'Dose Avg Freezing data points'!$E$30:$E$33</c:f>
              <c:numCache>
                <c:formatCode>General</c:formatCode>
                <c:ptCount val="4"/>
                <c:pt idx="0">
                  <c:v>44.549510124656919</c:v>
                </c:pt>
                <c:pt idx="1">
                  <c:v>59.912816634518165</c:v>
                </c:pt>
                <c:pt idx="2">
                  <c:v>44.261278179516147</c:v>
                </c:pt>
                <c:pt idx="3">
                  <c:v>106.15365005990667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6D04-4167-B91D-70879FA0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07391"/>
        <c:axId val="1152149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'Dose Avg Freezing data points'!$K$18</c15:sqref>
                        </c15:formulaRef>
                      </c:ext>
                    </c:extLst>
                    <c:strCache>
                      <c:ptCount val="1"/>
                      <c:pt idx="0">
                        <c:v>F0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'Dose Avg Freezing data points'!$C$2:$C$5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-0.2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'Dose Avg Freezing data points'!$E$2:$E$5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94.129483442808194</c:v>
                      </c:pt>
                      <c:pt idx="1">
                        <c:v>151.6113627286864</c:v>
                      </c:pt>
                      <c:pt idx="2">
                        <c:v>72.513447141898141</c:v>
                      </c:pt>
                      <c:pt idx="3">
                        <c:v>38.323972026545881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04-4167-B91D-70879FA0901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points'!$L$18</c15:sqref>
                        </c15:formulaRef>
                      </c:ext>
                    </c:extLst>
                    <c:strCache>
                      <c:ptCount val="1"/>
                      <c:pt idx="0">
                        <c:v>M0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points'!$C$6:$C$9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-0.2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points'!$E$6:$E$9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86.076663579276541</c:v>
                      </c:pt>
                      <c:pt idx="1">
                        <c:v>149.65899917575177</c:v>
                      </c:pt>
                      <c:pt idx="2">
                        <c:v>105.05102691127861</c:v>
                      </c:pt>
                      <c:pt idx="3">
                        <c:v>102.63504499375441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D04-4167-B91D-70879FA0901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points'!$K$19</c15:sqref>
                        </c15:formulaRef>
                      </c:ext>
                    </c:extLst>
                    <c:strCache>
                      <c:ptCount val="1"/>
                      <c:pt idx="0">
                        <c:v>F0.5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points'!$C$10:$C$13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points'!$E$10:$E$13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52.658072958711109</c:v>
                      </c:pt>
                      <c:pt idx="1">
                        <c:v>100.97227297060749</c:v>
                      </c:pt>
                      <c:pt idx="2">
                        <c:v>45.441397653016992</c:v>
                      </c:pt>
                      <c:pt idx="3">
                        <c:v>136.24533704953134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D04-4167-B91D-70879FA0901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points'!$L$19</c15:sqref>
                        </c15:formulaRef>
                      </c:ext>
                    </c:extLst>
                    <c:strCache>
                      <c:ptCount val="1"/>
                      <c:pt idx="0">
                        <c:v>M0.5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points'!$C$14:$C$17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points'!$E$14:$E$17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34.685723511467245</c:v>
                      </c:pt>
                      <c:pt idx="1">
                        <c:v>78.645173899373745</c:v>
                      </c:pt>
                      <c:pt idx="2">
                        <c:v>8.9718990848295839</c:v>
                      </c:pt>
                      <c:pt idx="3">
                        <c:v>65.155375032927438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D04-4167-B91D-70879FA0901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points'!$K$20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points'!$C$18:$C$21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0.99</c:v>
                      </c:pt>
                      <c:pt idx="1">
                        <c:v>1</c:v>
                      </c:pt>
                      <c:pt idx="2">
                        <c:v>1.02</c:v>
                      </c:pt>
                      <c:pt idx="3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points'!$E$18:$E$21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45.668448289047689</c:v>
                      </c:pt>
                      <c:pt idx="1">
                        <c:v>65.969766236414785</c:v>
                      </c:pt>
                      <c:pt idx="2">
                        <c:v>50.229854779364899</c:v>
                      </c:pt>
                      <c:pt idx="3">
                        <c:v>37.315160218553231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D04-4167-B91D-70879FA0901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points'!$L$20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points'!$C$22:$C$25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0.96</c:v>
                      </c:pt>
                      <c:pt idx="1">
                        <c:v>0.96</c:v>
                      </c:pt>
                      <c:pt idx="2">
                        <c:v>1.04</c:v>
                      </c:pt>
                      <c:pt idx="3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points'!$E$22:$E$25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53.023801228724629</c:v>
                      </c:pt>
                      <c:pt idx="1">
                        <c:v>69.175666833782273</c:v>
                      </c:pt>
                      <c:pt idx="2">
                        <c:v>54.168571501406312</c:v>
                      </c:pt>
                      <c:pt idx="3">
                        <c:v>59.001894921101581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D04-4167-B91D-70879FA09016}"/>
                  </c:ext>
                </c:extLst>
              </c15:ser>
            </c15:filteredScatterSeries>
          </c:ext>
        </c:extLst>
      </c:scatterChart>
      <c:valAx>
        <c:axId val="1317507391"/>
        <c:scaling>
          <c:orientation val="minMax"/>
          <c:max val="2.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149951"/>
        <c:crosses val="autoZero"/>
        <c:crossBetween val="midCat"/>
      </c:valAx>
      <c:valAx>
        <c:axId val="1152149951"/>
        <c:scaling>
          <c:orientation val="minMax"/>
          <c:max val="16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07391"/>
        <c:crosses val="autoZero"/>
        <c:crossBetween val="midCat"/>
        <c:majorUnit val="40"/>
        <c:min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'Dose Avg Freezing data points'!$K$18</c:f>
              <c:strCache>
                <c:ptCount val="1"/>
                <c:pt idx="0">
                  <c:v>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'Dose Avg Freezing data points'!$N$1:$N$4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0</c:v>
                </c:pt>
              </c:numCache>
            </c:numRef>
          </c:xVal>
          <c:yVal>
            <c:numRef>
              <c:f>'Dose Avg Freezing data points'!$P$1:$P$4</c:f>
              <c:numCache>
                <c:formatCode>General</c:formatCode>
                <c:ptCount val="4"/>
                <c:pt idx="0">
                  <c:v>39.410662098155804</c:v>
                </c:pt>
                <c:pt idx="1">
                  <c:v>166.68829990930169</c:v>
                </c:pt>
                <c:pt idx="2">
                  <c:v>99.756928348281775</c:v>
                </c:pt>
                <c:pt idx="3">
                  <c:v>30.029628136652232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18-4A7E-B1E2-10532ADBFFB3}"/>
            </c:ext>
          </c:extLst>
        </c:ser>
        <c:ser>
          <c:idx val="1"/>
          <c:order val="1"/>
          <c:tx>
            <c:strRef>
              <c:f>'Dose Avg Freezing data points'!$L$18</c:f>
              <c:strCache>
                <c:ptCount val="1"/>
                <c:pt idx="0">
                  <c:v>M0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'Dose Avg Freezing data points'!$N$5:$N$8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-5.0000000000000001E-3</c:v>
                </c:pt>
              </c:numCache>
            </c:numRef>
          </c:xVal>
          <c:yVal>
            <c:numRef>
              <c:f>'Dose Avg Freezing data points'!$P$5:$P$8</c:f>
              <c:numCache>
                <c:formatCode>General</c:formatCode>
                <c:ptCount val="4"/>
                <c:pt idx="0">
                  <c:v>123.2208001612416</c:v>
                </c:pt>
                <c:pt idx="1">
                  <c:v>114.22997077496726</c:v>
                </c:pt>
                <c:pt idx="2">
                  <c:v>125.65877254862443</c:v>
                </c:pt>
                <c:pt idx="3">
                  <c:v>101.00493802277539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18-4A7E-B1E2-10532ADBF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71135"/>
        <c:axId val="123933443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'Dose Avg Freezing data points'!$K$19</c15:sqref>
                        </c15:formulaRef>
                      </c:ext>
                    </c:extLst>
                    <c:strCache>
                      <c:ptCount val="1"/>
                      <c:pt idx="0">
                        <c:v>F0.5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'Dose Avg Freezing data points'!$N$9:$N$12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'Dose Avg Freezing data points'!$P$9:$P$12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103.94598407739599</c:v>
                      </c:pt>
                      <c:pt idx="1">
                        <c:v>96.673989720850585</c:v>
                      </c:pt>
                      <c:pt idx="2">
                        <c:v>90.253350801169034</c:v>
                      </c:pt>
                      <c:pt idx="3">
                        <c:v>82.26866874937015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418-4A7E-B1E2-10532ADBFFB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points'!$L$19</c15:sqref>
                        </c15:formulaRef>
                      </c:ext>
                    </c:extLst>
                    <c:strCache>
                      <c:ptCount val="1"/>
                      <c:pt idx="0">
                        <c:v>M0.5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4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points'!$N$13:$N$16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points'!$P$13:$P$16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107.7835332056838</c:v>
                      </c:pt>
                      <c:pt idx="1">
                        <c:v>69.330645973999822</c:v>
                      </c:pt>
                      <c:pt idx="2">
                        <c:v>34.579864960193504</c:v>
                      </c:pt>
                      <c:pt idx="3">
                        <c:v>64.74816083845613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418-4A7E-B1E2-10532ADBFFB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points'!$K$20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points'!$N$17:$N$20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0.95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1.05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points'!$P$17:$P$20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9.8163861735362303</c:v>
                      </c:pt>
                      <c:pt idx="1">
                        <c:v>80.591756525244406</c:v>
                      </c:pt>
                      <c:pt idx="2">
                        <c:v>69.408041922805623</c:v>
                      </c:pt>
                      <c:pt idx="3">
                        <c:v>10.712889247203467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418-4A7E-B1E2-10532ADBFFB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points'!$L$20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points'!$N$21:$N$24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0.95</c:v>
                      </c:pt>
                      <c:pt idx="1">
                        <c:v>1.05</c:v>
                      </c:pt>
                      <c:pt idx="2">
                        <c:v>1.05</c:v>
                      </c:pt>
                      <c:pt idx="3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points'!$P$21:$P$24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62.987403003124065</c:v>
                      </c:pt>
                      <c:pt idx="1">
                        <c:v>72.910208606268284</c:v>
                      </c:pt>
                      <c:pt idx="2">
                        <c:v>61.058953945379436</c:v>
                      </c:pt>
                      <c:pt idx="3">
                        <c:v>52.313211730323495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418-4A7E-B1E2-10532ADBFFB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points'!$K$21</c15:sqref>
                        </c15:formulaRef>
                      </c:ext>
                    </c:extLst>
                    <c:strCache>
                      <c:ptCount val="1"/>
                      <c:pt idx="0">
                        <c:v>F2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60000"/>
                      </a:schemeClr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points'!$N$25:$N$28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2.1</c:v>
                      </c:pt>
                      <c:pt idx="1">
                        <c:v>2</c:v>
                      </c:pt>
                      <c:pt idx="2">
                        <c:v>1.9</c:v>
                      </c:pt>
                      <c:pt idx="3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points'!$P$25:$P$28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94.697168195102307</c:v>
                      </c:pt>
                      <c:pt idx="1">
                        <c:v>130.39604958177972</c:v>
                      </c:pt>
                      <c:pt idx="2">
                        <c:v>95.954852363196622</c:v>
                      </c:pt>
                      <c:pt idx="3">
                        <c:v>16.946487957270989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418-4A7E-B1E2-10532ADBFFB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points'!$L$21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635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points'!$N$29:$N$32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points'!$P$29:$P$32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56.579663408243484</c:v>
                      </c:pt>
                      <c:pt idx="1">
                        <c:v>24.50871712183816</c:v>
                      </c:pt>
                      <c:pt idx="2">
                        <c:v>83.671470321475354</c:v>
                      </c:pt>
                      <c:pt idx="3">
                        <c:v>121.79542477073468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418-4A7E-B1E2-10532ADBFFB3}"/>
                  </c:ext>
                </c:extLst>
              </c15:ser>
            </c15:filteredScatterSeries>
          </c:ext>
        </c:extLst>
      </c:scatterChart>
      <c:valAx>
        <c:axId val="1483771135"/>
        <c:scaling>
          <c:orientation val="minMax"/>
          <c:max val="0.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9334431"/>
        <c:crosses val="autoZero"/>
        <c:crossBetween val="midCat"/>
      </c:valAx>
      <c:valAx>
        <c:axId val="123933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83771135"/>
        <c:crosses val="autoZero"/>
        <c:crossBetween val="midCat"/>
        <c:majorUnit val="40"/>
        <c:min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Extinction (Context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'Dose Summary (all tones)'!$B$37</c:f>
              <c:strCache>
                <c:ptCount val="1"/>
                <c:pt idx="0">
                  <c:v>Vehicle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(all tones)'!$J$38:$Y$38</c:f>
                <c:numCache>
                  <c:formatCode>General</c:formatCode>
                  <c:ptCount val="16"/>
                  <c:pt idx="0">
                    <c:v>6.3334361442156464</c:v>
                  </c:pt>
                  <c:pt idx="1">
                    <c:v>8.4958491440568462</c:v>
                  </c:pt>
                  <c:pt idx="2">
                    <c:v>7.7678854535608908</c:v>
                  </c:pt>
                  <c:pt idx="3">
                    <c:v>7.5654573910447969</c:v>
                  </c:pt>
                  <c:pt idx="4">
                    <c:v>8.8922481163370595</c:v>
                  </c:pt>
                  <c:pt idx="5">
                    <c:v>11.028315989824945</c:v>
                  </c:pt>
                  <c:pt idx="6">
                    <c:v>9.4964567522952681</c:v>
                  </c:pt>
                  <c:pt idx="7">
                    <c:v>10.808858428886662</c:v>
                  </c:pt>
                  <c:pt idx="8">
                    <c:v>8.7193984141887455</c:v>
                  </c:pt>
                  <c:pt idx="9">
                    <c:v>7.9126606844438161</c:v>
                  </c:pt>
                  <c:pt idx="10">
                    <c:v>9.4949308726702029</c:v>
                  </c:pt>
                  <c:pt idx="11">
                    <c:v>11.950166307494881</c:v>
                  </c:pt>
                  <c:pt idx="12">
                    <c:v>11.763761394335454</c:v>
                  </c:pt>
                  <c:pt idx="13">
                    <c:v>11.308757342605269</c:v>
                  </c:pt>
                  <c:pt idx="14">
                    <c:v>13.58133697625164</c:v>
                  </c:pt>
                  <c:pt idx="15">
                    <c:v>11.801096943187098</c:v>
                  </c:pt>
                </c:numCache>
              </c:numRef>
            </c:plus>
            <c:minus>
              <c:numRef>
                <c:f>'Dose Summary (all tones)'!$J$38:$Y$38</c:f>
                <c:numCache>
                  <c:formatCode>General</c:formatCode>
                  <c:ptCount val="16"/>
                  <c:pt idx="0">
                    <c:v>6.3334361442156464</c:v>
                  </c:pt>
                  <c:pt idx="1">
                    <c:v>8.4958491440568462</c:v>
                  </c:pt>
                  <c:pt idx="2">
                    <c:v>7.7678854535608908</c:v>
                  </c:pt>
                  <c:pt idx="3">
                    <c:v>7.5654573910447969</c:v>
                  </c:pt>
                  <c:pt idx="4">
                    <c:v>8.8922481163370595</c:v>
                  </c:pt>
                  <c:pt idx="5">
                    <c:v>11.028315989824945</c:v>
                  </c:pt>
                  <c:pt idx="6">
                    <c:v>9.4964567522952681</c:v>
                  </c:pt>
                  <c:pt idx="7">
                    <c:v>10.808858428886662</c:v>
                  </c:pt>
                  <c:pt idx="8">
                    <c:v>8.7193984141887455</c:v>
                  </c:pt>
                  <c:pt idx="9">
                    <c:v>7.9126606844438161</c:v>
                  </c:pt>
                  <c:pt idx="10">
                    <c:v>9.4949308726702029</c:v>
                  </c:pt>
                  <c:pt idx="11">
                    <c:v>11.950166307494881</c:v>
                  </c:pt>
                  <c:pt idx="12">
                    <c:v>11.763761394335454</c:v>
                  </c:pt>
                  <c:pt idx="13">
                    <c:v>11.308757342605269</c:v>
                  </c:pt>
                  <c:pt idx="14">
                    <c:v>13.58133697625164</c:v>
                  </c:pt>
                  <c:pt idx="15">
                    <c:v>11.801096943187098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'Dose Summary (all tones)'!$J$35:$Y$35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'Dose Summary (all tones)'!$J$37:$Y$37</c:f>
              <c:numCache>
                <c:formatCode>General</c:formatCode>
                <c:ptCount val="16"/>
                <c:pt idx="0">
                  <c:v>25.462499999999999</c:v>
                </c:pt>
                <c:pt idx="1">
                  <c:v>62.527499999999996</c:v>
                </c:pt>
                <c:pt idx="2">
                  <c:v>65.958749999999995</c:v>
                </c:pt>
                <c:pt idx="3">
                  <c:v>42.082499999999996</c:v>
                </c:pt>
                <c:pt idx="4">
                  <c:v>55.418750000000003</c:v>
                </c:pt>
                <c:pt idx="5">
                  <c:v>47.945</c:v>
                </c:pt>
                <c:pt idx="6">
                  <c:v>54.641249999999992</c:v>
                </c:pt>
                <c:pt idx="7">
                  <c:v>50.722500000000004</c:v>
                </c:pt>
                <c:pt idx="8">
                  <c:v>60.501249999999999</c:v>
                </c:pt>
                <c:pt idx="9">
                  <c:v>48.707499999999996</c:v>
                </c:pt>
                <c:pt idx="10">
                  <c:v>48.361249999999998</c:v>
                </c:pt>
                <c:pt idx="11">
                  <c:v>42.416249999999991</c:v>
                </c:pt>
                <c:pt idx="12">
                  <c:v>37.179999999999993</c:v>
                </c:pt>
                <c:pt idx="13">
                  <c:v>36.056249999999999</c:v>
                </c:pt>
                <c:pt idx="14">
                  <c:v>44.486249999999998</c:v>
                </c:pt>
                <c:pt idx="15">
                  <c:v>38.513750000000009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5-442A-86F9-7A64CBA1D259}"/>
            </c:ext>
          </c:extLst>
        </c:ser>
        <c:ser>
          <c:idx val="1"/>
          <c:order val="1"/>
          <c:tx>
            <c:strRef>
              <c:f>'Dose Summary (all tones)'!$B$41</c:f>
              <c:strCache>
                <c:ptCount val="1"/>
                <c:pt idx="0">
                  <c:v>Psilocybin (1mg/kg)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(all tones)'!$J$42:$Y$42</c:f>
                <c:numCache>
                  <c:formatCode>General</c:formatCode>
                  <c:ptCount val="16"/>
                  <c:pt idx="0">
                    <c:v>5.5629860742680259</c:v>
                  </c:pt>
                  <c:pt idx="1">
                    <c:v>7.9448121971645298</c:v>
                  </c:pt>
                  <c:pt idx="2">
                    <c:v>8.4947019202727656</c:v>
                  </c:pt>
                  <c:pt idx="3">
                    <c:v>5.2372985811935013</c:v>
                  </c:pt>
                  <c:pt idx="4">
                    <c:v>6.6974978670076011</c:v>
                  </c:pt>
                  <c:pt idx="5">
                    <c:v>4.1182104296474664</c:v>
                  </c:pt>
                  <c:pt idx="6">
                    <c:v>4.46582896540097</c:v>
                  </c:pt>
                  <c:pt idx="7">
                    <c:v>4.1040706871784174</c:v>
                  </c:pt>
                  <c:pt idx="8">
                    <c:v>6.3076284420136846</c:v>
                  </c:pt>
                  <c:pt idx="9">
                    <c:v>5.5749147975552056</c:v>
                  </c:pt>
                  <c:pt idx="10">
                    <c:v>4.6829679043163575</c:v>
                  </c:pt>
                  <c:pt idx="11">
                    <c:v>5.8724147617422719</c:v>
                  </c:pt>
                  <c:pt idx="12">
                    <c:v>5.1580574104986479</c:v>
                  </c:pt>
                  <c:pt idx="13">
                    <c:v>5.5086310321362317</c:v>
                  </c:pt>
                  <c:pt idx="14">
                    <c:v>7.7050794934250986</c:v>
                  </c:pt>
                  <c:pt idx="15">
                    <c:v>5.5491479397419976</c:v>
                  </c:pt>
                </c:numCache>
              </c:numRef>
            </c:plus>
            <c:minus>
              <c:numRef>
                <c:f>'Dose Summary (all tones)'!$J$42:$Y$42</c:f>
                <c:numCache>
                  <c:formatCode>General</c:formatCode>
                  <c:ptCount val="16"/>
                  <c:pt idx="0">
                    <c:v>5.5629860742680259</c:v>
                  </c:pt>
                  <c:pt idx="1">
                    <c:v>7.9448121971645298</c:v>
                  </c:pt>
                  <c:pt idx="2">
                    <c:v>8.4947019202727656</c:v>
                  </c:pt>
                  <c:pt idx="3">
                    <c:v>5.2372985811935013</c:v>
                  </c:pt>
                  <c:pt idx="4">
                    <c:v>6.6974978670076011</c:v>
                  </c:pt>
                  <c:pt idx="5">
                    <c:v>4.1182104296474664</c:v>
                  </c:pt>
                  <c:pt idx="6">
                    <c:v>4.46582896540097</c:v>
                  </c:pt>
                  <c:pt idx="7">
                    <c:v>4.1040706871784174</c:v>
                  </c:pt>
                  <c:pt idx="8">
                    <c:v>6.3076284420136846</c:v>
                  </c:pt>
                  <c:pt idx="9">
                    <c:v>5.5749147975552056</c:v>
                  </c:pt>
                  <c:pt idx="10">
                    <c:v>4.6829679043163575</c:v>
                  </c:pt>
                  <c:pt idx="11">
                    <c:v>5.8724147617422719</c:v>
                  </c:pt>
                  <c:pt idx="12">
                    <c:v>5.1580574104986479</c:v>
                  </c:pt>
                  <c:pt idx="13">
                    <c:v>5.5086310321362317</c:v>
                  </c:pt>
                  <c:pt idx="14">
                    <c:v>7.7050794934250986</c:v>
                  </c:pt>
                  <c:pt idx="15">
                    <c:v>5.5491479397419976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'Dose Summary (all tones)'!$J$35:$Y$35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'Dose Summary (all tones)'!$J$41:$Y$41</c:f>
              <c:numCache>
                <c:formatCode>General</c:formatCode>
                <c:ptCount val="16"/>
                <c:pt idx="0">
                  <c:v>27.72625</c:v>
                </c:pt>
                <c:pt idx="1">
                  <c:v>47.888750000000002</c:v>
                </c:pt>
                <c:pt idx="2">
                  <c:v>40.414999999999992</c:v>
                </c:pt>
                <c:pt idx="3">
                  <c:v>37.54</c:v>
                </c:pt>
                <c:pt idx="4">
                  <c:v>34.557500000000005</c:v>
                </c:pt>
                <c:pt idx="5">
                  <c:v>30.64</c:v>
                </c:pt>
                <c:pt idx="6">
                  <c:v>22.126249999999999</c:v>
                </c:pt>
                <c:pt idx="7">
                  <c:v>21.443750000000001</c:v>
                </c:pt>
                <c:pt idx="8">
                  <c:v>18.858750000000001</c:v>
                </c:pt>
                <c:pt idx="9">
                  <c:v>20</c:v>
                </c:pt>
                <c:pt idx="10">
                  <c:v>20.5825</c:v>
                </c:pt>
                <c:pt idx="11">
                  <c:v>23.181250000000002</c:v>
                </c:pt>
                <c:pt idx="12">
                  <c:v>23.2925</c:v>
                </c:pt>
                <c:pt idx="13">
                  <c:v>21.501249999999999</c:v>
                </c:pt>
                <c:pt idx="14">
                  <c:v>18.805</c:v>
                </c:pt>
                <c:pt idx="15">
                  <c:v>18.695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5-442A-86F9-7A64CBA1D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413439"/>
        <c:axId val="1900018607"/>
      </c:lineChart>
      <c:catAx>
        <c:axId val="193741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Tone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0018607"/>
        <c:crosses val="autoZero"/>
        <c:auto val="1"/>
        <c:lblAlgn val="ctr"/>
        <c:lblOffset val="100"/>
        <c:noMultiLvlLbl val="0"/>
      </c:catAx>
      <c:valAx>
        <c:axId val="1900018607"/>
        <c:scaling>
          <c:orientation val="minMax"/>
          <c:max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Freezing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7413439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'Dose Avg Freezing data points'!$K$19</c:f>
              <c:strCache>
                <c:ptCount val="1"/>
                <c:pt idx="0">
                  <c:v>F0.5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'Dose Avg Freezing data points'!$N$9:$N$12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  <c:extLst xmlns:c15="http://schemas.microsoft.com/office/drawing/2012/chart"/>
            </c:numRef>
          </c:xVal>
          <c:yVal>
            <c:numRef>
              <c:f>'Dose Avg Freezing data points'!$P$9:$P$12</c:f>
              <c:numCache>
                <c:formatCode>General</c:formatCode>
                <c:ptCount val="4"/>
                <c:pt idx="0">
                  <c:v>103.94598407739599</c:v>
                </c:pt>
                <c:pt idx="1">
                  <c:v>96.673989720850585</c:v>
                </c:pt>
                <c:pt idx="2">
                  <c:v>90.253350801169034</c:v>
                </c:pt>
                <c:pt idx="3">
                  <c:v>82.26866874937015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D4E9-4A1D-87C3-3C8538B9CA12}"/>
            </c:ext>
          </c:extLst>
        </c:ser>
        <c:ser>
          <c:idx val="3"/>
          <c:order val="3"/>
          <c:tx>
            <c:strRef>
              <c:f>'Dose Avg Freezing data points'!$L$19</c:f>
              <c:strCache>
                <c:ptCount val="1"/>
                <c:pt idx="0">
                  <c:v>M0.5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'Dose Avg Freezing data points'!$N$13:$N$16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  <c:extLst xmlns:c15="http://schemas.microsoft.com/office/drawing/2012/chart"/>
            </c:numRef>
          </c:xVal>
          <c:yVal>
            <c:numRef>
              <c:f>'Dose Avg Freezing data points'!$P$13:$P$16</c:f>
              <c:numCache>
                <c:formatCode>General</c:formatCode>
                <c:ptCount val="4"/>
                <c:pt idx="0">
                  <c:v>107.7835332056838</c:v>
                </c:pt>
                <c:pt idx="1">
                  <c:v>69.330645973999822</c:v>
                </c:pt>
                <c:pt idx="2">
                  <c:v>34.579864960193504</c:v>
                </c:pt>
                <c:pt idx="3">
                  <c:v>64.74816083845613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D4E9-4A1D-87C3-3C8538B9C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71135"/>
        <c:axId val="12393344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'Dose Avg Freezing data points'!$K$18</c15:sqref>
                        </c15:formulaRef>
                      </c:ext>
                    </c:extLst>
                    <c:strCache>
                      <c:ptCount val="1"/>
                      <c:pt idx="0">
                        <c:v>F0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'Dose Avg Freezing data points'!$N$1:$N$4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5.0000000000000001E-3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'Dose Avg Freezing data points'!$P$1:$P$4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39.410662098155804</c:v>
                      </c:pt>
                      <c:pt idx="1">
                        <c:v>166.68829990930169</c:v>
                      </c:pt>
                      <c:pt idx="2">
                        <c:v>99.756928348281775</c:v>
                      </c:pt>
                      <c:pt idx="3">
                        <c:v>30.029628136652232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4E9-4A1D-87C3-3C8538B9CA1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points'!$L$18</c15:sqref>
                        </c15:formulaRef>
                      </c:ext>
                    </c:extLst>
                    <c:strCache>
                      <c:ptCount val="1"/>
                      <c:pt idx="0">
                        <c:v>M0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2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points'!$N$5:$N$8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5.0000000000000001E-3</c:v>
                      </c:pt>
                      <c:pt idx="3">
                        <c:v>-5.0000000000000001E-3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points'!$P$5:$P$8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123.2208001612416</c:v>
                      </c:pt>
                      <c:pt idx="1">
                        <c:v>114.22997077496726</c:v>
                      </c:pt>
                      <c:pt idx="2">
                        <c:v>125.65877254862443</c:v>
                      </c:pt>
                      <c:pt idx="3">
                        <c:v>101.00493802277539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4E9-4A1D-87C3-3C8538B9CA1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points'!$K$20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points'!$N$17:$N$20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0.95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1.05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points'!$P$17:$P$20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9.8163861735362303</c:v>
                      </c:pt>
                      <c:pt idx="1">
                        <c:v>80.591756525244406</c:v>
                      </c:pt>
                      <c:pt idx="2">
                        <c:v>69.408041922805623</c:v>
                      </c:pt>
                      <c:pt idx="3">
                        <c:v>10.712889247203467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E9-4A1D-87C3-3C8538B9CA1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points'!$L$20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points'!$N$21:$N$24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0.95</c:v>
                      </c:pt>
                      <c:pt idx="1">
                        <c:v>1.05</c:v>
                      </c:pt>
                      <c:pt idx="2">
                        <c:v>1.05</c:v>
                      </c:pt>
                      <c:pt idx="3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points'!$P$21:$P$24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62.987403003124065</c:v>
                      </c:pt>
                      <c:pt idx="1">
                        <c:v>72.910208606268284</c:v>
                      </c:pt>
                      <c:pt idx="2">
                        <c:v>61.058953945379436</c:v>
                      </c:pt>
                      <c:pt idx="3">
                        <c:v>52.313211730323495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4E9-4A1D-87C3-3C8538B9CA1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points'!$K$21</c15:sqref>
                        </c15:formulaRef>
                      </c:ext>
                    </c:extLst>
                    <c:strCache>
                      <c:ptCount val="1"/>
                      <c:pt idx="0">
                        <c:v>F2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60000"/>
                      </a:schemeClr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points'!$N$25:$N$28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2.1</c:v>
                      </c:pt>
                      <c:pt idx="1">
                        <c:v>2</c:v>
                      </c:pt>
                      <c:pt idx="2">
                        <c:v>1.9</c:v>
                      </c:pt>
                      <c:pt idx="3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points'!$P$25:$P$28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94.697168195102307</c:v>
                      </c:pt>
                      <c:pt idx="1">
                        <c:v>130.39604958177972</c:v>
                      </c:pt>
                      <c:pt idx="2">
                        <c:v>95.954852363196622</c:v>
                      </c:pt>
                      <c:pt idx="3">
                        <c:v>16.946487957270989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4E9-4A1D-87C3-3C8538B9CA1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points'!$L$21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635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points'!$N$29:$N$32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points'!$P$29:$P$32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56.579663408243484</c:v>
                      </c:pt>
                      <c:pt idx="1">
                        <c:v>24.50871712183816</c:v>
                      </c:pt>
                      <c:pt idx="2">
                        <c:v>83.671470321475354</c:v>
                      </c:pt>
                      <c:pt idx="3">
                        <c:v>121.79542477073468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E9-4A1D-87C3-3C8538B9CA12}"/>
                  </c:ext>
                </c:extLst>
              </c15:ser>
            </c15:filteredScatterSeries>
          </c:ext>
        </c:extLst>
      </c:scatterChart>
      <c:valAx>
        <c:axId val="1483771135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9334431"/>
        <c:crosses val="autoZero"/>
        <c:crossBetween val="midCat"/>
      </c:valAx>
      <c:valAx>
        <c:axId val="1239334431"/>
        <c:scaling>
          <c:orientation val="minMax"/>
          <c:max val="1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83771135"/>
        <c:crosses val="autoZero"/>
        <c:crossBetween val="midCat"/>
        <c:majorUnit val="40"/>
        <c:min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'Dose Avg Freezing data points'!$K$20</c:f>
              <c:strCache>
                <c:ptCount val="1"/>
                <c:pt idx="0">
                  <c:v>F1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'Dose Avg Freezing data points'!$N$17:$N$20</c:f>
              <c:numCache>
                <c:formatCode>General</c:formatCode>
                <c:ptCount val="4"/>
                <c:pt idx="0">
                  <c:v>0.95</c:v>
                </c:pt>
                <c:pt idx="1">
                  <c:v>1</c:v>
                </c:pt>
                <c:pt idx="2">
                  <c:v>1</c:v>
                </c:pt>
                <c:pt idx="3">
                  <c:v>1.05</c:v>
                </c:pt>
              </c:numCache>
              <c:extLst xmlns:c15="http://schemas.microsoft.com/office/drawing/2012/chart"/>
            </c:numRef>
          </c:xVal>
          <c:yVal>
            <c:numRef>
              <c:f>'Dose Avg Freezing data points'!$P$17:$P$20</c:f>
              <c:numCache>
                <c:formatCode>General</c:formatCode>
                <c:ptCount val="4"/>
                <c:pt idx="0">
                  <c:v>9.8163861735362303</c:v>
                </c:pt>
                <c:pt idx="1">
                  <c:v>80.591756525244406</c:v>
                </c:pt>
                <c:pt idx="2">
                  <c:v>69.408041922805623</c:v>
                </c:pt>
                <c:pt idx="3">
                  <c:v>10.712889247203467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A4AB-4152-91CA-4C1A59573B80}"/>
            </c:ext>
          </c:extLst>
        </c:ser>
        <c:ser>
          <c:idx val="5"/>
          <c:order val="5"/>
          <c:tx>
            <c:strRef>
              <c:f>'Dose Avg Freezing data points'!$L$20</c:f>
              <c:strCache>
                <c:ptCount val="1"/>
                <c:pt idx="0">
                  <c:v>M1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'Dose Avg Freezing data points'!$N$21:$N$24</c:f>
              <c:numCache>
                <c:formatCode>General</c:formatCode>
                <c:ptCount val="4"/>
                <c:pt idx="0">
                  <c:v>0.95</c:v>
                </c:pt>
                <c:pt idx="1">
                  <c:v>1.05</c:v>
                </c:pt>
                <c:pt idx="2">
                  <c:v>1.05</c:v>
                </c:pt>
                <c:pt idx="3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'Dose Avg Freezing data points'!$P$21:$P$24</c:f>
              <c:numCache>
                <c:formatCode>General</c:formatCode>
                <c:ptCount val="4"/>
                <c:pt idx="0">
                  <c:v>62.987403003124065</c:v>
                </c:pt>
                <c:pt idx="1">
                  <c:v>72.910208606268284</c:v>
                </c:pt>
                <c:pt idx="2">
                  <c:v>61.058953945379436</c:v>
                </c:pt>
                <c:pt idx="3">
                  <c:v>52.313211730323495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A4AB-4152-91CA-4C1A59573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71135"/>
        <c:axId val="12393344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'Dose Avg Freezing data points'!$K$18</c15:sqref>
                        </c15:formulaRef>
                      </c:ext>
                    </c:extLst>
                    <c:strCache>
                      <c:ptCount val="1"/>
                      <c:pt idx="0">
                        <c:v>F0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'Dose Avg Freezing data points'!$N$1:$N$4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5.0000000000000001E-3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'Dose Avg Freezing data points'!$P$1:$P$4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39.410662098155804</c:v>
                      </c:pt>
                      <c:pt idx="1">
                        <c:v>166.68829990930169</c:v>
                      </c:pt>
                      <c:pt idx="2">
                        <c:v>99.756928348281775</c:v>
                      </c:pt>
                      <c:pt idx="3">
                        <c:v>30.029628136652232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4AB-4152-91CA-4C1A59573B8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points'!$L$18</c15:sqref>
                        </c15:formulaRef>
                      </c:ext>
                    </c:extLst>
                    <c:strCache>
                      <c:ptCount val="1"/>
                      <c:pt idx="0">
                        <c:v>M0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2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points'!$N$5:$N$8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5.0000000000000001E-3</c:v>
                      </c:pt>
                      <c:pt idx="3">
                        <c:v>-5.0000000000000001E-3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points'!$P$5:$P$8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123.2208001612416</c:v>
                      </c:pt>
                      <c:pt idx="1">
                        <c:v>114.22997077496726</c:v>
                      </c:pt>
                      <c:pt idx="2">
                        <c:v>125.65877254862443</c:v>
                      </c:pt>
                      <c:pt idx="3">
                        <c:v>101.00493802277539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4AB-4152-91CA-4C1A59573B8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points'!$K$19</c15:sqref>
                        </c15:formulaRef>
                      </c:ext>
                    </c:extLst>
                    <c:strCache>
                      <c:ptCount val="1"/>
                      <c:pt idx="0">
                        <c:v>F0.5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points'!$N$9:$N$12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points'!$P$9:$P$12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103.94598407739599</c:v>
                      </c:pt>
                      <c:pt idx="1">
                        <c:v>96.673989720850585</c:v>
                      </c:pt>
                      <c:pt idx="2">
                        <c:v>90.253350801169034</c:v>
                      </c:pt>
                      <c:pt idx="3">
                        <c:v>82.26866874937015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4AB-4152-91CA-4C1A59573B8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points'!$L$19</c15:sqref>
                        </c15:formulaRef>
                      </c:ext>
                    </c:extLst>
                    <c:strCache>
                      <c:ptCount val="1"/>
                      <c:pt idx="0">
                        <c:v>M0.5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4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points'!$N$13:$N$16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points'!$P$13:$P$16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107.7835332056838</c:v>
                      </c:pt>
                      <c:pt idx="1">
                        <c:v>69.330645973999822</c:v>
                      </c:pt>
                      <c:pt idx="2">
                        <c:v>34.579864960193504</c:v>
                      </c:pt>
                      <c:pt idx="3">
                        <c:v>64.74816083845613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4AB-4152-91CA-4C1A59573B8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points'!$K$21</c15:sqref>
                        </c15:formulaRef>
                      </c:ext>
                    </c:extLst>
                    <c:strCache>
                      <c:ptCount val="1"/>
                      <c:pt idx="0">
                        <c:v>F2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60000"/>
                      </a:schemeClr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points'!$N$25:$N$28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2.1</c:v>
                      </c:pt>
                      <c:pt idx="1">
                        <c:v>2</c:v>
                      </c:pt>
                      <c:pt idx="2">
                        <c:v>1.9</c:v>
                      </c:pt>
                      <c:pt idx="3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points'!$P$25:$P$28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94.697168195102307</c:v>
                      </c:pt>
                      <c:pt idx="1">
                        <c:v>130.39604958177972</c:v>
                      </c:pt>
                      <c:pt idx="2">
                        <c:v>95.954852363196622</c:v>
                      </c:pt>
                      <c:pt idx="3">
                        <c:v>16.946487957270989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4AB-4152-91CA-4C1A59573B8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points'!$L$21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635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points'!$N$29:$N$32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points'!$P$29:$P$32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56.579663408243484</c:v>
                      </c:pt>
                      <c:pt idx="1">
                        <c:v>24.50871712183816</c:v>
                      </c:pt>
                      <c:pt idx="2">
                        <c:v>83.671470321475354</c:v>
                      </c:pt>
                      <c:pt idx="3">
                        <c:v>121.79542477073468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4AB-4152-91CA-4C1A59573B80}"/>
                  </c:ext>
                </c:extLst>
              </c15:ser>
            </c15:filteredScatterSeries>
          </c:ext>
        </c:extLst>
      </c:scatterChart>
      <c:valAx>
        <c:axId val="1483771135"/>
        <c:scaling>
          <c:orientation val="minMax"/>
          <c:max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9334431"/>
        <c:crosses val="autoZero"/>
        <c:crossBetween val="midCat"/>
      </c:valAx>
      <c:valAx>
        <c:axId val="1239334431"/>
        <c:scaling>
          <c:orientation val="minMax"/>
          <c:max val="1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83771135"/>
        <c:crosses val="autoZero"/>
        <c:crossBetween val="midCat"/>
        <c:majorUnit val="40"/>
        <c:min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'Dose Avg Freezing data points'!$K$21</c:f>
              <c:strCache>
                <c:ptCount val="1"/>
                <c:pt idx="0">
                  <c:v>F2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'Dose Avg Freezing data points'!$N$25:$N$28</c:f>
              <c:numCache>
                <c:formatCode>General</c:formatCode>
                <c:ptCount val="4"/>
                <c:pt idx="0">
                  <c:v>2.1</c:v>
                </c:pt>
                <c:pt idx="1">
                  <c:v>2</c:v>
                </c:pt>
                <c:pt idx="2">
                  <c:v>1.9</c:v>
                </c:pt>
                <c:pt idx="3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'Dose Avg Freezing data points'!$P$25:$P$28</c:f>
              <c:numCache>
                <c:formatCode>General</c:formatCode>
                <c:ptCount val="4"/>
                <c:pt idx="0">
                  <c:v>94.697168195102307</c:v>
                </c:pt>
                <c:pt idx="1">
                  <c:v>130.39604958177972</c:v>
                </c:pt>
                <c:pt idx="2">
                  <c:v>95.954852363196622</c:v>
                </c:pt>
                <c:pt idx="3">
                  <c:v>16.946487957270989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22AE-4334-A995-0C8CF4DA8BF9}"/>
            </c:ext>
          </c:extLst>
        </c:ser>
        <c:ser>
          <c:idx val="7"/>
          <c:order val="7"/>
          <c:tx>
            <c:strRef>
              <c:f>'Dose Avg Freezing data points'!$L$21</c:f>
              <c:strCache>
                <c:ptCount val="1"/>
                <c:pt idx="0">
                  <c:v>M2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2">
                  <a:lumMod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'Dose Avg Freezing data points'!$N$29:$N$32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'Dose Avg Freezing data points'!$P$29:$P$32</c:f>
              <c:numCache>
                <c:formatCode>General</c:formatCode>
                <c:ptCount val="4"/>
                <c:pt idx="0">
                  <c:v>56.579663408243484</c:v>
                </c:pt>
                <c:pt idx="1">
                  <c:v>24.50871712183816</c:v>
                </c:pt>
                <c:pt idx="2">
                  <c:v>83.671470321475354</c:v>
                </c:pt>
                <c:pt idx="3">
                  <c:v>121.79542477073468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22AE-4334-A995-0C8CF4DA8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71135"/>
        <c:axId val="12393344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'Dose Avg Freezing data points'!$K$18</c15:sqref>
                        </c15:formulaRef>
                      </c:ext>
                    </c:extLst>
                    <c:strCache>
                      <c:ptCount val="1"/>
                      <c:pt idx="0">
                        <c:v>F0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'Dose Avg Freezing data points'!$N$1:$N$4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5.0000000000000001E-3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'Dose Avg Freezing data points'!$P$1:$P$4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39.410662098155804</c:v>
                      </c:pt>
                      <c:pt idx="1">
                        <c:v>166.68829990930169</c:v>
                      </c:pt>
                      <c:pt idx="2">
                        <c:v>99.756928348281775</c:v>
                      </c:pt>
                      <c:pt idx="3">
                        <c:v>30.029628136652232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2AE-4334-A995-0C8CF4DA8BF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points'!$L$18</c15:sqref>
                        </c15:formulaRef>
                      </c:ext>
                    </c:extLst>
                    <c:strCache>
                      <c:ptCount val="1"/>
                      <c:pt idx="0">
                        <c:v>M0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2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points'!$N$5:$N$8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5.0000000000000001E-3</c:v>
                      </c:pt>
                      <c:pt idx="3">
                        <c:v>-5.0000000000000001E-3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points'!$P$5:$P$8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123.2208001612416</c:v>
                      </c:pt>
                      <c:pt idx="1">
                        <c:v>114.22997077496726</c:v>
                      </c:pt>
                      <c:pt idx="2">
                        <c:v>125.65877254862443</c:v>
                      </c:pt>
                      <c:pt idx="3">
                        <c:v>101.00493802277539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AE-4334-A995-0C8CF4DA8BF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points'!$K$19</c15:sqref>
                        </c15:formulaRef>
                      </c:ext>
                    </c:extLst>
                    <c:strCache>
                      <c:ptCount val="1"/>
                      <c:pt idx="0">
                        <c:v>F0.5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points'!$N$9:$N$12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points'!$P$9:$P$12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103.94598407739599</c:v>
                      </c:pt>
                      <c:pt idx="1">
                        <c:v>96.673989720850585</c:v>
                      </c:pt>
                      <c:pt idx="2">
                        <c:v>90.253350801169034</c:v>
                      </c:pt>
                      <c:pt idx="3">
                        <c:v>82.26866874937015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2AE-4334-A995-0C8CF4DA8BF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points'!$L$19</c15:sqref>
                        </c15:formulaRef>
                      </c:ext>
                    </c:extLst>
                    <c:strCache>
                      <c:ptCount val="1"/>
                      <c:pt idx="0">
                        <c:v>M0.5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4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points'!$N$13:$N$16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points'!$P$13:$P$16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107.7835332056838</c:v>
                      </c:pt>
                      <c:pt idx="1">
                        <c:v>69.330645973999822</c:v>
                      </c:pt>
                      <c:pt idx="2">
                        <c:v>34.579864960193504</c:v>
                      </c:pt>
                      <c:pt idx="3">
                        <c:v>64.74816083845613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AE-4334-A995-0C8CF4DA8BF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points'!$K$20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points'!$N$17:$N$20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0.95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1.05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points'!$P$17:$P$20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9.8163861735362303</c:v>
                      </c:pt>
                      <c:pt idx="1">
                        <c:v>80.591756525244406</c:v>
                      </c:pt>
                      <c:pt idx="2">
                        <c:v>69.408041922805623</c:v>
                      </c:pt>
                      <c:pt idx="3">
                        <c:v>10.712889247203467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2AE-4334-A995-0C8CF4DA8BF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points'!$L$20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points'!$N$21:$N$24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0.95</c:v>
                      </c:pt>
                      <c:pt idx="1">
                        <c:v>1.05</c:v>
                      </c:pt>
                      <c:pt idx="2">
                        <c:v>1.05</c:v>
                      </c:pt>
                      <c:pt idx="3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points'!$P$21:$P$24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62.987403003124065</c:v>
                      </c:pt>
                      <c:pt idx="1">
                        <c:v>72.910208606268284</c:v>
                      </c:pt>
                      <c:pt idx="2">
                        <c:v>61.058953945379436</c:v>
                      </c:pt>
                      <c:pt idx="3">
                        <c:v>52.313211730323495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AE-4334-A995-0C8CF4DA8BF9}"/>
                  </c:ext>
                </c:extLst>
              </c15:ser>
            </c15:filteredScatterSeries>
          </c:ext>
        </c:extLst>
      </c:scatterChart>
      <c:valAx>
        <c:axId val="1483771135"/>
        <c:scaling>
          <c:orientation val="minMax"/>
          <c:max val="3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9334431"/>
        <c:crosses val="autoZero"/>
        <c:crossBetween val="midCat"/>
      </c:valAx>
      <c:valAx>
        <c:axId val="1239334431"/>
        <c:scaling>
          <c:orientation val="minMax"/>
          <c:max val="1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83771135"/>
        <c:crosses val="autoZero"/>
        <c:crossBetween val="midCat"/>
        <c:majorUnit val="40"/>
        <c:min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'Dose Avg Freezing data points'!$K$18</c:f>
              <c:strCache>
                <c:ptCount val="1"/>
                <c:pt idx="0">
                  <c:v>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'Dose Avg Freezing data points'!$Y$1:$Y$4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-0.05</c:v>
                </c:pt>
              </c:numCache>
            </c:numRef>
          </c:xVal>
          <c:yVal>
            <c:numRef>
              <c:f>'Dose Avg Freezing data points'!$Z$1:$Z$4</c:f>
              <c:numCache>
                <c:formatCode>General</c:formatCode>
                <c:ptCount val="4"/>
                <c:pt idx="0">
                  <c:v>56.396984106488226</c:v>
                </c:pt>
                <c:pt idx="1">
                  <c:v>120.21356029260681</c:v>
                </c:pt>
                <c:pt idx="2">
                  <c:v>61.921256659723909</c:v>
                </c:pt>
                <c:pt idx="3">
                  <c:v>80.097460743418864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1-4FE3-9A58-1FD3440D6923}"/>
            </c:ext>
          </c:extLst>
        </c:ser>
        <c:ser>
          <c:idx val="4"/>
          <c:order val="4"/>
          <c:tx>
            <c:strRef>
              <c:f>'Dose Avg Freezing data points'!$L$18</c:f>
              <c:strCache>
                <c:ptCount val="1"/>
                <c:pt idx="0">
                  <c:v>M0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'Dose Avg Freezing data points'!$Y$5:$Y$8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'Dose Avg Freezing data points'!$Z$5:$Z$8</c:f>
              <c:numCache>
                <c:formatCode>General</c:formatCode>
                <c:ptCount val="4"/>
                <c:pt idx="0">
                  <c:v>92.071209220594753</c:v>
                </c:pt>
                <c:pt idx="1">
                  <c:v>190.34038276921001</c:v>
                </c:pt>
                <c:pt idx="2">
                  <c:v>120.01594403866989</c:v>
                </c:pt>
                <c:pt idx="3">
                  <c:v>78.943202169287503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1-4FE3-9A58-1FD3440D6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482943"/>
        <c:axId val="15106564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'Dose Avg Freezing data points'!$K$19</c15:sqref>
                        </c15:formulaRef>
                      </c:ext>
                    </c:extLst>
                    <c:strCache>
                      <c:ptCount val="1"/>
                      <c:pt idx="0">
                        <c:v>F0.5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'Dose Avg Freezing data points'!$Y$9:$Y$12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'Dose Avg Freezing data points'!$Z$9:$Z$12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110.4854510647137</c:v>
                      </c:pt>
                      <c:pt idx="1">
                        <c:v>84.539335178500238</c:v>
                      </c:pt>
                      <c:pt idx="2">
                        <c:v>91.869101688159304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7C1-4FE3-9A58-1FD3440D692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points'!$K$20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points'!$Y$17:$Y$20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1.03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points'!$Z$17:$Z$20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17.767497740325506</c:v>
                      </c:pt>
                      <c:pt idx="1">
                        <c:v>29.242714304160604</c:v>
                      </c:pt>
                      <c:pt idx="2">
                        <c:v>52.152725925343724</c:v>
                      </c:pt>
                      <c:pt idx="3">
                        <c:v>12.975303582356013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C1-4FE3-9A58-1FD3440D692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points'!$K$21</c15:sqref>
                        </c15:formulaRef>
                      </c:ext>
                    </c:extLst>
                    <c:strCache>
                      <c:ptCount val="1"/>
                      <c:pt idx="0">
                        <c:v>F2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points'!$Y$25:$Y$28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1.97</c:v>
                      </c:pt>
                      <c:pt idx="2">
                        <c:v>2</c:v>
                      </c:pt>
                      <c:pt idx="3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points'!$Z$25:$Z$28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106.5421085429731</c:v>
                      </c:pt>
                      <c:pt idx="1">
                        <c:v>34.879268819860442</c:v>
                      </c:pt>
                      <c:pt idx="2">
                        <c:v>126.24983859467895</c:v>
                      </c:pt>
                      <c:pt idx="3">
                        <c:v>46.210764471741442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C1-4FE3-9A58-1FD3440D692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points'!$L$19</c15:sqref>
                        </c15:formulaRef>
                      </c:ext>
                    </c:extLst>
                    <c:strCache>
                      <c:ptCount val="1"/>
                      <c:pt idx="0">
                        <c:v>M0.5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points'!$Y$13:$Y$16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points'!$Z$13:$Z$16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31.492844831941973</c:v>
                      </c:pt>
                      <c:pt idx="1">
                        <c:v>49.260342572267476</c:v>
                      </c:pt>
                      <c:pt idx="2">
                        <c:v>15.768878808463812</c:v>
                      </c:pt>
                      <c:pt idx="3">
                        <c:v>61.575428215334362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C1-4FE3-9A58-1FD3440D692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points'!$L$20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1">
                        <a:lumMod val="60000"/>
                      </a:schemeClr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points'!$Y$21:$Y$24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0.97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points'!$Z$21:$Z$24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64.773218506313057</c:v>
                      </c:pt>
                      <c:pt idx="1">
                        <c:v>27.347394777765928</c:v>
                      </c:pt>
                      <c:pt idx="2">
                        <c:v>42.213526608018057</c:v>
                      </c:pt>
                      <c:pt idx="3">
                        <c:v>37.434806285544262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C1-4FE3-9A58-1FD3440D692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points'!$L$21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points'!$Y$29:$Y$32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2.0299999999999998</c:v>
                      </c:pt>
                      <c:pt idx="2">
                        <c:v>2</c:v>
                      </c:pt>
                      <c:pt idx="3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points'!$Z$29:$Z$32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71.263115936740334</c:v>
                      </c:pt>
                      <c:pt idx="1">
                        <c:v>38.87650668358382</c:v>
                      </c:pt>
                      <c:pt idx="2">
                        <c:v>89.232721209501292</c:v>
                      </c:pt>
                      <c:pt idx="3">
                        <c:v>152.65855616624469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C1-4FE3-9A58-1FD3440D6923}"/>
                  </c:ext>
                </c:extLst>
              </c15:ser>
            </c15:filteredScatterSeries>
          </c:ext>
        </c:extLst>
      </c:scatterChart>
      <c:valAx>
        <c:axId val="1507482943"/>
        <c:scaling>
          <c:orientation val="minMax"/>
          <c:max val="0.5"/>
          <c:min val="-0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10656447"/>
        <c:crosses val="autoZero"/>
        <c:crossBetween val="midCat"/>
        <c:majorUnit val="40"/>
        <c:minorUnit val="20"/>
      </c:valAx>
      <c:valAx>
        <c:axId val="1510656447"/>
        <c:scaling>
          <c:orientation val="minMax"/>
          <c:max val="1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7482943"/>
        <c:crosses val="autoZero"/>
        <c:crossBetween val="midCat"/>
        <c:majorUnit val="40"/>
        <c:min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'Dose Avg Freezing data points'!$K$19</c:f>
              <c:strCache>
                <c:ptCount val="1"/>
                <c:pt idx="0">
                  <c:v>F0.5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'Dose Avg Freezing data points'!$Y$9:$Y$12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  <c:extLst xmlns:c15="http://schemas.microsoft.com/office/drawing/2012/chart"/>
            </c:numRef>
          </c:xVal>
          <c:yVal>
            <c:numRef>
              <c:f>'Dose Avg Freezing data points'!$Z$9:$Z$12</c:f>
              <c:numCache>
                <c:formatCode>General</c:formatCode>
                <c:ptCount val="4"/>
                <c:pt idx="0">
                  <c:v>110.4854510647137</c:v>
                </c:pt>
                <c:pt idx="1">
                  <c:v>84.539335178500238</c:v>
                </c:pt>
                <c:pt idx="2">
                  <c:v>91.869101688159304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1DD2-479A-BDA8-5B40DD503FAD}"/>
            </c:ext>
          </c:extLst>
        </c:ser>
        <c:ser>
          <c:idx val="5"/>
          <c:order val="5"/>
          <c:tx>
            <c:strRef>
              <c:f>'Dose Avg Freezing data points'!$L$19</c:f>
              <c:strCache>
                <c:ptCount val="1"/>
                <c:pt idx="0">
                  <c:v>M0.5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'Dose Avg Freezing data points'!$Y$13:$Y$16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  <c:extLst xmlns:c15="http://schemas.microsoft.com/office/drawing/2012/chart"/>
            </c:numRef>
          </c:xVal>
          <c:yVal>
            <c:numRef>
              <c:f>'Dose Avg Freezing data points'!$Z$13:$Z$16</c:f>
              <c:numCache>
                <c:formatCode>General</c:formatCode>
                <c:ptCount val="4"/>
                <c:pt idx="0">
                  <c:v>31.492844831941973</c:v>
                </c:pt>
                <c:pt idx="1">
                  <c:v>49.260342572267476</c:v>
                </c:pt>
                <c:pt idx="2">
                  <c:v>15.768878808463812</c:v>
                </c:pt>
                <c:pt idx="3">
                  <c:v>61.575428215334362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1DD2-479A-BDA8-5B40DD503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482943"/>
        <c:axId val="15106564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'Dose Avg Freezing data points'!$K$18</c15:sqref>
                        </c15:formulaRef>
                      </c:ext>
                    </c:extLst>
                    <c:strCache>
                      <c:ptCount val="1"/>
                      <c:pt idx="0">
                        <c:v>F0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'Dose Avg Freezing data points'!$Y$1:$Y$4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</c:v>
                      </c:pt>
                      <c:pt idx="3">
                        <c:v>-0.05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'Dose Avg Freezing data points'!$Z$1:$Z$4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56.396984106488226</c:v>
                      </c:pt>
                      <c:pt idx="1">
                        <c:v>120.21356029260681</c:v>
                      </c:pt>
                      <c:pt idx="2">
                        <c:v>61.921256659723909</c:v>
                      </c:pt>
                      <c:pt idx="3">
                        <c:v>80.097460743418864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DD2-479A-BDA8-5B40DD503FA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points'!$K$20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points'!$Y$17:$Y$20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1.03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points'!$Z$17:$Z$20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17.767497740325506</c:v>
                      </c:pt>
                      <c:pt idx="1">
                        <c:v>29.242714304160604</c:v>
                      </c:pt>
                      <c:pt idx="2">
                        <c:v>52.152725925343724</c:v>
                      </c:pt>
                      <c:pt idx="3">
                        <c:v>12.975303582356013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DD2-479A-BDA8-5B40DD503FA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points'!$K$21</c15:sqref>
                        </c15:formulaRef>
                      </c:ext>
                    </c:extLst>
                    <c:strCache>
                      <c:ptCount val="1"/>
                      <c:pt idx="0">
                        <c:v>F2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points'!$Y$25:$Y$28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1.97</c:v>
                      </c:pt>
                      <c:pt idx="2">
                        <c:v>2</c:v>
                      </c:pt>
                      <c:pt idx="3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points'!$Z$25:$Z$28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106.5421085429731</c:v>
                      </c:pt>
                      <c:pt idx="1">
                        <c:v>34.879268819860442</c:v>
                      </c:pt>
                      <c:pt idx="2">
                        <c:v>126.24983859467895</c:v>
                      </c:pt>
                      <c:pt idx="3">
                        <c:v>46.210764471741442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D2-479A-BDA8-5B40DD503FA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points'!$L$18</c15:sqref>
                        </c15:formulaRef>
                      </c:ext>
                    </c:extLst>
                    <c:strCache>
                      <c:ptCount val="1"/>
                      <c:pt idx="0">
                        <c:v>M0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5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points'!$Y$5:$Y$8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points'!$Z$5:$Z$8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92.071209220594753</c:v>
                      </c:pt>
                      <c:pt idx="1">
                        <c:v>190.34038276921001</c:v>
                      </c:pt>
                      <c:pt idx="2">
                        <c:v>120.01594403866989</c:v>
                      </c:pt>
                      <c:pt idx="3">
                        <c:v>78.943202169287503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D2-479A-BDA8-5B40DD503FA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points'!$L$20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1">
                        <a:lumMod val="60000"/>
                      </a:schemeClr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points'!$Y$21:$Y$24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0.97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points'!$Z$21:$Z$24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64.773218506313057</c:v>
                      </c:pt>
                      <c:pt idx="1">
                        <c:v>27.347394777765928</c:v>
                      </c:pt>
                      <c:pt idx="2">
                        <c:v>42.213526608018057</c:v>
                      </c:pt>
                      <c:pt idx="3">
                        <c:v>37.434806285544262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D2-479A-BDA8-5B40DD503FA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points'!$L$21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points'!$Y$29:$Y$32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2.0299999999999998</c:v>
                      </c:pt>
                      <c:pt idx="2">
                        <c:v>2</c:v>
                      </c:pt>
                      <c:pt idx="3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points'!$Z$29:$Z$32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71.263115936740334</c:v>
                      </c:pt>
                      <c:pt idx="1">
                        <c:v>38.87650668358382</c:v>
                      </c:pt>
                      <c:pt idx="2">
                        <c:v>89.232721209501292</c:v>
                      </c:pt>
                      <c:pt idx="3">
                        <c:v>152.65855616624469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D2-479A-BDA8-5B40DD503FAD}"/>
                  </c:ext>
                </c:extLst>
              </c15:ser>
            </c15:filteredScatterSeries>
          </c:ext>
        </c:extLst>
      </c:scatterChart>
      <c:valAx>
        <c:axId val="1507482943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10656447"/>
        <c:crosses val="autoZero"/>
        <c:crossBetween val="midCat"/>
        <c:majorUnit val="40"/>
        <c:minorUnit val="20"/>
      </c:valAx>
      <c:valAx>
        <c:axId val="1510656447"/>
        <c:scaling>
          <c:orientation val="minMax"/>
          <c:max val="1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7482943"/>
        <c:crosses val="autoZero"/>
        <c:crossBetween val="midCat"/>
        <c:majorUnit val="40"/>
        <c:min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'Dose Avg Freezing data points'!$K$20</c:f>
              <c:strCache>
                <c:ptCount val="1"/>
                <c:pt idx="0">
                  <c:v>F1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'Dose Avg Freezing data points'!$Y$17:$Y$20</c:f>
              <c:numCache>
                <c:formatCode>General</c:formatCode>
                <c:ptCount val="4"/>
                <c:pt idx="0">
                  <c:v>1</c:v>
                </c:pt>
                <c:pt idx="1">
                  <c:v>1.03</c:v>
                </c:pt>
                <c:pt idx="2">
                  <c:v>1</c:v>
                </c:pt>
                <c:pt idx="3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'Dose Avg Freezing data points'!$Z$17:$Z$20</c:f>
              <c:numCache>
                <c:formatCode>General</c:formatCode>
                <c:ptCount val="4"/>
                <c:pt idx="0">
                  <c:v>17.767497740325506</c:v>
                </c:pt>
                <c:pt idx="1">
                  <c:v>29.242714304160604</c:v>
                </c:pt>
                <c:pt idx="2">
                  <c:v>52.152725925343724</c:v>
                </c:pt>
                <c:pt idx="3">
                  <c:v>12.975303582356013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4D09-496A-A701-ABE9ED73863E}"/>
            </c:ext>
          </c:extLst>
        </c:ser>
        <c:ser>
          <c:idx val="6"/>
          <c:order val="6"/>
          <c:tx>
            <c:strRef>
              <c:f>'Dose Avg Freezing data points'!$L$20</c:f>
              <c:strCache>
                <c:ptCount val="1"/>
                <c:pt idx="0">
                  <c:v>M1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'Dose Avg Freezing data points'!$Y$21:$Y$24</c:f>
              <c:numCache>
                <c:formatCode>General</c:formatCode>
                <c:ptCount val="4"/>
                <c:pt idx="0">
                  <c:v>1</c:v>
                </c:pt>
                <c:pt idx="1">
                  <c:v>0.97</c:v>
                </c:pt>
                <c:pt idx="2">
                  <c:v>1</c:v>
                </c:pt>
                <c:pt idx="3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'Dose Avg Freezing data points'!$Z$21:$Z$24</c:f>
              <c:numCache>
                <c:formatCode>General</c:formatCode>
                <c:ptCount val="4"/>
                <c:pt idx="0">
                  <c:v>64.773218506313057</c:v>
                </c:pt>
                <c:pt idx="1">
                  <c:v>27.347394777765928</c:v>
                </c:pt>
                <c:pt idx="2">
                  <c:v>42.213526608018057</c:v>
                </c:pt>
                <c:pt idx="3">
                  <c:v>37.434806285544262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4D09-496A-A701-ABE9ED738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482943"/>
        <c:axId val="15106564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'Dose Avg Freezing data points'!$K$18</c15:sqref>
                        </c15:formulaRef>
                      </c:ext>
                    </c:extLst>
                    <c:strCache>
                      <c:ptCount val="1"/>
                      <c:pt idx="0">
                        <c:v>F0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'Dose Avg Freezing data points'!$Y$1:$Y$4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</c:v>
                      </c:pt>
                      <c:pt idx="3">
                        <c:v>-0.05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'Dose Avg Freezing data points'!$Z$1:$Z$4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56.396984106488226</c:v>
                      </c:pt>
                      <c:pt idx="1">
                        <c:v>120.21356029260681</c:v>
                      </c:pt>
                      <c:pt idx="2">
                        <c:v>61.921256659723909</c:v>
                      </c:pt>
                      <c:pt idx="3">
                        <c:v>80.097460743418864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D09-496A-A701-ABE9ED73863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points'!$K$19</c15:sqref>
                        </c15:formulaRef>
                      </c:ext>
                    </c:extLst>
                    <c:strCache>
                      <c:ptCount val="1"/>
                      <c:pt idx="0">
                        <c:v>F0.5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points'!$Y$9:$Y$12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points'!$Z$9:$Z$12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110.4854510647137</c:v>
                      </c:pt>
                      <c:pt idx="1">
                        <c:v>84.539335178500238</c:v>
                      </c:pt>
                      <c:pt idx="2">
                        <c:v>91.869101688159304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D09-496A-A701-ABE9ED73863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points'!$K$21</c15:sqref>
                        </c15:formulaRef>
                      </c:ext>
                    </c:extLst>
                    <c:strCache>
                      <c:ptCount val="1"/>
                      <c:pt idx="0">
                        <c:v>F2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points'!$Y$25:$Y$28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1.97</c:v>
                      </c:pt>
                      <c:pt idx="2">
                        <c:v>2</c:v>
                      </c:pt>
                      <c:pt idx="3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points'!$Z$25:$Z$28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106.5421085429731</c:v>
                      </c:pt>
                      <c:pt idx="1">
                        <c:v>34.879268819860442</c:v>
                      </c:pt>
                      <c:pt idx="2">
                        <c:v>126.24983859467895</c:v>
                      </c:pt>
                      <c:pt idx="3">
                        <c:v>46.210764471741442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D09-496A-A701-ABE9ED73863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points'!$L$18</c15:sqref>
                        </c15:formulaRef>
                      </c:ext>
                    </c:extLst>
                    <c:strCache>
                      <c:ptCount val="1"/>
                      <c:pt idx="0">
                        <c:v>M0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5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points'!$Y$5:$Y$8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points'!$Z$5:$Z$8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92.071209220594753</c:v>
                      </c:pt>
                      <c:pt idx="1">
                        <c:v>190.34038276921001</c:v>
                      </c:pt>
                      <c:pt idx="2">
                        <c:v>120.01594403866989</c:v>
                      </c:pt>
                      <c:pt idx="3">
                        <c:v>78.943202169287503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D09-496A-A701-ABE9ED73863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points'!$L$19</c15:sqref>
                        </c15:formulaRef>
                      </c:ext>
                    </c:extLst>
                    <c:strCache>
                      <c:ptCount val="1"/>
                      <c:pt idx="0">
                        <c:v>M0.5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points'!$Y$13:$Y$16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points'!$Z$13:$Z$16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31.492844831941973</c:v>
                      </c:pt>
                      <c:pt idx="1">
                        <c:v>49.260342572267476</c:v>
                      </c:pt>
                      <c:pt idx="2">
                        <c:v>15.768878808463812</c:v>
                      </c:pt>
                      <c:pt idx="3">
                        <c:v>61.575428215334362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D09-496A-A701-ABE9ED73863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points'!$L$21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points'!$Y$29:$Y$32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2.0299999999999998</c:v>
                      </c:pt>
                      <c:pt idx="2">
                        <c:v>2</c:v>
                      </c:pt>
                      <c:pt idx="3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points'!$Z$29:$Z$32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71.263115936740334</c:v>
                      </c:pt>
                      <c:pt idx="1">
                        <c:v>38.87650668358382</c:v>
                      </c:pt>
                      <c:pt idx="2">
                        <c:v>89.232721209501292</c:v>
                      </c:pt>
                      <c:pt idx="3">
                        <c:v>152.65855616624469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D09-496A-A701-ABE9ED73863E}"/>
                  </c:ext>
                </c:extLst>
              </c15:ser>
            </c15:filteredScatterSeries>
          </c:ext>
        </c:extLst>
      </c:scatterChart>
      <c:valAx>
        <c:axId val="1507482943"/>
        <c:scaling>
          <c:orientation val="minMax"/>
          <c:max val="2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10656447"/>
        <c:crosses val="autoZero"/>
        <c:crossBetween val="midCat"/>
        <c:majorUnit val="40"/>
        <c:minorUnit val="20"/>
      </c:valAx>
      <c:valAx>
        <c:axId val="1510656447"/>
        <c:scaling>
          <c:orientation val="minMax"/>
          <c:max val="1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7482943"/>
        <c:crosses val="autoZero"/>
        <c:crossBetween val="midCat"/>
        <c:majorUnit val="40"/>
        <c:min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'Dose Avg Freezing data points'!$K$21</c:f>
              <c:strCache>
                <c:ptCount val="1"/>
                <c:pt idx="0">
                  <c:v>F2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'Dose Avg Freezing data points'!$Y$25:$Y$28</c:f>
              <c:numCache>
                <c:formatCode>General</c:formatCode>
                <c:ptCount val="4"/>
                <c:pt idx="0">
                  <c:v>2</c:v>
                </c:pt>
                <c:pt idx="1">
                  <c:v>1.97</c:v>
                </c:pt>
                <c:pt idx="2">
                  <c:v>2</c:v>
                </c:pt>
                <c:pt idx="3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'Dose Avg Freezing data points'!$Z$25:$Z$28</c:f>
              <c:numCache>
                <c:formatCode>General</c:formatCode>
                <c:ptCount val="4"/>
                <c:pt idx="0">
                  <c:v>106.5421085429731</c:v>
                </c:pt>
                <c:pt idx="1">
                  <c:v>34.879268819860442</c:v>
                </c:pt>
                <c:pt idx="2">
                  <c:v>126.24983859467895</c:v>
                </c:pt>
                <c:pt idx="3">
                  <c:v>46.210764471741442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55E1-43C6-A831-EADA52129A8D}"/>
            </c:ext>
          </c:extLst>
        </c:ser>
        <c:ser>
          <c:idx val="7"/>
          <c:order val="7"/>
          <c:tx>
            <c:strRef>
              <c:f>'Dose Avg Freezing data points'!$L$21</c:f>
              <c:strCache>
                <c:ptCount val="1"/>
                <c:pt idx="0">
                  <c:v>M2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'Dose Avg Freezing data points'!$Y$29:$Y$32</c:f>
              <c:numCache>
                <c:formatCode>General</c:formatCode>
                <c:ptCount val="4"/>
                <c:pt idx="0">
                  <c:v>2</c:v>
                </c:pt>
                <c:pt idx="1">
                  <c:v>2.0299999999999998</c:v>
                </c:pt>
                <c:pt idx="2">
                  <c:v>2</c:v>
                </c:pt>
                <c:pt idx="3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'Dose Avg Freezing data points'!$Z$29:$Z$32</c:f>
              <c:numCache>
                <c:formatCode>General</c:formatCode>
                <c:ptCount val="4"/>
                <c:pt idx="0">
                  <c:v>71.263115936740334</c:v>
                </c:pt>
                <c:pt idx="1">
                  <c:v>38.87650668358382</c:v>
                </c:pt>
                <c:pt idx="2">
                  <c:v>89.232721209501292</c:v>
                </c:pt>
                <c:pt idx="3">
                  <c:v>152.65855616624469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55E1-43C6-A831-EADA52129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482943"/>
        <c:axId val="15106564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'Dose Avg Freezing data points'!$K$18</c15:sqref>
                        </c15:formulaRef>
                      </c:ext>
                    </c:extLst>
                    <c:strCache>
                      <c:ptCount val="1"/>
                      <c:pt idx="0">
                        <c:v>F0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'Dose Avg Freezing data points'!$Y$1:$Y$4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</c:v>
                      </c:pt>
                      <c:pt idx="3">
                        <c:v>-0.05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'Dose Avg Freezing data points'!$Z$1:$Z$4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56.396984106488226</c:v>
                      </c:pt>
                      <c:pt idx="1">
                        <c:v>120.21356029260681</c:v>
                      </c:pt>
                      <c:pt idx="2">
                        <c:v>61.921256659723909</c:v>
                      </c:pt>
                      <c:pt idx="3">
                        <c:v>80.097460743418864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5E1-43C6-A831-EADA52129A8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points'!$K$19</c15:sqref>
                        </c15:formulaRef>
                      </c:ext>
                    </c:extLst>
                    <c:strCache>
                      <c:ptCount val="1"/>
                      <c:pt idx="0">
                        <c:v>F0.5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points'!$Y$9:$Y$12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points'!$Z$9:$Z$12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110.4854510647137</c:v>
                      </c:pt>
                      <c:pt idx="1">
                        <c:v>84.539335178500238</c:v>
                      </c:pt>
                      <c:pt idx="2">
                        <c:v>91.869101688159304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5E1-43C6-A831-EADA52129A8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points'!$K$20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points'!$Y$17:$Y$20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1.03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points'!$Z$17:$Z$20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17.767497740325506</c:v>
                      </c:pt>
                      <c:pt idx="1">
                        <c:v>29.242714304160604</c:v>
                      </c:pt>
                      <c:pt idx="2">
                        <c:v>52.152725925343724</c:v>
                      </c:pt>
                      <c:pt idx="3">
                        <c:v>12.975303582356013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5E1-43C6-A831-EADA52129A8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points'!$L$18</c15:sqref>
                        </c15:formulaRef>
                      </c:ext>
                    </c:extLst>
                    <c:strCache>
                      <c:ptCount val="1"/>
                      <c:pt idx="0">
                        <c:v>M0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5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points'!$Y$5:$Y$8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points'!$Z$5:$Z$8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92.071209220594753</c:v>
                      </c:pt>
                      <c:pt idx="1">
                        <c:v>190.34038276921001</c:v>
                      </c:pt>
                      <c:pt idx="2">
                        <c:v>120.01594403866989</c:v>
                      </c:pt>
                      <c:pt idx="3">
                        <c:v>78.943202169287503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5E1-43C6-A831-EADA52129A8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points'!$L$19</c15:sqref>
                        </c15:formulaRef>
                      </c:ext>
                    </c:extLst>
                    <c:strCache>
                      <c:ptCount val="1"/>
                      <c:pt idx="0">
                        <c:v>M0.5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points'!$Y$13:$Y$16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points'!$Z$13:$Z$16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31.492844831941973</c:v>
                      </c:pt>
                      <c:pt idx="1">
                        <c:v>49.260342572267476</c:v>
                      </c:pt>
                      <c:pt idx="2">
                        <c:v>15.768878808463812</c:v>
                      </c:pt>
                      <c:pt idx="3">
                        <c:v>61.575428215334362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5E1-43C6-A831-EADA52129A8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points'!$L$20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1">
                        <a:lumMod val="60000"/>
                      </a:schemeClr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points'!$Y$21:$Y$24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0.97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'Dose Avg Freezing data points'!$Z$21:$Z$24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64.773218506313057</c:v>
                      </c:pt>
                      <c:pt idx="1">
                        <c:v>27.347394777765928</c:v>
                      </c:pt>
                      <c:pt idx="2">
                        <c:v>42.213526608018057</c:v>
                      </c:pt>
                      <c:pt idx="3">
                        <c:v>37.434806285544262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5E1-43C6-A831-EADA52129A8D}"/>
                  </c:ext>
                </c:extLst>
              </c15:ser>
            </c15:filteredScatterSeries>
          </c:ext>
        </c:extLst>
      </c:scatterChart>
      <c:valAx>
        <c:axId val="1507482943"/>
        <c:scaling>
          <c:orientation val="minMax"/>
          <c:max val="3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10656447"/>
        <c:crosses val="autoZero"/>
        <c:crossBetween val="midCat"/>
        <c:majorUnit val="40"/>
        <c:minorUnit val="20"/>
      </c:valAx>
      <c:valAx>
        <c:axId val="1510656447"/>
        <c:scaling>
          <c:orientation val="minMax"/>
          <c:max val="1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7482943"/>
        <c:crosses val="autoZero"/>
        <c:crossBetween val="midCat"/>
        <c:majorUnit val="40"/>
        <c:min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'Dose Males only'!$I$30</c:f>
              <c:strCache>
                <c:ptCount val="1"/>
                <c:pt idx="0">
                  <c:v>0 mg/kg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Males only'!$B$58:$G$58</c:f>
                <c:numCache>
                  <c:formatCode>General</c:formatCode>
                  <c:ptCount val="6"/>
                  <c:pt idx="0">
                    <c:v>10.725019327876916</c:v>
                  </c:pt>
                  <c:pt idx="1">
                    <c:v>6.8636237864178904</c:v>
                  </c:pt>
                  <c:pt idx="2">
                    <c:v>8.4914928016221047</c:v>
                  </c:pt>
                  <c:pt idx="3">
                    <c:v>6.8208963208929019</c:v>
                  </c:pt>
                  <c:pt idx="4">
                    <c:v>14.057344816395354</c:v>
                  </c:pt>
                  <c:pt idx="5">
                    <c:v>14.923526813266911</c:v>
                  </c:pt>
                </c:numCache>
              </c:numRef>
            </c:plus>
            <c:minus>
              <c:numRef>
                <c:f>'Dose Males only'!$B$58:$G$58</c:f>
                <c:numCache>
                  <c:formatCode>General</c:formatCode>
                  <c:ptCount val="6"/>
                  <c:pt idx="0">
                    <c:v>10.725019327876916</c:v>
                  </c:pt>
                  <c:pt idx="1">
                    <c:v>6.8636237864178904</c:v>
                  </c:pt>
                  <c:pt idx="2">
                    <c:v>8.4914928016221047</c:v>
                  </c:pt>
                  <c:pt idx="3">
                    <c:v>6.8208963208929019</c:v>
                  </c:pt>
                  <c:pt idx="4">
                    <c:v>14.057344816395354</c:v>
                  </c:pt>
                  <c:pt idx="5">
                    <c:v>14.923526813266911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'Dose Males only'!$B$39:$G$39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('Dose Males only'!$J$30,'Dose Males only'!$K$30,'Dose Males only'!$N$30,'Dose Males only'!$Q$30,'Dose Males only'!$T$30,'Dose Males only'!$W$30)</c:f>
              <c:numCache>
                <c:formatCode>General</c:formatCode>
                <c:ptCount val="6"/>
                <c:pt idx="0">
                  <c:v>28.142499999999998</c:v>
                </c:pt>
                <c:pt idx="1">
                  <c:v>59.703333333333326</c:v>
                </c:pt>
                <c:pt idx="2">
                  <c:v>59.77</c:v>
                </c:pt>
                <c:pt idx="3">
                  <c:v>55.462500000000006</c:v>
                </c:pt>
                <c:pt idx="4">
                  <c:v>45.785833333333329</c:v>
                </c:pt>
                <c:pt idx="5">
                  <c:v>51.065833333333323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1-451C-8A51-29F5A46BC030}"/>
            </c:ext>
          </c:extLst>
        </c:ser>
        <c:ser>
          <c:idx val="1"/>
          <c:order val="1"/>
          <c:tx>
            <c:strRef>
              <c:f>'Dose Males only'!$I$32</c:f>
              <c:strCache>
                <c:ptCount val="1"/>
                <c:pt idx="0">
                  <c:v>0.5 mg/kg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Males only'!$B$60:$G$60</c:f>
                <c:numCache>
                  <c:formatCode>General</c:formatCode>
                  <c:ptCount val="6"/>
                  <c:pt idx="0">
                    <c:v>6.0841672944345193</c:v>
                  </c:pt>
                  <c:pt idx="1">
                    <c:v>7.9078424944270793</c:v>
                  </c:pt>
                  <c:pt idx="2">
                    <c:v>7.1609292279289702</c:v>
                  </c:pt>
                  <c:pt idx="3">
                    <c:v>6.9084823566556368</c:v>
                  </c:pt>
                  <c:pt idx="4">
                    <c:v>7.0047289581951553</c:v>
                  </c:pt>
                  <c:pt idx="5">
                    <c:v>10.764033938090792</c:v>
                  </c:pt>
                </c:numCache>
              </c:numRef>
            </c:plus>
            <c:minus>
              <c:numRef>
                <c:f>'Dose Males only'!$B$60:$G$60</c:f>
                <c:numCache>
                  <c:formatCode>General</c:formatCode>
                  <c:ptCount val="6"/>
                  <c:pt idx="0">
                    <c:v>6.0841672944345193</c:v>
                  </c:pt>
                  <c:pt idx="1">
                    <c:v>7.9078424944270793</c:v>
                  </c:pt>
                  <c:pt idx="2">
                    <c:v>7.1609292279289702</c:v>
                  </c:pt>
                  <c:pt idx="3">
                    <c:v>6.9084823566556368</c:v>
                  </c:pt>
                  <c:pt idx="4">
                    <c:v>7.0047289581951553</c:v>
                  </c:pt>
                  <c:pt idx="5">
                    <c:v>10.764033938090792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'Dose Males only'!$B$39:$G$39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('Dose Males only'!$J$32,'Dose Males only'!$K$32,'Dose Males only'!$N$32,'Dose Males only'!$Q$32,'Dose Males only'!$T$32,'Dose Males only'!$W$32)</c:f>
              <c:numCache>
                <c:formatCode>General</c:formatCode>
                <c:ptCount val="6"/>
                <c:pt idx="0">
                  <c:v>18.785</c:v>
                </c:pt>
                <c:pt idx="1">
                  <c:v>28.499166666666671</c:v>
                </c:pt>
                <c:pt idx="2">
                  <c:v>25.713333333333335</c:v>
                </c:pt>
                <c:pt idx="3">
                  <c:v>17.9725</c:v>
                </c:pt>
                <c:pt idx="4">
                  <c:v>20.14</c:v>
                </c:pt>
                <c:pt idx="5">
                  <c:v>22.57416666666667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1-451C-8A51-29F5A46BC030}"/>
            </c:ext>
          </c:extLst>
        </c:ser>
        <c:ser>
          <c:idx val="2"/>
          <c:order val="2"/>
          <c:tx>
            <c:strRef>
              <c:f>'Dose Males only'!$I$34</c:f>
              <c:strCache>
                <c:ptCount val="1"/>
                <c:pt idx="0">
                  <c:v>1 mg/kg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Males only'!$B$62:$G$62</c:f>
                <c:numCache>
                  <c:formatCode>General</c:formatCode>
                  <c:ptCount val="6"/>
                  <c:pt idx="0">
                    <c:v>9.7641217176286101</c:v>
                  </c:pt>
                  <c:pt idx="1">
                    <c:v>5.7166680434076662</c:v>
                  </c:pt>
                  <c:pt idx="2">
                    <c:v>5.5006269002992978</c:v>
                  </c:pt>
                  <c:pt idx="3">
                    <c:v>2.730812989447156</c:v>
                  </c:pt>
                  <c:pt idx="4">
                    <c:v>4.1838057502178039</c:v>
                  </c:pt>
                  <c:pt idx="5">
                    <c:v>5.5436212092017154</c:v>
                  </c:pt>
                </c:numCache>
              </c:numRef>
            </c:plus>
            <c:minus>
              <c:numRef>
                <c:f>'Dose Males only'!$B$62:$G$62</c:f>
                <c:numCache>
                  <c:formatCode>General</c:formatCode>
                  <c:ptCount val="6"/>
                  <c:pt idx="0">
                    <c:v>9.7641217176286101</c:v>
                  </c:pt>
                  <c:pt idx="1">
                    <c:v>5.7166680434076662</c:v>
                  </c:pt>
                  <c:pt idx="2">
                    <c:v>5.5006269002992978</c:v>
                  </c:pt>
                  <c:pt idx="3">
                    <c:v>2.730812989447156</c:v>
                  </c:pt>
                  <c:pt idx="4">
                    <c:v>4.1838057502178039</c:v>
                  </c:pt>
                  <c:pt idx="5">
                    <c:v>5.5436212092017154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'Dose Males only'!$B$39:$G$39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('Dose Males only'!$J$34,'Dose Males only'!$K$34,'Dose Males only'!$N$34,'Dose Males only'!$Q$34,'Dose Males only'!$T$34,'Dose Males only'!$W$34)</c:f>
              <c:numCache>
                <c:formatCode>General</c:formatCode>
                <c:ptCount val="6"/>
                <c:pt idx="0">
                  <c:v>32.477499999999999</c:v>
                </c:pt>
                <c:pt idx="1">
                  <c:v>48.331666666666671</c:v>
                </c:pt>
                <c:pt idx="2">
                  <c:v>29.333333333333332</c:v>
                </c:pt>
                <c:pt idx="3">
                  <c:v>24.434166666666666</c:v>
                </c:pt>
                <c:pt idx="4">
                  <c:v>24.304999999999996</c:v>
                </c:pt>
                <c:pt idx="5">
                  <c:v>17.861666666666668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1-451C-8A51-29F5A46BC030}"/>
            </c:ext>
          </c:extLst>
        </c:ser>
        <c:ser>
          <c:idx val="3"/>
          <c:order val="3"/>
          <c:tx>
            <c:strRef>
              <c:f>'Dose Males only'!$I$36</c:f>
              <c:strCache>
                <c:ptCount val="1"/>
                <c:pt idx="0">
                  <c:v>2 mg/kg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Males only'!$B$64:$G$64</c:f>
                <c:numCache>
                  <c:formatCode>General</c:formatCode>
                  <c:ptCount val="6"/>
                  <c:pt idx="0">
                    <c:v>4.4016178370382599</c:v>
                  </c:pt>
                  <c:pt idx="1">
                    <c:v>6.1626531233323876</c:v>
                  </c:pt>
                  <c:pt idx="2">
                    <c:v>8.2512024937334179</c:v>
                  </c:pt>
                  <c:pt idx="3">
                    <c:v>6.5519524055104466</c:v>
                  </c:pt>
                  <c:pt idx="4">
                    <c:v>13.977988739906861</c:v>
                  </c:pt>
                  <c:pt idx="5">
                    <c:v>6.3370578777770614</c:v>
                  </c:pt>
                </c:numCache>
              </c:numRef>
            </c:plus>
            <c:minus>
              <c:numRef>
                <c:f>'Dose Males only'!$B$64:$G$64</c:f>
                <c:numCache>
                  <c:formatCode>General</c:formatCode>
                  <c:ptCount val="6"/>
                  <c:pt idx="0">
                    <c:v>4.4016178370382599</c:v>
                  </c:pt>
                  <c:pt idx="1">
                    <c:v>6.1626531233323876</c:v>
                  </c:pt>
                  <c:pt idx="2">
                    <c:v>8.2512024937334179</c:v>
                  </c:pt>
                  <c:pt idx="3">
                    <c:v>6.5519524055104466</c:v>
                  </c:pt>
                  <c:pt idx="4">
                    <c:v>13.977988739906861</c:v>
                  </c:pt>
                  <c:pt idx="5">
                    <c:v>6.3370578777770614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'Dose Males only'!$B$39:$G$39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('Dose Males only'!$J$36,'Dose Males only'!$K$36,'Dose Males only'!$N$36,'Dose Males only'!$Q$36,'Dose Males only'!$T$36,'Dose Males only'!$W$36)</c:f>
              <c:numCache>
                <c:formatCode>General</c:formatCode>
                <c:ptCount val="6"/>
                <c:pt idx="0">
                  <c:v>23.712499999999999</c:v>
                </c:pt>
                <c:pt idx="1">
                  <c:v>43.314999999999998</c:v>
                </c:pt>
                <c:pt idx="2">
                  <c:v>31.88</c:v>
                </c:pt>
                <c:pt idx="3">
                  <c:v>31.555833333333329</c:v>
                </c:pt>
                <c:pt idx="4">
                  <c:v>33.925833333333337</c:v>
                </c:pt>
                <c:pt idx="5">
                  <c:v>15.545833333333334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21-451C-8A51-29F5A46BC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940768"/>
        <c:axId val="929938848"/>
      </c:lineChart>
      <c:catAx>
        <c:axId val="92994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38848"/>
        <c:crosses val="autoZero"/>
        <c:auto val="1"/>
        <c:lblAlgn val="ctr"/>
        <c:lblOffset val="100"/>
        <c:noMultiLvlLbl val="0"/>
      </c:catAx>
      <c:valAx>
        <c:axId val="92993884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40768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'Dose Males only'!$I$30</c:f>
              <c:strCache>
                <c:ptCount val="1"/>
                <c:pt idx="0">
                  <c:v>0 mg/kg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Males only'!$AA$58:$AF$58</c:f>
                <c:numCache>
                  <c:formatCode>General</c:formatCode>
                  <c:ptCount val="6"/>
                  <c:pt idx="0">
                    <c:v>2.2184153503495847</c:v>
                  </c:pt>
                  <c:pt idx="1">
                    <c:v>5.4712245565456525</c:v>
                  </c:pt>
                  <c:pt idx="2">
                    <c:v>6.0192612134343859</c:v>
                  </c:pt>
                  <c:pt idx="3">
                    <c:v>8.4829954500492057</c:v>
                  </c:pt>
                  <c:pt idx="4">
                    <c:v>5.6860378869518486</c:v>
                  </c:pt>
                  <c:pt idx="5">
                    <c:v>3.0315823700943181</c:v>
                  </c:pt>
                </c:numCache>
              </c:numRef>
            </c:plus>
            <c:minus>
              <c:numRef>
                <c:f>'Dose Males only'!$AA$58:$AF$58</c:f>
                <c:numCache>
                  <c:formatCode>General</c:formatCode>
                  <c:ptCount val="6"/>
                  <c:pt idx="0">
                    <c:v>2.2184153503495847</c:v>
                  </c:pt>
                  <c:pt idx="1">
                    <c:v>5.4712245565456525</c:v>
                  </c:pt>
                  <c:pt idx="2">
                    <c:v>6.0192612134343859</c:v>
                  </c:pt>
                  <c:pt idx="3">
                    <c:v>8.4829954500492057</c:v>
                  </c:pt>
                  <c:pt idx="4">
                    <c:v>5.6860378869518486</c:v>
                  </c:pt>
                  <c:pt idx="5">
                    <c:v>3.0315823700943181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'Dose Males only'!$AA$39:$AF$39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('Dose Males only'!$Z$30,'Dose Males only'!$AA$30,'Dose Males only'!$AD$30,'Dose Males only'!$AG$30,'Dose Males only'!$AJ$30,'Dose Males only'!$AM$30)</c:f>
              <c:numCache>
                <c:formatCode>General</c:formatCode>
                <c:ptCount val="6"/>
                <c:pt idx="0">
                  <c:v>13.04</c:v>
                </c:pt>
                <c:pt idx="1">
                  <c:v>34.129999999999995</c:v>
                </c:pt>
                <c:pt idx="2">
                  <c:v>26.526666666666667</c:v>
                </c:pt>
                <c:pt idx="3">
                  <c:v>26.3325</c:v>
                </c:pt>
                <c:pt idx="4">
                  <c:v>17.471666666666668</c:v>
                </c:pt>
                <c:pt idx="5">
                  <c:v>15.471666666666669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B-4631-BD26-673F9F6C1DB2}"/>
            </c:ext>
          </c:extLst>
        </c:ser>
        <c:ser>
          <c:idx val="1"/>
          <c:order val="1"/>
          <c:tx>
            <c:strRef>
              <c:f>'Dose Males only'!$I$32</c:f>
              <c:strCache>
                <c:ptCount val="1"/>
                <c:pt idx="0">
                  <c:v>0.5 mg/kg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Males only'!$AA$60:$AF$60</c:f>
                <c:numCache>
                  <c:formatCode>General</c:formatCode>
                  <c:ptCount val="6"/>
                  <c:pt idx="0">
                    <c:v>4.3005891069325211</c:v>
                  </c:pt>
                  <c:pt idx="1">
                    <c:v>5.1065291131387216</c:v>
                  </c:pt>
                  <c:pt idx="2">
                    <c:v>3.3862912630957371</c:v>
                  </c:pt>
                  <c:pt idx="3">
                    <c:v>6.3778899041634167</c:v>
                  </c:pt>
                  <c:pt idx="4">
                    <c:v>2.0258045383940124</c:v>
                  </c:pt>
                  <c:pt idx="5">
                    <c:v>4.6172976654620701</c:v>
                  </c:pt>
                </c:numCache>
              </c:numRef>
            </c:plus>
            <c:minus>
              <c:numRef>
                <c:f>'Dose Males only'!$AA$60:$AF$60</c:f>
                <c:numCache>
                  <c:formatCode>General</c:formatCode>
                  <c:ptCount val="6"/>
                  <c:pt idx="0">
                    <c:v>4.3005891069325211</c:v>
                  </c:pt>
                  <c:pt idx="1">
                    <c:v>5.1065291131387216</c:v>
                  </c:pt>
                  <c:pt idx="2">
                    <c:v>3.3862912630957371</c:v>
                  </c:pt>
                  <c:pt idx="3">
                    <c:v>6.3778899041634167</c:v>
                  </c:pt>
                  <c:pt idx="4">
                    <c:v>2.0258045383940124</c:v>
                  </c:pt>
                  <c:pt idx="5">
                    <c:v>4.6172976654620701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'Dose Males only'!$AA$39:$AF$39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('Dose Males only'!$Z$32,'Dose Males only'!$AA$32,'Dose Males only'!$AD$32,'Dose Males only'!$AG$32,'Dose Males only'!$AJ$32,'Dose Males only'!$AM$32)</c:f>
              <c:numCache>
                <c:formatCode>General</c:formatCode>
                <c:ptCount val="6"/>
                <c:pt idx="0">
                  <c:v>10.41</c:v>
                </c:pt>
                <c:pt idx="1">
                  <c:v>33.767500000000005</c:v>
                </c:pt>
                <c:pt idx="2">
                  <c:v>11.520000000000001</c:v>
                </c:pt>
                <c:pt idx="3">
                  <c:v>15.953333333333333</c:v>
                </c:pt>
                <c:pt idx="4">
                  <c:v>4.6758333333333333</c:v>
                </c:pt>
                <c:pt idx="5">
                  <c:v>5.519166666666667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B-4631-BD26-673F9F6C1DB2}"/>
            </c:ext>
          </c:extLst>
        </c:ser>
        <c:ser>
          <c:idx val="2"/>
          <c:order val="2"/>
          <c:tx>
            <c:strRef>
              <c:f>'Dose Males only'!$I$34</c:f>
              <c:strCache>
                <c:ptCount val="1"/>
                <c:pt idx="0">
                  <c:v>1 mg/kg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Males only'!$AA$62:$AF$62</c:f>
                <c:numCache>
                  <c:formatCode>General</c:formatCode>
                  <c:ptCount val="6"/>
                  <c:pt idx="0">
                    <c:v>2.3064705179125968</c:v>
                  </c:pt>
                  <c:pt idx="1">
                    <c:v>3.0917659462945557</c:v>
                  </c:pt>
                  <c:pt idx="2">
                    <c:v>2.9014202700286855</c:v>
                  </c:pt>
                  <c:pt idx="3">
                    <c:v>2.5803376896430801</c:v>
                  </c:pt>
                  <c:pt idx="4">
                    <c:v>3.9278470153413489</c:v>
                  </c:pt>
                  <c:pt idx="5">
                    <c:v>1.6681145793979488</c:v>
                  </c:pt>
                </c:numCache>
              </c:numRef>
            </c:plus>
            <c:minus>
              <c:numRef>
                <c:f>'Dose Males only'!$AA$62:$AF$62</c:f>
                <c:numCache>
                  <c:formatCode>General</c:formatCode>
                  <c:ptCount val="6"/>
                  <c:pt idx="0">
                    <c:v>2.3064705179125968</c:v>
                  </c:pt>
                  <c:pt idx="1">
                    <c:v>3.0917659462945557</c:v>
                  </c:pt>
                  <c:pt idx="2">
                    <c:v>2.9014202700286855</c:v>
                  </c:pt>
                  <c:pt idx="3">
                    <c:v>2.5803376896430801</c:v>
                  </c:pt>
                  <c:pt idx="4">
                    <c:v>3.9278470153413489</c:v>
                  </c:pt>
                  <c:pt idx="5">
                    <c:v>1.6681145793979488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'Dose Males only'!$AA$39:$AF$39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('Dose Males only'!$Z$34,'Dose Males only'!$AA$34,'Dose Males only'!$AD$34,'Dose Males only'!$AG$34,'Dose Males only'!$AJ$34,'Dose Males only'!$AM$34)</c:f>
              <c:numCache>
                <c:formatCode>General</c:formatCode>
                <c:ptCount val="6"/>
                <c:pt idx="0">
                  <c:v>7.0374999999999996</c:v>
                </c:pt>
                <c:pt idx="1">
                  <c:v>24.99</c:v>
                </c:pt>
                <c:pt idx="2">
                  <c:v>8.6941666666666659</c:v>
                </c:pt>
                <c:pt idx="3">
                  <c:v>10.786666666666667</c:v>
                </c:pt>
                <c:pt idx="4">
                  <c:v>11.545833333333334</c:v>
                </c:pt>
                <c:pt idx="5">
                  <c:v>8.3974999999999991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B-4631-BD26-673F9F6C1DB2}"/>
            </c:ext>
          </c:extLst>
        </c:ser>
        <c:ser>
          <c:idx val="3"/>
          <c:order val="3"/>
          <c:tx>
            <c:strRef>
              <c:f>'Dose Males only'!$I$36</c:f>
              <c:strCache>
                <c:ptCount val="1"/>
                <c:pt idx="0">
                  <c:v>2 mg/kg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Males only'!$AA$64:$AF$64</c:f>
                <c:numCache>
                  <c:formatCode>General</c:formatCode>
                  <c:ptCount val="6"/>
                  <c:pt idx="0">
                    <c:v>1.0947792776019585</c:v>
                  </c:pt>
                  <c:pt idx="1">
                    <c:v>9.5735815601523395</c:v>
                  </c:pt>
                  <c:pt idx="2">
                    <c:v>4.1577880960736611</c:v>
                  </c:pt>
                  <c:pt idx="3">
                    <c:v>2.0536773701681446</c:v>
                  </c:pt>
                  <c:pt idx="4">
                    <c:v>3.6775904198668323</c:v>
                  </c:pt>
                  <c:pt idx="5">
                    <c:v>3.9365943108883488</c:v>
                  </c:pt>
                </c:numCache>
              </c:numRef>
            </c:plus>
            <c:minus>
              <c:numRef>
                <c:f>'Dose Males only'!$AA$64:$AF$64</c:f>
                <c:numCache>
                  <c:formatCode>General</c:formatCode>
                  <c:ptCount val="6"/>
                  <c:pt idx="0">
                    <c:v>1.0947792776019585</c:v>
                  </c:pt>
                  <c:pt idx="1">
                    <c:v>9.5735815601523395</c:v>
                  </c:pt>
                  <c:pt idx="2">
                    <c:v>4.1577880960736611</c:v>
                  </c:pt>
                  <c:pt idx="3">
                    <c:v>2.0536773701681446</c:v>
                  </c:pt>
                  <c:pt idx="4">
                    <c:v>3.6775904198668323</c:v>
                  </c:pt>
                  <c:pt idx="5">
                    <c:v>3.9365943108883488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'Dose Males only'!$AA$39:$AF$39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('Dose Males only'!$Z$36,'Dose Males only'!$AA$36,'Dose Males only'!$AD$36,'Dose Males only'!$AG$36,'Dose Males only'!$AJ$36,'Dose Males only'!$AM$36)</c:f>
              <c:numCache>
                <c:formatCode>General</c:formatCode>
                <c:ptCount val="6"/>
                <c:pt idx="0">
                  <c:v>6.6750000000000007</c:v>
                </c:pt>
                <c:pt idx="1">
                  <c:v>34.465000000000003</c:v>
                </c:pt>
                <c:pt idx="2">
                  <c:v>14.073333333333332</c:v>
                </c:pt>
                <c:pt idx="3">
                  <c:v>7.0566666666666675</c:v>
                </c:pt>
                <c:pt idx="4">
                  <c:v>9.6850000000000005</c:v>
                </c:pt>
                <c:pt idx="5">
                  <c:v>8.769166666666667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5B-4631-BD26-673F9F6C1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940768"/>
        <c:axId val="929938848"/>
      </c:lineChart>
      <c:catAx>
        <c:axId val="92994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38848"/>
        <c:crosses val="autoZero"/>
        <c:auto val="1"/>
        <c:lblAlgn val="ctr"/>
        <c:lblOffset val="100"/>
        <c:noMultiLvlLbl val="0"/>
      </c:catAx>
      <c:valAx>
        <c:axId val="9299388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4076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'Dose Males only'!$I$30</c:f>
              <c:strCache>
                <c:ptCount val="1"/>
                <c:pt idx="0">
                  <c:v>0 mg/kg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Males only'!$AR$58:$AW$58</c:f>
                <c:numCache>
                  <c:formatCode>General</c:formatCode>
                  <c:ptCount val="6"/>
                  <c:pt idx="0">
                    <c:v>4.9637374611610285</c:v>
                  </c:pt>
                  <c:pt idx="1">
                    <c:v>3.6252550357283959</c:v>
                  </c:pt>
                  <c:pt idx="2">
                    <c:v>5.7670649348661698</c:v>
                  </c:pt>
                  <c:pt idx="3">
                    <c:v>3.5191511760650456</c:v>
                  </c:pt>
                  <c:pt idx="4">
                    <c:v>1.6977725058091513</c:v>
                  </c:pt>
                  <c:pt idx="5">
                    <c:v>8.7325708292024196</c:v>
                  </c:pt>
                </c:numCache>
              </c:numRef>
            </c:plus>
            <c:minus>
              <c:numRef>
                <c:f>'Dose Males only'!$AR$58:$AW$58</c:f>
                <c:numCache>
                  <c:formatCode>General</c:formatCode>
                  <c:ptCount val="6"/>
                  <c:pt idx="0">
                    <c:v>4.9637374611610285</c:v>
                  </c:pt>
                  <c:pt idx="1">
                    <c:v>3.6252550357283959</c:v>
                  </c:pt>
                  <c:pt idx="2">
                    <c:v>5.7670649348661698</c:v>
                  </c:pt>
                  <c:pt idx="3">
                    <c:v>3.5191511760650456</c:v>
                  </c:pt>
                  <c:pt idx="4">
                    <c:v>1.6977725058091513</c:v>
                  </c:pt>
                  <c:pt idx="5">
                    <c:v>8.7325708292024196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'Dose Males only'!$AR$39:$AW$39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('Dose Males only'!$AP$30,'Dose Males only'!$AQ$30,'Dose Males only'!$AT$30,'Dose Males only'!$AW$30,'Dose Males only'!$AZ$30,'Dose Males only'!$BC$30)</c:f>
              <c:numCache>
                <c:formatCode>General</c:formatCode>
                <c:ptCount val="6"/>
                <c:pt idx="0">
                  <c:v>6.8274999999999997</c:v>
                </c:pt>
                <c:pt idx="1">
                  <c:v>35.76</c:v>
                </c:pt>
                <c:pt idx="2">
                  <c:v>16.638333333333332</c:v>
                </c:pt>
                <c:pt idx="3">
                  <c:v>13.12166666666667</c:v>
                </c:pt>
                <c:pt idx="4">
                  <c:v>7.75</c:v>
                </c:pt>
                <c:pt idx="5">
                  <c:v>16.045833333333331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F-4073-BA86-0D9C390D4FDA}"/>
            </c:ext>
          </c:extLst>
        </c:ser>
        <c:ser>
          <c:idx val="1"/>
          <c:order val="1"/>
          <c:tx>
            <c:strRef>
              <c:f>'Dose Males only'!$I$32</c:f>
              <c:strCache>
                <c:ptCount val="1"/>
                <c:pt idx="0">
                  <c:v>0.5 mg/kg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Males only'!$AR$60:$AW$60</c:f>
                <c:numCache>
                  <c:formatCode>General</c:formatCode>
                  <c:ptCount val="6"/>
                  <c:pt idx="0">
                    <c:v>1.3168175019088002</c:v>
                  </c:pt>
                  <c:pt idx="1">
                    <c:v>4.6539559039118084</c:v>
                  </c:pt>
                  <c:pt idx="2">
                    <c:v>0.54339531855015211</c:v>
                  </c:pt>
                  <c:pt idx="3">
                    <c:v>1.6534427467156723</c:v>
                  </c:pt>
                  <c:pt idx="4">
                    <c:v>1.682379817951895</c:v>
                  </c:pt>
                  <c:pt idx="5">
                    <c:v>0.98488143204407397</c:v>
                  </c:pt>
                </c:numCache>
              </c:numRef>
            </c:plus>
            <c:minus>
              <c:numRef>
                <c:f>'Dose Males only'!$AR$60:$AW$60</c:f>
                <c:numCache>
                  <c:formatCode>General</c:formatCode>
                  <c:ptCount val="6"/>
                  <c:pt idx="0">
                    <c:v>1.3168175019088002</c:v>
                  </c:pt>
                  <c:pt idx="1">
                    <c:v>4.6539559039118084</c:v>
                  </c:pt>
                  <c:pt idx="2">
                    <c:v>0.54339531855015211</c:v>
                  </c:pt>
                  <c:pt idx="3">
                    <c:v>1.6534427467156723</c:v>
                  </c:pt>
                  <c:pt idx="4">
                    <c:v>1.682379817951895</c:v>
                  </c:pt>
                  <c:pt idx="5">
                    <c:v>0.98488143204407397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'Dose Males only'!$AR$39:$AW$39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('Dose Males only'!$AP$32,'Dose Males only'!$AQ$32,'Dose Males only'!$AT$32,'Dose Males only'!$AW$32,'Dose Males only'!$AZ$32,'Dose Males only'!$BC$32)</c:f>
              <c:numCache>
                <c:formatCode>General</c:formatCode>
                <c:ptCount val="6"/>
                <c:pt idx="0">
                  <c:v>2.2549999999999999</c:v>
                </c:pt>
                <c:pt idx="1">
                  <c:v>15.13</c:v>
                </c:pt>
                <c:pt idx="2">
                  <c:v>2.9725000000000001</c:v>
                </c:pt>
                <c:pt idx="3">
                  <c:v>3.4075000000000002</c:v>
                </c:pt>
                <c:pt idx="4">
                  <c:v>3.3066666666666666</c:v>
                </c:pt>
                <c:pt idx="5">
                  <c:v>4.5174999999999992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F-4073-BA86-0D9C390D4FDA}"/>
            </c:ext>
          </c:extLst>
        </c:ser>
        <c:ser>
          <c:idx val="2"/>
          <c:order val="2"/>
          <c:tx>
            <c:strRef>
              <c:f>'Dose Males only'!$I$34</c:f>
              <c:strCache>
                <c:ptCount val="1"/>
                <c:pt idx="0">
                  <c:v>1 mg/kg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Males only'!$AR$62:$AW$62</c:f>
                <c:numCache>
                  <c:formatCode>General</c:formatCode>
                  <c:ptCount val="6"/>
                  <c:pt idx="0">
                    <c:v>0.88334944953851657</c:v>
                  </c:pt>
                  <c:pt idx="1">
                    <c:v>4.0245152399595501</c:v>
                  </c:pt>
                  <c:pt idx="2">
                    <c:v>1.4263674400637707</c:v>
                  </c:pt>
                  <c:pt idx="3">
                    <c:v>1.0616604526244096</c:v>
                  </c:pt>
                  <c:pt idx="4">
                    <c:v>2.2018045524153673</c:v>
                  </c:pt>
                  <c:pt idx="5">
                    <c:v>0.83467281236644042</c:v>
                  </c:pt>
                </c:numCache>
              </c:numRef>
            </c:plus>
            <c:minus>
              <c:numRef>
                <c:f>'Dose Males only'!$AR$62:$AW$62</c:f>
                <c:numCache>
                  <c:formatCode>General</c:formatCode>
                  <c:ptCount val="6"/>
                  <c:pt idx="0">
                    <c:v>0.88334944953851657</c:v>
                  </c:pt>
                  <c:pt idx="1">
                    <c:v>4.0245152399595501</c:v>
                  </c:pt>
                  <c:pt idx="2">
                    <c:v>1.4263674400637707</c:v>
                  </c:pt>
                  <c:pt idx="3">
                    <c:v>1.0616604526244096</c:v>
                  </c:pt>
                  <c:pt idx="4">
                    <c:v>2.2018045524153673</c:v>
                  </c:pt>
                  <c:pt idx="5">
                    <c:v>0.83467281236644042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'Dose Males only'!$AR$39:$AW$39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('Dose Males only'!$AP$34,'Dose Males only'!$AQ$34,'Dose Males only'!$AT$34,'Dose Males only'!$AW$34,'Dose Males only'!$AZ$34,'Dose Males only'!$BC$34)</c:f>
              <c:numCache>
                <c:formatCode>General</c:formatCode>
                <c:ptCount val="6"/>
                <c:pt idx="0">
                  <c:v>1.4824999999999999</c:v>
                </c:pt>
                <c:pt idx="1">
                  <c:v>18.945833333333336</c:v>
                </c:pt>
                <c:pt idx="2">
                  <c:v>3.4533333333333336</c:v>
                </c:pt>
                <c:pt idx="3">
                  <c:v>2.9075000000000002</c:v>
                </c:pt>
                <c:pt idx="4">
                  <c:v>3.8424999999999998</c:v>
                </c:pt>
                <c:pt idx="5">
                  <c:v>2.7216666666666662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F-4073-BA86-0D9C390D4FDA}"/>
            </c:ext>
          </c:extLst>
        </c:ser>
        <c:ser>
          <c:idx val="3"/>
          <c:order val="3"/>
          <c:tx>
            <c:strRef>
              <c:f>'Dose Males only'!$I$36</c:f>
              <c:strCache>
                <c:ptCount val="1"/>
                <c:pt idx="0">
                  <c:v>2 mg/kg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Males only'!$AR$64:$AW$64</c:f>
                <c:numCache>
                  <c:formatCode>General</c:formatCode>
                  <c:ptCount val="6"/>
                  <c:pt idx="0">
                    <c:v>4.5784829638210951</c:v>
                  </c:pt>
                  <c:pt idx="1">
                    <c:v>6.8663484790087113</c:v>
                  </c:pt>
                  <c:pt idx="2">
                    <c:v>5.2616736177056138</c:v>
                  </c:pt>
                  <c:pt idx="3">
                    <c:v>1.6951603223643841</c:v>
                  </c:pt>
                  <c:pt idx="4">
                    <c:v>1.9105479023141598</c:v>
                  </c:pt>
                  <c:pt idx="5">
                    <c:v>9.3618172870798269</c:v>
                  </c:pt>
                </c:numCache>
              </c:numRef>
            </c:plus>
            <c:minus>
              <c:numRef>
                <c:f>'Dose Males only'!$AR$64:$AW$64</c:f>
                <c:numCache>
                  <c:formatCode>General</c:formatCode>
                  <c:ptCount val="6"/>
                  <c:pt idx="0">
                    <c:v>4.5784829638210951</c:v>
                  </c:pt>
                  <c:pt idx="1">
                    <c:v>6.8663484790087113</c:v>
                  </c:pt>
                  <c:pt idx="2">
                    <c:v>5.2616736177056138</c:v>
                  </c:pt>
                  <c:pt idx="3">
                    <c:v>1.6951603223643841</c:v>
                  </c:pt>
                  <c:pt idx="4">
                    <c:v>1.9105479023141598</c:v>
                  </c:pt>
                  <c:pt idx="5">
                    <c:v>9.3618172870798269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'Dose Males only'!$AR$39:$AW$39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('Dose Males only'!$AP$36,'Dose Males only'!$AQ$36,'Dose Males only'!$AT$36,'Dose Males only'!$AW$36,'Dose Males only'!$AZ$36,'Dose Males only'!$BC$36)</c:f>
              <c:numCache>
                <c:formatCode>General</c:formatCode>
                <c:ptCount val="6"/>
                <c:pt idx="0">
                  <c:v>6.7374999999999998</c:v>
                </c:pt>
                <c:pt idx="1">
                  <c:v>23.907499999999999</c:v>
                </c:pt>
                <c:pt idx="2">
                  <c:v>13.01</c:v>
                </c:pt>
                <c:pt idx="3">
                  <c:v>7.4733333333333336</c:v>
                </c:pt>
                <c:pt idx="4">
                  <c:v>6.0941666666666672</c:v>
                </c:pt>
                <c:pt idx="5">
                  <c:v>14.832500000000001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FF-4073-BA86-0D9C390D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940768"/>
        <c:axId val="929938848"/>
      </c:lineChart>
      <c:catAx>
        <c:axId val="92994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38848"/>
        <c:crosses val="autoZero"/>
        <c:auto val="1"/>
        <c:lblAlgn val="ctr"/>
        <c:lblOffset val="100"/>
        <c:noMultiLvlLbl val="0"/>
      </c:catAx>
      <c:valAx>
        <c:axId val="9299388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4076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Extinction Retention</a:t>
            </a:r>
          </a:p>
          <a:p>
            <a:pPr>
              <a:defRPr/>
            </a:pPr>
            <a:r>
              <a:rPr lang="en-US"/>
              <a:t>(Context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'Dose Summary (all tones)'!$B$37</c:f>
              <c:strCache>
                <c:ptCount val="1"/>
                <c:pt idx="0">
                  <c:v>Vehicle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(all tones)'!$Z$38:$AO$38</c:f>
                <c:numCache>
                  <c:formatCode>General</c:formatCode>
                  <c:ptCount val="16"/>
                  <c:pt idx="0">
                    <c:v>5.2248352460354459</c:v>
                  </c:pt>
                  <c:pt idx="1">
                    <c:v>8.3140591851350596</c:v>
                  </c:pt>
                  <c:pt idx="2">
                    <c:v>4.2800062583398821</c:v>
                  </c:pt>
                  <c:pt idx="3">
                    <c:v>7.0288060196949527</c:v>
                  </c:pt>
                  <c:pt idx="4">
                    <c:v>4.4006537663656928</c:v>
                  </c:pt>
                  <c:pt idx="5">
                    <c:v>7.3450556742030795</c:v>
                  </c:pt>
                  <c:pt idx="6">
                    <c:v>5.4766248200550365</c:v>
                  </c:pt>
                  <c:pt idx="7">
                    <c:v>6.0117584002103692</c:v>
                  </c:pt>
                  <c:pt idx="8">
                    <c:v>9.0414853270711468</c:v>
                  </c:pt>
                  <c:pt idx="9">
                    <c:v>9.1568281996863643</c:v>
                  </c:pt>
                  <c:pt idx="10">
                    <c:v>5.5158395294175948</c:v>
                  </c:pt>
                  <c:pt idx="11">
                    <c:v>6.4860253622692516</c:v>
                  </c:pt>
                  <c:pt idx="12">
                    <c:v>5.8842814033600206</c:v>
                  </c:pt>
                  <c:pt idx="13">
                    <c:v>5.4878105183865715</c:v>
                  </c:pt>
                  <c:pt idx="14">
                    <c:v>3.4205977639149565</c:v>
                  </c:pt>
                  <c:pt idx="15">
                    <c:v>3.4979625447231015</c:v>
                  </c:pt>
                </c:numCache>
              </c:numRef>
            </c:plus>
            <c:minus>
              <c:numRef>
                <c:f>'Dose Summary (all tones)'!$Z$38:$AO$38</c:f>
                <c:numCache>
                  <c:formatCode>General</c:formatCode>
                  <c:ptCount val="16"/>
                  <c:pt idx="0">
                    <c:v>5.2248352460354459</c:v>
                  </c:pt>
                  <c:pt idx="1">
                    <c:v>8.3140591851350596</c:v>
                  </c:pt>
                  <c:pt idx="2">
                    <c:v>4.2800062583398821</c:v>
                  </c:pt>
                  <c:pt idx="3">
                    <c:v>7.0288060196949527</c:v>
                  </c:pt>
                  <c:pt idx="4">
                    <c:v>4.4006537663656928</c:v>
                  </c:pt>
                  <c:pt idx="5">
                    <c:v>7.3450556742030795</c:v>
                  </c:pt>
                  <c:pt idx="6">
                    <c:v>5.4766248200550365</c:v>
                  </c:pt>
                  <c:pt idx="7">
                    <c:v>6.0117584002103692</c:v>
                  </c:pt>
                  <c:pt idx="8">
                    <c:v>9.0414853270711468</c:v>
                  </c:pt>
                  <c:pt idx="9">
                    <c:v>9.1568281996863643</c:v>
                  </c:pt>
                  <c:pt idx="10">
                    <c:v>5.5158395294175948</c:v>
                  </c:pt>
                  <c:pt idx="11">
                    <c:v>6.4860253622692516</c:v>
                  </c:pt>
                  <c:pt idx="12">
                    <c:v>5.8842814033600206</c:v>
                  </c:pt>
                  <c:pt idx="13">
                    <c:v>5.4878105183865715</c:v>
                  </c:pt>
                  <c:pt idx="14">
                    <c:v>3.4205977639149565</c:v>
                  </c:pt>
                  <c:pt idx="15">
                    <c:v>3.4979625447231015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'Dose Summary (all tones)'!$J$35:$Y$35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'Dose Summary (all tones)'!$Z$37:$AO$37</c:f>
              <c:numCache>
                <c:formatCode>General</c:formatCode>
                <c:ptCount val="16"/>
                <c:pt idx="0">
                  <c:v>13.46625</c:v>
                </c:pt>
                <c:pt idx="1">
                  <c:v>40.958749999999995</c:v>
                </c:pt>
                <c:pt idx="2">
                  <c:v>27.055</c:v>
                </c:pt>
                <c:pt idx="3">
                  <c:v>28.876249999999999</c:v>
                </c:pt>
                <c:pt idx="4">
                  <c:v>22.375</c:v>
                </c:pt>
                <c:pt idx="5">
                  <c:v>25.93</c:v>
                </c:pt>
                <c:pt idx="6">
                  <c:v>18.678750000000001</c:v>
                </c:pt>
                <c:pt idx="7">
                  <c:v>22.876250000000006</c:v>
                </c:pt>
                <c:pt idx="8">
                  <c:v>25.206249999999997</c:v>
                </c:pt>
                <c:pt idx="9">
                  <c:v>18.0825</c:v>
                </c:pt>
                <c:pt idx="10">
                  <c:v>17.04</c:v>
                </c:pt>
                <c:pt idx="11">
                  <c:v>13.82</c:v>
                </c:pt>
                <c:pt idx="12">
                  <c:v>11.626250000000001</c:v>
                </c:pt>
                <c:pt idx="13">
                  <c:v>15.43</c:v>
                </c:pt>
                <c:pt idx="14">
                  <c:v>8.8062500000000004</c:v>
                </c:pt>
                <c:pt idx="15">
                  <c:v>13.3325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E-4194-B0BC-7F9809D76BAA}"/>
            </c:ext>
          </c:extLst>
        </c:ser>
        <c:ser>
          <c:idx val="1"/>
          <c:order val="1"/>
          <c:tx>
            <c:strRef>
              <c:f>'Dose Summary (all tones)'!$B$41</c:f>
              <c:strCache>
                <c:ptCount val="1"/>
                <c:pt idx="0">
                  <c:v>Psilocybin (1mg/kg)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(all tones)'!$Z$42:$AO$42</c:f>
                <c:numCache>
                  <c:formatCode>General</c:formatCode>
                  <c:ptCount val="16"/>
                  <c:pt idx="0">
                    <c:v>2.2163167240781654</c:v>
                  </c:pt>
                  <c:pt idx="1">
                    <c:v>6.5876065998422915</c:v>
                  </c:pt>
                  <c:pt idx="2">
                    <c:v>5.065807297107594</c:v>
                  </c:pt>
                  <c:pt idx="3">
                    <c:v>2.7233972596609126</c:v>
                  </c:pt>
                  <c:pt idx="4">
                    <c:v>2.9617773380185075</c:v>
                  </c:pt>
                  <c:pt idx="5">
                    <c:v>3.225034191402361</c:v>
                  </c:pt>
                  <c:pt idx="6">
                    <c:v>3.5690907393000164</c:v>
                  </c:pt>
                  <c:pt idx="7">
                    <c:v>2.8503755626608722</c:v>
                  </c:pt>
                  <c:pt idx="8">
                    <c:v>3.9989261951536079</c:v>
                  </c:pt>
                  <c:pt idx="9">
                    <c:v>2.7441143184745678</c:v>
                  </c:pt>
                  <c:pt idx="10">
                    <c:v>2.2456282926102058</c:v>
                  </c:pt>
                  <c:pt idx="11">
                    <c:v>2.8345462914850108</c:v>
                  </c:pt>
                  <c:pt idx="12">
                    <c:v>4.5015682783098727</c:v>
                  </c:pt>
                  <c:pt idx="13">
                    <c:v>2.9463076165649391</c:v>
                  </c:pt>
                  <c:pt idx="14">
                    <c:v>1.9321499290205941</c:v>
                  </c:pt>
                  <c:pt idx="15">
                    <c:v>1.9964297933167736</c:v>
                  </c:pt>
                </c:numCache>
              </c:numRef>
            </c:plus>
            <c:minus>
              <c:numRef>
                <c:f>'Dose Summary (all tones)'!$Z$42:$AO$42</c:f>
                <c:numCache>
                  <c:formatCode>General</c:formatCode>
                  <c:ptCount val="16"/>
                  <c:pt idx="0">
                    <c:v>2.2163167240781654</c:v>
                  </c:pt>
                  <c:pt idx="1">
                    <c:v>6.5876065998422915</c:v>
                  </c:pt>
                  <c:pt idx="2">
                    <c:v>5.065807297107594</c:v>
                  </c:pt>
                  <c:pt idx="3">
                    <c:v>2.7233972596609126</c:v>
                  </c:pt>
                  <c:pt idx="4">
                    <c:v>2.9617773380185075</c:v>
                  </c:pt>
                  <c:pt idx="5">
                    <c:v>3.225034191402361</c:v>
                  </c:pt>
                  <c:pt idx="6">
                    <c:v>3.5690907393000164</c:v>
                  </c:pt>
                  <c:pt idx="7">
                    <c:v>2.8503755626608722</c:v>
                  </c:pt>
                  <c:pt idx="8">
                    <c:v>3.9989261951536079</c:v>
                  </c:pt>
                  <c:pt idx="9">
                    <c:v>2.7441143184745678</c:v>
                  </c:pt>
                  <c:pt idx="10">
                    <c:v>2.2456282926102058</c:v>
                  </c:pt>
                  <c:pt idx="11">
                    <c:v>2.8345462914850108</c:v>
                  </c:pt>
                  <c:pt idx="12">
                    <c:v>4.5015682783098727</c:v>
                  </c:pt>
                  <c:pt idx="13">
                    <c:v>2.9463076165649391</c:v>
                  </c:pt>
                  <c:pt idx="14">
                    <c:v>1.9321499290205941</c:v>
                  </c:pt>
                  <c:pt idx="15">
                    <c:v>1.9964297933167736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'Dose Summary (all tones)'!$J$35:$Y$35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'Dose Summary (all tones)'!$Z$41:$AO$41</c:f>
              <c:numCache>
                <c:formatCode>General</c:formatCode>
                <c:ptCount val="16"/>
                <c:pt idx="0">
                  <c:v>6.3275000000000006</c:v>
                </c:pt>
                <c:pt idx="1">
                  <c:v>29.734999999999999</c:v>
                </c:pt>
                <c:pt idx="2">
                  <c:v>22.445</c:v>
                </c:pt>
                <c:pt idx="3">
                  <c:v>11.44375</c:v>
                </c:pt>
                <c:pt idx="4">
                  <c:v>9.375</c:v>
                </c:pt>
                <c:pt idx="5">
                  <c:v>8.6524999999999999</c:v>
                </c:pt>
                <c:pt idx="6">
                  <c:v>7.7787500000000005</c:v>
                </c:pt>
                <c:pt idx="7">
                  <c:v>7.4312500000000004</c:v>
                </c:pt>
                <c:pt idx="8">
                  <c:v>7.375</c:v>
                </c:pt>
                <c:pt idx="9">
                  <c:v>9.0975000000000001</c:v>
                </c:pt>
                <c:pt idx="10">
                  <c:v>7.18</c:v>
                </c:pt>
                <c:pt idx="11">
                  <c:v>6.7074999999999996</c:v>
                </c:pt>
                <c:pt idx="12">
                  <c:v>13.362500000000001</c:v>
                </c:pt>
                <c:pt idx="13">
                  <c:v>10.5</c:v>
                </c:pt>
                <c:pt idx="14">
                  <c:v>8.6237499999999994</c:v>
                </c:pt>
                <c:pt idx="15">
                  <c:v>3.0137499999999999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E-4194-B0BC-7F9809D76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413439"/>
        <c:axId val="1900018607"/>
      </c:lineChart>
      <c:catAx>
        <c:axId val="193741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Tone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0018607"/>
        <c:crosses val="autoZero"/>
        <c:auto val="1"/>
        <c:lblAlgn val="ctr"/>
        <c:lblOffset val="100"/>
        <c:noMultiLvlLbl val="0"/>
      </c:catAx>
      <c:valAx>
        <c:axId val="1900018607"/>
        <c:scaling>
          <c:orientation val="minMax"/>
          <c:max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Freezing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7413439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'Dose Males Avgs'!$S$19</c:f>
              <c:strCache>
                <c:ptCount val="1"/>
                <c:pt idx="0">
                  <c:v>0 mg/kg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Males Avgs'!$T$20</c:f>
                <c:numCache>
                  <c:formatCode>General</c:formatCode>
                  <c:ptCount val="1"/>
                  <c:pt idx="0">
                    <c:v>6.6708813975643695</c:v>
                  </c:pt>
                </c:numCache>
              </c:numRef>
            </c:plus>
            <c:minus>
              <c:numRef>
                <c:f>'Dose Males Avgs'!$T$20</c:f>
                <c:numCache>
                  <c:formatCode>General</c:formatCode>
                  <c:ptCount val="1"/>
                  <c:pt idx="0">
                    <c:v>6.6708813975643695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Males Avgs'!$T$19</c:f>
              <c:numCache>
                <c:formatCode>General</c:formatCode>
                <c:ptCount val="1"/>
                <c:pt idx="0">
                  <c:v>54.357500000000002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1-4B77-97D1-457B85196859}"/>
            </c:ext>
          </c:extLst>
        </c:ser>
        <c:ser>
          <c:idx val="1"/>
          <c:order val="1"/>
          <c:tx>
            <c:strRef>
              <c:f>'Dose Males Avgs'!$S$21</c:f>
              <c:strCache>
                <c:ptCount val="1"/>
                <c:pt idx="0">
                  <c:v>0.5 mg/kg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Males Avgs'!$T$22</c:f>
                <c:numCache>
                  <c:formatCode>General</c:formatCode>
                  <c:ptCount val="1"/>
                  <c:pt idx="0">
                    <c:v>7.6604134854796539</c:v>
                  </c:pt>
                </c:numCache>
              </c:numRef>
            </c:plus>
            <c:minus>
              <c:numRef>
                <c:f>'Dose Males Avgs'!$T$22</c:f>
                <c:numCache>
                  <c:formatCode>General</c:formatCode>
                  <c:ptCount val="1"/>
                  <c:pt idx="0">
                    <c:v>7.6604134854796539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Males Avgs'!$T$21</c:f>
              <c:numCache>
                <c:formatCode>General</c:formatCode>
                <c:ptCount val="1"/>
                <c:pt idx="0">
                  <c:v>22.979833333333335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1-4B77-97D1-457B85196859}"/>
            </c:ext>
          </c:extLst>
        </c:ser>
        <c:ser>
          <c:idx val="2"/>
          <c:order val="2"/>
          <c:tx>
            <c:strRef>
              <c:f>'Dose Males Avgs'!$S$23</c:f>
              <c:strCache>
                <c:ptCount val="1"/>
                <c:pt idx="0">
                  <c:v>1 mg/kg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Males Avgs'!$T$24</c:f>
                <c:numCache>
                  <c:formatCode>General</c:formatCode>
                  <c:ptCount val="1"/>
                  <c:pt idx="0">
                    <c:v>1.8044382808118595</c:v>
                  </c:pt>
                </c:numCache>
              </c:numRef>
            </c:plus>
            <c:minus>
              <c:numRef>
                <c:f>'Dose Males Avgs'!$T$24</c:f>
                <c:numCache>
                  <c:formatCode>General</c:formatCode>
                  <c:ptCount val="1"/>
                  <c:pt idx="0">
                    <c:v>1.8044382808118595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Males Avgs'!$T$23</c:f>
              <c:numCache>
                <c:formatCode>General</c:formatCode>
                <c:ptCount val="1"/>
                <c:pt idx="0">
                  <c:v>28.853166666666667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1-4B77-97D1-457B85196859}"/>
            </c:ext>
          </c:extLst>
        </c:ser>
        <c:ser>
          <c:idx val="3"/>
          <c:order val="3"/>
          <c:tx>
            <c:strRef>
              <c:f>'Dose Males Avgs'!$S$25</c:f>
              <c:strCache>
                <c:ptCount val="1"/>
                <c:pt idx="0">
                  <c:v>2 mg/kg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Males Avgs'!$T$26</c:f>
                <c:numCache>
                  <c:formatCode>General</c:formatCode>
                  <c:ptCount val="1"/>
                  <c:pt idx="0">
                    <c:v>7.1637199749592151</c:v>
                  </c:pt>
                </c:numCache>
              </c:numRef>
            </c:plus>
            <c:minus>
              <c:numRef>
                <c:f>'Dose Males Avgs'!$T$26</c:f>
                <c:numCache>
                  <c:formatCode>General</c:formatCode>
                  <c:ptCount val="1"/>
                  <c:pt idx="0">
                    <c:v>7.1637199749592151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Males Avgs'!$T$25</c:f>
              <c:numCache>
                <c:formatCode>General</c:formatCode>
                <c:ptCount val="1"/>
                <c:pt idx="0">
                  <c:v>31.244499999999999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1-4B77-97D1-457B8519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308640"/>
        <c:axId val="651312000"/>
      </c:barChart>
      <c:catAx>
        <c:axId val="65130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12000"/>
        <c:crosses val="autoZero"/>
        <c:auto val="1"/>
        <c:lblAlgn val="ctr"/>
        <c:lblOffset val="100"/>
        <c:noMultiLvlLbl val="0"/>
      </c:catAx>
      <c:valAx>
        <c:axId val="6513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'Dose Males Avgs'!$AK$19</c:f>
              <c:strCache>
                <c:ptCount val="1"/>
                <c:pt idx="0">
                  <c:v>0 mg/kg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Males Avgs'!$AL$20</c:f>
                <c:numCache>
                  <c:formatCode>General</c:formatCode>
                  <c:ptCount val="1"/>
                  <c:pt idx="0">
                    <c:v>1.1532039225726898</c:v>
                  </c:pt>
                </c:numCache>
              </c:numRef>
            </c:plus>
            <c:minus>
              <c:numRef>
                <c:f>'Dose Males Avgs'!$AL$20</c:f>
                <c:numCache>
                  <c:formatCode>General</c:formatCode>
                  <c:ptCount val="1"/>
                  <c:pt idx="0">
                    <c:v>1.1532039225726898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Males Avgs'!$AL$19</c:f>
              <c:numCache>
                <c:formatCode>General</c:formatCode>
                <c:ptCount val="1"/>
                <c:pt idx="0">
                  <c:v>23.986500000000003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8-4A83-A8FF-637259E91E0B}"/>
            </c:ext>
          </c:extLst>
        </c:ser>
        <c:ser>
          <c:idx val="1"/>
          <c:order val="1"/>
          <c:tx>
            <c:strRef>
              <c:f>'Dose Males Avgs'!$AK$21</c:f>
              <c:strCache>
                <c:ptCount val="1"/>
                <c:pt idx="0">
                  <c:v>0.5 mg/kg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Males Avgs'!$AL$22</c:f>
                <c:numCache>
                  <c:formatCode>General</c:formatCode>
                  <c:ptCount val="1"/>
                  <c:pt idx="0">
                    <c:v>3.1049814262580391</c:v>
                  </c:pt>
                </c:numCache>
              </c:numRef>
            </c:plus>
            <c:minus>
              <c:numRef>
                <c:f>'Dose Males Avgs'!$AL$22</c:f>
                <c:numCache>
                  <c:formatCode>General</c:formatCode>
                  <c:ptCount val="1"/>
                  <c:pt idx="0">
                    <c:v>3.1049814262580391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Males Avgs'!$AL$21</c:f>
              <c:numCache>
                <c:formatCode>General</c:formatCode>
                <c:ptCount val="1"/>
                <c:pt idx="0">
                  <c:v>14.287166666666668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8-4A83-A8FF-637259E91E0B}"/>
            </c:ext>
          </c:extLst>
        </c:ser>
        <c:ser>
          <c:idx val="2"/>
          <c:order val="2"/>
          <c:tx>
            <c:strRef>
              <c:f>'Dose Males Avgs'!$AK$23</c:f>
              <c:strCache>
                <c:ptCount val="1"/>
                <c:pt idx="0">
                  <c:v>1 mg/kg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Males Avgs'!$AL$24</c:f>
                <c:numCache>
                  <c:formatCode>General</c:formatCode>
                  <c:ptCount val="1"/>
                  <c:pt idx="0">
                    <c:v>0.87366814510875612</c:v>
                  </c:pt>
                </c:numCache>
              </c:numRef>
            </c:plus>
            <c:minus>
              <c:numRef>
                <c:f>'Dose Males Avgs'!$AL$24</c:f>
                <c:numCache>
                  <c:formatCode>General</c:formatCode>
                  <c:ptCount val="1"/>
                  <c:pt idx="0">
                    <c:v>0.87366814510875612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Males Avgs'!$AL$23</c:f>
              <c:numCache>
                <c:formatCode>General</c:formatCode>
                <c:ptCount val="1"/>
                <c:pt idx="0">
                  <c:v>12.882833333333334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8-4A83-A8FF-637259E91E0B}"/>
            </c:ext>
          </c:extLst>
        </c:ser>
        <c:ser>
          <c:idx val="3"/>
          <c:order val="3"/>
          <c:tx>
            <c:strRef>
              <c:f>'Dose Males Avgs'!$AK$25</c:f>
              <c:strCache>
                <c:ptCount val="1"/>
                <c:pt idx="0">
                  <c:v>2 mg/kg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Males Avgs'!$AL$26</c:f>
                <c:numCache>
                  <c:formatCode>General</c:formatCode>
                  <c:ptCount val="1"/>
                  <c:pt idx="0">
                    <c:v>4.2653786890628025</c:v>
                  </c:pt>
                </c:numCache>
              </c:numRef>
            </c:plus>
            <c:minus>
              <c:numRef>
                <c:f>'Dose Males Avgs'!$AL$26</c:f>
                <c:numCache>
                  <c:formatCode>General</c:formatCode>
                  <c:ptCount val="1"/>
                  <c:pt idx="0">
                    <c:v>4.2653786890628025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Males Avgs'!$AL$25</c:f>
              <c:numCache>
                <c:formatCode>General</c:formatCode>
                <c:ptCount val="1"/>
                <c:pt idx="0">
                  <c:v>14.809833333333334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78-4A83-A8FF-637259E91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309120"/>
        <c:axId val="651310560"/>
      </c:barChart>
      <c:catAx>
        <c:axId val="65130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10560"/>
        <c:crosses val="autoZero"/>
        <c:auto val="1"/>
        <c:lblAlgn val="ctr"/>
        <c:lblOffset val="100"/>
        <c:noMultiLvlLbl val="0"/>
      </c:catAx>
      <c:valAx>
        <c:axId val="6513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0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'Dose Males Avgs'!$BC$19</c:f>
              <c:strCache>
                <c:ptCount val="1"/>
                <c:pt idx="0">
                  <c:v>0 mg/kg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Males Avgs'!$BD$20</c:f>
                <c:numCache>
                  <c:formatCode>General</c:formatCode>
                  <c:ptCount val="1"/>
                  <c:pt idx="0">
                    <c:v>3.6893043746102752</c:v>
                  </c:pt>
                </c:numCache>
              </c:numRef>
            </c:plus>
            <c:minus>
              <c:numRef>
                <c:f>'Dose Males Avgs'!$BD$20</c:f>
                <c:numCache>
                  <c:formatCode>General</c:formatCode>
                  <c:ptCount val="1"/>
                  <c:pt idx="0">
                    <c:v>3.6893043746102752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Males Avgs'!$BD$19</c:f>
              <c:numCache>
                <c:formatCode>General</c:formatCode>
                <c:ptCount val="1"/>
                <c:pt idx="0">
                  <c:v>17.863166666666665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6-49D6-8D6A-B85B077C4979}"/>
            </c:ext>
          </c:extLst>
        </c:ser>
        <c:ser>
          <c:idx val="1"/>
          <c:order val="1"/>
          <c:tx>
            <c:strRef>
              <c:f>'Dose Males Avgs'!$BC$21</c:f>
              <c:strCache>
                <c:ptCount val="1"/>
                <c:pt idx="0">
                  <c:v>0.5 mg/kg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Males Avgs'!$BD$22</c:f>
                <c:numCache>
                  <c:formatCode>General</c:formatCode>
                  <c:ptCount val="1"/>
                  <c:pt idx="0">
                    <c:v>1.490448462836059</c:v>
                  </c:pt>
                </c:numCache>
              </c:numRef>
            </c:plus>
            <c:minus>
              <c:numRef>
                <c:f>'Dose Males Avgs'!$BD$22</c:f>
                <c:numCache>
                  <c:formatCode>General</c:formatCode>
                  <c:ptCount val="1"/>
                  <c:pt idx="0">
                    <c:v>1.490448462836059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Males Avgs'!$BD$21</c:f>
              <c:numCache>
                <c:formatCode>General</c:formatCode>
                <c:ptCount val="1"/>
                <c:pt idx="0">
                  <c:v>5.866833333333334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6-49D6-8D6A-B85B077C4979}"/>
            </c:ext>
          </c:extLst>
        </c:ser>
        <c:ser>
          <c:idx val="2"/>
          <c:order val="2"/>
          <c:tx>
            <c:strRef>
              <c:f>'Dose Males Avgs'!$BC$23</c:f>
              <c:strCache>
                <c:ptCount val="1"/>
                <c:pt idx="0">
                  <c:v>1 mg/kg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Males Avgs'!$BD$24</c:f>
                <c:numCache>
                  <c:formatCode>General</c:formatCode>
                  <c:ptCount val="1"/>
                  <c:pt idx="0">
                    <c:v>1.1739995701620773</c:v>
                  </c:pt>
                </c:numCache>
              </c:numRef>
            </c:plus>
            <c:minus>
              <c:numRef>
                <c:f>'Dose Males Avgs'!$BD$24</c:f>
                <c:numCache>
                  <c:formatCode>General</c:formatCode>
                  <c:ptCount val="1"/>
                  <c:pt idx="0">
                    <c:v>1.1739995701620773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Males Avgs'!$BD$23</c:f>
              <c:numCache>
                <c:formatCode>General</c:formatCode>
                <c:ptCount val="1"/>
                <c:pt idx="0">
                  <c:v>6.3741666666666665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96-49D6-8D6A-B85B077C4979}"/>
            </c:ext>
          </c:extLst>
        </c:ser>
        <c:ser>
          <c:idx val="3"/>
          <c:order val="3"/>
          <c:tx>
            <c:strRef>
              <c:f>'Dose Males Avgs'!$BC$25</c:f>
              <c:strCache>
                <c:ptCount val="1"/>
                <c:pt idx="0">
                  <c:v>2 mg/kg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Males Avgs'!$BD$26</c:f>
                <c:numCache>
                  <c:formatCode>General</c:formatCode>
                  <c:ptCount val="1"/>
                  <c:pt idx="0">
                    <c:v>3.5530386512684329</c:v>
                  </c:pt>
                </c:numCache>
              </c:numRef>
            </c:plus>
            <c:minus>
              <c:numRef>
                <c:f>'Dose Males Avgs'!$BD$26</c:f>
                <c:numCache>
                  <c:formatCode>General</c:formatCode>
                  <c:ptCount val="1"/>
                  <c:pt idx="0">
                    <c:v>3.5530386512684329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Males Avgs'!$BD$25</c:f>
              <c:numCache>
                <c:formatCode>General</c:formatCode>
                <c:ptCount val="1"/>
                <c:pt idx="0">
                  <c:v>13.063499999999999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96-49D6-8D6A-B85B077C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363360"/>
        <c:axId val="651379200"/>
      </c:barChart>
      <c:catAx>
        <c:axId val="65136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79200"/>
        <c:crosses val="autoZero"/>
        <c:auto val="1"/>
        <c:lblAlgn val="ctr"/>
        <c:lblOffset val="100"/>
        <c:noMultiLvlLbl val="0"/>
      </c:catAx>
      <c:valAx>
        <c:axId val="6513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6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'Dose Males Avgs'!$J$41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Males Avgs'!$K$42:$N$42</c:f>
                <c:numCache>
                  <c:formatCode>General</c:formatCode>
                  <c:ptCount val="4"/>
                  <c:pt idx="0">
                    <c:v>11.660781482292592</c:v>
                  </c:pt>
                  <c:pt idx="1">
                    <c:v>10.484880196775771</c:v>
                  </c:pt>
                  <c:pt idx="2">
                    <c:v>2.9508710123422053</c:v>
                  </c:pt>
                  <c:pt idx="3">
                    <c:v>7.9057224328447866</c:v>
                  </c:pt>
                </c:numCache>
              </c:numRef>
            </c:plus>
            <c:minus>
              <c:numRef>
                <c:f>'Dose Males Avgs'!$K$42:$N$42</c:f>
                <c:numCache>
                  <c:formatCode>General</c:formatCode>
                  <c:ptCount val="4"/>
                  <c:pt idx="0">
                    <c:v>11.660781482292592</c:v>
                  </c:pt>
                  <c:pt idx="1">
                    <c:v>10.484880196775771</c:v>
                  </c:pt>
                  <c:pt idx="2">
                    <c:v>2.9508710123422053</c:v>
                  </c:pt>
                  <c:pt idx="3">
                    <c:v>7.9057224328447866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'Dose Males Avgs'!$K$40:$N$40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'Dose Males Avgs'!$K$41:$N$41</c:f>
              <c:numCache>
                <c:formatCode>General</c:formatCode>
                <c:ptCount val="4"/>
                <c:pt idx="0">
                  <c:v>43.711666666666666</c:v>
                </c:pt>
                <c:pt idx="1">
                  <c:v>41.105333333333334</c:v>
                </c:pt>
                <c:pt idx="2">
                  <c:v>24.417166666666667</c:v>
                </c:pt>
                <c:pt idx="3">
                  <c:v>33.975999999999999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0-4EA1-8A60-8B43A90C00FF}"/>
            </c:ext>
          </c:extLst>
        </c:ser>
        <c:ser>
          <c:idx val="1"/>
          <c:order val="1"/>
          <c:tx>
            <c:strRef>
              <c:f>'Dose Males Avgs'!$J$43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Males Avgs'!$K$44:$N$44</c:f>
                <c:numCache>
                  <c:formatCode>General</c:formatCode>
                  <c:ptCount val="4"/>
                  <c:pt idx="0">
                    <c:v>6.6708813975643695</c:v>
                  </c:pt>
                  <c:pt idx="1">
                    <c:v>7.6604134854796539</c:v>
                  </c:pt>
                  <c:pt idx="2">
                    <c:v>1.8044382808118595</c:v>
                  </c:pt>
                  <c:pt idx="3">
                    <c:v>7.1637199749592151</c:v>
                  </c:pt>
                </c:numCache>
              </c:numRef>
            </c:plus>
            <c:minus>
              <c:numRef>
                <c:f>'Dose Males Avgs'!$K$44:$N$44</c:f>
                <c:numCache>
                  <c:formatCode>General</c:formatCode>
                  <c:ptCount val="4"/>
                  <c:pt idx="0">
                    <c:v>6.6708813975643695</c:v>
                  </c:pt>
                  <c:pt idx="1">
                    <c:v>7.6604134854796539</c:v>
                  </c:pt>
                  <c:pt idx="2">
                    <c:v>1.8044382808118595</c:v>
                  </c:pt>
                  <c:pt idx="3">
                    <c:v>7.1637199749592151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'Dose Males Avgs'!$K$40:$N$40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'Dose Males Avgs'!$K$43:$N$43</c:f>
              <c:numCache>
                <c:formatCode>General</c:formatCode>
                <c:ptCount val="4"/>
                <c:pt idx="0">
                  <c:v>54.357500000000002</c:v>
                </c:pt>
                <c:pt idx="1">
                  <c:v>22.979833333333335</c:v>
                </c:pt>
                <c:pt idx="2">
                  <c:v>28.853166666666667</c:v>
                </c:pt>
                <c:pt idx="3">
                  <c:v>31.244499999999999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0-4EA1-8A60-8B43A90C0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73252608"/>
        <c:axId val="273253088"/>
      </c:barChart>
      <c:catAx>
        <c:axId val="2732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3253088"/>
        <c:crosses val="autoZero"/>
        <c:auto val="1"/>
        <c:lblAlgn val="ctr"/>
        <c:lblOffset val="100"/>
        <c:noMultiLvlLbl val="0"/>
      </c:catAx>
      <c:valAx>
        <c:axId val="273253088"/>
        <c:scaling>
          <c:orientation val="minMax"/>
          <c:max val="7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325260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'Dose Males Avgs'!$P$41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Males Avgs'!$Q$42:$T$42</c:f>
                <c:numCache>
                  <c:formatCode>General</c:formatCode>
                  <c:ptCount val="4"/>
                  <c:pt idx="0">
                    <c:v>6.5337108110906623</c:v>
                  </c:pt>
                  <c:pt idx="1">
                    <c:v>0.95426707865639471</c:v>
                  </c:pt>
                  <c:pt idx="2">
                    <c:v>3.8921460803920382</c:v>
                  </c:pt>
                  <c:pt idx="3">
                    <c:v>4.9590302031300038</c:v>
                  </c:pt>
                </c:numCache>
              </c:numRef>
            </c:plus>
            <c:minus>
              <c:numRef>
                <c:f>'Dose Males Avgs'!$Q$42:$T$42</c:f>
                <c:numCache>
                  <c:formatCode>General</c:formatCode>
                  <c:ptCount val="4"/>
                  <c:pt idx="0">
                    <c:v>6.5337108110906623</c:v>
                  </c:pt>
                  <c:pt idx="1">
                    <c:v>0.95426707865639471</c:v>
                  </c:pt>
                  <c:pt idx="2">
                    <c:v>3.8921460803920382</c:v>
                  </c:pt>
                  <c:pt idx="3">
                    <c:v>4.9590302031300038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'Dose Males Avgs'!$Q$40:$T$40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'Dose Males Avgs'!$Q$41:$T$41</c:f>
              <c:numCache>
                <c:formatCode>General</c:formatCode>
                <c:ptCount val="4"/>
                <c:pt idx="0">
                  <c:v>17.359333333333332</c:v>
                </c:pt>
                <c:pt idx="1">
                  <c:v>19.284833333333335</c:v>
                </c:pt>
                <c:pt idx="2">
                  <c:v>8.8133333333333344</c:v>
                </c:pt>
                <c:pt idx="3">
                  <c:v>17.46833333333333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1-4425-AB6B-2A8BFCE35D70}"/>
            </c:ext>
          </c:extLst>
        </c:ser>
        <c:ser>
          <c:idx val="1"/>
          <c:order val="1"/>
          <c:tx>
            <c:strRef>
              <c:f>'Dose Males Avgs'!$P$43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Males Avgs'!$Q$44:$T$44</c:f>
                <c:numCache>
                  <c:formatCode>General</c:formatCode>
                  <c:ptCount val="4"/>
                  <c:pt idx="0">
                    <c:v>1.1532039225726898</c:v>
                  </c:pt>
                  <c:pt idx="1">
                    <c:v>3.1049814262580391</c:v>
                  </c:pt>
                  <c:pt idx="2">
                    <c:v>0.87366814510875612</c:v>
                  </c:pt>
                  <c:pt idx="3">
                    <c:v>4.2653786890628025</c:v>
                  </c:pt>
                </c:numCache>
              </c:numRef>
            </c:plus>
            <c:minus>
              <c:numRef>
                <c:f>'Dose Males Avgs'!$Q$44:$T$44</c:f>
                <c:numCache>
                  <c:formatCode>General</c:formatCode>
                  <c:ptCount val="4"/>
                  <c:pt idx="0">
                    <c:v>1.1532039225726898</c:v>
                  </c:pt>
                  <c:pt idx="1">
                    <c:v>3.1049814262580391</c:v>
                  </c:pt>
                  <c:pt idx="2">
                    <c:v>0.87366814510875612</c:v>
                  </c:pt>
                  <c:pt idx="3">
                    <c:v>4.2653786890628025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'Dose Males Avgs'!$Q$40:$T$40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'Dose Males Avgs'!$Q$43:$T$43</c:f>
              <c:numCache>
                <c:formatCode>General</c:formatCode>
                <c:ptCount val="4"/>
                <c:pt idx="0">
                  <c:v>23.986500000000003</c:v>
                </c:pt>
                <c:pt idx="1">
                  <c:v>14.287166666666668</c:v>
                </c:pt>
                <c:pt idx="2">
                  <c:v>12.882833333333334</c:v>
                </c:pt>
                <c:pt idx="3">
                  <c:v>14.809833333333334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1-4425-AB6B-2A8BFCE35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49294960"/>
        <c:axId val="249309840"/>
      </c:barChart>
      <c:catAx>
        <c:axId val="24929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9309840"/>
        <c:crosses val="autoZero"/>
        <c:auto val="1"/>
        <c:lblAlgn val="ctr"/>
        <c:lblOffset val="100"/>
        <c:noMultiLvlLbl val="0"/>
      </c:catAx>
      <c:valAx>
        <c:axId val="249309840"/>
        <c:scaling>
          <c:orientation val="minMax"/>
          <c:max val="5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9294960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'Dose Males Avgs'!$V$41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Males Avgs'!$W$42:$Z$42</c:f>
                <c:numCache>
                  <c:formatCode>General</c:formatCode>
                  <c:ptCount val="4"/>
                  <c:pt idx="0">
                    <c:v>2.142749583543953</c:v>
                  </c:pt>
                  <c:pt idx="1">
                    <c:v>7.3752328299719645</c:v>
                  </c:pt>
                  <c:pt idx="2">
                    <c:v>1.2964005153872376</c:v>
                  </c:pt>
                  <c:pt idx="3">
                    <c:v>3.3223790491598479</c:v>
                  </c:pt>
                </c:numCache>
              </c:numRef>
            </c:plus>
            <c:minus>
              <c:numRef>
                <c:f>'Dose Males Avgs'!$W$42:$Z$42</c:f>
                <c:numCache>
                  <c:formatCode>General</c:formatCode>
                  <c:ptCount val="4"/>
                  <c:pt idx="0">
                    <c:v>2.142749583543953</c:v>
                  </c:pt>
                  <c:pt idx="1">
                    <c:v>7.3752328299719645</c:v>
                  </c:pt>
                  <c:pt idx="2">
                    <c:v>1.2964005153872376</c:v>
                  </c:pt>
                  <c:pt idx="3">
                    <c:v>3.3223790491598479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'Dose Males Avgs'!$W$40:$Z$40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'Dose Males Avgs'!$W$41:$Z$41</c:f>
              <c:numCache>
                <c:formatCode>General</c:formatCode>
                <c:ptCount val="4"/>
                <c:pt idx="0">
                  <c:v>11.824</c:v>
                </c:pt>
                <c:pt idx="1">
                  <c:v>21.525666666666666</c:v>
                </c:pt>
                <c:pt idx="2">
                  <c:v>4.1613333333333333</c:v>
                </c:pt>
                <c:pt idx="3">
                  <c:v>11.647833333333333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2-4FAB-B642-AD56ED8FBA42}"/>
            </c:ext>
          </c:extLst>
        </c:ser>
        <c:ser>
          <c:idx val="1"/>
          <c:order val="1"/>
          <c:tx>
            <c:strRef>
              <c:f>'Dose Males Avgs'!$V$43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Males Avgs'!$W$44:$Z$44</c:f>
                <c:numCache>
                  <c:formatCode>General</c:formatCode>
                  <c:ptCount val="4"/>
                  <c:pt idx="0">
                    <c:v>3.6893043746102752</c:v>
                  </c:pt>
                  <c:pt idx="1">
                    <c:v>1.490448462836059</c:v>
                  </c:pt>
                  <c:pt idx="2">
                    <c:v>1.1739995701620773</c:v>
                  </c:pt>
                  <c:pt idx="3">
                    <c:v>3.5530386512684329</c:v>
                  </c:pt>
                </c:numCache>
              </c:numRef>
            </c:plus>
            <c:minus>
              <c:numRef>
                <c:f>'Dose Males Avgs'!$W$44:$Z$44</c:f>
                <c:numCache>
                  <c:formatCode>General</c:formatCode>
                  <c:ptCount val="4"/>
                  <c:pt idx="0">
                    <c:v>3.6893043746102752</c:v>
                  </c:pt>
                  <c:pt idx="1">
                    <c:v>1.490448462836059</c:v>
                  </c:pt>
                  <c:pt idx="2">
                    <c:v>1.1739995701620773</c:v>
                  </c:pt>
                  <c:pt idx="3">
                    <c:v>3.5530386512684329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'Dose Males Avgs'!$W$40:$Z$40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'Dose Males Avgs'!$W$43:$Z$43</c:f>
              <c:numCache>
                <c:formatCode>General</c:formatCode>
                <c:ptCount val="4"/>
                <c:pt idx="0">
                  <c:v>17.863166666666665</c:v>
                </c:pt>
                <c:pt idx="1">
                  <c:v>5.866833333333334</c:v>
                </c:pt>
                <c:pt idx="2">
                  <c:v>6.3741666666666665</c:v>
                </c:pt>
                <c:pt idx="3">
                  <c:v>13.063499999999999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2-4FAB-B642-AD56ED8FB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68828784"/>
        <c:axId val="268833104"/>
      </c:barChart>
      <c:catAx>
        <c:axId val="2688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8833104"/>
        <c:crosses val="autoZero"/>
        <c:auto val="1"/>
        <c:lblAlgn val="ctr"/>
        <c:lblOffset val="100"/>
        <c:noMultiLvlLbl val="0"/>
      </c:catAx>
      <c:valAx>
        <c:axId val="268833104"/>
        <c:scaling>
          <c:orientation val="minMax"/>
          <c:max val="5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8828784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'Dose Females only'!$I$30</c:f>
              <c:strCache>
                <c:ptCount val="1"/>
                <c:pt idx="0">
                  <c:v>0 mg/kg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('Dose Females only'!$J$30,'Dose Females only'!$K$30,'Dose Females only'!$N$30,'Dose Females only'!$Q$30,'Dose Females only'!$T$30,'Dose Females only'!$W$30)</c:f>
              <c:numCache>
                <c:formatCode>General</c:formatCode>
                <c:ptCount val="6"/>
                <c:pt idx="0">
                  <c:v>22.782500000000002</c:v>
                </c:pt>
                <c:pt idx="1">
                  <c:v>54.00916666666668</c:v>
                </c:pt>
                <c:pt idx="2">
                  <c:v>45.566666666666656</c:v>
                </c:pt>
                <c:pt idx="3">
                  <c:v>51.158333333333324</c:v>
                </c:pt>
                <c:pt idx="4">
                  <c:v>39.519166666666663</c:v>
                </c:pt>
                <c:pt idx="5">
                  <c:v>28.305000000000003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3-4282-A6D7-A267447DEDA0}"/>
            </c:ext>
          </c:extLst>
        </c:ser>
        <c:ser>
          <c:idx val="1"/>
          <c:order val="1"/>
          <c:tx>
            <c:strRef>
              <c:f>'Dose Females only'!$I$32</c:f>
              <c:strCache>
                <c:ptCount val="1"/>
                <c:pt idx="0">
                  <c:v>0.5 mg/kg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('Dose Females only'!$J$32,'Dose Females only'!$K$32,'Dose Females only'!$N$32,'Dose Females only'!$Q$32,'Dose Females only'!$T$32,'Dose Females only'!$W$32)</c:f>
              <c:numCache>
                <c:formatCode>General</c:formatCode>
                <c:ptCount val="6"/>
                <c:pt idx="0">
                  <c:v>35.512499999999996</c:v>
                </c:pt>
                <c:pt idx="1">
                  <c:v>55.509999999999991</c:v>
                </c:pt>
                <c:pt idx="2">
                  <c:v>55.499166666666667</c:v>
                </c:pt>
                <c:pt idx="3">
                  <c:v>30.824166666666667</c:v>
                </c:pt>
                <c:pt idx="4">
                  <c:v>35.591666666666669</c:v>
                </c:pt>
                <c:pt idx="5">
                  <c:v>28.10166666666667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3-4282-A6D7-A267447DEDA0}"/>
            </c:ext>
          </c:extLst>
        </c:ser>
        <c:ser>
          <c:idx val="2"/>
          <c:order val="2"/>
          <c:tx>
            <c:strRef>
              <c:f>'Dose Females only'!$I$34</c:f>
              <c:strCache>
                <c:ptCount val="1"/>
                <c:pt idx="0">
                  <c:v>1 mg/kg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('Dose Females only'!$J$34,'Dose Females only'!$K$34,'Dose Females only'!$N$34,'Dose Females only'!$Q$34,'Dose Females only'!$T$34,'Dose Females only'!$W$34)</c:f>
              <c:numCache>
                <c:formatCode>General</c:formatCode>
                <c:ptCount val="6"/>
                <c:pt idx="0">
                  <c:v>22.975000000000001</c:v>
                </c:pt>
                <c:pt idx="1">
                  <c:v>35.564166666666665</c:v>
                </c:pt>
                <c:pt idx="2">
                  <c:v>28.882499999999993</c:v>
                </c:pt>
                <c:pt idx="3">
                  <c:v>15.767499999999998</c:v>
                </c:pt>
                <c:pt idx="4">
                  <c:v>20.39916666666667</c:v>
                </c:pt>
                <c:pt idx="5">
                  <c:v>21.4725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3-4282-A6D7-A267447DEDA0}"/>
            </c:ext>
          </c:extLst>
        </c:ser>
        <c:ser>
          <c:idx val="3"/>
          <c:order val="3"/>
          <c:tx>
            <c:strRef>
              <c:f>'Dose Females only'!$I$36</c:f>
              <c:strCache>
                <c:ptCount val="1"/>
                <c:pt idx="0">
                  <c:v>2 mg/kg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('Dose Females only'!$J$36,'Dose Females only'!$K$36,'Dose Females only'!$N$36,'Dose Females only'!$Q$36,'Dose Females only'!$T$36,'Dose Females only'!$W$36)</c:f>
              <c:numCache>
                <c:formatCode>General</c:formatCode>
                <c:ptCount val="6"/>
                <c:pt idx="0">
                  <c:v>25.884999999999998</c:v>
                </c:pt>
                <c:pt idx="1">
                  <c:v>54.51</c:v>
                </c:pt>
                <c:pt idx="2">
                  <c:v>37.509166666666665</c:v>
                </c:pt>
                <c:pt idx="3">
                  <c:v>28.416666666666668</c:v>
                </c:pt>
                <c:pt idx="4">
                  <c:v>29.480833333333326</c:v>
                </c:pt>
                <c:pt idx="5">
                  <c:v>19.963333333333335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53-4282-A6D7-A267447DE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926400"/>
        <c:axId val="520542960"/>
      </c:lineChart>
      <c:catAx>
        <c:axId val="29492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2960"/>
        <c:crosses val="autoZero"/>
        <c:auto val="1"/>
        <c:lblAlgn val="ctr"/>
        <c:lblOffset val="100"/>
        <c:noMultiLvlLbl val="0"/>
      </c:catAx>
      <c:valAx>
        <c:axId val="5205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'Dose Females only'!$I$30</c:f>
              <c:strCache>
                <c:ptCount val="1"/>
                <c:pt idx="0">
                  <c:v>0 mg/kg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('Dose Females only'!$Z$30,'Dose Females only'!$AA$30,'Dose Females only'!$AD$30,'Dose Females only'!$AG$30,'Dose Females only'!$AJ$30,'Dose Females only'!$AM$30)</c:f>
              <c:numCache>
                <c:formatCode>General</c:formatCode>
                <c:ptCount val="6"/>
                <c:pt idx="0">
                  <c:v>13.8925</c:v>
                </c:pt>
                <c:pt idx="1">
                  <c:v>30.463333333333335</c:v>
                </c:pt>
                <c:pt idx="2">
                  <c:v>18.129166666666666</c:v>
                </c:pt>
                <c:pt idx="3">
                  <c:v>17.7775</c:v>
                </c:pt>
                <c:pt idx="4">
                  <c:v>10.852499999999999</c:v>
                </c:pt>
                <c:pt idx="5">
                  <c:v>9.5741666666666667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2-41F4-B6CD-449B5820F186}"/>
            </c:ext>
          </c:extLst>
        </c:ser>
        <c:ser>
          <c:idx val="1"/>
          <c:order val="1"/>
          <c:tx>
            <c:strRef>
              <c:f>'Dose Females only'!$I$32</c:f>
              <c:strCache>
                <c:ptCount val="1"/>
                <c:pt idx="0">
                  <c:v>0.5 mg/kg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('Dose Females only'!$Z$32,'Dose Females only'!$AA$32,'Dose Females only'!$AD$32,'Dose Females only'!$AG$32,'Dose Females only'!$AJ$32,'Dose Females only'!$AM$32)</c:f>
              <c:numCache>
                <c:formatCode>General</c:formatCode>
                <c:ptCount val="6"/>
                <c:pt idx="0">
                  <c:v>15.93</c:v>
                </c:pt>
                <c:pt idx="1">
                  <c:v>32.601666666666667</c:v>
                </c:pt>
                <c:pt idx="2">
                  <c:v>16.98</c:v>
                </c:pt>
                <c:pt idx="3">
                  <c:v>8.6950000000000003</c:v>
                </c:pt>
                <c:pt idx="4">
                  <c:v>19.351666666666663</c:v>
                </c:pt>
                <c:pt idx="5">
                  <c:v>18.795833333333334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2-41F4-B6CD-449B5820F186}"/>
            </c:ext>
          </c:extLst>
        </c:ser>
        <c:ser>
          <c:idx val="2"/>
          <c:order val="2"/>
          <c:tx>
            <c:strRef>
              <c:f>'Dose Females only'!$I$34</c:f>
              <c:strCache>
                <c:ptCount val="1"/>
                <c:pt idx="0">
                  <c:v>1 mg/kg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('Dose Females only'!$Z$34,'Dose Females only'!$AA$34,'Dose Females only'!$AD$34,'Dose Females only'!$AG$34,'Dose Females only'!$AJ$34,'Dose Females only'!$AM$34)</c:f>
              <c:numCache>
                <c:formatCode>General</c:formatCode>
                <c:ptCount val="6"/>
                <c:pt idx="0">
                  <c:v>5.6174999999999997</c:v>
                </c:pt>
                <c:pt idx="1">
                  <c:v>17.425833333333333</c:v>
                </c:pt>
                <c:pt idx="2">
                  <c:v>8.51</c:v>
                </c:pt>
                <c:pt idx="3">
                  <c:v>5.1491666666666669</c:v>
                </c:pt>
                <c:pt idx="4">
                  <c:v>6.6208333333333336</c:v>
                </c:pt>
                <c:pt idx="5">
                  <c:v>6.3608333333333329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2-41F4-B6CD-449B5820F186}"/>
            </c:ext>
          </c:extLst>
        </c:ser>
        <c:ser>
          <c:idx val="3"/>
          <c:order val="3"/>
          <c:tx>
            <c:strRef>
              <c:f>'Dose Females only'!$I$36</c:f>
              <c:strCache>
                <c:ptCount val="1"/>
                <c:pt idx="0">
                  <c:v>2 mg/kg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('Dose Females only'!$Z$36,'Dose Females only'!$AA$36,'Dose Females only'!$AD$36,'Dose Females only'!$AG$36,'Dose Females only'!$AJ$36,'Dose Females only'!$AM$36)</c:f>
              <c:numCache>
                <c:formatCode>General</c:formatCode>
                <c:ptCount val="6"/>
                <c:pt idx="0">
                  <c:v>6.2724999999999991</c:v>
                </c:pt>
                <c:pt idx="1">
                  <c:v>33.887500000000003</c:v>
                </c:pt>
                <c:pt idx="2">
                  <c:v>12.490833333333333</c:v>
                </c:pt>
                <c:pt idx="3">
                  <c:v>12.769166666666669</c:v>
                </c:pt>
                <c:pt idx="4">
                  <c:v>16.730833333333333</c:v>
                </c:pt>
                <c:pt idx="5">
                  <c:v>11.463333333333333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F2-41F4-B6CD-449B5820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926400"/>
        <c:axId val="520542960"/>
      </c:lineChart>
      <c:catAx>
        <c:axId val="29492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2960"/>
        <c:crosses val="autoZero"/>
        <c:auto val="1"/>
        <c:lblAlgn val="ctr"/>
        <c:lblOffset val="100"/>
        <c:noMultiLvlLbl val="0"/>
      </c:catAx>
      <c:valAx>
        <c:axId val="5205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'Dose Females only'!$I$30</c:f>
              <c:strCache>
                <c:ptCount val="1"/>
                <c:pt idx="0">
                  <c:v>0 mg/kg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('Dose Females only'!$AP$30,'Dose Females only'!$AQ$30,'Dose Females only'!$AT$30,'Dose Females only'!$AW$30,'Dose Females only'!$AZ$30,'Dose Females only'!$BC$30)</c:f>
              <c:numCache>
                <c:formatCode>General</c:formatCode>
                <c:ptCount val="6"/>
                <c:pt idx="0">
                  <c:v>1.5449999999999999</c:v>
                </c:pt>
                <c:pt idx="1">
                  <c:v>24.759166666666669</c:v>
                </c:pt>
                <c:pt idx="2">
                  <c:v>10.471666666666666</c:v>
                </c:pt>
                <c:pt idx="3">
                  <c:v>11.315</c:v>
                </c:pt>
                <c:pt idx="4">
                  <c:v>7.2683333333333335</c:v>
                </c:pt>
                <c:pt idx="5">
                  <c:v>5.3058333333333332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8-47A3-8536-899BE2EAE7F3}"/>
            </c:ext>
          </c:extLst>
        </c:ser>
        <c:ser>
          <c:idx val="1"/>
          <c:order val="1"/>
          <c:tx>
            <c:strRef>
              <c:f>'Dose Females only'!$I$32</c:f>
              <c:strCache>
                <c:ptCount val="1"/>
                <c:pt idx="0">
                  <c:v>0.5 mg/kg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('Dose Females only'!$AP$32,'Dose Females only'!$AQ$32,'Dose Females only'!$AT$32,'Dose Females only'!$AW$32,'Dose Females only'!$AZ$32,'Dose Females only'!$BC$32)</c:f>
              <c:numCache>
                <c:formatCode>General</c:formatCode>
                <c:ptCount val="6"/>
                <c:pt idx="0">
                  <c:v>14.605</c:v>
                </c:pt>
                <c:pt idx="1">
                  <c:v>39.878333333333337</c:v>
                </c:pt>
                <c:pt idx="2">
                  <c:v>12.730833333333331</c:v>
                </c:pt>
                <c:pt idx="3">
                  <c:v>21.009166666666669</c:v>
                </c:pt>
                <c:pt idx="4">
                  <c:v>17.100833333333338</c:v>
                </c:pt>
                <c:pt idx="5">
                  <c:v>16.909166666666668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8-47A3-8536-899BE2EAE7F3}"/>
            </c:ext>
          </c:extLst>
        </c:ser>
        <c:ser>
          <c:idx val="2"/>
          <c:order val="2"/>
          <c:tx>
            <c:strRef>
              <c:f>'Dose Females only'!$I$34</c:f>
              <c:strCache>
                <c:ptCount val="1"/>
                <c:pt idx="0">
                  <c:v>1 mg/kg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('Dose Females only'!$AP$34,'Dose Females only'!$AQ$34,'Dose Females only'!$AT$34,'Dose Females only'!$AW$34,'Dose Females only'!$AZ$34,'Dose Females only'!$BC$34)</c:f>
              <c:numCache>
                <c:formatCode>General</c:formatCode>
                <c:ptCount val="6"/>
                <c:pt idx="0">
                  <c:v>0.67999999999999994</c:v>
                </c:pt>
                <c:pt idx="1">
                  <c:v>10.935833333333333</c:v>
                </c:pt>
                <c:pt idx="2">
                  <c:v>4.8516666666666666</c:v>
                </c:pt>
                <c:pt idx="3">
                  <c:v>2.4350000000000001</c:v>
                </c:pt>
                <c:pt idx="4">
                  <c:v>2.2041666666666666</c:v>
                </c:pt>
                <c:pt idx="5">
                  <c:v>0.37999999999999995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8-47A3-8536-899BE2EAE7F3}"/>
            </c:ext>
          </c:extLst>
        </c:ser>
        <c:ser>
          <c:idx val="3"/>
          <c:order val="3"/>
          <c:tx>
            <c:strRef>
              <c:f>'Dose Females only'!$I$36</c:f>
              <c:strCache>
                <c:ptCount val="1"/>
                <c:pt idx="0">
                  <c:v>2 mg/kg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('Dose Females only'!$AP$36,'Dose Females only'!$AQ$36,'Dose Females only'!$AT$36,'Dose Females only'!$AW$36,'Dose Females only'!$AZ$36,'Dose Females only'!$BC$36)</c:f>
              <c:numCache>
                <c:formatCode>General</c:formatCode>
                <c:ptCount val="6"/>
                <c:pt idx="0">
                  <c:v>1.1825000000000001</c:v>
                </c:pt>
                <c:pt idx="1">
                  <c:v>32.684166666666663</c:v>
                </c:pt>
                <c:pt idx="2">
                  <c:v>10.331666666666665</c:v>
                </c:pt>
                <c:pt idx="3">
                  <c:v>2.9075000000000002</c:v>
                </c:pt>
                <c:pt idx="4">
                  <c:v>8.6025000000000009</c:v>
                </c:pt>
                <c:pt idx="5">
                  <c:v>3.7133333333333334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8-47A3-8536-899BE2EAE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926400"/>
        <c:axId val="520542960"/>
      </c:lineChart>
      <c:catAx>
        <c:axId val="29492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2960"/>
        <c:crosses val="autoZero"/>
        <c:auto val="1"/>
        <c:lblAlgn val="ctr"/>
        <c:lblOffset val="100"/>
        <c:noMultiLvlLbl val="0"/>
      </c:catAx>
      <c:valAx>
        <c:axId val="5205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'Dose Females Avgs'!$S$19</c:f>
              <c:strCache>
                <c:ptCount val="1"/>
                <c:pt idx="0">
                  <c:v>0 mg/kg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Females Avgs'!$T$20</c:f>
                <c:numCache>
                  <c:formatCode>General</c:formatCode>
                  <c:ptCount val="1"/>
                  <c:pt idx="0">
                    <c:v>11.660781482292592</c:v>
                  </c:pt>
                </c:numCache>
              </c:numRef>
            </c:plus>
            <c:minus>
              <c:numRef>
                <c:f>'Dose Females Avgs'!$T$20</c:f>
                <c:numCache>
                  <c:formatCode>General</c:formatCode>
                  <c:ptCount val="1"/>
                  <c:pt idx="0">
                    <c:v>11.660781482292592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Females Avgs'!$T$19</c:f>
              <c:numCache>
                <c:formatCode>General</c:formatCode>
                <c:ptCount val="1"/>
                <c:pt idx="0">
                  <c:v>43.711666666666666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C-48A4-B03F-F89016FC3248}"/>
            </c:ext>
          </c:extLst>
        </c:ser>
        <c:ser>
          <c:idx val="1"/>
          <c:order val="1"/>
          <c:tx>
            <c:strRef>
              <c:f>'Dose Females Avgs'!$S$21</c:f>
              <c:strCache>
                <c:ptCount val="1"/>
                <c:pt idx="0">
                  <c:v>0.5 mg/kg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Females Avgs'!$T$22</c:f>
                <c:numCache>
                  <c:formatCode>General</c:formatCode>
                  <c:ptCount val="1"/>
                  <c:pt idx="0">
                    <c:v>10.484880196775771</c:v>
                  </c:pt>
                </c:numCache>
              </c:numRef>
            </c:plus>
            <c:minus>
              <c:numRef>
                <c:f>'Dose Females Avgs'!$T$22</c:f>
                <c:numCache>
                  <c:formatCode>General</c:formatCode>
                  <c:ptCount val="1"/>
                  <c:pt idx="0">
                    <c:v>10.484880196775771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Females Avgs'!$T$21</c:f>
              <c:numCache>
                <c:formatCode>General</c:formatCode>
                <c:ptCount val="1"/>
                <c:pt idx="0">
                  <c:v>41.105333333333334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C-48A4-B03F-F89016FC3248}"/>
            </c:ext>
          </c:extLst>
        </c:ser>
        <c:ser>
          <c:idx val="2"/>
          <c:order val="2"/>
          <c:tx>
            <c:strRef>
              <c:f>'Dose Females Avgs'!$S$23</c:f>
              <c:strCache>
                <c:ptCount val="1"/>
                <c:pt idx="0">
                  <c:v>1 mg/kg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Females Avgs'!$T$24</c:f>
                <c:numCache>
                  <c:formatCode>General</c:formatCode>
                  <c:ptCount val="1"/>
                  <c:pt idx="0">
                    <c:v>2.9508710123422053</c:v>
                  </c:pt>
                </c:numCache>
              </c:numRef>
            </c:plus>
            <c:minus>
              <c:numRef>
                <c:f>'Dose Females Avgs'!$T$24</c:f>
                <c:numCache>
                  <c:formatCode>General</c:formatCode>
                  <c:ptCount val="1"/>
                  <c:pt idx="0">
                    <c:v>2.9508710123422053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Females Avgs'!$T$23</c:f>
              <c:numCache>
                <c:formatCode>General</c:formatCode>
                <c:ptCount val="1"/>
                <c:pt idx="0">
                  <c:v>24.417166666666667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C-48A4-B03F-F89016FC3248}"/>
            </c:ext>
          </c:extLst>
        </c:ser>
        <c:ser>
          <c:idx val="3"/>
          <c:order val="3"/>
          <c:tx>
            <c:strRef>
              <c:f>'Dose Females Avgs'!$S$25</c:f>
              <c:strCache>
                <c:ptCount val="1"/>
                <c:pt idx="0">
                  <c:v>2 mg/kg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Females Avgs'!$T$26</c:f>
                <c:numCache>
                  <c:formatCode>General</c:formatCode>
                  <c:ptCount val="1"/>
                  <c:pt idx="0">
                    <c:v>7.9057224328447866</c:v>
                  </c:pt>
                </c:numCache>
              </c:numRef>
            </c:plus>
            <c:minus>
              <c:numRef>
                <c:f>'Dose Females Avgs'!$T$26</c:f>
                <c:numCache>
                  <c:formatCode>General</c:formatCode>
                  <c:ptCount val="1"/>
                  <c:pt idx="0">
                    <c:v>7.9057224328447866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Females Avgs'!$T$25</c:f>
              <c:numCache>
                <c:formatCode>General</c:formatCode>
                <c:ptCount val="1"/>
                <c:pt idx="0">
                  <c:v>33.975999999999999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C-48A4-B03F-F89016FC3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372480"/>
        <c:axId val="651381600"/>
      </c:barChart>
      <c:catAx>
        <c:axId val="65137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81600"/>
        <c:crosses val="autoZero"/>
        <c:auto val="1"/>
        <c:lblAlgn val="ctr"/>
        <c:lblOffset val="100"/>
        <c:noMultiLvlLbl val="0"/>
      </c:catAx>
      <c:valAx>
        <c:axId val="65138160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7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Fear</a:t>
            </a:r>
            <a:r>
              <a:rPr lang="en-US" baseline="0"/>
              <a:t> Renewal (Context 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'Dose Summary (all tones)'!$B$37</c:f>
              <c:strCache>
                <c:ptCount val="1"/>
                <c:pt idx="0">
                  <c:v>Vehicle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(all tones)'!$AP$38:$BE$38</c:f>
                <c:numCache>
                  <c:formatCode>General</c:formatCode>
                  <c:ptCount val="16"/>
                  <c:pt idx="0">
                    <c:v>2.5207297253403196</c:v>
                  </c:pt>
                  <c:pt idx="1">
                    <c:v>5.5769377638116575</c:v>
                  </c:pt>
                  <c:pt idx="2">
                    <c:v>3.9776948412365645</c:v>
                  </c:pt>
                  <c:pt idx="3">
                    <c:v>6.3431792494829775</c:v>
                  </c:pt>
                  <c:pt idx="4">
                    <c:v>4.860702270505775</c:v>
                  </c:pt>
                  <c:pt idx="5">
                    <c:v>3.5269837376594593</c:v>
                  </c:pt>
                  <c:pt idx="6">
                    <c:v>4.1941898321623787</c:v>
                  </c:pt>
                  <c:pt idx="7">
                    <c:v>3.0104650432758238</c:v>
                  </c:pt>
                  <c:pt idx="8">
                    <c:v>4.0534810601946969</c:v>
                  </c:pt>
                  <c:pt idx="9">
                    <c:v>2.3009638896402893</c:v>
                  </c:pt>
                  <c:pt idx="10">
                    <c:v>1.9128136997627343</c:v>
                  </c:pt>
                  <c:pt idx="11">
                    <c:v>1.8357325683497587</c:v>
                  </c:pt>
                  <c:pt idx="12">
                    <c:v>2.1637570149263192</c:v>
                  </c:pt>
                  <c:pt idx="13">
                    <c:v>4.2113096028941595</c:v>
                  </c:pt>
                  <c:pt idx="14">
                    <c:v>4.693249688001754</c:v>
                  </c:pt>
                  <c:pt idx="15">
                    <c:v>6.9336474985341274</c:v>
                  </c:pt>
                </c:numCache>
              </c:numRef>
            </c:plus>
            <c:minus>
              <c:numRef>
                <c:f>'Dose Summary (all tones)'!$AP$38:$BE$38</c:f>
                <c:numCache>
                  <c:formatCode>General</c:formatCode>
                  <c:ptCount val="16"/>
                  <c:pt idx="0">
                    <c:v>2.5207297253403196</c:v>
                  </c:pt>
                  <c:pt idx="1">
                    <c:v>5.5769377638116575</c:v>
                  </c:pt>
                  <c:pt idx="2">
                    <c:v>3.9776948412365645</c:v>
                  </c:pt>
                  <c:pt idx="3">
                    <c:v>6.3431792494829775</c:v>
                  </c:pt>
                  <c:pt idx="4">
                    <c:v>4.860702270505775</c:v>
                  </c:pt>
                  <c:pt idx="5">
                    <c:v>3.5269837376594593</c:v>
                  </c:pt>
                  <c:pt idx="6">
                    <c:v>4.1941898321623787</c:v>
                  </c:pt>
                  <c:pt idx="7">
                    <c:v>3.0104650432758238</c:v>
                  </c:pt>
                  <c:pt idx="8">
                    <c:v>4.0534810601946969</c:v>
                  </c:pt>
                  <c:pt idx="9">
                    <c:v>2.3009638896402893</c:v>
                  </c:pt>
                  <c:pt idx="10">
                    <c:v>1.9128136997627343</c:v>
                  </c:pt>
                  <c:pt idx="11">
                    <c:v>1.8357325683497587</c:v>
                  </c:pt>
                  <c:pt idx="12">
                    <c:v>2.1637570149263192</c:v>
                  </c:pt>
                  <c:pt idx="13">
                    <c:v>4.2113096028941595</c:v>
                  </c:pt>
                  <c:pt idx="14">
                    <c:v>4.693249688001754</c:v>
                  </c:pt>
                  <c:pt idx="15">
                    <c:v>6.9336474985341274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'Dose Summary (all tones)'!$J$35:$Y$35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'Dose Summary (all tones)'!$AP$37:$BE$37</c:f>
              <c:numCache>
                <c:formatCode>General</c:formatCode>
                <c:ptCount val="16"/>
                <c:pt idx="0">
                  <c:v>4.1862500000000002</c:v>
                </c:pt>
                <c:pt idx="1">
                  <c:v>44.737500000000004</c:v>
                </c:pt>
                <c:pt idx="2">
                  <c:v>22.902500000000003</c:v>
                </c:pt>
                <c:pt idx="3">
                  <c:v>23.138750000000002</c:v>
                </c:pt>
                <c:pt idx="4">
                  <c:v>15.54125</c:v>
                </c:pt>
                <c:pt idx="5">
                  <c:v>11.18</c:v>
                </c:pt>
                <c:pt idx="6">
                  <c:v>13.94375</c:v>
                </c:pt>
                <c:pt idx="7">
                  <c:v>11.40375</c:v>
                </c:pt>
                <c:pt idx="8">
                  <c:v>16.598750000000003</c:v>
                </c:pt>
                <c:pt idx="9">
                  <c:v>8.6524999999999999</c:v>
                </c:pt>
                <c:pt idx="10">
                  <c:v>6.0425000000000004</c:v>
                </c:pt>
                <c:pt idx="11">
                  <c:v>7.5962499999999995</c:v>
                </c:pt>
                <c:pt idx="12">
                  <c:v>8.8887499999999999</c:v>
                </c:pt>
                <c:pt idx="13">
                  <c:v>12.86</c:v>
                </c:pt>
                <c:pt idx="14">
                  <c:v>9.1537500000000005</c:v>
                </c:pt>
                <c:pt idx="15">
                  <c:v>10.01375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E-4978-9AE2-4DED8342B769}"/>
            </c:ext>
          </c:extLst>
        </c:ser>
        <c:ser>
          <c:idx val="1"/>
          <c:order val="1"/>
          <c:tx>
            <c:strRef>
              <c:f>'Dose Summary (all tones)'!$B$41</c:f>
              <c:strCache>
                <c:ptCount val="1"/>
                <c:pt idx="0">
                  <c:v>Psilocybin (1mg/kg)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(all tones)'!$AP$42:$BE$42</c:f>
                <c:numCache>
                  <c:formatCode>General</c:formatCode>
                  <c:ptCount val="16"/>
                  <c:pt idx="0">
                    <c:v>0.48589548222108131</c:v>
                  </c:pt>
                  <c:pt idx="1">
                    <c:v>7.1995995517359948</c:v>
                  </c:pt>
                  <c:pt idx="2">
                    <c:v>2.4919661987503532</c:v>
                  </c:pt>
                  <c:pt idx="3">
                    <c:v>1.8903731089579718</c:v>
                  </c:pt>
                  <c:pt idx="4">
                    <c:v>1.5948185493519766</c:v>
                  </c:pt>
                  <c:pt idx="5">
                    <c:v>3.7063820441426238</c:v>
                  </c:pt>
                  <c:pt idx="6">
                    <c:v>1.9657799592564487</c:v>
                  </c:pt>
                  <c:pt idx="7">
                    <c:v>1.9129023853072809</c:v>
                  </c:pt>
                  <c:pt idx="8">
                    <c:v>0.73838385294216335</c:v>
                  </c:pt>
                  <c:pt idx="9">
                    <c:v>1.3083494748018532</c:v>
                  </c:pt>
                  <c:pt idx="10">
                    <c:v>2.3330358441309897</c:v>
                  </c:pt>
                  <c:pt idx="11">
                    <c:v>1.2085069559170936</c:v>
                  </c:pt>
                  <c:pt idx="12">
                    <c:v>1.3023398414008533</c:v>
                  </c:pt>
                  <c:pt idx="13">
                    <c:v>0.72997247991179182</c:v>
                  </c:pt>
                  <c:pt idx="14">
                    <c:v>0.85655026017991831</c:v>
                  </c:pt>
                  <c:pt idx="15">
                    <c:v>0.72052172937393077</c:v>
                  </c:pt>
                </c:numCache>
              </c:numRef>
            </c:plus>
            <c:minus>
              <c:numRef>
                <c:f>'Dose Summary (all tones)'!$AP$42:$BE$42</c:f>
                <c:numCache>
                  <c:formatCode>General</c:formatCode>
                  <c:ptCount val="16"/>
                  <c:pt idx="0">
                    <c:v>0.48589548222108131</c:v>
                  </c:pt>
                  <c:pt idx="1">
                    <c:v>7.1995995517359948</c:v>
                  </c:pt>
                  <c:pt idx="2">
                    <c:v>2.4919661987503532</c:v>
                  </c:pt>
                  <c:pt idx="3">
                    <c:v>1.8903731089579718</c:v>
                  </c:pt>
                  <c:pt idx="4">
                    <c:v>1.5948185493519766</c:v>
                  </c:pt>
                  <c:pt idx="5">
                    <c:v>3.7063820441426238</c:v>
                  </c:pt>
                  <c:pt idx="6">
                    <c:v>1.9657799592564487</c:v>
                  </c:pt>
                  <c:pt idx="7">
                    <c:v>1.9129023853072809</c:v>
                  </c:pt>
                  <c:pt idx="8">
                    <c:v>0.73838385294216335</c:v>
                  </c:pt>
                  <c:pt idx="9">
                    <c:v>1.3083494748018532</c:v>
                  </c:pt>
                  <c:pt idx="10">
                    <c:v>2.3330358441309897</c:v>
                  </c:pt>
                  <c:pt idx="11">
                    <c:v>1.2085069559170936</c:v>
                  </c:pt>
                  <c:pt idx="12">
                    <c:v>1.3023398414008533</c:v>
                  </c:pt>
                  <c:pt idx="13">
                    <c:v>0.72997247991179182</c:v>
                  </c:pt>
                  <c:pt idx="14">
                    <c:v>0.85655026017991831</c:v>
                  </c:pt>
                  <c:pt idx="15">
                    <c:v>0.72052172937393077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'Dose Summary (all tones)'!$J$35:$Y$35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'Dose Summary (all tones)'!$AP$41:$BE$41</c:f>
              <c:numCache>
                <c:formatCode>General</c:formatCode>
                <c:ptCount val="16"/>
                <c:pt idx="0">
                  <c:v>1.08125</c:v>
                </c:pt>
                <c:pt idx="1">
                  <c:v>27.111250000000002</c:v>
                </c:pt>
                <c:pt idx="2">
                  <c:v>10.5975</c:v>
                </c:pt>
                <c:pt idx="3">
                  <c:v>7.1137500000000005</c:v>
                </c:pt>
                <c:pt idx="4">
                  <c:v>3.4862499999999996</c:v>
                </c:pt>
                <c:pt idx="5">
                  <c:v>6.18</c:v>
                </c:pt>
                <c:pt idx="6">
                  <c:v>2.7912499999999998</c:v>
                </c:pt>
                <c:pt idx="7">
                  <c:v>3.5825000000000005</c:v>
                </c:pt>
                <c:pt idx="8">
                  <c:v>1.125</c:v>
                </c:pt>
                <c:pt idx="9">
                  <c:v>3.3062500000000004</c:v>
                </c:pt>
                <c:pt idx="10">
                  <c:v>4.1674999999999995</c:v>
                </c:pt>
                <c:pt idx="11">
                  <c:v>2.9162499999999998</c:v>
                </c:pt>
                <c:pt idx="12">
                  <c:v>1.9862500000000001</c:v>
                </c:pt>
                <c:pt idx="13">
                  <c:v>1.4575</c:v>
                </c:pt>
                <c:pt idx="14">
                  <c:v>1.7362500000000001</c:v>
                </c:pt>
                <c:pt idx="15">
                  <c:v>1.45875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E-4978-9AE2-4DED8342B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413439"/>
        <c:axId val="1900018607"/>
      </c:lineChart>
      <c:catAx>
        <c:axId val="193741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Tone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0018607"/>
        <c:crosses val="autoZero"/>
        <c:auto val="1"/>
        <c:lblAlgn val="ctr"/>
        <c:lblOffset val="100"/>
        <c:noMultiLvlLbl val="0"/>
      </c:catAx>
      <c:valAx>
        <c:axId val="1900018607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Freezing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7413439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'Dose Females Avgs'!$AK$19</c:f>
              <c:strCache>
                <c:ptCount val="1"/>
                <c:pt idx="0">
                  <c:v>0 mg/kg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Females Avgs'!$AL$20</c:f>
                <c:numCache>
                  <c:formatCode>General</c:formatCode>
                  <c:ptCount val="1"/>
                  <c:pt idx="0">
                    <c:v>6.5337108110906623</c:v>
                  </c:pt>
                </c:numCache>
              </c:numRef>
            </c:plus>
            <c:minus>
              <c:numRef>
                <c:f>'Dose Females Avgs'!$AL$20</c:f>
                <c:numCache>
                  <c:formatCode>General</c:formatCode>
                  <c:ptCount val="1"/>
                  <c:pt idx="0">
                    <c:v>6.5337108110906623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Females Avgs'!$AL$19</c:f>
              <c:numCache>
                <c:formatCode>General</c:formatCode>
                <c:ptCount val="1"/>
                <c:pt idx="0">
                  <c:v>17.359333333333332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E-4779-8353-CB01BAE8DFED}"/>
            </c:ext>
          </c:extLst>
        </c:ser>
        <c:ser>
          <c:idx val="1"/>
          <c:order val="1"/>
          <c:tx>
            <c:strRef>
              <c:f>'Dose Females Avgs'!$AK$21</c:f>
              <c:strCache>
                <c:ptCount val="1"/>
                <c:pt idx="0">
                  <c:v>0.5 mg/kg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Females Avgs'!$AL$22</c:f>
                <c:numCache>
                  <c:formatCode>General</c:formatCode>
                  <c:ptCount val="1"/>
                  <c:pt idx="0">
                    <c:v>0.95426707865639471</c:v>
                  </c:pt>
                </c:numCache>
              </c:numRef>
            </c:plus>
            <c:minus>
              <c:numRef>
                <c:f>'Dose Females Avgs'!$AL$22</c:f>
                <c:numCache>
                  <c:formatCode>General</c:formatCode>
                  <c:ptCount val="1"/>
                  <c:pt idx="0">
                    <c:v>0.95426707865639471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Females Avgs'!$AL$21</c:f>
              <c:numCache>
                <c:formatCode>General</c:formatCode>
                <c:ptCount val="1"/>
                <c:pt idx="0">
                  <c:v>19.284833333333335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E-4779-8353-CB01BAE8DFED}"/>
            </c:ext>
          </c:extLst>
        </c:ser>
        <c:ser>
          <c:idx val="2"/>
          <c:order val="2"/>
          <c:tx>
            <c:strRef>
              <c:f>'Dose Females Avgs'!$AK$23</c:f>
              <c:strCache>
                <c:ptCount val="1"/>
                <c:pt idx="0">
                  <c:v>1 mg/kg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Females Avgs'!$AL$24</c:f>
                <c:numCache>
                  <c:formatCode>General</c:formatCode>
                  <c:ptCount val="1"/>
                  <c:pt idx="0">
                    <c:v>3.8921460803920382</c:v>
                  </c:pt>
                </c:numCache>
              </c:numRef>
            </c:plus>
            <c:minus>
              <c:numRef>
                <c:f>'Dose Females Avgs'!$AL$24</c:f>
                <c:numCache>
                  <c:formatCode>General</c:formatCode>
                  <c:ptCount val="1"/>
                  <c:pt idx="0">
                    <c:v>3.8921460803920382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Females Avgs'!$AL$23</c:f>
              <c:numCache>
                <c:formatCode>General</c:formatCode>
                <c:ptCount val="1"/>
                <c:pt idx="0">
                  <c:v>8.8133333333333344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E-4779-8353-CB01BAE8DFED}"/>
            </c:ext>
          </c:extLst>
        </c:ser>
        <c:ser>
          <c:idx val="3"/>
          <c:order val="3"/>
          <c:tx>
            <c:strRef>
              <c:f>'Dose Females Avgs'!$AK$25</c:f>
              <c:strCache>
                <c:ptCount val="1"/>
                <c:pt idx="0">
                  <c:v>2 mg/kg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Females Avgs'!$AL$26</c:f>
                <c:numCache>
                  <c:formatCode>General</c:formatCode>
                  <c:ptCount val="1"/>
                  <c:pt idx="0">
                    <c:v>4.9590302031300038</c:v>
                  </c:pt>
                </c:numCache>
              </c:numRef>
            </c:plus>
            <c:minus>
              <c:numRef>
                <c:f>'Dose Females Avgs'!$AL$26</c:f>
                <c:numCache>
                  <c:formatCode>General</c:formatCode>
                  <c:ptCount val="1"/>
                  <c:pt idx="0">
                    <c:v>4.9590302031300038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Females Avgs'!$AL$25</c:f>
              <c:numCache>
                <c:formatCode>General</c:formatCode>
                <c:ptCount val="1"/>
                <c:pt idx="0">
                  <c:v>17.46833333333333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5E-4779-8353-CB01BAE8D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391680"/>
        <c:axId val="651396960"/>
      </c:barChart>
      <c:catAx>
        <c:axId val="65139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96960"/>
        <c:crosses val="autoZero"/>
        <c:auto val="1"/>
        <c:lblAlgn val="ctr"/>
        <c:lblOffset val="100"/>
        <c:noMultiLvlLbl val="0"/>
      </c:catAx>
      <c:valAx>
        <c:axId val="6513969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9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'Dose Females Avgs'!$BC$19</c:f>
              <c:strCache>
                <c:ptCount val="1"/>
                <c:pt idx="0">
                  <c:v>0 mg/kg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Females Avgs'!$BD$20</c:f>
                <c:numCache>
                  <c:formatCode>General</c:formatCode>
                  <c:ptCount val="1"/>
                  <c:pt idx="0">
                    <c:v>2.142749583543953</c:v>
                  </c:pt>
                </c:numCache>
              </c:numRef>
            </c:plus>
            <c:minus>
              <c:numRef>
                <c:f>'Dose Females Avgs'!$BD$20</c:f>
                <c:numCache>
                  <c:formatCode>General</c:formatCode>
                  <c:ptCount val="1"/>
                  <c:pt idx="0">
                    <c:v>2.142749583543953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Females Avgs'!$BD$19</c:f>
              <c:numCache>
                <c:formatCode>General</c:formatCode>
                <c:ptCount val="1"/>
                <c:pt idx="0">
                  <c:v>11.824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2-45DB-B7EF-A97CF1B9DA18}"/>
            </c:ext>
          </c:extLst>
        </c:ser>
        <c:ser>
          <c:idx val="1"/>
          <c:order val="1"/>
          <c:tx>
            <c:strRef>
              <c:f>'Dose Females Avgs'!$BC$21</c:f>
              <c:strCache>
                <c:ptCount val="1"/>
                <c:pt idx="0">
                  <c:v>0.5 mg/kg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Females Avgs'!$BD$22</c:f>
                <c:numCache>
                  <c:formatCode>General</c:formatCode>
                  <c:ptCount val="1"/>
                  <c:pt idx="0">
                    <c:v>7.3752328299719645</c:v>
                  </c:pt>
                </c:numCache>
              </c:numRef>
            </c:plus>
            <c:minus>
              <c:numRef>
                <c:f>'Dose Females Avgs'!$BD$22</c:f>
                <c:numCache>
                  <c:formatCode>General</c:formatCode>
                  <c:ptCount val="1"/>
                  <c:pt idx="0">
                    <c:v>7.3752328299719645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Females Avgs'!$BD$21</c:f>
              <c:numCache>
                <c:formatCode>General</c:formatCode>
                <c:ptCount val="1"/>
                <c:pt idx="0">
                  <c:v>21.525666666666666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2-45DB-B7EF-A97CF1B9DA18}"/>
            </c:ext>
          </c:extLst>
        </c:ser>
        <c:ser>
          <c:idx val="2"/>
          <c:order val="2"/>
          <c:tx>
            <c:strRef>
              <c:f>'Dose Females Avgs'!$BC$23</c:f>
              <c:strCache>
                <c:ptCount val="1"/>
                <c:pt idx="0">
                  <c:v>1 mg/kg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Females Avgs'!$BD$23</c:f>
                <c:numCache>
                  <c:formatCode>General</c:formatCode>
                  <c:ptCount val="1"/>
                  <c:pt idx="0">
                    <c:v>4.1613333333333333</c:v>
                  </c:pt>
                </c:numCache>
              </c:numRef>
            </c:plus>
            <c:minus>
              <c:numRef>
                <c:f>'Dose Females Avgs'!$BD$23</c:f>
                <c:numCache>
                  <c:formatCode>General</c:formatCode>
                  <c:ptCount val="1"/>
                  <c:pt idx="0">
                    <c:v>4.1613333333333333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Females Avgs'!$BD$23</c:f>
              <c:numCache>
                <c:formatCode>General</c:formatCode>
                <c:ptCount val="1"/>
                <c:pt idx="0">
                  <c:v>4.1613333333333333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2-45DB-B7EF-A97CF1B9DA18}"/>
            </c:ext>
          </c:extLst>
        </c:ser>
        <c:ser>
          <c:idx val="3"/>
          <c:order val="3"/>
          <c:tx>
            <c:strRef>
              <c:f>'Dose Females Avgs'!$BC$25</c:f>
              <c:strCache>
                <c:ptCount val="1"/>
                <c:pt idx="0">
                  <c:v>2 mg/kg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'Dose Females Avgs'!$BD$26</c:f>
                <c:numCache>
                  <c:formatCode>General</c:formatCode>
                  <c:ptCount val="1"/>
                  <c:pt idx="0">
                    <c:v>3.3223790491598479</c:v>
                  </c:pt>
                </c:numCache>
              </c:numRef>
            </c:plus>
            <c:minus>
              <c:numRef>
                <c:f>'Dose Females Avgs'!$BD$26</c:f>
                <c:numCache>
                  <c:formatCode>General</c:formatCode>
                  <c:ptCount val="1"/>
                  <c:pt idx="0">
                    <c:v>3.3223790491598479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'Dose Females Avgs'!$BD$25</c:f>
              <c:numCache>
                <c:formatCode>General</c:formatCode>
                <c:ptCount val="1"/>
                <c:pt idx="0">
                  <c:v>11.647833333333333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2-45DB-B7EF-A97CF1B9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370080"/>
        <c:axId val="651357120"/>
      </c:barChart>
      <c:catAx>
        <c:axId val="65137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57120"/>
        <c:crosses val="autoZero"/>
        <c:auto val="1"/>
        <c:lblAlgn val="ctr"/>
        <c:lblOffset val="100"/>
        <c:noMultiLvlLbl val="0"/>
      </c:catAx>
      <c:valAx>
        <c:axId val="6513571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7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'Drug b4 fear'!$C$19</c:f>
              <c:strCache>
                <c:ptCount val="1"/>
                <c:pt idx="0">
                  <c:v>Saline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'Drug b4 fear'!$D$20:$I$20</c:f>
                <c:numCache>
                  <c:formatCode>General</c:formatCode>
                  <c:ptCount val="6"/>
                  <c:pt idx="0">
                    <c:v>0.14525839046333949</c:v>
                  </c:pt>
                  <c:pt idx="1">
                    <c:v>0.45874999999999994</c:v>
                  </c:pt>
                  <c:pt idx="2">
                    <c:v>1.8908010396201316</c:v>
                  </c:pt>
                  <c:pt idx="3">
                    <c:v>4.712406876685054</c:v>
                  </c:pt>
                  <c:pt idx="4">
                    <c:v>5.9232890838982835</c:v>
                  </c:pt>
                  <c:pt idx="5">
                    <c:v>8.5682266954928892</c:v>
                  </c:pt>
                </c:numCache>
              </c:numRef>
            </c:plus>
            <c:minus>
              <c:numRef>
                <c:f>'Drug b4 fear'!$D$20:$I$20</c:f>
                <c:numCache>
                  <c:formatCode>General</c:formatCode>
                  <c:ptCount val="6"/>
                  <c:pt idx="0">
                    <c:v>0.14525839046333949</c:v>
                  </c:pt>
                  <c:pt idx="1">
                    <c:v>0.45874999999999994</c:v>
                  </c:pt>
                  <c:pt idx="2">
                    <c:v>1.8908010396201316</c:v>
                  </c:pt>
                  <c:pt idx="3">
                    <c:v>4.712406876685054</c:v>
                  </c:pt>
                  <c:pt idx="4">
                    <c:v>5.9232890838982835</c:v>
                  </c:pt>
                  <c:pt idx="5">
                    <c:v>8.5682266954928892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'Drug b4 fear'!$D$18:$I$18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'Drug b4 fear'!$D$19:$I$19</c:f>
              <c:numCache>
                <c:formatCode>General</c:formatCode>
                <c:ptCount val="6"/>
                <c:pt idx="0">
                  <c:v>0.22</c:v>
                </c:pt>
                <c:pt idx="1">
                  <c:v>0.45874999999999999</c:v>
                </c:pt>
                <c:pt idx="2">
                  <c:v>4.6400000000000006</c:v>
                </c:pt>
                <c:pt idx="3">
                  <c:v>39.07</c:v>
                </c:pt>
                <c:pt idx="4">
                  <c:v>56.86</c:v>
                </c:pt>
                <c:pt idx="5">
                  <c:v>66.431250000000006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B-4277-AAD2-6249D8327D0C}"/>
            </c:ext>
          </c:extLst>
        </c:ser>
        <c:ser>
          <c:idx val="1"/>
          <c:order val="1"/>
          <c:tx>
            <c:strRef>
              <c:f>'Drug b4 fear'!$C$21</c:f>
              <c:strCache>
                <c:ptCount val="1"/>
                <c:pt idx="0">
                  <c:v>Psilocybin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'Drug b4 fear'!$D$22:$I$22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0.77749999999999997</c:v>
                  </c:pt>
                  <c:pt idx="2">
                    <c:v>2.7006374908793029</c:v>
                  </c:pt>
                  <c:pt idx="3">
                    <c:v>10.251906965466054</c:v>
                  </c:pt>
                  <c:pt idx="4">
                    <c:v>4.1819266482174617</c:v>
                  </c:pt>
                  <c:pt idx="5">
                    <c:v>3.8826025651064699</c:v>
                  </c:pt>
                </c:numCache>
              </c:numRef>
            </c:plus>
            <c:minus>
              <c:numRef>
                <c:f>'Drug b4 fear'!$D$22:$I$22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0.77749999999999997</c:v>
                  </c:pt>
                  <c:pt idx="2">
                    <c:v>2.7006374908793029</c:v>
                  </c:pt>
                  <c:pt idx="3">
                    <c:v>10.251906965466054</c:v>
                  </c:pt>
                  <c:pt idx="4">
                    <c:v>4.1819266482174617</c:v>
                  </c:pt>
                  <c:pt idx="5">
                    <c:v>3.8826025651064699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val>
            <c:numRef>
              <c:f>'Drug b4 fear'!$D$21:$I$21</c:f>
              <c:numCache>
                <c:formatCode>General</c:formatCode>
                <c:ptCount val="6"/>
                <c:pt idx="0">
                  <c:v>0</c:v>
                </c:pt>
                <c:pt idx="1">
                  <c:v>0.77749999999999997</c:v>
                </c:pt>
                <c:pt idx="2">
                  <c:v>4.125</c:v>
                </c:pt>
                <c:pt idx="3">
                  <c:v>32.234999999999999</c:v>
                </c:pt>
                <c:pt idx="4">
                  <c:v>53.876250000000006</c:v>
                </c:pt>
                <c:pt idx="5">
                  <c:v>56.567500000000003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B-4277-AAD2-6249D8327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063807"/>
        <c:axId val="1220218191"/>
      </c:lineChart>
      <c:catAx>
        <c:axId val="1364063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Tone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0218191"/>
        <c:crosses val="autoZero"/>
        <c:auto val="1"/>
        <c:lblAlgn val="ctr"/>
        <c:lblOffset val="100"/>
        <c:noMultiLvlLbl val="0"/>
      </c:catAx>
      <c:valAx>
        <c:axId val="1220218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Freezing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4063807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291417661002254"/>
          <c:y val="5.5789224263633731E-2"/>
          <c:w val="0.20740171854452474"/>
          <c:h val="0.147680810731991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'Drug b4 fear'!$U$19</c:f>
              <c:strCache>
                <c:ptCount val="1"/>
                <c:pt idx="0">
                  <c:v>Saline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'Drug b4 fear'!$V$20:$AK$20</c:f>
                <c:numCache>
                  <c:formatCode>General</c:formatCode>
                  <c:ptCount val="16"/>
                  <c:pt idx="0">
                    <c:v>3.6723129146162283</c:v>
                  </c:pt>
                  <c:pt idx="1">
                    <c:v>5.8565005854300702</c:v>
                  </c:pt>
                  <c:pt idx="2">
                    <c:v>8.8548546007260871</c:v>
                  </c:pt>
                  <c:pt idx="3">
                    <c:v>8.9166738748858236</c:v>
                  </c:pt>
                  <c:pt idx="4">
                    <c:v>7.9904636101641273</c:v>
                  </c:pt>
                  <c:pt idx="5">
                    <c:v>7.6001547064845987</c:v>
                  </c:pt>
                  <c:pt idx="6">
                    <c:v>10.407234595205528</c:v>
                  </c:pt>
                  <c:pt idx="7">
                    <c:v>7.8827747901901315</c:v>
                  </c:pt>
                  <c:pt idx="8">
                    <c:v>10.979673905107562</c:v>
                  </c:pt>
                  <c:pt idx="9">
                    <c:v>7.9609036721207529</c:v>
                  </c:pt>
                  <c:pt idx="10">
                    <c:v>10.447952027191734</c:v>
                  </c:pt>
                  <c:pt idx="11">
                    <c:v>12.941168906963984</c:v>
                  </c:pt>
                  <c:pt idx="12">
                    <c:v>6.4779250839182403</c:v>
                  </c:pt>
                  <c:pt idx="13">
                    <c:v>6.5308934625855617</c:v>
                  </c:pt>
                  <c:pt idx="14">
                    <c:v>10.991184454565655</c:v>
                  </c:pt>
                  <c:pt idx="15">
                    <c:v>9.5631158998668244</c:v>
                  </c:pt>
                </c:numCache>
              </c:numRef>
            </c:plus>
            <c:minus>
              <c:numRef>
                <c:f>'Drug b4 fear'!$V$20:$AK$20</c:f>
                <c:numCache>
                  <c:formatCode>General</c:formatCode>
                  <c:ptCount val="16"/>
                  <c:pt idx="0">
                    <c:v>3.6723129146162283</c:v>
                  </c:pt>
                  <c:pt idx="1">
                    <c:v>5.8565005854300702</c:v>
                  </c:pt>
                  <c:pt idx="2">
                    <c:v>8.8548546007260871</c:v>
                  </c:pt>
                  <c:pt idx="3">
                    <c:v>8.9166738748858236</c:v>
                  </c:pt>
                  <c:pt idx="4">
                    <c:v>7.9904636101641273</c:v>
                  </c:pt>
                  <c:pt idx="5">
                    <c:v>7.6001547064845987</c:v>
                  </c:pt>
                  <c:pt idx="6">
                    <c:v>10.407234595205528</c:v>
                  </c:pt>
                  <c:pt idx="7">
                    <c:v>7.8827747901901315</c:v>
                  </c:pt>
                  <c:pt idx="8">
                    <c:v>10.979673905107562</c:v>
                  </c:pt>
                  <c:pt idx="9">
                    <c:v>7.9609036721207529</c:v>
                  </c:pt>
                  <c:pt idx="10">
                    <c:v>10.447952027191734</c:v>
                  </c:pt>
                  <c:pt idx="11">
                    <c:v>12.941168906963984</c:v>
                  </c:pt>
                  <c:pt idx="12">
                    <c:v>6.4779250839182403</c:v>
                  </c:pt>
                  <c:pt idx="13">
                    <c:v>6.5308934625855617</c:v>
                  </c:pt>
                  <c:pt idx="14">
                    <c:v>10.991184454565655</c:v>
                  </c:pt>
                  <c:pt idx="15">
                    <c:v>9.5631158998668244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'Drug b4 fear'!$V$18:$AK$18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'Drug b4 fear'!$V$19:$AK$19</c:f>
              <c:numCache>
                <c:formatCode>General</c:formatCode>
                <c:ptCount val="16"/>
                <c:pt idx="0">
                  <c:v>15.625</c:v>
                </c:pt>
                <c:pt idx="1">
                  <c:v>46.832500000000003</c:v>
                </c:pt>
                <c:pt idx="2">
                  <c:v>52.07</c:v>
                </c:pt>
                <c:pt idx="3">
                  <c:v>47.931250000000006</c:v>
                </c:pt>
                <c:pt idx="4">
                  <c:v>43.748750000000001</c:v>
                </c:pt>
                <c:pt idx="5">
                  <c:v>36.041249999999998</c:v>
                </c:pt>
                <c:pt idx="6">
                  <c:v>37.486250000000005</c:v>
                </c:pt>
                <c:pt idx="7">
                  <c:v>29.262500000000003</c:v>
                </c:pt>
                <c:pt idx="8">
                  <c:v>44.623750000000001</c:v>
                </c:pt>
                <c:pt idx="9">
                  <c:v>36.928750000000001</c:v>
                </c:pt>
                <c:pt idx="10">
                  <c:v>37.571250000000006</c:v>
                </c:pt>
                <c:pt idx="11">
                  <c:v>37.347499999999997</c:v>
                </c:pt>
                <c:pt idx="12">
                  <c:v>29.8475</c:v>
                </c:pt>
                <c:pt idx="13">
                  <c:v>22.278750000000002</c:v>
                </c:pt>
                <c:pt idx="14">
                  <c:v>33.57</c:v>
                </c:pt>
                <c:pt idx="15">
                  <c:v>29.18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6-438B-A1B2-D529168BD0E1}"/>
            </c:ext>
          </c:extLst>
        </c:ser>
        <c:ser>
          <c:idx val="1"/>
          <c:order val="1"/>
          <c:tx>
            <c:strRef>
              <c:f>'Drug b4 fear'!$U$21</c:f>
              <c:strCache>
                <c:ptCount val="1"/>
                <c:pt idx="0">
                  <c:v>Psilocybin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'Drug b4 fear'!$V$22:$AK$22</c:f>
                <c:numCache>
                  <c:formatCode>General</c:formatCode>
                  <c:ptCount val="16"/>
                  <c:pt idx="0">
                    <c:v>2.9869243318647549</c:v>
                  </c:pt>
                  <c:pt idx="1">
                    <c:v>5.2093194090358041</c:v>
                  </c:pt>
                  <c:pt idx="2">
                    <c:v>6.8435939153759957</c:v>
                  </c:pt>
                  <c:pt idx="3">
                    <c:v>4.2708040184824352</c:v>
                  </c:pt>
                  <c:pt idx="4">
                    <c:v>6.3129865441914914</c:v>
                  </c:pt>
                  <c:pt idx="5">
                    <c:v>8.2309528908305278</c:v>
                  </c:pt>
                  <c:pt idx="6">
                    <c:v>6.589703277516695</c:v>
                  </c:pt>
                  <c:pt idx="7">
                    <c:v>9.4443094048177265</c:v>
                  </c:pt>
                  <c:pt idx="8">
                    <c:v>5.669841188881998</c:v>
                  </c:pt>
                  <c:pt idx="9">
                    <c:v>6.3463980222755367</c:v>
                  </c:pt>
                  <c:pt idx="10">
                    <c:v>9.1668983304059797</c:v>
                  </c:pt>
                  <c:pt idx="11">
                    <c:v>8.935663047986024</c:v>
                  </c:pt>
                  <c:pt idx="12">
                    <c:v>5.9156752837271238</c:v>
                  </c:pt>
                  <c:pt idx="13">
                    <c:v>5.2506393318201861</c:v>
                  </c:pt>
                  <c:pt idx="14">
                    <c:v>9.5260304560714051</c:v>
                  </c:pt>
                  <c:pt idx="15">
                    <c:v>8.6755349644643154</c:v>
                  </c:pt>
                </c:numCache>
              </c:numRef>
            </c:plus>
            <c:minus>
              <c:numRef>
                <c:f>'Drug b4 fear'!$V$22:$AK$22</c:f>
                <c:numCache>
                  <c:formatCode>General</c:formatCode>
                  <c:ptCount val="16"/>
                  <c:pt idx="0">
                    <c:v>2.9869243318647549</c:v>
                  </c:pt>
                  <c:pt idx="1">
                    <c:v>5.2093194090358041</c:v>
                  </c:pt>
                  <c:pt idx="2">
                    <c:v>6.8435939153759957</c:v>
                  </c:pt>
                  <c:pt idx="3">
                    <c:v>4.2708040184824352</c:v>
                  </c:pt>
                  <c:pt idx="4">
                    <c:v>6.3129865441914914</c:v>
                  </c:pt>
                  <c:pt idx="5">
                    <c:v>8.2309528908305278</c:v>
                  </c:pt>
                  <c:pt idx="6">
                    <c:v>6.589703277516695</c:v>
                  </c:pt>
                  <c:pt idx="7">
                    <c:v>9.4443094048177265</c:v>
                  </c:pt>
                  <c:pt idx="8">
                    <c:v>5.669841188881998</c:v>
                  </c:pt>
                  <c:pt idx="9">
                    <c:v>6.3463980222755367</c:v>
                  </c:pt>
                  <c:pt idx="10">
                    <c:v>9.1668983304059797</c:v>
                  </c:pt>
                  <c:pt idx="11">
                    <c:v>8.935663047986024</c:v>
                  </c:pt>
                  <c:pt idx="12">
                    <c:v>5.9156752837271238</c:v>
                  </c:pt>
                  <c:pt idx="13">
                    <c:v>5.2506393318201861</c:v>
                  </c:pt>
                  <c:pt idx="14">
                    <c:v>9.5260304560714051</c:v>
                  </c:pt>
                  <c:pt idx="15">
                    <c:v>8.6755349644643154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'Drug b4 fear'!$V$18:$AK$18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'Drug b4 fear'!$V$21:$AK$21</c:f>
              <c:numCache>
                <c:formatCode>General</c:formatCode>
                <c:ptCount val="16"/>
                <c:pt idx="0">
                  <c:v>7.9775000000000009</c:v>
                </c:pt>
                <c:pt idx="1">
                  <c:v>47.541249999999998</c:v>
                </c:pt>
                <c:pt idx="2">
                  <c:v>49.042500000000004</c:v>
                </c:pt>
                <c:pt idx="3">
                  <c:v>30.1675</c:v>
                </c:pt>
                <c:pt idx="4">
                  <c:v>31.582500000000003</c:v>
                </c:pt>
                <c:pt idx="5">
                  <c:v>25.666249999999998</c:v>
                </c:pt>
                <c:pt idx="6">
                  <c:v>22.835000000000001</c:v>
                </c:pt>
                <c:pt idx="7">
                  <c:v>28.918750000000003</c:v>
                </c:pt>
                <c:pt idx="8">
                  <c:v>18.402500000000003</c:v>
                </c:pt>
                <c:pt idx="9">
                  <c:v>21.625</c:v>
                </c:pt>
                <c:pt idx="10">
                  <c:v>33.680000000000007</c:v>
                </c:pt>
                <c:pt idx="11">
                  <c:v>22.4575</c:v>
                </c:pt>
                <c:pt idx="12">
                  <c:v>18.513750000000002</c:v>
                </c:pt>
                <c:pt idx="13">
                  <c:v>15.6525</c:v>
                </c:pt>
                <c:pt idx="14">
                  <c:v>24.7925</c:v>
                </c:pt>
                <c:pt idx="15">
                  <c:v>18.236249999999998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6-438B-A1B2-D529168B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944943"/>
        <c:axId val="1900025327"/>
      </c:lineChart>
      <c:catAx>
        <c:axId val="193994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Tone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0025327"/>
        <c:crosses val="autoZero"/>
        <c:auto val="1"/>
        <c:lblAlgn val="ctr"/>
        <c:lblOffset val="100"/>
        <c:noMultiLvlLbl val="0"/>
      </c:catAx>
      <c:valAx>
        <c:axId val="1900025327"/>
        <c:scaling>
          <c:orientation val="minMax"/>
          <c:max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Freezing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9944943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'Drug b4 fear'!$U$19</c:f>
              <c:strCache>
                <c:ptCount val="1"/>
                <c:pt idx="0">
                  <c:v>Saline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'Drug b4 fear'!$AN$20:$AS$20</c:f>
                <c:numCache>
                  <c:formatCode>General</c:formatCode>
                  <c:ptCount val="6"/>
                  <c:pt idx="0">
                    <c:v>3.6723129146162283</c:v>
                  </c:pt>
                  <c:pt idx="1">
                    <c:v>6.7746054163048441</c:v>
                  </c:pt>
                  <c:pt idx="2">
                    <c:v>5.7058759374256978</c:v>
                  </c:pt>
                  <c:pt idx="3">
                    <c:v>7.3010945580804325</c:v>
                  </c:pt>
                  <c:pt idx="4">
                    <c:v>8.4178062627257955</c:v>
                  </c:pt>
                  <c:pt idx="5">
                    <c:v>8.1062830432193618</c:v>
                  </c:pt>
                </c:numCache>
              </c:numRef>
            </c:plus>
            <c:minus>
              <c:numRef>
                <c:f>'Drug b4 fear'!$AN$20:$AS$20</c:f>
                <c:numCache>
                  <c:formatCode>General</c:formatCode>
                  <c:ptCount val="6"/>
                  <c:pt idx="0">
                    <c:v>3.6723129146162283</c:v>
                  </c:pt>
                  <c:pt idx="1">
                    <c:v>6.7746054163048441</c:v>
                  </c:pt>
                  <c:pt idx="2">
                    <c:v>5.7058759374256978</c:v>
                  </c:pt>
                  <c:pt idx="3">
                    <c:v>7.3010945580804325</c:v>
                  </c:pt>
                  <c:pt idx="4">
                    <c:v>8.4178062627257955</c:v>
                  </c:pt>
                  <c:pt idx="5">
                    <c:v>8.1062830432193618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'Drug b4 fear'!$AN$18:$AS$18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'Drug b4 fear'!$AN$19:$AS$19</c:f>
              <c:numCache>
                <c:formatCode>General</c:formatCode>
                <c:ptCount val="6"/>
                <c:pt idx="0">
                  <c:v>15.625</c:v>
                </c:pt>
                <c:pt idx="1">
                  <c:v>48.944583333333334</c:v>
                </c:pt>
                <c:pt idx="2">
                  <c:v>39.092083333333335</c:v>
                </c:pt>
                <c:pt idx="3">
                  <c:v>36.938333333333333</c:v>
                </c:pt>
                <c:pt idx="4">
                  <c:v>34.92208333333334</c:v>
                </c:pt>
                <c:pt idx="5">
                  <c:v>28.342916666666667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1-4AD7-9EFE-D1E15DCF45F4}"/>
            </c:ext>
          </c:extLst>
        </c:ser>
        <c:ser>
          <c:idx val="1"/>
          <c:order val="1"/>
          <c:tx>
            <c:strRef>
              <c:f>'Drug b4 fear'!$U$21</c:f>
              <c:strCache>
                <c:ptCount val="1"/>
                <c:pt idx="0">
                  <c:v>Psilocybin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'Drug b4 fear'!$AN$22:$AS$22</c:f>
                <c:numCache>
                  <c:formatCode>General</c:formatCode>
                  <c:ptCount val="6"/>
                  <c:pt idx="0">
                    <c:v>2.9869243318647549</c:v>
                  </c:pt>
                  <c:pt idx="1">
                    <c:v>4.5467061790237802</c:v>
                  </c:pt>
                  <c:pt idx="2">
                    <c:v>6.4464575278006828</c:v>
                  </c:pt>
                  <c:pt idx="3">
                    <c:v>5.6921658059564653</c:v>
                  </c:pt>
                  <c:pt idx="4">
                    <c:v>7.189726671999118</c:v>
                  </c:pt>
                  <c:pt idx="5">
                    <c:v>6.8016603201070724</c:v>
                  </c:pt>
                </c:numCache>
              </c:numRef>
            </c:plus>
            <c:minus>
              <c:numRef>
                <c:f>'Drug b4 fear'!$AN$22:$AS$22</c:f>
                <c:numCache>
                  <c:formatCode>General</c:formatCode>
                  <c:ptCount val="6"/>
                  <c:pt idx="0">
                    <c:v>2.9869243318647549</c:v>
                  </c:pt>
                  <c:pt idx="1">
                    <c:v>4.5467061790237802</c:v>
                  </c:pt>
                  <c:pt idx="2">
                    <c:v>6.4464575278006828</c:v>
                  </c:pt>
                  <c:pt idx="3">
                    <c:v>5.6921658059564653</c:v>
                  </c:pt>
                  <c:pt idx="4">
                    <c:v>7.189726671999118</c:v>
                  </c:pt>
                  <c:pt idx="5">
                    <c:v>6.8016603201070724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'Drug b4 fear'!$AN$18:$AS$18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'Drug b4 fear'!$AN$21:$AS$21</c:f>
              <c:numCache>
                <c:formatCode>General</c:formatCode>
                <c:ptCount val="6"/>
                <c:pt idx="0">
                  <c:v>7.9775000000000009</c:v>
                </c:pt>
                <c:pt idx="1">
                  <c:v>42.250416666666666</c:v>
                </c:pt>
                <c:pt idx="2">
                  <c:v>26.694583333333334</c:v>
                </c:pt>
                <c:pt idx="3">
                  <c:v>22.982083333333332</c:v>
                </c:pt>
                <c:pt idx="4">
                  <c:v>24.883749999999999</c:v>
                </c:pt>
                <c:pt idx="5">
                  <c:v>19.560416666666665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1-4AD7-9EFE-D1E15DCF4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944943"/>
        <c:axId val="1900025327"/>
      </c:lineChart>
      <c:catAx>
        <c:axId val="193994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Tone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0025327"/>
        <c:crosses val="autoZero"/>
        <c:auto val="1"/>
        <c:lblAlgn val="ctr"/>
        <c:lblOffset val="100"/>
        <c:noMultiLvlLbl val="0"/>
      </c:catAx>
      <c:valAx>
        <c:axId val="1900025327"/>
        <c:scaling>
          <c:orientation val="minMax"/>
          <c:max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Freezing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9944943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'Drug after extinction'!$N$23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'Drug after extinction'!$Z$57:$AE$57</c:f>
                <c:numCache>
                  <c:formatCode>General</c:formatCode>
                  <c:ptCount val="6"/>
                  <c:pt idx="0">
                    <c:v>3.146298052043333</c:v>
                  </c:pt>
                  <c:pt idx="1">
                    <c:v>5.8352463150488898</c:v>
                  </c:pt>
                  <c:pt idx="2">
                    <c:v>3.9141484069636578</c:v>
                  </c:pt>
                  <c:pt idx="3">
                    <c:v>4.1398448471888747</c:v>
                  </c:pt>
                  <c:pt idx="4">
                    <c:v>4.7005741495129554</c:v>
                  </c:pt>
                  <c:pt idx="5">
                    <c:v>3.8925934861005471</c:v>
                  </c:pt>
                </c:numCache>
              </c:numRef>
            </c:plus>
            <c:minus>
              <c:numRef>
                <c:f>'Drug after extinction'!$Z$57:$AE$57</c:f>
                <c:numCache>
                  <c:formatCode>General</c:formatCode>
                  <c:ptCount val="6"/>
                  <c:pt idx="0">
                    <c:v>3.146298052043333</c:v>
                  </c:pt>
                  <c:pt idx="1">
                    <c:v>5.8352463150488898</c:v>
                  </c:pt>
                  <c:pt idx="2">
                    <c:v>3.9141484069636578</c:v>
                  </c:pt>
                  <c:pt idx="3">
                    <c:v>4.1398448471888747</c:v>
                  </c:pt>
                  <c:pt idx="4">
                    <c:v>4.7005741495129554</c:v>
                  </c:pt>
                  <c:pt idx="5">
                    <c:v>3.8925934861005471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'Drug after extinction'!$Z$33:$AE$33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'Drug after extinction'!$Z$56:$AE$56</c:f>
              <c:numCache>
                <c:formatCode>General</c:formatCode>
                <c:ptCount val="6"/>
                <c:pt idx="0">
                  <c:v>16.366874999999997</c:v>
                </c:pt>
                <c:pt idx="1">
                  <c:v>47.842708333333334</c:v>
                </c:pt>
                <c:pt idx="2">
                  <c:v>38.985624999999999</c:v>
                </c:pt>
                <c:pt idx="3">
                  <c:v>28.342083333333335</c:v>
                </c:pt>
                <c:pt idx="4">
                  <c:v>23.083958333333335</c:v>
                </c:pt>
                <c:pt idx="5">
                  <c:v>25.935625000000002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3-4AD9-8B9B-AB00C825E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912207"/>
        <c:axId val="16694611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'Drug after extinction'!$N$19</c15:sqref>
                        </c15:formulaRef>
                      </c:ext>
                    </c:extLst>
                    <c:strCache>
                      <c:ptCount val="1"/>
                      <c:pt idx="0">
                        <c:v>Vehicle</c:v>
                      </c:pt>
                    </c:strCache>
                  </c:strRef>
                </c:tx>
                <c:spPr>
                  <a:ln w="317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'Drug after extinction'!$O$20:$AD$20</c15:sqref>
                          </c15:formulaRef>
                        </c:ext>
                      </c:extLst>
                      <c:numCache>
                        <c:formatCode>General</c:formatCode>
                        <c:ptCount val="16"/>
                        <c:pt idx="0">
                          <c:v>2.9414245440286764</c:v>
                        </c:pt>
                        <c:pt idx="1">
                          <c:v>12.355520662773152</c:v>
                        </c:pt>
                        <c:pt idx="2">
                          <c:v>12.575326146011937</c:v>
                        </c:pt>
                        <c:pt idx="3">
                          <c:v>9.6373719650565057</c:v>
                        </c:pt>
                        <c:pt idx="4">
                          <c:v>10.809512510482875</c:v>
                        </c:pt>
                        <c:pt idx="5">
                          <c:v>4.9987769709557135</c:v>
                        </c:pt>
                        <c:pt idx="6">
                          <c:v>8.594227921775671</c:v>
                        </c:pt>
                        <c:pt idx="7">
                          <c:v>2.6166294687604696</c:v>
                        </c:pt>
                        <c:pt idx="8">
                          <c:v>9.9864745025995738</c:v>
                        </c:pt>
                        <c:pt idx="9">
                          <c:v>7.2603004260695521</c:v>
                        </c:pt>
                        <c:pt idx="10">
                          <c:v>7.2892652082899074</c:v>
                        </c:pt>
                        <c:pt idx="11">
                          <c:v>7.3960954799281957</c:v>
                        </c:pt>
                        <c:pt idx="12">
                          <c:v>7.6019772891897768</c:v>
                        </c:pt>
                        <c:pt idx="13">
                          <c:v>8.2331800400227237</c:v>
                        </c:pt>
                        <c:pt idx="14">
                          <c:v>7.7768716167143399</c:v>
                        </c:pt>
                        <c:pt idx="15">
                          <c:v>9.1770552267014587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'Drug after extinction'!$O$20:$AD$20</c15:sqref>
                          </c15:formulaRef>
                        </c:ext>
                      </c:extLst>
                      <c:numCache>
                        <c:formatCode>General</c:formatCode>
                        <c:ptCount val="16"/>
                        <c:pt idx="0">
                          <c:v>2.9414245440286764</c:v>
                        </c:pt>
                        <c:pt idx="1">
                          <c:v>12.355520662773152</c:v>
                        </c:pt>
                        <c:pt idx="2">
                          <c:v>12.575326146011937</c:v>
                        </c:pt>
                        <c:pt idx="3">
                          <c:v>9.6373719650565057</c:v>
                        </c:pt>
                        <c:pt idx="4">
                          <c:v>10.809512510482875</c:v>
                        </c:pt>
                        <c:pt idx="5">
                          <c:v>4.9987769709557135</c:v>
                        </c:pt>
                        <c:pt idx="6">
                          <c:v>8.594227921775671</c:v>
                        </c:pt>
                        <c:pt idx="7">
                          <c:v>2.6166294687604696</c:v>
                        </c:pt>
                        <c:pt idx="8">
                          <c:v>9.9864745025995738</c:v>
                        </c:pt>
                        <c:pt idx="9">
                          <c:v>7.2603004260695521</c:v>
                        </c:pt>
                        <c:pt idx="10">
                          <c:v>7.2892652082899074</c:v>
                        </c:pt>
                        <c:pt idx="11">
                          <c:v>7.3960954799281957</c:v>
                        </c:pt>
                        <c:pt idx="12">
                          <c:v>7.6019772891897768</c:v>
                        </c:pt>
                        <c:pt idx="13">
                          <c:v>8.2331800400227237</c:v>
                        </c:pt>
                        <c:pt idx="14">
                          <c:v>7.7768716167143399</c:v>
                        </c:pt>
                        <c:pt idx="15">
                          <c:v>9.1770552267014587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'Drug after extinction'!$Z$33:$AE$33</c15:sqref>
                        </c15:formulaRef>
                      </c:ext>
                    </c:extLst>
                    <c:strCache>
                      <c:ptCount val="6"/>
                      <c:pt idx="0">
                        <c:v>0</c:v>
                      </c:pt>
                      <c:pt idx="1">
                        <c:v>1-3</c:v>
                      </c:pt>
                      <c:pt idx="2">
                        <c:v>4-6</c:v>
                      </c:pt>
                      <c:pt idx="3">
                        <c:v>7-9</c:v>
                      </c:pt>
                      <c:pt idx="4">
                        <c:v>10-12</c:v>
                      </c:pt>
                      <c:pt idx="5">
                        <c:v>13-15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'Drug after extinction'!$O$19:$AD$19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19.103749999999998</c:v>
                      </c:pt>
                      <c:pt idx="1">
                        <c:v>55.971249999999998</c:v>
                      </c:pt>
                      <c:pt idx="2">
                        <c:v>46.942499999999995</c:v>
                      </c:pt>
                      <c:pt idx="3">
                        <c:v>41.667500000000004</c:v>
                      </c:pt>
                      <c:pt idx="4">
                        <c:v>40.804999999999993</c:v>
                      </c:pt>
                      <c:pt idx="5">
                        <c:v>38.526249999999997</c:v>
                      </c:pt>
                      <c:pt idx="6">
                        <c:v>34.125</c:v>
                      </c:pt>
                      <c:pt idx="7">
                        <c:v>23.943750000000001</c:v>
                      </c:pt>
                      <c:pt idx="8">
                        <c:v>30.818750000000001</c:v>
                      </c:pt>
                      <c:pt idx="9">
                        <c:v>27.041249999999998</c:v>
                      </c:pt>
                      <c:pt idx="10">
                        <c:v>19.098749999999999</c:v>
                      </c:pt>
                      <c:pt idx="11">
                        <c:v>23.626249999999999</c:v>
                      </c:pt>
                      <c:pt idx="12">
                        <c:v>15.97125</c:v>
                      </c:pt>
                      <c:pt idx="13">
                        <c:v>20.57</c:v>
                      </c:pt>
                      <c:pt idx="14">
                        <c:v>22.5</c:v>
                      </c:pt>
                      <c:pt idx="15">
                        <c:v>23.916249999999998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6C3-414F-A523-6D79F8D3E39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'Drug after extinction'!$N$21</c15:sqref>
                        </c15:formulaRef>
                      </c:ext>
                    </c:extLst>
                    <c:strCache>
                      <c:ptCount val="1"/>
                      <c:pt idx="0">
                        <c:v>Psilocybin</c:v>
                      </c:pt>
                    </c:strCache>
                  </c:strRef>
                </c:tx>
                <c:spPr>
                  <a:ln w="317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rgbClr val="FF0000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'Drug after extinction'!$O$22:$AD$22</c15:sqref>
                          </c15:formulaRef>
                        </c:ext>
                      </c:extLst>
                      <c:numCache>
                        <c:formatCode>General</c:formatCode>
                        <c:ptCount val="16"/>
                        <c:pt idx="0">
                          <c:v>5.6243212288874727</c:v>
                        </c:pt>
                        <c:pt idx="1">
                          <c:v>8.2910683440503821</c:v>
                        </c:pt>
                        <c:pt idx="2">
                          <c:v>7.565804590864273</c:v>
                        </c:pt>
                        <c:pt idx="3">
                          <c:v>8.3788103805287957</c:v>
                        </c:pt>
                        <c:pt idx="4">
                          <c:v>10.090257047111621</c:v>
                        </c:pt>
                        <c:pt idx="5">
                          <c:v>8.0086186693506303</c:v>
                        </c:pt>
                        <c:pt idx="6">
                          <c:v>8.0610392364402106</c:v>
                        </c:pt>
                        <c:pt idx="7">
                          <c:v>5.5337584102359516</c:v>
                        </c:pt>
                        <c:pt idx="8">
                          <c:v>7.9604396302680973</c:v>
                        </c:pt>
                        <c:pt idx="9">
                          <c:v>10.553785024729955</c:v>
                        </c:pt>
                        <c:pt idx="10">
                          <c:v>10.018415532247886</c:v>
                        </c:pt>
                        <c:pt idx="11">
                          <c:v>8.2686466222886637</c:v>
                        </c:pt>
                        <c:pt idx="12">
                          <c:v>6.0586651162670657</c:v>
                        </c:pt>
                        <c:pt idx="13">
                          <c:v>7.1596463244402928</c:v>
                        </c:pt>
                        <c:pt idx="14">
                          <c:v>9.363731465835917</c:v>
                        </c:pt>
                        <c:pt idx="15">
                          <c:v>7.2531202491213582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'Drug after extinction'!$O$22:$AD$22</c15:sqref>
                          </c15:formulaRef>
                        </c:ext>
                      </c:extLst>
                      <c:numCache>
                        <c:formatCode>General</c:formatCode>
                        <c:ptCount val="16"/>
                        <c:pt idx="0">
                          <c:v>5.6243212288874727</c:v>
                        </c:pt>
                        <c:pt idx="1">
                          <c:v>8.2910683440503821</c:v>
                        </c:pt>
                        <c:pt idx="2">
                          <c:v>7.565804590864273</c:v>
                        </c:pt>
                        <c:pt idx="3">
                          <c:v>8.3788103805287957</c:v>
                        </c:pt>
                        <c:pt idx="4">
                          <c:v>10.090257047111621</c:v>
                        </c:pt>
                        <c:pt idx="5">
                          <c:v>8.0086186693506303</c:v>
                        </c:pt>
                        <c:pt idx="6">
                          <c:v>8.0610392364402106</c:v>
                        </c:pt>
                        <c:pt idx="7">
                          <c:v>5.5337584102359516</c:v>
                        </c:pt>
                        <c:pt idx="8">
                          <c:v>7.9604396302680973</c:v>
                        </c:pt>
                        <c:pt idx="9">
                          <c:v>10.553785024729955</c:v>
                        </c:pt>
                        <c:pt idx="10">
                          <c:v>10.018415532247886</c:v>
                        </c:pt>
                        <c:pt idx="11">
                          <c:v>8.2686466222886637</c:v>
                        </c:pt>
                        <c:pt idx="12">
                          <c:v>6.0586651162670657</c:v>
                        </c:pt>
                        <c:pt idx="13">
                          <c:v>7.1596463244402928</c:v>
                        </c:pt>
                        <c:pt idx="14">
                          <c:v>9.363731465835917</c:v>
                        </c:pt>
                        <c:pt idx="15">
                          <c:v>7.2531202491213582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rgbClr val="FF0000"/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'Drug after extinction'!$Z$33:$AE$33</c15:sqref>
                        </c15:formulaRef>
                      </c:ext>
                    </c:extLst>
                    <c:strCache>
                      <c:ptCount val="6"/>
                      <c:pt idx="0">
                        <c:v>0</c:v>
                      </c:pt>
                      <c:pt idx="1">
                        <c:v>1-3</c:v>
                      </c:pt>
                      <c:pt idx="2">
                        <c:v>4-6</c:v>
                      </c:pt>
                      <c:pt idx="3">
                        <c:v>7-9</c:v>
                      </c:pt>
                      <c:pt idx="4">
                        <c:v>10-12</c:v>
                      </c:pt>
                      <c:pt idx="5">
                        <c:v>13-15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'Drug after extinction'!$O$21:$AD$21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13.629999999999999</c:v>
                      </c:pt>
                      <c:pt idx="1">
                        <c:v>47.709999999999994</c:v>
                      </c:pt>
                      <c:pt idx="2">
                        <c:v>44.167499999999997</c:v>
                      </c:pt>
                      <c:pt idx="3">
                        <c:v>50.597499999999997</c:v>
                      </c:pt>
                      <c:pt idx="4">
                        <c:v>48.651249999999997</c:v>
                      </c:pt>
                      <c:pt idx="5">
                        <c:v>42.111249999999998</c:v>
                      </c:pt>
                      <c:pt idx="6">
                        <c:v>29.695</c:v>
                      </c:pt>
                      <c:pt idx="7">
                        <c:v>26.234999999999999</c:v>
                      </c:pt>
                      <c:pt idx="8">
                        <c:v>32.597499999999997</c:v>
                      </c:pt>
                      <c:pt idx="9">
                        <c:v>29.416249999999998</c:v>
                      </c:pt>
                      <c:pt idx="10">
                        <c:v>26.943750000000001</c:v>
                      </c:pt>
                      <c:pt idx="11">
                        <c:v>37.112499999999997</c:v>
                      </c:pt>
                      <c:pt idx="12">
                        <c:v>15.751250000000001</c:v>
                      </c:pt>
                      <c:pt idx="13">
                        <c:v>26.486250000000005</c:v>
                      </c:pt>
                      <c:pt idx="14">
                        <c:v>39.557500000000005</c:v>
                      </c:pt>
                      <c:pt idx="15">
                        <c:v>22.583750000000002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C3-414F-A523-6D79F8D3E39C}"/>
                  </c:ext>
                </c:extLst>
              </c15:ser>
            </c15:filteredLineSeries>
          </c:ext>
        </c:extLst>
      </c:lineChart>
      <c:catAx>
        <c:axId val="1665912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Tone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9461135"/>
        <c:crosses val="autoZero"/>
        <c:auto val="1"/>
        <c:lblAlgn val="ctr"/>
        <c:lblOffset val="100"/>
        <c:noMultiLvlLbl val="0"/>
      </c:catAx>
      <c:valAx>
        <c:axId val="1669461135"/>
        <c:scaling>
          <c:orientation val="minMax"/>
          <c:max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Freezing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5912207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'Drug after extinction'!$N$19</c:f>
              <c:strCache>
                <c:ptCount val="1"/>
                <c:pt idx="0">
                  <c:v>Vehicle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'Drug after extinction'!$AJ$20:$AY$20</c:f>
                <c:numCache>
                  <c:formatCode>General</c:formatCode>
                  <c:ptCount val="16"/>
                  <c:pt idx="0">
                    <c:v>4.5557447054711675</c:v>
                  </c:pt>
                  <c:pt idx="1">
                    <c:v>4.648630150569713</c:v>
                  </c:pt>
                  <c:pt idx="2">
                    <c:v>6.5072997300559097</c:v>
                  </c:pt>
                  <c:pt idx="3">
                    <c:v>8.8984334496102644</c:v>
                  </c:pt>
                  <c:pt idx="4">
                    <c:v>10.455986793288737</c:v>
                  </c:pt>
                  <c:pt idx="5">
                    <c:v>7.8108797748488499</c:v>
                  </c:pt>
                  <c:pt idx="6">
                    <c:v>6.8403169145202201</c:v>
                  </c:pt>
                  <c:pt idx="7">
                    <c:v>2.6926218220882245</c:v>
                  </c:pt>
                  <c:pt idx="8">
                    <c:v>7.0572899872603871</c:v>
                  </c:pt>
                  <c:pt idx="9">
                    <c:v>9.9822797348780554</c:v>
                  </c:pt>
                  <c:pt idx="10">
                    <c:v>6.6118280782030521</c:v>
                  </c:pt>
                  <c:pt idx="11">
                    <c:v>7.8659521577628659</c:v>
                  </c:pt>
                  <c:pt idx="12">
                    <c:v>4.2347069124000267</c:v>
                  </c:pt>
                  <c:pt idx="13">
                    <c:v>8.8580418970560295</c:v>
                  </c:pt>
                  <c:pt idx="14">
                    <c:v>8.3216198629147389</c:v>
                  </c:pt>
                  <c:pt idx="15">
                    <c:v>11.114650472863666</c:v>
                  </c:pt>
                </c:numCache>
              </c:numRef>
            </c:plus>
            <c:minus>
              <c:numRef>
                <c:f>'Drug after extinction'!$AJ$20:$AY$20</c:f>
                <c:numCache>
                  <c:formatCode>General</c:formatCode>
                  <c:ptCount val="16"/>
                  <c:pt idx="0">
                    <c:v>4.5557447054711675</c:v>
                  </c:pt>
                  <c:pt idx="1">
                    <c:v>4.648630150569713</c:v>
                  </c:pt>
                  <c:pt idx="2">
                    <c:v>6.5072997300559097</c:v>
                  </c:pt>
                  <c:pt idx="3">
                    <c:v>8.8984334496102644</c:v>
                  </c:pt>
                  <c:pt idx="4">
                    <c:v>10.455986793288737</c:v>
                  </c:pt>
                  <c:pt idx="5">
                    <c:v>7.8108797748488499</c:v>
                  </c:pt>
                  <c:pt idx="6">
                    <c:v>6.8403169145202201</c:v>
                  </c:pt>
                  <c:pt idx="7">
                    <c:v>2.6926218220882245</c:v>
                  </c:pt>
                  <c:pt idx="8">
                    <c:v>7.0572899872603871</c:v>
                  </c:pt>
                  <c:pt idx="9">
                    <c:v>9.9822797348780554</c:v>
                  </c:pt>
                  <c:pt idx="10">
                    <c:v>6.6118280782030521</c:v>
                  </c:pt>
                  <c:pt idx="11">
                    <c:v>7.8659521577628659</c:v>
                  </c:pt>
                  <c:pt idx="12">
                    <c:v>4.2347069124000267</c:v>
                  </c:pt>
                  <c:pt idx="13">
                    <c:v>8.8580418970560295</c:v>
                  </c:pt>
                  <c:pt idx="14">
                    <c:v>8.3216198629147389</c:v>
                  </c:pt>
                  <c:pt idx="15">
                    <c:v>11.114650472863666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'Drug after extinction'!$O$1:$AD$1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'Drug after extinction'!$AJ$19:$AY$19</c:f>
              <c:numCache>
                <c:formatCode>General</c:formatCode>
                <c:ptCount val="16"/>
                <c:pt idx="0">
                  <c:v>14.6875</c:v>
                </c:pt>
                <c:pt idx="1">
                  <c:v>41.068749999999994</c:v>
                </c:pt>
                <c:pt idx="2">
                  <c:v>53.526249999999997</c:v>
                </c:pt>
                <c:pt idx="3">
                  <c:v>30.195000000000004</c:v>
                </c:pt>
                <c:pt idx="4">
                  <c:v>28.832500000000003</c:v>
                </c:pt>
                <c:pt idx="5">
                  <c:v>22.43</c:v>
                </c:pt>
                <c:pt idx="6">
                  <c:v>22.693749999999998</c:v>
                </c:pt>
                <c:pt idx="7">
                  <c:v>9.9312500000000004</c:v>
                </c:pt>
                <c:pt idx="8">
                  <c:v>19.0275</c:v>
                </c:pt>
                <c:pt idx="9">
                  <c:v>25.778750000000002</c:v>
                </c:pt>
                <c:pt idx="10">
                  <c:v>23.012500000000003</c:v>
                </c:pt>
                <c:pt idx="11">
                  <c:v>16.416249999999998</c:v>
                </c:pt>
                <c:pt idx="12">
                  <c:v>14.98625</c:v>
                </c:pt>
                <c:pt idx="13">
                  <c:v>23.9175</c:v>
                </c:pt>
                <c:pt idx="14">
                  <c:v>27.945</c:v>
                </c:pt>
                <c:pt idx="15">
                  <c:v>30.778749999999999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B-4972-98E8-284820DC0333}"/>
            </c:ext>
          </c:extLst>
        </c:ser>
        <c:ser>
          <c:idx val="1"/>
          <c:order val="1"/>
          <c:tx>
            <c:strRef>
              <c:f>'Drug after extinction'!$N$21</c:f>
              <c:strCache>
                <c:ptCount val="1"/>
                <c:pt idx="0">
                  <c:v>Psilocybin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'Drug after extinction'!$AJ$22:$AY$22</c:f>
                <c:numCache>
                  <c:formatCode>General</c:formatCode>
                  <c:ptCount val="16"/>
                  <c:pt idx="0">
                    <c:v>6.5532863722551982</c:v>
                  </c:pt>
                  <c:pt idx="1">
                    <c:v>9.8146593051814914</c:v>
                  </c:pt>
                  <c:pt idx="2">
                    <c:v>8.9431146699569997</c:v>
                  </c:pt>
                  <c:pt idx="3">
                    <c:v>9.3940998651699381</c:v>
                  </c:pt>
                  <c:pt idx="4">
                    <c:v>11.727310159257685</c:v>
                  </c:pt>
                  <c:pt idx="5">
                    <c:v>8.4665280954516042</c:v>
                  </c:pt>
                  <c:pt idx="6">
                    <c:v>9.2708591064382251</c:v>
                  </c:pt>
                  <c:pt idx="7">
                    <c:v>9.0444021632759899</c:v>
                  </c:pt>
                  <c:pt idx="8">
                    <c:v>9.6423555838476069</c:v>
                  </c:pt>
                  <c:pt idx="9">
                    <c:v>7.5420176434378989</c:v>
                  </c:pt>
                  <c:pt idx="10">
                    <c:v>5.7596929946705595</c:v>
                  </c:pt>
                  <c:pt idx="11">
                    <c:v>6.8423603775096709</c:v>
                  </c:pt>
                  <c:pt idx="12">
                    <c:v>7.8641671523435974</c:v>
                  </c:pt>
                  <c:pt idx="13">
                    <c:v>8.8014850613810758</c:v>
                  </c:pt>
                  <c:pt idx="14">
                    <c:v>10.402627232974096</c:v>
                  </c:pt>
                  <c:pt idx="15">
                    <c:v>7.80777102589831</c:v>
                  </c:pt>
                </c:numCache>
              </c:numRef>
            </c:plus>
            <c:minus>
              <c:numRef>
                <c:f>'Drug after extinction'!$AJ$22:$AY$22</c:f>
                <c:numCache>
                  <c:formatCode>General</c:formatCode>
                  <c:ptCount val="16"/>
                  <c:pt idx="0">
                    <c:v>6.5532863722551982</c:v>
                  </c:pt>
                  <c:pt idx="1">
                    <c:v>9.8146593051814914</c:v>
                  </c:pt>
                  <c:pt idx="2">
                    <c:v>8.9431146699569997</c:v>
                  </c:pt>
                  <c:pt idx="3">
                    <c:v>9.3940998651699381</c:v>
                  </c:pt>
                  <c:pt idx="4">
                    <c:v>11.727310159257685</c:v>
                  </c:pt>
                  <c:pt idx="5">
                    <c:v>8.4665280954516042</c:v>
                  </c:pt>
                  <c:pt idx="6">
                    <c:v>9.2708591064382251</c:v>
                  </c:pt>
                  <c:pt idx="7">
                    <c:v>9.0444021632759899</c:v>
                  </c:pt>
                  <c:pt idx="8">
                    <c:v>9.6423555838476069</c:v>
                  </c:pt>
                  <c:pt idx="9">
                    <c:v>7.5420176434378989</c:v>
                  </c:pt>
                  <c:pt idx="10">
                    <c:v>5.7596929946705595</c:v>
                  </c:pt>
                  <c:pt idx="11">
                    <c:v>6.8423603775096709</c:v>
                  </c:pt>
                  <c:pt idx="12">
                    <c:v>7.8641671523435974</c:v>
                  </c:pt>
                  <c:pt idx="13">
                    <c:v>8.8014850613810758</c:v>
                  </c:pt>
                  <c:pt idx="14">
                    <c:v>10.402627232974096</c:v>
                  </c:pt>
                  <c:pt idx="15">
                    <c:v>7.80777102589831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val>
            <c:numRef>
              <c:f>'Drug after extinction'!$AJ$21:$AY$21</c:f>
              <c:numCache>
                <c:formatCode>General</c:formatCode>
                <c:ptCount val="16"/>
                <c:pt idx="0">
                  <c:v>21.001249999999999</c:v>
                </c:pt>
                <c:pt idx="1">
                  <c:v>52.028750000000002</c:v>
                </c:pt>
                <c:pt idx="2">
                  <c:v>54.999999999999993</c:v>
                </c:pt>
                <c:pt idx="3">
                  <c:v>53.568749999999994</c:v>
                </c:pt>
                <c:pt idx="4">
                  <c:v>45.07</c:v>
                </c:pt>
                <c:pt idx="5">
                  <c:v>41.598750000000003</c:v>
                </c:pt>
                <c:pt idx="6">
                  <c:v>27.64</c:v>
                </c:pt>
                <c:pt idx="7">
                  <c:v>24.486249999999998</c:v>
                </c:pt>
                <c:pt idx="8">
                  <c:v>27.236250000000002</c:v>
                </c:pt>
                <c:pt idx="9">
                  <c:v>21.861249999999998</c:v>
                </c:pt>
                <c:pt idx="10">
                  <c:v>23.807500000000005</c:v>
                </c:pt>
                <c:pt idx="11">
                  <c:v>22.137499999999999</c:v>
                </c:pt>
                <c:pt idx="12">
                  <c:v>26.46</c:v>
                </c:pt>
                <c:pt idx="13">
                  <c:v>27.57</c:v>
                </c:pt>
                <c:pt idx="14">
                  <c:v>23.263750000000002</c:v>
                </c:pt>
                <c:pt idx="15">
                  <c:v>21.2925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B-4972-98E8-284820DC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912207"/>
        <c:axId val="1669461135"/>
      </c:lineChart>
      <c:catAx>
        <c:axId val="1665912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Tone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9461135"/>
        <c:crosses val="autoZero"/>
        <c:auto val="1"/>
        <c:lblAlgn val="ctr"/>
        <c:lblOffset val="100"/>
        <c:noMultiLvlLbl val="0"/>
      </c:catAx>
      <c:valAx>
        <c:axId val="1669461135"/>
        <c:scaling>
          <c:orientation val="minMax"/>
          <c:max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Freezing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5912207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'Drug after extinction'!$AT$42</c:f>
              <c:strCache>
                <c:ptCount val="1"/>
                <c:pt idx="0">
                  <c:v>Vehicle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'Drug after extinction'!$AU$43:$AZ$43</c:f>
                <c:numCache>
                  <c:formatCode>General</c:formatCode>
                  <c:ptCount val="6"/>
                  <c:pt idx="0">
                    <c:v>4.5557447054711675</c:v>
                  </c:pt>
                  <c:pt idx="1">
                    <c:v>4.7942935656518628</c:v>
                  </c:pt>
                  <c:pt idx="2">
                    <c:v>5.1322832080448721</c:v>
                  </c:pt>
                  <c:pt idx="3">
                    <c:v>5.9494677549727353</c:v>
                  </c:pt>
                  <c:pt idx="4">
                    <c:v>5.3480901130350125</c:v>
                  </c:pt>
                  <c:pt idx="5">
                    <c:v>8.2651121675307628</c:v>
                  </c:pt>
                </c:numCache>
              </c:numRef>
            </c:plus>
            <c:minus>
              <c:numRef>
                <c:f>'Drug after extinction'!$AU$43:$AZ$43</c:f>
                <c:numCache>
                  <c:formatCode>General</c:formatCode>
                  <c:ptCount val="6"/>
                  <c:pt idx="0">
                    <c:v>4.5557447054711675</c:v>
                  </c:pt>
                  <c:pt idx="1">
                    <c:v>4.7942935656518628</c:v>
                  </c:pt>
                  <c:pt idx="2">
                    <c:v>5.1322832080448721</c:v>
                  </c:pt>
                  <c:pt idx="3">
                    <c:v>5.9494677549727353</c:v>
                  </c:pt>
                  <c:pt idx="4">
                    <c:v>5.3480901130350125</c:v>
                  </c:pt>
                  <c:pt idx="5">
                    <c:v>8.2651121675307628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'Drug after extinction'!$AU$24:$AZ$24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'Drug after extinction'!$AU$42:$AZ$42</c:f>
              <c:numCache>
                <c:formatCode>General</c:formatCode>
                <c:ptCount val="6"/>
                <c:pt idx="0">
                  <c:v>14.6875</c:v>
                </c:pt>
                <c:pt idx="1">
                  <c:v>41.596666666666664</c:v>
                </c:pt>
                <c:pt idx="2">
                  <c:v>24.652083333333334</c:v>
                </c:pt>
                <c:pt idx="3">
                  <c:v>18.245833333333334</c:v>
                </c:pt>
                <c:pt idx="4">
                  <c:v>18.138333333333335</c:v>
                </c:pt>
                <c:pt idx="5">
                  <c:v>27.547083333333333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D-4C5C-A7D6-BCD92A0BFCA6}"/>
            </c:ext>
          </c:extLst>
        </c:ser>
        <c:ser>
          <c:idx val="1"/>
          <c:order val="1"/>
          <c:tx>
            <c:strRef>
              <c:f>'Drug after extinction'!$AT$44</c:f>
              <c:strCache>
                <c:ptCount val="1"/>
                <c:pt idx="0">
                  <c:v>Psilocybin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'Drug after extinction'!$AU$45:$AZ$45</c:f>
                <c:numCache>
                  <c:formatCode>General</c:formatCode>
                  <c:ptCount val="6"/>
                  <c:pt idx="0">
                    <c:v>6.5532863722551982</c:v>
                  </c:pt>
                  <c:pt idx="1">
                    <c:v>8.2474359832386135</c:v>
                  </c:pt>
                  <c:pt idx="2">
                    <c:v>8.2881142530749301</c:v>
                  </c:pt>
                  <c:pt idx="3">
                    <c:v>7.82985677506655</c:v>
                  </c:pt>
                  <c:pt idx="4">
                    <c:v>6.0401785687889333</c:v>
                  </c:pt>
                  <c:pt idx="5">
                    <c:v>8.6682824257919542</c:v>
                  </c:pt>
                </c:numCache>
              </c:numRef>
            </c:plus>
            <c:minus>
              <c:numRef>
                <c:f>'Drug after extinction'!$AU$45:$AZ$45</c:f>
                <c:numCache>
                  <c:formatCode>General</c:formatCode>
                  <c:ptCount val="6"/>
                  <c:pt idx="0">
                    <c:v>6.5532863722551982</c:v>
                  </c:pt>
                  <c:pt idx="1">
                    <c:v>8.2474359832386135</c:v>
                  </c:pt>
                  <c:pt idx="2">
                    <c:v>8.2881142530749301</c:v>
                  </c:pt>
                  <c:pt idx="3">
                    <c:v>7.82985677506655</c:v>
                  </c:pt>
                  <c:pt idx="4">
                    <c:v>6.0401785687889333</c:v>
                  </c:pt>
                  <c:pt idx="5">
                    <c:v>8.6682824257919542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'Drug after extinction'!$AU$24:$AZ$24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'Drug after extinction'!$AU$44:$AZ$44</c:f>
              <c:numCache>
                <c:formatCode>General</c:formatCode>
                <c:ptCount val="6"/>
                <c:pt idx="0">
                  <c:v>21.001249999999999</c:v>
                </c:pt>
                <c:pt idx="1">
                  <c:v>53.532499999999999</c:v>
                </c:pt>
                <c:pt idx="2">
                  <c:v>38.102916666666665</c:v>
                </c:pt>
                <c:pt idx="3">
                  <c:v>24.52791666666667</c:v>
                </c:pt>
                <c:pt idx="4">
                  <c:v>24.135000000000002</c:v>
                </c:pt>
                <c:pt idx="5">
                  <c:v>24.042083333333334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D-4C5C-A7D6-BCD92A0BF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83279"/>
        <c:axId val="1668701951"/>
      </c:lineChart>
      <c:catAx>
        <c:axId val="193738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Tone</a:t>
                </a:r>
                <a:r>
                  <a:rPr lang="en-US" baseline="0"/>
                  <a:t> (bin)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8701951"/>
        <c:crosses val="autoZero"/>
        <c:auto val="1"/>
        <c:lblAlgn val="ctr"/>
        <c:lblOffset val="100"/>
        <c:noMultiLvlLbl val="0"/>
      </c:catAx>
      <c:valAx>
        <c:axId val="1668701951"/>
        <c:scaling>
          <c:orientation val="minMax"/>
          <c:max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Freezing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7383279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'Drug after extinction'!$C$23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'Drug after extinction'!$D$24:$I$24</c:f>
                <c:numCache>
                  <c:formatCode>General</c:formatCode>
                  <c:ptCount val="6"/>
                  <c:pt idx="0">
                    <c:v>8.8363632156500199E-2</c:v>
                  </c:pt>
                  <c:pt idx="1">
                    <c:v>5.8823529411764705E-2</c:v>
                  </c:pt>
                  <c:pt idx="2">
                    <c:v>1.4914278996756081</c:v>
                  </c:pt>
                  <c:pt idx="3">
                    <c:v>4.286020286488827</c:v>
                  </c:pt>
                  <c:pt idx="4">
                    <c:v>6.3976870178370477</c:v>
                  </c:pt>
                  <c:pt idx="5">
                    <c:v>5.8161302667905304</c:v>
                  </c:pt>
                </c:numCache>
              </c:numRef>
            </c:plus>
            <c:minus>
              <c:numRef>
                <c:f>'Drug after extinction'!$D$24:$I$24</c:f>
                <c:numCache>
                  <c:formatCode>General</c:formatCode>
                  <c:ptCount val="6"/>
                  <c:pt idx="0">
                    <c:v>8.8363632156500199E-2</c:v>
                  </c:pt>
                  <c:pt idx="1">
                    <c:v>5.8823529411764705E-2</c:v>
                  </c:pt>
                  <c:pt idx="2">
                    <c:v>1.4914278996756081</c:v>
                  </c:pt>
                  <c:pt idx="3">
                    <c:v>4.286020286488827</c:v>
                  </c:pt>
                  <c:pt idx="4">
                    <c:v>6.3976870178370477</c:v>
                  </c:pt>
                  <c:pt idx="5">
                    <c:v>5.8161302667905304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'Drug after extinction'!$D$1:$I$1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'Drug after extinction'!$D$23:$I$23</c:f>
              <c:numCache>
                <c:formatCode>General</c:formatCode>
                <c:ptCount val="6"/>
                <c:pt idx="0">
                  <c:v>0.20625000000000002</c:v>
                </c:pt>
                <c:pt idx="1">
                  <c:v>0</c:v>
                </c:pt>
                <c:pt idx="2">
                  <c:v>2.9168750000000001</c:v>
                </c:pt>
                <c:pt idx="3">
                  <c:v>24.458125000000003</c:v>
                </c:pt>
                <c:pt idx="4">
                  <c:v>54.743749999999999</c:v>
                </c:pt>
                <c:pt idx="5">
                  <c:v>69.242499999999993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E-444E-92A1-D54EAFAAC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23535"/>
        <c:axId val="1948814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'Drug after extinction'!$C$19</c15:sqref>
                        </c15:formulaRef>
                      </c:ext>
                    </c:extLst>
                    <c:strCache>
                      <c:ptCount val="1"/>
                      <c:pt idx="0">
                        <c:v>Vehicle</c:v>
                      </c:pt>
                    </c:strCache>
                  </c:strRef>
                </c:tx>
                <c:spPr>
                  <a:ln w="317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'Drug after extinction'!$D$20:$I$20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0.12610936296949338</c:v>
                        </c:pt>
                        <c:pt idx="1">
                          <c:v>0</c:v>
                        </c:pt>
                        <c:pt idx="2">
                          <c:v>2.9600219820009053</c:v>
                        </c:pt>
                        <c:pt idx="3">
                          <c:v>6.6858837833367764</c:v>
                        </c:pt>
                        <c:pt idx="4">
                          <c:v>8.2614048334062797</c:v>
                        </c:pt>
                        <c:pt idx="5">
                          <c:v>7.772573791750979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'Drug after extinction'!$D$20:$I$20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0.12610936296949338</c:v>
                        </c:pt>
                        <c:pt idx="1">
                          <c:v>0</c:v>
                        </c:pt>
                        <c:pt idx="2">
                          <c:v>2.9600219820009053</c:v>
                        </c:pt>
                        <c:pt idx="3">
                          <c:v>6.6858837833367764</c:v>
                        </c:pt>
                        <c:pt idx="4">
                          <c:v>8.2614048334062797</c:v>
                        </c:pt>
                        <c:pt idx="5">
                          <c:v>7.772573791750979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'Drug after extinction'!$D$1:$I$1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'Drug after extinction'!$D$19:$I$19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0.19</c:v>
                      </c:pt>
                      <c:pt idx="1">
                        <c:v>0</c:v>
                      </c:pt>
                      <c:pt idx="2">
                        <c:v>4.1387499999999999</c:v>
                      </c:pt>
                      <c:pt idx="3">
                        <c:v>26.597500000000004</c:v>
                      </c:pt>
                      <c:pt idx="4">
                        <c:v>58.237499999999997</c:v>
                      </c:pt>
                      <c:pt idx="5">
                        <c:v>70.513750000000002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F06-4DC0-92A6-A11C25D1D44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'Drug after extinction'!$C$21</c15:sqref>
                        </c15:formulaRef>
                      </c:ext>
                    </c:extLst>
                    <c:strCache>
                      <c:ptCount val="1"/>
                      <c:pt idx="0">
                        <c:v>Psilocybin</c:v>
                      </c:pt>
                    </c:strCache>
                  </c:strRef>
                </c:tx>
                <c:spPr>
                  <a:ln w="317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rgbClr val="FF0000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'Drug after extinction'!$D$22:$I$22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0.14570947120897804</c:v>
                        </c:pt>
                        <c:pt idx="1">
                          <c:v>0</c:v>
                        </c:pt>
                        <c:pt idx="2">
                          <c:v>1.2655419505379615</c:v>
                        </c:pt>
                        <c:pt idx="3">
                          <c:v>5.9563544811702682</c:v>
                        </c:pt>
                        <c:pt idx="4">
                          <c:v>9.1537080698791833</c:v>
                        </c:pt>
                        <c:pt idx="5">
                          <c:v>5.8366711517720979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'Drug after extinction'!$D$22:$I$22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0.14570947120897804</c:v>
                        </c:pt>
                        <c:pt idx="1">
                          <c:v>0</c:v>
                        </c:pt>
                        <c:pt idx="2">
                          <c:v>1.2655419505379615</c:v>
                        </c:pt>
                        <c:pt idx="3">
                          <c:v>5.9563544811702682</c:v>
                        </c:pt>
                        <c:pt idx="4">
                          <c:v>9.1537080698791833</c:v>
                        </c:pt>
                        <c:pt idx="5">
                          <c:v>5.8366711517720979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rgbClr val="FF0000"/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'Drug after extinction'!$D$1:$I$1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'Drug after extinction'!$D$21:$I$21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0.2225</c:v>
                      </c:pt>
                      <c:pt idx="1">
                        <c:v>0</c:v>
                      </c:pt>
                      <c:pt idx="2">
                        <c:v>1.6950000000000001</c:v>
                      </c:pt>
                      <c:pt idx="3">
                        <c:v>22.318750000000001</c:v>
                      </c:pt>
                      <c:pt idx="4">
                        <c:v>51.250000000000007</c:v>
                      </c:pt>
                      <c:pt idx="5">
                        <c:v>67.971249999999998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F06-4DC0-92A6-A11C25D1D44A}"/>
                  </c:ext>
                </c:extLst>
              </c15:ser>
            </c15:filteredLineSeries>
          </c:ext>
        </c:extLst>
      </c:lineChart>
      <c:catAx>
        <c:axId val="6282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Tone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48814655"/>
        <c:crosses val="autoZero"/>
        <c:auto val="1"/>
        <c:lblAlgn val="ctr"/>
        <c:lblOffset val="100"/>
        <c:noMultiLvlLbl val="0"/>
      </c:catAx>
      <c:valAx>
        <c:axId val="1948814655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Freezing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23535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Antagonists!$O$135</c:f>
              <c:strCache>
                <c:ptCount val="1"/>
                <c:pt idx="0">
                  <c:v>vv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Antagonists!$P$136:$U$136</c:f>
                <c:numCache>
                  <c:formatCode>General</c:formatCode>
                  <c:ptCount val="6"/>
                  <c:pt idx="0">
                    <c:v>5.5781165966323254</c:v>
                  </c:pt>
                  <c:pt idx="1">
                    <c:v>4.3489773193198298</c:v>
                  </c:pt>
                  <c:pt idx="2">
                    <c:v>6.844281721902826</c:v>
                  </c:pt>
                  <c:pt idx="3">
                    <c:v>7.9481940862825917</c:v>
                  </c:pt>
                  <c:pt idx="4">
                    <c:v>6.949356378196514</c:v>
                  </c:pt>
                  <c:pt idx="5">
                    <c:v>8.1117755438595776</c:v>
                  </c:pt>
                </c:numCache>
              </c:numRef>
            </c:plus>
            <c:minus>
              <c:numRef>
                <c:f>Antagonists!$P$136:$U$136</c:f>
                <c:numCache>
                  <c:formatCode>General</c:formatCode>
                  <c:ptCount val="6"/>
                  <c:pt idx="0">
                    <c:v>5.5781165966323254</c:v>
                  </c:pt>
                  <c:pt idx="1">
                    <c:v>4.3489773193198298</c:v>
                  </c:pt>
                  <c:pt idx="2">
                    <c:v>6.844281721902826</c:v>
                  </c:pt>
                  <c:pt idx="3">
                    <c:v>7.9481940862825917</c:v>
                  </c:pt>
                  <c:pt idx="4">
                    <c:v>6.949356378196514</c:v>
                  </c:pt>
                  <c:pt idx="5">
                    <c:v>8.1117755438595776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Antagonists!$P$134:$U$134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Antagonists!$P$135:$U$135</c:f>
              <c:numCache>
                <c:formatCode>General</c:formatCode>
                <c:ptCount val="6"/>
                <c:pt idx="0">
                  <c:v>30.526875</c:v>
                </c:pt>
                <c:pt idx="1">
                  <c:v>71.323958333333337</c:v>
                </c:pt>
                <c:pt idx="2">
                  <c:v>49.14562500000001</c:v>
                </c:pt>
                <c:pt idx="3">
                  <c:v>44.508958333333332</c:v>
                </c:pt>
                <c:pt idx="4">
                  <c:v>34.861458333333331</c:v>
                </c:pt>
                <c:pt idx="5">
                  <c:v>30.914374999999996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7-4DB3-A982-0FADB0CDC5A9}"/>
            </c:ext>
          </c:extLst>
        </c:ser>
        <c:ser>
          <c:idx val="1"/>
          <c:order val="1"/>
          <c:tx>
            <c:strRef>
              <c:f>Antagonists!$O$137</c:f>
              <c:strCache>
                <c:ptCount val="1"/>
                <c:pt idx="0">
                  <c:v>vp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Antagonists!$P$138:$U$138</c:f>
                <c:numCache>
                  <c:formatCode>General</c:formatCode>
                  <c:ptCount val="6"/>
                  <c:pt idx="0">
                    <c:v>4.0538062072113172</c:v>
                  </c:pt>
                  <c:pt idx="1">
                    <c:v>5.423527556352405</c:v>
                  </c:pt>
                  <c:pt idx="2">
                    <c:v>6.3441020354794162</c:v>
                  </c:pt>
                  <c:pt idx="3">
                    <c:v>5.9569558758892658</c:v>
                  </c:pt>
                  <c:pt idx="4">
                    <c:v>4.3951188729552486</c:v>
                  </c:pt>
                  <c:pt idx="5">
                    <c:v>4.8971963067317059</c:v>
                  </c:pt>
                </c:numCache>
              </c:numRef>
            </c:plus>
            <c:minus>
              <c:numRef>
                <c:f>Antagonists!$P$138:$U$138</c:f>
                <c:numCache>
                  <c:formatCode>General</c:formatCode>
                  <c:ptCount val="6"/>
                  <c:pt idx="0">
                    <c:v>4.0538062072113172</c:v>
                  </c:pt>
                  <c:pt idx="1">
                    <c:v>5.423527556352405</c:v>
                  </c:pt>
                  <c:pt idx="2">
                    <c:v>6.3441020354794162</c:v>
                  </c:pt>
                  <c:pt idx="3">
                    <c:v>5.9569558758892658</c:v>
                  </c:pt>
                  <c:pt idx="4">
                    <c:v>4.3951188729552486</c:v>
                  </c:pt>
                  <c:pt idx="5">
                    <c:v>4.8971963067317059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val>
            <c:numRef>
              <c:f>Antagonists!$P$137:$U$137</c:f>
              <c:numCache>
                <c:formatCode>General</c:formatCode>
                <c:ptCount val="6"/>
                <c:pt idx="0">
                  <c:v>24.566874999999996</c:v>
                </c:pt>
                <c:pt idx="1">
                  <c:v>47.083125000000003</c:v>
                </c:pt>
                <c:pt idx="2">
                  <c:v>35.683750000000003</c:v>
                </c:pt>
                <c:pt idx="3">
                  <c:v>25.698958333333341</c:v>
                </c:pt>
                <c:pt idx="4">
                  <c:v>24.214999999999996</c:v>
                </c:pt>
                <c:pt idx="5">
                  <c:v>22.953333333333333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7-4DB3-A982-0FADB0CDC5A9}"/>
            </c:ext>
          </c:extLst>
        </c:ser>
        <c:ser>
          <c:idx val="2"/>
          <c:order val="2"/>
          <c:tx>
            <c:strRef>
              <c:f>Antagonists!$O$139</c:f>
              <c:strCache>
                <c:ptCount val="1"/>
                <c:pt idx="0">
                  <c:v>wv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Antagonists!$P$140:$U$140</c:f>
                <c:numCache>
                  <c:formatCode>General</c:formatCode>
                  <c:ptCount val="6"/>
                  <c:pt idx="0">
                    <c:v>4.1409228396923403</c:v>
                  </c:pt>
                  <c:pt idx="1">
                    <c:v>7.6089713636794283</c:v>
                  </c:pt>
                  <c:pt idx="2">
                    <c:v>7.6481902605069081</c:v>
                  </c:pt>
                  <c:pt idx="3">
                    <c:v>5.9343588746364313</c:v>
                  </c:pt>
                  <c:pt idx="4">
                    <c:v>4.2900117214800852</c:v>
                  </c:pt>
                  <c:pt idx="5">
                    <c:v>4.4251089771129228</c:v>
                  </c:pt>
                </c:numCache>
              </c:numRef>
            </c:plus>
            <c:minus>
              <c:numRef>
                <c:f>Antagonists!$P$140:$U$140</c:f>
                <c:numCache>
                  <c:formatCode>General</c:formatCode>
                  <c:ptCount val="6"/>
                  <c:pt idx="0">
                    <c:v>4.1409228396923403</c:v>
                  </c:pt>
                  <c:pt idx="1">
                    <c:v>7.6089713636794283</c:v>
                  </c:pt>
                  <c:pt idx="2">
                    <c:v>7.6481902605069081</c:v>
                  </c:pt>
                  <c:pt idx="3">
                    <c:v>5.9343588746364313</c:v>
                  </c:pt>
                  <c:pt idx="4">
                    <c:v>4.2900117214800852</c:v>
                  </c:pt>
                  <c:pt idx="5">
                    <c:v>4.4251089771129228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40000"/>
                    <a:lumOff val="60000"/>
                  </a:schemeClr>
                </a:solidFill>
                <a:round/>
              </a:ln>
              <a:effectLst/>
            </c:spPr>
          </c:errBars>
          <c:val>
            <c:numRef>
              <c:f>Antagonists!$P$139:$U$139</c:f>
              <c:numCache>
                <c:formatCode>General</c:formatCode>
                <c:ptCount val="6"/>
                <c:pt idx="0">
                  <c:v>22.957500000000003</c:v>
                </c:pt>
                <c:pt idx="1">
                  <c:v>47.637916666666669</c:v>
                </c:pt>
                <c:pt idx="2">
                  <c:v>29.065416666666668</c:v>
                </c:pt>
                <c:pt idx="3">
                  <c:v>16.860416666666666</c:v>
                </c:pt>
                <c:pt idx="4">
                  <c:v>16.626249999999999</c:v>
                </c:pt>
                <c:pt idx="5">
                  <c:v>12.23625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7-4DB3-A982-0FADB0CDC5A9}"/>
            </c:ext>
          </c:extLst>
        </c:ser>
        <c:ser>
          <c:idx val="3"/>
          <c:order val="3"/>
          <c:tx>
            <c:strRef>
              <c:f>Antagonists!$O$141</c:f>
              <c:strCache>
                <c:ptCount val="1"/>
                <c:pt idx="0">
                  <c:v>wp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Antagonists!$P$142:$U$142</c:f>
                <c:numCache>
                  <c:formatCode>General</c:formatCode>
                  <c:ptCount val="6"/>
                  <c:pt idx="0">
                    <c:v>6.5996954576653444</c:v>
                  </c:pt>
                  <c:pt idx="1">
                    <c:v>10.501258587409549</c:v>
                  </c:pt>
                  <c:pt idx="2">
                    <c:v>11.485767573219986</c:v>
                  </c:pt>
                  <c:pt idx="3">
                    <c:v>9.0442078719889025</c:v>
                  </c:pt>
                  <c:pt idx="4">
                    <c:v>4.131914647084769</c:v>
                  </c:pt>
                  <c:pt idx="5">
                    <c:v>4.226833076564871</c:v>
                  </c:pt>
                </c:numCache>
              </c:numRef>
            </c:plus>
            <c:minus>
              <c:numRef>
                <c:f>Antagonists!$P$142:$U$142</c:f>
                <c:numCache>
                  <c:formatCode>General</c:formatCode>
                  <c:ptCount val="6"/>
                  <c:pt idx="0">
                    <c:v>6.5996954576653444</c:v>
                  </c:pt>
                  <c:pt idx="1">
                    <c:v>10.501258587409549</c:v>
                  </c:pt>
                  <c:pt idx="2">
                    <c:v>11.485767573219986</c:v>
                  </c:pt>
                  <c:pt idx="3">
                    <c:v>9.0442078719889025</c:v>
                  </c:pt>
                  <c:pt idx="4">
                    <c:v>4.131914647084769</c:v>
                  </c:pt>
                  <c:pt idx="5">
                    <c:v>4.226833076564871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Antagonists!$P$141:$U$141</c:f>
              <c:numCache>
                <c:formatCode>General</c:formatCode>
                <c:ptCount val="6"/>
                <c:pt idx="0">
                  <c:v>16.408749999999998</c:v>
                </c:pt>
                <c:pt idx="1">
                  <c:v>33.65708333333334</c:v>
                </c:pt>
                <c:pt idx="2">
                  <c:v>27.82833333333333</c:v>
                </c:pt>
                <c:pt idx="3">
                  <c:v>23.504999999999999</c:v>
                </c:pt>
                <c:pt idx="4">
                  <c:v>13.598333333333334</c:v>
                </c:pt>
                <c:pt idx="5">
                  <c:v>11.43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27-4DB3-A982-0FADB0CDC5A9}"/>
            </c:ext>
          </c:extLst>
        </c:ser>
        <c:ser>
          <c:idx val="4"/>
          <c:order val="4"/>
          <c:tx>
            <c:strRef>
              <c:f>Antagonists!$O$143</c:f>
              <c:strCache>
                <c:ptCount val="1"/>
                <c:pt idx="0">
                  <c:v>mv</c:v>
                </c:pt>
              </c:strCache>
            </c:strRef>
          </c:tx>
          <c:spPr>
            <a:ln w="254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Antagonists!$P$144:$U$144</c:f>
                <c:numCache>
                  <c:formatCode>General</c:formatCode>
                  <c:ptCount val="6"/>
                  <c:pt idx="0">
                    <c:v>7.1629233856416041</c:v>
                  </c:pt>
                  <c:pt idx="1">
                    <c:v>8.19260246919462</c:v>
                  </c:pt>
                  <c:pt idx="2">
                    <c:v>5.7908621572102241</c:v>
                  </c:pt>
                  <c:pt idx="3">
                    <c:v>8.9727960869539167</c:v>
                  </c:pt>
                  <c:pt idx="4">
                    <c:v>8.2923423271016272</c:v>
                  </c:pt>
                  <c:pt idx="5">
                    <c:v>9.3261061516787898</c:v>
                  </c:pt>
                </c:numCache>
              </c:numRef>
            </c:plus>
            <c:minus>
              <c:numRef>
                <c:f>Antagonists!$P$144:$U$144</c:f>
                <c:numCache>
                  <c:formatCode>General</c:formatCode>
                  <c:ptCount val="6"/>
                  <c:pt idx="0">
                    <c:v>7.1629233856416041</c:v>
                  </c:pt>
                  <c:pt idx="1">
                    <c:v>8.19260246919462</c:v>
                  </c:pt>
                  <c:pt idx="2">
                    <c:v>5.7908621572102241</c:v>
                  </c:pt>
                  <c:pt idx="3">
                    <c:v>8.9727960869539167</c:v>
                  </c:pt>
                  <c:pt idx="4">
                    <c:v>8.2923423271016272</c:v>
                  </c:pt>
                  <c:pt idx="5">
                    <c:v>9.3261061516787898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5">
                    <a:lumMod val="40000"/>
                    <a:lumOff val="60000"/>
                  </a:schemeClr>
                </a:solidFill>
                <a:round/>
              </a:ln>
              <a:effectLst/>
            </c:spPr>
          </c:errBars>
          <c:val>
            <c:numRef>
              <c:f>Antagonists!$P$143:$U$143</c:f>
              <c:numCache>
                <c:formatCode>General</c:formatCode>
                <c:ptCount val="6"/>
                <c:pt idx="0">
                  <c:v>54.610000000000007</c:v>
                </c:pt>
                <c:pt idx="1">
                  <c:v>78.57416666666667</c:v>
                </c:pt>
                <c:pt idx="2">
                  <c:v>78.778333333333336</c:v>
                </c:pt>
                <c:pt idx="3">
                  <c:v>63.092916666666675</c:v>
                </c:pt>
                <c:pt idx="4">
                  <c:v>52.92</c:v>
                </c:pt>
                <c:pt idx="5">
                  <c:v>61.426666666666669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27-4DB3-A982-0FADB0CDC5A9}"/>
            </c:ext>
          </c:extLst>
        </c:ser>
        <c:ser>
          <c:idx val="5"/>
          <c:order val="5"/>
          <c:tx>
            <c:strRef>
              <c:f>Antagonists!$O$145</c:f>
              <c:strCache>
                <c:ptCount val="1"/>
                <c:pt idx="0">
                  <c:v>mp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Antagonists!$P$146:$U$146</c:f>
                <c:numCache>
                  <c:formatCode>General</c:formatCode>
                  <c:ptCount val="6"/>
                  <c:pt idx="0">
                    <c:v>4.982105478610416</c:v>
                  </c:pt>
                  <c:pt idx="1">
                    <c:v>6.1878489459886659</c:v>
                  </c:pt>
                  <c:pt idx="2">
                    <c:v>9.9401978717809598</c:v>
                  </c:pt>
                  <c:pt idx="3">
                    <c:v>8.656596937348656</c:v>
                  </c:pt>
                  <c:pt idx="4">
                    <c:v>7.9421791029773336</c:v>
                  </c:pt>
                  <c:pt idx="5">
                    <c:v>6.3629707235356054</c:v>
                  </c:pt>
                </c:numCache>
              </c:numRef>
            </c:plus>
            <c:minus>
              <c:numRef>
                <c:f>Antagonists!$P$146:$U$146</c:f>
                <c:numCache>
                  <c:formatCode>General</c:formatCode>
                  <c:ptCount val="6"/>
                  <c:pt idx="0">
                    <c:v>4.982105478610416</c:v>
                  </c:pt>
                  <c:pt idx="1">
                    <c:v>6.1878489459886659</c:v>
                  </c:pt>
                  <c:pt idx="2">
                    <c:v>9.9401978717809598</c:v>
                  </c:pt>
                  <c:pt idx="3">
                    <c:v>8.656596937348656</c:v>
                  </c:pt>
                  <c:pt idx="4">
                    <c:v>7.9421791029773336</c:v>
                  </c:pt>
                  <c:pt idx="5">
                    <c:v>6.3629707235356054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Antagonists!$P$145:$U$145</c:f>
              <c:numCache>
                <c:formatCode>General</c:formatCode>
                <c:ptCount val="6"/>
                <c:pt idx="0">
                  <c:v>54.430000000000007</c:v>
                </c:pt>
                <c:pt idx="1">
                  <c:v>74.78125</c:v>
                </c:pt>
                <c:pt idx="2">
                  <c:v>75.453333333333333</c:v>
                </c:pt>
                <c:pt idx="3">
                  <c:v>65.615833333333342</c:v>
                </c:pt>
                <c:pt idx="4">
                  <c:v>72.907083333333333</c:v>
                </c:pt>
                <c:pt idx="5">
                  <c:v>79.375000000000014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27-4DB3-A982-0FADB0CDC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437920"/>
        <c:axId val="660436000"/>
      </c:lineChart>
      <c:catAx>
        <c:axId val="66043792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6000"/>
        <c:crosses val="autoZero"/>
        <c:auto val="1"/>
        <c:lblAlgn val="ctr"/>
        <c:lblOffset val="100"/>
        <c:noMultiLvlLbl val="0"/>
      </c:catAx>
      <c:valAx>
        <c:axId val="660436000"/>
        <c:scaling>
          <c:orientation val="minMax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792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'Dose Summary (all tones)'!$B$37</c:f>
              <c:strCache>
                <c:ptCount val="1"/>
                <c:pt idx="0">
                  <c:v>Vehicle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(all tones)'!$J$38:$Y$38</c:f>
                <c:numCache>
                  <c:formatCode>General</c:formatCode>
                  <c:ptCount val="16"/>
                  <c:pt idx="0">
                    <c:v>6.3334361442156464</c:v>
                  </c:pt>
                  <c:pt idx="1">
                    <c:v>8.4958491440568462</c:v>
                  </c:pt>
                  <c:pt idx="2">
                    <c:v>7.7678854535608908</c:v>
                  </c:pt>
                  <c:pt idx="3">
                    <c:v>7.5654573910447969</c:v>
                  </c:pt>
                  <c:pt idx="4">
                    <c:v>8.8922481163370595</c:v>
                  </c:pt>
                  <c:pt idx="5">
                    <c:v>11.028315989824945</c:v>
                  </c:pt>
                  <c:pt idx="6">
                    <c:v>9.4964567522952681</c:v>
                  </c:pt>
                  <c:pt idx="7">
                    <c:v>10.808858428886662</c:v>
                  </c:pt>
                  <c:pt idx="8">
                    <c:v>8.7193984141887455</c:v>
                  </c:pt>
                  <c:pt idx="9">
                    <c:v>7.9126606844438161</c:v>
                  </c:pt>
                  <c:pt idx="10">
                    <c:v>9.4949308726702029</c:v>
                  </c:pt>
                  <c:pt idx="11">
                    <c:v>11.950166307494881</c:v>
                  </c:pt>
                  <c:pt idx="12">
                    <c:v>11.763761394335454</c:v>
                  </c:pt>
                  <c:pt idx="13">
                    <c:v>11.308757342605269</c:v>
                  </c:pt>
                  <c:pt idx="14">
                    <c:v>13.58133697625164</c:v>
                  </c:pt>
                  <c:pt idx="15">
                    <c:v>11.801096943187098</c:v>
                  </c:pt>
                </c:numCache>
              </c:numRef>
            </c:plus>
            <c:minus>
              <c:numRef>
                <c:f>'Dose Summary (all tones)'!$J$38:$Y$38</c:f>
                <c:numCache>
                  <c:formatCode>General</c:formatCode>
                  <c:ptCount val="16"/>
                  <c:pt idx="0">
                    <c:v>6.3334361442156464</c:v>
                  </c:pt>
                  <c:pt idx="1">
                    <c:v>8.4958491440568462</c:v>
                  </c:pt>
                  <c:pt idx="2">
                    <c:v>7.7678854535608908</c:v>
                  </c:pt>
                  <c:pt idx="3">
                    <c:v>7.5654573910447969</c:v>
                  </c:pt>
                  <c:pt idx="4">
                    <c:v>8.8922481163370595</c:v>
                  </c:pt>
                  <c:pt idx="5">
                    <c:v>11.028315989824945</c:v>
                  </c:pt>
                  <c:pt idx="6">
                    <c:v>9.4964567522952681</c:v>
                  </c:pt>
                  <c:pt idx="7">
                    <c:v>10.808858428886662</c:v>
                  </c:pt>
                  <c:pt idx="8">
                    <c:v>8.7193984141887455</c:v>
                  </c:pt>
                  <c:pt idx="9">
                    <c:v>7.9126606844438161</c:v>
                  </c:pt>
                  <c:pt idx="10">
                    <c:v>9.4949308726702029</c:v>
                  </c:pt>
                  <c:pt idx="11">
                    <c:v>11.950166307494881</c:v>
                  </c:pt>
                  <c:pt idx="12">
                    <c:v>11.763761394335454</c:v>
                  </c:pt>
                  <c:pt idx="13">
                    <c:v>11.308757342605269</c:v>
                  </c:pt>
                  <c:pt idx="14">
                    <c:v>13.58133697625164</c:v>
                  </c:pt>
                  <c:pt idx="15">
                    <c:v>11.801096943187098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'Dose Summary (all tones)'!$J$35:$Y$35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'Dose Summary (all tones)'!$J$37:$Y$37</c:f>
              <c:numCache>
                <c:formatCode>General</c:formatCode>
                <c:ptCount val="16"/>
                <c:pt idx="0">
                  <c:v>25.462499999999999</c:v>
                </c:pt>
                <c:pt idx="1">
                  <c:v>62.527499999999996</c:v>
                </c:pt>
                <c:pt idx="2">
                  <c:v>65.958749999999995</c:v>
                </c:pt>
                <c:pt idx="3">
                  <c:v>42.082499999999996</c:v>
                </c:pt>
                <c:pt idx="4">
                  <c:v>55.418750000000003</c:v>
                </c:pt>
                <c:pt idx="5">
                  <c:v>47.945</c:v>
                </c:pt>
                <c:pt idx="6">
                  <c:v>54.641249999999992</c:v>
                </c:pt>
                <c:pt idx="7">
                  <c:v>50.722500000000004</c:v>
                </c:pt>
                <c:pt idx="8">
                  <c:v>60.501249999999999</c:v>
                </c:pt>
                <c:pt idx="9">
                  <c:v>48.707499999999996</c:v>
                </c:pt>
                <c:pt idx="10">
                  <c:v>48.361249999999998</c:v>
                </c:pt>
                <c:pt idx="11">
                  <c:v>42.416249999999991</c:v>
                </c:pt>
                <c:pt idx="12">
                  <c:v>37.179999999999993</c:v>
                </c:pt>
                <c:pt idx="13">
                  <c:v>36.056249999999999</c:v>
                </c:pt>
                <c:pt idx="14">
                  <c:v>44.486249999999998</c:v>
                </c:pt>
                <c:pt idx="15">
                  <c:v>38.513750000000009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9-44C2-8220-3021BF98BF10}"/>
            </c:ext>
          </c:extLst>
        </c:ser>
        <c:ser>
          <c:idx val="2"/>
          <c:order val="1"/>
          <c:tx>
            <c:strRef>
              <c:f>'Dose Summary (all tones)'!$C$39</c:f>
              <c:strCache>
                <c:ptCount val="1"/>
                <c:pt idx="0">
                  <c:v>0.5 mg/kg</c:v>
                </c:pt>
              </c:strCache>
            </c:strRef>
          </c:tx>
          <c:spPr>
            <a:ln w="25400" cap="rnd">
              <a:solidFill>
                <a:srgbClr val="FFB3B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B3B3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(all tones)'!$J$40:$Y$40</c:f>
                <c:numCache>
                  <c:formatCode>General</c:formatCode>
                  <c:ptCount val="16"/>
                  <c:pt idx="0">
                    <c:v>6.7935458965266653</c:v>
                  </c:pt>
                  <c:pt idx="1">
                    <c:v>9.4643007698667265</c:v>
                  </c:pt>
                  <c:pt idx="2">
                    <c:v>10.348398588584335</c:v>
                  </c:pt>
                  <c:pt idx="3">
                    <c:v>9.6005280616484789</c:v>
                  </c:pt>
                  <c:pt idx="4">
                    <c:v>8.9620176573733339</c:v>
                  </c:pt>
                  <c:pt idx="5">
                    <c:v>8.6412908132780011</c:v>
                  </c:pt>
                  <c:pt idx="6">
                    <c:v>9.3061837040716409</c:v>
                  </c:pt>
                  <c:pt idx="7">
                    <c:v>8.0452775494829414</c:v>
                  </c:pt>
                  <c:pt idx="8">
                    <c:v>8.2226449081615023</c:v>
                  </c:pt>
                  <c:pt idx="9">
                    <c:v>5.6118929635131636</c:v>
                  </c:pt>
                  <c:pt idx="10">
                    <c:v>8.5810866439554978</c:v>
                  </c:pt>
                  <c:pt idx="11">
                    <c:v>7.1112051294317995</c:v>
                  </c:pt>
                  <c:pt idx="12">
                    <c:v>8.0672120643423941</c:v>
                  </c:pt>
                  <c:pt idx="13">
                    <c:v>7.7021961153946226</c:v>
                  </c:pt>
                  <c:pt idx="14">
                    <c:v>10.601769046703614</c:v>
                  </c:pt>
                  <c:pt idx="15">
                    <c:v>7.2536010761158174</c:v>
                  </c:pt>
                </c:numCache>
              </c:numRef>
            </c:plus>
            <c:minus>
              <c:numRef>
                <c:f>'Dose Summary (all tones)'!$J$40:$Y$40</c:f>
                <c:numCache>
                  <c:formatCode>General</c:formatCode>
                  <c:ptCount val="16"/>
                  <c:pt idx="0">
                    <c:v>6.7935458965266653</c:v>
                  </c:pt>
                  <c:pt idx="1">
                    <c:v>9.4643007698667265</c:v>
                  </c:pt>
                  <c:pt idx="2">
                    <c:v>10.348398588584335</c:v>
                  </c:pt>
                  <c:pt idx="3">
                    <c:v>9.6005280616484789</c:v>
                  </c:pt>
                  <c:pt idx="4">
                    <c:v>8.9620176573733339</c:v>
                  </c:pt>
                  <c:pt idx="5">
                    <c:v>8.6412908132780011</c:v>
                  </c:pt>
                  <c:pt idx="6">
                    <c:v>9.3061837040716409</c:v>
                  </c:pt>
                  <c:pt idx="7">
                    <c:v>8.0452775494829414</c:v>
                  </c:pt>
                  <c:pt idx="8">
                    <c:v>8.2226449081615023</c:v>
                  </c:pt>
                  <c:pt idx="9">
                    <c:v>5.6118929635131636</c:v>
                  </c:pt>
                  <c:pt idx="10">
                    <c:v>8.5810866439554978</c:v>
                  </c:pt>
                  <c:pt idx="11">
                    <c:v>7.1112051294317995</c:v>
                  </c:pt>
                  <c:pt idx="12">
                    <c:v>8.0672120643423941</c:v>
                  </c:pt>
                  <c:pt idx="13">
                    <c:v>7.7021961153946226</c:v>
                  </c:pt>
                  <c:pt idx="14">
                    <c:v>10.601769046703614</c:v>
                  </c:pt>
                  <c:pt idx="15">
                    <c:v>7.2536010761158174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B3B3"/>
                </a:solidFill>
                <a:round/>
              </a:ln>
              <a:effectLst/>
            </c:spPr>
          </c:errBars>
          <c:val>
            <c:numRef>
              <c:f>'Dose Summary (all tones)'!$J$39:$Y$39</c:f>
              <c:numCache>
                <c:formatCode>General</c:formatCode>
                <c:ptCount val="16"/>
                <c:pt idx="0">
                  <c:v>27.14875</c:v>
                </c:pt>
                <c:pt idx="1">
                  <c:v>45.346250000000005</c:v>
                </c:pt>
                <c:pt idx="2">
                  <c:v>36.263750000000002</c:v>
                </c:pt>
                <c:pt idx="3">
                  <c:v>44.403750000000009</c:v>
                </c:pt>
                <c:pt idx="4">
                  <c:v>36.206249999999997</c:v>
                </c:pt>
                <c:pt idx="5">
                  <c:v>42.293750000000003</c:v>
                </c:pt>
                <c:pt idx="6">
                  <c:v>43.318750000000001</c:v>
                </c:pt>
                <c:pt idx="7">
                  <c:v>32.931249999999999</c:v>
                </c:pt>
                <c:pt idx="8">
                  <c:v>19.71</c:v>
                </c:pt>
                <c:pt idx="9">
                  <c:v>20.553750000000001</c:v>
                </c:pt>
                <c:pt idx="10">
                  <c:v>25.401249999999997</c:v>
                </c:pt>
                <c:pt idx="11">
                  <c:v>23.792500000000004</c:v>
                </c:pt>
                <c:pt idx="12">
                  <c:v>34.403749999999995</c:v>
                </c:pt>
                <c:pt idx="13">
                  <c:v>23.25</c:v>
                </c:pt>
                <c:pt idx="14">
                  <c:v>27.693750000000001</c:v>
                </c:pt>
                <c:pt idx="15">
                  <c:v>25.07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89-44C2-8220-3021BF98BF10}"/>
            </c:ext>
          </c:extLst>
        </c:ser>
        <c:ser>
          <c:idx val="1"/>
          <c:order val="2"/>
          <c:tx>
            <c:strRef>
              <c:f>'Dose Summary (all tones)'!$B$41</c:f>
              <c:strCache>
                <c:ptCount val="1"/>
                <c:pt idx="0">
                  <c:v>Psilocybin (1mg/kg)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(all tones)'!$J$42:$Y$42</c:f>
                <c:numCache>
                  <c:formatCode>General</c:formatCode>
                  <c:ptCount val="16"/>
                  <c:pt idx="0">
                    <c:v>5.5629860742680259</c:v>
                  </c:pt>
                  <c:pt idx="1">
                    <c:v>7.9448121971645298</c:v>
                  </c:pt>
                  <c:pt idx="2">
                    <c:v>8.4947019202727656</c:v>
                  </c:pt>
                  <c:pt idx="3">
                    <c:v>5.2372985811935013</c:v>
                  </c:pt>
                  <c:pt idx="4">
                    <c:v>6.6974978670076011</c:v>
                  </c:pt>
                  <c:pt idx="5">
                    <c:v>4.1182104296474664</c:v>
                  </c:pt>
                  <c:pt idx="6">
                    <c:v>4.46582896540097</c:v>
                  </c:pt>
                  <c:pt idx="7">
                    <c:v>4.1040706871784174</c:v>
                  </c:pt>
                  <c:pt idx="8">
                    <c:v>6.3076284420136846</c:v>
                  </c:pt>
                  <c:pt idx="9">
                    <c:v>5.5749147975552056</c:v>
                  </c:pt>
                  <c:pt idx="10">
                    <c:v>4.6829679043163575</c:v>
                  </c:pt>
                  <c:pt idx="11">
                    <c:v>5.8724147617422719</c:v>
                  </c:pt>
                  <c:pt idx="12">
                    <c:v>5.1580574104986479</c:v>
                  </c:pt>
                  <c:pt idx="13">
                    <c:v>5.5086310321362317</c:v>
                  </c:pt>
                  <c:pt idx="14">
                    <c:v>7.7050794934250986</c:v>
                  </c:pt>
                  <c:pt idx="15">
                    <c:v>5.5491479397419976</c:v>
                  </c:pt>
                </c:numCache>
              </c:numRef>
            </c:plus>
            <c:minus>
              <c:numRef>
                <c:f>'Dose Summary (all tones)'!$J$42:$Y$42</c:f>
                <c:numCache>
                  <c:formatCode>General</c:formatCode>
                  <c:ptCount val="16"/>
                  <c:pt idx="0">
                    <c:v>5.5629860742680259</c:v>
                  </c:pt>
                  <c:pt idx="1">
                    <c:v>7.9448121971645298</c:v>
                  </c:pt>
                  <c:pt idx="2">
                    <c:v>8.4947019202727656</c:v>
                  </c:pt>
                  <c:pt idx="3">
                    <c:v>5.2372985811935013</c:v>
                  </c:pt>
                  <c:pt idx="4">
                    <c:v>6.6974978670076011</c:v>
                  </c:pt>
                  <c:pt idx="5">
                    <c:v>4.1182104296474664</c:v>
                  </c:pt>
                  <c:pt idx="6">
                    <c:v>4.46582896540097</c:v>
                  </c:pt>
                  <c:pt idx="7">
                    <c:v>4.1040706871784174</c:v>
                  </c:pt>
                  <c:pt idx="8">
                    <c:v>6.3076284420136846</c:v>
                  </c:pt>
                  <c:pt idx="9">
                    <c:v>5.5749147975552056</c:v>
                  </c:pt>
                  <c:pt idx="10">
                    <c:v>4.6829679043163575</c:v>
                  </c:pt>
                  <c:pt idx="11">
                    <c:v>5.8724147617422719</c:v>
                  </c:pt>
                  <c:pt idx="12">
                    <c:v>5.1580574104986479</c:v>
                  </c:pt>
                  <c:pt idx="13">
                    <c:v>5.5086310321362317</c:v>
                  </c:pt>
                  <c:pt idx="14">
                    <c:v>7.7050794934250986</c:v>
                  </c:pt>
                  <c:pt idx="15">
                    <c:v>5.5491479397419976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'Dose Summary (all tones)'!$J$35:$Y$35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'Dose Summary (all tones)'!$J$41:$Y$41</c:f>
              <c:numCache>
                <c:formatCode>General</c:formatCode>
                <c:ptCount val="16"/>
                <c:pt idx="0">
                  <c:v>27.72625</c:v>
                </c:pt>
                <c:pt idx="1">
                  <c:v>47.888750000000002</c:v>
                </c:pt>
                <c:pt idx="2">
                  <c:v>40.414999999999992</c:v>
                </c:pt>
                <c:pt idx="3">
                  <c:v>37.54</c:v>
                </c:pt>
                <c:pt idx="4">
                  <c:v>34.557500000000005</c:v>
                </c:pt>
                <c:pt idx="5">
                  <c:v>30.64</c:v>
                </c:pt>
                <c:pt idx="6">
                  <c:v>22.126249999999999</c:v>
                </c:pt>
                <c:pt idx="7">
                  <c:v>21.443750000000001</c:v>
                </c:pt>
                <c:pt idx="8">
                  <c:v>18.858750000000001</c:v>
                </c:pt>
                <c:pt idx="9">
                  <c:v>20</c:v>
                </c:pt>
                <c:pt idx="10">
                  <c:v>20.5825</c:v>
                </c:pt>
                <c:pt idx="11">
                  <c:v>23.181250000000002</c:v>
                </c:pt>
                <c:pt idx="12">
                  <c:v>23.2925</c:v>
                </c:pt>
                <c:pt idx="13">
                  <c:v>21.501249999999999</c:v>
                </c:pt>
                <c:pt idx="14">
                  <c:v>18.805</c:v>
                </c:pt>
                <c:pt idx="15">
                  <c:v>18.695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9-44C2-8220-3021BF98BF10}"/>
            </c:ext>
          </c:extLst>
        </c:ser>
        <c:ser>
          <c:idx val="3"/>
          <c:order val="3"/>
          <c:tx>
            <c:strRef>
              <c:f>'Dose Summary (all tones)'!$C$43</c:f>
              <c:strCache>
                <c:ptCount val="1"/>
                <c:pt idx="0">
                  <c:v>2 mg/kg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(all tones)'!$J$44:$Y$44</c:f>
                <c:numCache>
                  <c:formatCode>General</c:formatCode>
                  <c:ptCount val="16"/>
                  <c:pt idx="0">
                    <c:v>4.1919486763744045</c:v>
                  </c:pt>
                  <c:pt idx="1">
                    <c:v>5.5052179793356011</c:v>
                  </c:pt>
                  <c:pt idx="2">
                    <c:v>7.3032827745962505</c:v>
                  </c:pt>
                  <c:pt idx="3">
                    <c:v>7.3413305893025038</c:v>
                  </c:pt>
                  <c:pt idx="4">
                    <c:v>10.33247505916246</c:v>
                  </c:pt>
                  <c:pt idx="5">
                    <c:v>5.4840293287482895</c:v>
                  </c:pt>
                  <c:pt idx="6">
                    <c:v>7.4189561741720578</c:v>
                  </c:pt>
                  <c:pt idx="7">
                    <c:v>6.2955386520648773</c:v>
                  </c:pt>
                  <c:pt idx="8">
                    <c:v>5.7336012858723544</c:v>
                  </c:pt>
                  <c:pt idx="9">
                    <c:v>7.2164207435690919</c:v>
                  </c:pt>
                  <c:pt idx="10">
                    <c:v>8.3776562951699081</c:v>
                  </c:pt>
                  <c:pt idx="11">
                    <c:v>7.1051030296892908</c:v>
                  </c:pt>
                  <c:pt idx="12">
                    <c:v>6.5173647000861141</c:v>
                  </c:pt>
                  <c:pt idx="13">
                    <c:v>4.4267308711234232</c:v>
                  </c:pt>
                  <c:pt idx="14">
                    <c:v>5.8424578976415633</c:v>
                  </c:pt>
                  <c:pt idx="15">
                    <c:v>7.1824843369129603</c:v>
                  </c:pt>
                </c:numCache>
              </c:numRef>
            </c:plus>
            <c:minus>
              <c:numRef>
                <c:f>'Dose Summary (all tones)'!$J$44:$Y$44</c:f>
                <c:numCache>
                  <c:formatCode>General</c:formatCode>
                  <c:ptCount val="16"/>
                  <c:pt idx="0">
                    <c:v>4.1919486763744045</c:v>
                  </c:pt>
                  <c:pt idx="1">
                    <c:v>5.5052179793356011</c:v>
                  </c:pt>
                  <c:pt idx="2">
                    <c:v>7.3032827745962505</c:v>
                  </c:pt>
                  <c:pt idx="3">
                    <c:v>7.3413305893025038</c:v>
                  </c:pt>
                  <c:pt idx="4">
                    <c:v>10.33247505916246</c:v>
                  </c:pt>
                  <c:pt idx="5">
                    <c:v>5.4840293287482895</c:v>
                  </c:pt>
                  <c:pt idx="6">
                    <c:v>7.4189561741720578</c:v>
                  </c:pt>
                  <c:pt idx="7">
                    <c:v>6.2955386520648773</c:v>
                  </c:pt>
                  <c:pt idx="8">
                    <c:v>5.7336012858723544</c:v>
                  </c:pt>
                  <c:pt idx="9">
                    <c:v>7.2164207435690919</c:v>
                  </c:pt>
                  <c:pt idx="10">
                    <c:v>8.3776562951699081</c:v>
                  </c:pt>
                  <c:pt idx="11">
                    <c:v>7.1051030296892908</c:v>
                  </c:pt>
                  <c:pt idx="12">
                    <c:v>6.5173647000861141</c:v>
                  </c:pt>
                  <c:pt idx="13">
                    <c:v>4.4267308711234232</c:v>
                  </c:pt>
                  <c:pt idx="14">
                    <c:v>5.8424578976415633</c:v>
                  </c:pt>
                  <c:pt idx="15">
                    <c:v>7.1824843369129603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C00000"/>
                </a:solidFill>
                <a:round/>
              </a:ln>
              <a:effectLst/>
            </c:spPr>
          </c:errBars>
          <c:val>
            <c:numRef>
              <c:f>'Dose Summary (all tones)'!$J$43:$Y$43</c:f>
              <c:numCache>
                <c:formatCode>General</c:formatCode>
                <c:ptCount val="16"/>
                <c:pt idx="0">
                  <c:v>24.798750000000002</c:v>
                </c:pt>
                <c:pt idx="1">
                  <c:v>48.515000000000001</c:v>
                </c:pt>
                <c:pt idx="2">
                  <c:v>50.68</c:v>
                </c:pt>
                <c:pt idx="3">
                  <c:v>47.542499999999997</c:v>
                </c:pt>
                <c:pt idx="4">
                  <c:v>41.221249999999998</c:v>
                </c:pt>
                <c:pt idx="5">
                  <c:v>27.4025</c:v>
                </c:pt>
                <c:pt idx="6">
                  <c:v>35.46</c:v>
                </c:pt>
                <c:pt idx="7">
                  <c:v>29.263750000000002</c:v>
                </c:pt>
                <c:pt idx="8">
                  <c:v>30.708750000000002</c:v>
                </c:pt>
                <c:pt idx="9">
                  <c:v>29.986249999999998</c:v>
                </c:pt>
                <c:pt idx="10">
                  <c:v>28.32</c:v>
                </c:pt>
                <c:pt idx="11">
                  <c:v>40.416250000000005</c:v>
                </c:pt>
                <c:pt idx="12">
                  <c:v>26.373750000000001</c:v>
                </c:pt>
                <c:pt idx="13">
                  <c:v>15.48625</c:v>
                </c:pt>
                <c:pt idx="14">
                  <c:v>17.93</c:v>
                </c:pt>
                <c:pt idx="15">
                  <c:v>19.8475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89-44C2-8220-3021BF98B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413439"/>
        <c:axId val="1900018607"/>
      </c:lineChart>
      <c:catAx>
        <c:axId val="193741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Tone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0018607"/>
        <c:crosses val="autoZero"/>
        <c:auto val="1"/>
        <c:lblAlgn val="ctr"/>
        <c:lblOffset val="100"/>
        <c:noMultiLvlLbl val="0"/>
      </c:catAx>
      <c:valAx>
        <c:axId val="1900018607"/>
        <c:scaling>
          <c:orientation val="minMax"/>
          <c:max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Freezing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7413439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Antagonists!$AE$135</c:f>
              <c:strCache>
                <c:ptCount val="1"/>
                <c:pt idx="0">
                  <c:v>vv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Antagonists!$AF$136:$AK$136</c:f>
                <c:numCache>
                  <c:formatCode>General</c:formatCode>
                  <c:ptCount val="6"/>
                  <c:pt idx="0">
                    <c:v>3.1224190675393557</c:v>
                  </c:pt>
                  <c:pt idx="1">
                    <c:v>5.8568171500935264</c:v>
                  </c:pt>
                  <c:pt idx="2">
                    <c:v>5.4689317546516367</c:v>
                  </c:pt>
                  <c:pt idx="3">
                    <c:v>5.505460727421509</c:v>
                  </c:pt>
                  <c:pt idx="4">
                    <c:v>5.8408169694290528</c:v>
                  </c:pt>
                  <c:pt idx="5">
                    <c:v>2.1879890822301498</c:v>
                  </c:pt>
                </c:numCache>
              </c:numRef>
            </c:plus>
            <c:minus>
              <c:numRef>
                <c:f>Antagonists!$AF$136:$AK$136</c:f>
                <c:numCache>
                  <c:formatCode>General</c:formatCode>
                  <c:ptCount val="6"/>
                  <c:pt idx="0">
                    <c:v>3.1224190675393557</c:v>
                  </c:pt>
                  <c:pt idx="1">
                    <c:v>5.8568171500935264</c:v>
                  </c:pt>
                  <c:pt idx="2">
                    <c:v>5.4689317546516367</c:v>
                  </c:pt>
                  <c:pt idx="3">
                    <c:v>5.505460727421509</c:v>
                  </c:pt>
                  <c:pt idx="4">
                    <c:v>5.8408169694290528</c:v>
                  </c:pt>
                  <c:pt idx="5">
                    <c:v>2.1879890822301498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Antagonists!$P$134:$U$134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Antagonists!$AF$135:$AK$135</c:f>
              <c:numCache>
                <c:formatCode>General</c:formatCode>
                <c:ptCount val="6"/>
                <c:pt idx="0">
                  <c:v>18.645</c:v>
                </c:pt>
                <c:pt idx="1">
                  <c:v>45.684999999999988</c:v>
                </c:pt>
                <c:pt idx="2">
                  <c:v>30.803333333333331</c:v>
                </c:pt>
                <c:pt idx="3">
                  <c:v>24.19979166666667</c:v>
                </c:pt>
                <c:pt idx="4">
                  <c:v>25.364999999999995</c:v>
                </c:pt>
                <c:pt idx="5">
                  <c:v>15.432708333333331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E-45BB-9514-1C159212E0F1}"/>
            </c:ext>
          </c:extLst>
        </c:ser>
        <c:ser>
          <c:idx val="1"/>
          <c:order val="1"/>
          <c:tx>
            <c:strRef>
              <c:f>Antagonists!$AE$137</c:f>
              <c:strCache>
                <c:ptCount val="1"/>
                <c:pt idx="0">
                  <c:v>vp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Antagonists!$AF$138:$AK$138</c:f>
                <c:numCache>
                  <c:formatCode>General</c:formatCode>
                  <c:ptCount val="6"/>
                  <c:pt idx="0">
                    <c:v>1.7730208963682106</c:v>
                  </c:pt>
                  <c:pt idx="1">
                    <c:v>4.6495478872203844</c:v>
                  </c:pt>
                  <c:pt idx="2">
                    <c:v>3.1256146950995451</c:v>
                  </c:pt>
                  <c:pt idx="3">
                    <c:v>3.1146270212469234</c:v>
                  </c:pt>
                  <c:pt idx="4">
                    <c:v>2.1280242253292045</c:v>
                  </c:pt>
                  <c:pt idx="5">
                    <c:v>2.732237142570304</c:v>
                  </c:pt>
                </c:numCache>
              </c:numRef>
            </c:plus>
            <c:minus>
              <c:numRef>
                <c:f>Antagonists!$AF$138:$AK$138</c:f>
                <c:numCache>
                  <c:formatCode>General</c:formatCode>
                  <c:ptCount val="6"/>
                  <c:pt idx="0">
                    <c:v>1.7730208963682106</c:v>
                  </c:pt>
                  <c:pt idx="1">
                    <c:v>4.6495478872203844</c:v>
                  </c:pt>
                  <c:pt idx="2">
                    <c:v>3.1256146950995451</c:v>
                  </c:pt>
                  <c:pt idx="3">
                    <c:v>3.1146270212469234</c:v>
                  </c:pt>
                  <c:pt idx="4">
                    <c:v>2.1280242253292045</c:v>
                  </c:pt>
                  <c:pt idx="5">
                    <c:v>2.732237142570304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val>
            <c:numRef>
              <c:f>Antagonists!$AF$137:$AK$137</c:f>
              <c:numCache>
                <c:formatCode>General</c:formatCode>
                <c:ptCount val="6"/>
                <c:pt idx="0">
                  <c:v>5.876875000000001</c:v>
                </c:pt>
                <c:pt idx="1">
                  <c:v>24.541666666666668</c:v>
                </c:pt>
                <c:pt idx="2">
                  <c:v>12.986666666666666</c:v>
                </c:pt>
                <c:pt idx="3">
                  <c:v>12.77</c:v>
                </c:pt>
                <c:pt idx="4">
                  <c:v>7.5877083333333335</c:v>
                </c:pt>
                <c:pt idx="5">
                  <c:v>10.008749999999999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E-45BB-9514-1C159212E0F1}"/>
            </c:ext>
          </c:extLst>
        </c:ser>
        <c:ser>
          <c:idx val="2"/>
          <c:order val="2"/>
          <c:tx>
            <c:strRef>
              <c:f>Antagonists!$AE$139</c:f>
              <c:strCache>
                <c:ptCount val="1"/>
                <c:pt idx="0">
                  <c:v>wv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Antagonists!$AF$142:$AK$142</c:f>
                <c:numCache>
                  <c:formatCode>General</c:formatCode>
                  <c:ptCount val="6"/>
                  <c:pt idx="0">
                    <c:v>1.8620552561043169</c:v>
                  </c:pt>
                  <c:pt idx="1">
                    <c:v>4.7108394931433102</c:v>
                  </c:pt>
                  <c:pt idx="2">
                    <c:v>1.9799989916523815</c:v>
                  </c:pt>
                  <c:pt idx="3">
                    <c:v>6.5120423532190772</c:v>
                  </c:pt>
                  <c:pt idx="4">
                    <c:v>3.8706414684111623</c:v>
                  </c:pt>
                  <c:pt idx="5">
                    <c:v>4.1416149752451172</c:v>
                  </c:pt>
                </c:numCache>
              </c:numRef>
            </c:plus>
            <c:minus>
              <c:numRef>
                <c:f>Antagonists!$AF$142:$AK$142</c:f>
                <c:numCache>
                  <c:formatCode>General</c:formatCode>
                  <c:ptCount val="6"/>
                  <c:pt idx="0">
                    <c:v>1.8620552561043169</c:v>
                  </c:pt>
                  <c:pt idx="1">
                    <c:v>4.7108394931433102</c:v>
                  </c:pt>
                  <c:pt idx="2">
                    <c:v>1.9799989916523815</c:v>
                  </c:pt>
                  <c:pt idx="3">
                    <c:v>6.5120423532190772</c:v>
                  </c:pt>
                  <c:pt idx="4">
                    <c:v>3.8706414684111623</c:v>
                  </c:pt>
                  <c:pt idx="5">
                    <c:v>4.1416149752451172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40000"/>
                    <a:lumOff val="60000"/>
                  </a:schemeClr>
                </a:solidFill>
                <a:round/>
              </a:ln>
              <a:effectLst/>
            </c:spPr>
          </c:errBars>
          <c:val>
            <c:numRef>
              <c:f>Antagonists!$AF$139:$AK$139</c:f>
              <c:numCache>
                <c:formatCode>General</c:formatCode>
                <c:ptCount val="6"/>
                <c:pt idx="0">
                  <c:v>18.993749999999999</c:v>
                </c:pt>
                <c:pt idx="1">
                  <c:v>48.957916666666662</c:v>
                </c:pt>
                <c:pt idx="2">
                  <c:v>27.138749999999998</c:v>
                </c:pt>
                <c:pt idx="3">
                  <c:v>22.357083333333335</c:v>
                </c:pt>
                <c:pt idx="4">
                  <c:v>13.509583333333332</c:v>
                </c:pt>
                <c:pt idx="5">
                  <c:v>15.359166666666667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E-45BB-9514-1C159212E0F1}"/>
            </c:ext>
          </c:extLst>
        </c:ser>
        <c:ser>
          <c:idx val="3"/>
          <c:order val="3"/>
          <c:tx>
            <c:strRef>
              <c:f>Antagonists!$AE$141</c:f>
              <c:strCache>
                <c:ptCount val="1"/>
                <c:pt idx="0">
                  <c:v>wp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Antagonists!$AF$140:$AK$140</c:f>
                <c:numCache>
                  <c:formatCode>General</c:formatCode>
                  <c:ptCount val="6"/>
                  <c:pt idx="0">
                    <c:v>5.3621613904083238</c:v>
                  </c:pt>
                  <c:pt idx="1">
                    <c:v>6.2588401271404361</c:v>
                  </c:pt>
                  <c:pt idx="2">
                    <c:v>4.5407261995899821</c:v>
                  </c:pt>
                  <c:pt idx="3">
                    <c:v>4.6039585036976423</c:v>
                  </c:pt>
                  <c:pt idx="4">
                    <c:v>3.3465694017773924</c:v>
                  </c:pt>
                  <c:pt idx="5">
                    <c:v>5.005794489611235</c:v>
                  </c:pt>
                </c:numCache>
              </c:numRef>
            </c:plus>
            <c:minus>
              <c:numRef>
                <c:f>Antagonists!$AF$140:$AK$140</c:f>
                <c:numCache>
                  <c:formatCode>General</c:formatCode>
                  <c:ptCount val="6"/>
                  <c:pt idx="0">
                    <c:v>5.3621613904083238</c:v>
                  </c:pt>
                  <c:pt idx="1">
                    <c:v>6.2588401271404361</c:v>
                  </c:pt>
                  <c:pt idx="2">
                    <c:v>4.5407261995899821</c:v>
                  </c:pt>
                  <c:pt idx="3">
                    <c:v>4.6039585036976423</c:v>
                  </c:pt>
                  <c:pt idx="4">
                    <c:v>3.3465694017773924</c:v>
                  </c:pt>
                  <c:pt idx="5">
                    <c:v>5.005794489611235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Antagonists!$AF$141:$AK$141</c:f>
              <c:numCache>
                <c:formatCode>General</c:formatCode>
                <c:ptCount val="6"/>
                <c:pt idx="0">
                  <c:v>5.2537500000000001</c:v>
                </c:pt>
                <c:pt idx="1">
                  <c:v>27.263333333333335</c:v>
                </c:pt>
                <c:pt idx="2">
                  <c:v>9.9020833333333318</c:v>
                </c:pt>
                <c:pt idx="3">
                  <c:v>14.685416666666665</c:v>
                </c:pt>
                <c:pt idx="4">
                  <c:v>12.480833333333333</c:v>
                </c:pt>
                <c:pt idx="5">
                  <c:v>9.8333333333333339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0E-45BB-9514-1C159212E0F1}"/>
            </c:ext>
          </c:extLst>
        </c:ser>
        <c:ser>
          <c:idx val="4"/>
          <c:order val="4"/>
          <c:tx>
            <c:strRef>
              <c:f>Antagonists!$AE$143</c:f>
              <c:strCache>
                <c:ptCount val="1"/>
                <c:pt idx="0">
                  <c:v>mv</c:v>
                </c:pt>
              </c:strCache>
            </c:strRef>
          </c:tx>
          <c:spPr>
            <a:ln w="254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Antagonists!$AF$144:$AK$144</c:f>
                <c:numCache>
                  <c:formatCode>General</c:formatCode>
                  <c:ptCount val="6"/>
                  <c:pt idx="0">
                    <c:v>5.5271889450179437</c:v>
                  </c:pt>
                  <c:pt idx="1">
                    <c:v>8.2499099261557109</c:v>
                  </c:pt>
                  <c:pt idx="2">
                    <c:v>5.5973878190478645</c:v>
                  </c:pt>
                  <c:pt idx="3">
                    <c:v>3.06747744199413</c:v>
                  </c:pt>
                  <c:pt idx="4">
                    <c:v>7.3730826385065047</c:v>
                  </c:pt>
                  <c:pt idx="5">
                    <c:v>5.0012947827505894</c:v>
                  </c:pt>
                </c:numCache>
              </c:numRef>
            </c:plus>
            <c:minus>
              <c:numRef>
                <c:f>Antagonists!$AF$144:$AK$144</c:f>
                <c:numCache>
                  <c:formatCode>General</c:formatCode>
                  <c:ptCount val="6"/>
                  <c:pt idx="0">
                    <c:v>5.5271889450179437</c:v>
                  </c:pt>
                  <c:pt idx="1">
                    <c:v>8.2499099261557109</c:v>
                  </c:pt>
                  <c:pt idx="2">
                    <c:v>5.5973878190478645</c:v>
                  </c:pt>
                  <c:pt idx="3">
                    <c:v>3.06747744199413</c:v>
                  </c:pt>
                  <c:pt idx="4">
                    <c:v>7.3730826385065047</c:v>
                  </c:pt>
                  <c:pt idx="5">
                    <c:v>5.0012947827505894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5">
                    <a:lumMod val="40000"/>
                    <a:lumOff val="60000"/>
                  </a:schemeClr>
                </a:solidFill>
                <a:round/>
              </a:ln>
              <a:effectLst/>
            </c:spPr>
          </c:errBars>
          <c:val>
            <c:numRef>
              <c:f>Antagonists!$AF$143:$AK$143</c:f>
              <c:numCache>
                <c:formatCode>General</c:formatCode>
                <c:ptCount val="6"/>
                <c:pt idx="0">
                  <c:v>14.063749999999999</c:v>
                </c:pt>
                <c:pt idx="1">
                  <c:v>36.939166666666665</c:v>
                </c:pt>
                <c:pt idx="2">
                  <c:v>19.934999999999999</c:v>
                </c:pt>
                <c:pt idx="3">
                  <c:v>13.255000000000001</c:v>
                </c:pt>
                <c:pt idx="4">
                  <c:v>16.161249999999999</c:v>
                </c:pt>
                <c:pt idx="5">
                  <c:v>15.597499999999998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0E-45BB-9514-1C159212E0F1}"/>
            </c:ext>
          </c:extLst>
        </c:ser>
        <c:ser>
          <c:idx val="5"/>
          <c:order val="5"/>
          <c:tx>
            <c:strRef>
              <c:f>Antagonists!$AE$145</c:f>
              <c:strCache>
                <c:ptCount val="1"/>
                <c:pt idx="0">
                  <c:v>mp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Antagonists!$AF$146:$AK$146</c:f>
                <c:numCache>
                  <c:formatCode>General</c:formatCode>
                  <c:ptCount val="6"/>
                  <c:pt idx="0">
                    <c:v>2.2666340979365334</c:v>
                  </c:pt>
                  <c:pt idx="1">
                    <c:v>6.7737936019563536</c:v>
                  </c:pt>
                  <c:pt idx="2">
                    <c:v>8.0122510717714768</c:v>
                  </c:pt>
                  <c:pt idx="3">
                    <c:v>4.591333016030017</c:v>
                  </c:pt>
                  <c:pt idx="4">
                    <c:v>1.9393659921193025</c:v>
                  </c:pt>
                  <c:pt idx="5">
                    <c:v>3.9974898342833116</c:v>
                  </c:pt>
                </c:numCache>
              </c:numRef>
            </c:plus>
            <c:minus>
              <c:numRef>
                <c:f>Antagonists!$AF$146:$AK$146</c:f>
                <c:numCache>
                  <c:formatCode>General</c:formatCode>
                  <c:ptCount val="6"/>
                  <c:pt idx="0">
                    <c:v>2.2666340979365334</c:v>
                  </c:pt>
                  <c:pt idx="1">
                    <c:v>6.7737936019563536</c:v>
                  </c:pt>
                  <c:pt idx="2">
                    <c:v>8.0122510717714768</c:v>
                  </c:pt>
                  <c:pt idx="3">
                    <c:v>4.591333016030017</c:v>
                  </c:pt>
                  <c:pt idx="4">
                    <c:v>1.9393659921193025</c:v>
                  </c:pt>
                  <c:pt idx="5">
                    <c:v>3.9974898342833116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Antagonists!$AF$145:$AK$145</c:f>
              <c:numCache>
                <c:formatCode>General</c:formatCode>
                <c:ptCount val="6"/>
                <c:pt idx="0">
                  <c:v>9.7612500000000004</c:v>
                </c:pt>
                <c:pt idx="1">
                  <c:v>54.286666666666662</c:v>
                </c:pt>
                <c:pt idx="2">
                  <c:v>22.512916666666673</c:v>
                </c:pt>
                <c:pt idx="3">
                  <c:v>16.397916666666667</c:v>
                </c:pt>
                <c:pt idx="4">
                  <c:v>8.9912500000000009</c:v>
                </c:pt>
                <c:pt idx="5">
                  <c:v>12.055416666666668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0E-45BB-9514-1C159212E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437920"/>
        <c:axId val="660436000"/>
      </c:lineChart>
      <c:catAx>
        <c:axId val="66043792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6000"/>
        <c:crosses val="autoZero"/>
        <c:auto val="1"/>
        <c:lblAlgn val="ctr"/>
        <c:lblOffset val="100"/>
        <c:noMultiLvlLbl val="0"/>
      </c:catAx>
      <c:valAx>
        <c:axId val="660436000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792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Antagonists!$AU$135</c:f>
              <c:strCache>
                <c:ptCount val="1"/>
                <c:pt idx="0">
                  <c:v>vv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Antagonists!$AV$136:$BA$136</c:f>
                <c:numCache>
                  <c:formatCode>General</c:formatCode>
                  <c:ptCount val="6"/>
                  <c:pt idx="0">
                    <c:v>3.6526499762444153</c:v>
                  </c:pt>
                  <c:pt idx="1">
                    <c:v>4.8959297579156988</c:v>
                  </c:pt>
                  <c:pt idx="2">
                    <c:v>5.2328721662407895</c:v>
                  </c:pt>
                  <c:pt idx="3">
                    <c:v>3.2965644535152894</c:v>
                  </c:pt>
                  <c:pt idx="4">
                    <c:v>4.1944110410737609</c:v>
                  </c:pt>
                  <c:pt idx="5">
                    <c:v>4.2075662653504127</c:v>
                  </c:pt>
                </c:numCache>
              </c:numRef>
            </c:plus>
            <c:minus>
              <c:numRef>
                <c:f>Antagonists!$AV$136:$BA$136</c:f>
                <c:numCache>
                  <c:formatCode>General</c:formatCode>
                  <c:ptCount val="6"/>
                  <c:pt idx="0">
                    <c:v>3.6526499762444153</c:v>
                  </c:pt>
                  <c:pt idx="1">
                    <c:v>4.8959297579156988</c:v>
                  </c:pt>
                  <c:pt idx="2">
                    <c:v>5.2328721662407895</c:v>
                  </c:pt>
                  <c:pt idx="3">
                    <c:v>3.2965644535152894</c:v>
                  </c:pt>
                  <c:pt idx="4">
                    <c:v>4.1944110410737609</c:v>
                  </c:pt>
                  <c:pt idx="5">
                    <c:v>4.2075662653504127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Antagonists!$P$134:$U$134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Antagonists!$AV$135:$BA$135</c:f>
              <c:numCache>
                <c:formatCode>General</c:formatCode>
                <c:ptCount val="6"/>
                <c:pt idx="0">
                  <c:v>15.558125000000002</c:v>
                </c:pt>
                <c:pt idx="1">
                  <c:v>48.835833333333333</c:v>
                </c:pt>
                <c:pt idx="2">
                  <c:v>27.298541666666669</c:v>
                </c:pt>
                <c:pt idx="3">
                  <c:v>14.645625000000004</c:v>
                </c:pt>
                <c:pt idx="4">
                  <c:v>15.386666666666668</c:v>
                </c:pt>
                <c:pt idx="5">
                  <c:v>14.89625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2-4CCE-97D6-9F7E91DDFDD7}"/>
            </c:ext>
          </c:extLst>
        </c:ser>
        <c:ser>
          <c:idx val="1"/>
          <c:order val="1"/>
          <c:tx>
            <c:strRef>
              <c:f>Antagonists!$AU$137</c:f>
              <c:strCache>
                <c:ptCount val="1"/>
                <c:pt idx="0">
                  <c:v>vp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Antagonists!$AV$138:$BA$138</c:f>
                <c:numCache>
                  <c:formatCode>General</c:formatCode>
                  <c:ptCount val="6"/>
                  <c:pt idx="0">
                    <c:v>1.1450145104611844</c:v>
                  </c:pt>
                  <c:pt idx="1">
                    <c:v>4.1299665821780467</c:v>
                  </c:pt>
                  <c:pt idx="2">
                    <c:v>3.9276017205012339</c:v>
                  </c:pt>
                  <c:pt idx="3">
                    <c:v>3.35416024153974</c:v>
                  </c:pt>
                  <c:pt idx="4">
                    <c:v>2.6679292410379221</c:v>
                  </c:pt>
                  <c:pt idx="5">
                    <c:v>1.7859260285672214</c:v>
                  </c:pt>
                </c:numCache>
              </c:numRef>
            </c:plus>
            <c:minus>
              <c:numRef>
                <c:f>Antagonists!$AV$138:$BA$138</c:f>
                <c:numCache>
                  <c:formatCode>General</c:formatCode>
                  <c:ptCount val="6"/>
                  <c:pt idx="0">
                    <c:v>1.1450145104611844</c:v>
                  </c:pt>
                  <c:pt idx="1">
                    <c:v>4.1299665821780467</c:v>
                  </c:pt>
                  <c:pt idx="2">
                    <c:v>3.9276017205012339</c:v>
                  </c:pt>
                  <c:pt idx="3">
                    <c:v>3.35416024153974</c:v>
                  </c:pt>
                  <c:pt idx="4">
                    <c:v>2.6679292410379221</c:v>
                  </c:pt>
                  <c:pt idx="5">
                    <c:v>1.7859260285672214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val>
            <c:numRef>
              <c:f>Antagonists!$AV$137:$BA$137</c:f>
              <c:numCache>
                <c:formatCode>General</c:formatCode>
                <c:ptCount val="6"/>
                <c:pt idx="0">
                  <c:v>4.8712500000000007</c:v>
                </c:pt>
                <c:pt idx="1">
                  <c:v>27.805416666666666</c:v>
                </c:pt>
                <c:pt idx="2">
                  <c:v>18.938124999999999</c:v>
                </c:pt>
                <c:pt idx="3">
                  <c:v>12.861666666666666</c:v>
                </c:pt>
                <c:pt idx="4">
                  <c:v>13.314166666666667</c:v>
                </c:pt>
                <c:pt idx="5">
                  <c:v>9.3127083333333349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2-4CCE-97D6-9F7E91DDFDD7}"/>
            </c:ext>
          </c:extLst>
        </c:ser>
        <c:ser>
          <c:idx val="2"/>
          <c:order val="2"/>
          <c:tx>
            <c:strRef>
              <c:f>Antagonists!$AU$139</c:f>
              <c:strCache>
                <c:ptCount val="1"/>
                <c:pt idx="0">
                  <c:v>wv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Antagonists!$AV$140:$BA$140</c:f>
                <c:numCache>
                  <c:formatCode>General</c:formatCode>
                  <c:ptCount val="6"/>
                  <c:pt idx="0">
                    <c:v>3.5786517001618665</c:v>
                  </c:pt>
                  <c:pt idx="1">
                    <c:v>4.7875186911649719</c:v>
                  </c:pt>
                  <c:pt idx="2">
                    <c:v>3.3276549811558134</c:v>
                  </c:pt>
                  <c:pt idx="3">
                    <c:v>4.4194366173620985</c:v>
                  </c:pt>
                  <c:pt idx="4">
                    <c:v>6.2792421611254632</c:v>
                  </c:pt>
                  <c:pt idx="5">
                    <c:v>6.4680006735693576</c:v>
                  </c:pt>
                </c:numCache>
              </c:numRef>
            </c:plus>
            <c:minus>
              <c:numRef>
                <c:f>Antagonists!$AV$140:$BA$140</c:f>
                <c:numCache>
                  <c:formatCode>General</c:formatCode>
                  <c:ptCount val="6"/>
                  <c:pt idx="0">
                    <c:v>3.5786517001618665</c:v>
                  </c:pt>
                  <c:pt idx="1">
                    <c:v>4.7875186911649719</c:v>
                  </c:pt>
                  <c:pt idx="2">
                    <c:v>3.3276549811558134</c:v>
                  </c:pt>
                  <c:pt idx="3">
                    <c:v>4.4194366173620985</c:v>
                  </c:pt>
                  <c:pt idx="4">
                    <c:v>6.2792421611254632</c:v>
                  </c:pt>
                  <c:pt idx="5">
                    <c:v>6.4680006735693576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40000"/>
                    <a:lumOff val="60000"/>
                  </a:schemeClr>
                </a:solidFill>
                <a:round/>
              </a:ln>
              <a:effectLst/>
            </c:spPr>
          </c:errBars>
          <c:val>
            <c:numRef>
              <c:f>Antagonists!$AV$139:$BA$139</c:f>
              <c:numCache>
                <c:formatCode>General</c:formatCode>
                <c:ptCount val="6"/>
                <c:pt idx="0">
                  <c:v>10.798750000000002</c:v>
                </c:pt>
                <c:pt idx="1">
                  <c:v>44.384166666666673</c:v>
                </c:pt>
                <c:pt idx="2">
                  <c:v>18.245416666666667</c:v>
                </c:pt>
                <c:pt idx="3">
                  <c:v>15.879583333333333</c:v>
                </c:pt>
                <c:pt idx="4">
                  <c:v>17.254583333333329</c:v>
                </c:pt>
                <c:pt idx="5">
                  <c:v>13.610416666666666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2-4CCE-97D6-9F7E91DDFDD7}"/>
            </c:ext>
          </c:extLst>
        </c:ser>
        <c:ser>
          <c:idx val="3"/>
          <c:order val="3"/>
          <c:tx>
            <c:strRef>
              <c:f>Antagonists!$AU$141</c:f>
              <c:strCache>
                <c:ptCount val="1"/>
                <c:pt idx="0">
                  <c:v>wp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Antagonists!$AV$142:$BA$142</c:f>
                <c:numCache>
                  <c:formatCode>General</c:formatCode>
                  <c:ptCount val="6"/>
                  <c:pt idx="0">
                    <c:v>1.7101262876299101</c:v>
                  </c:pt>
                  <c:pt idx="1">
                    <c:v>7.4513036837389519</c:v>
                  </c:pt>
                  <c:pt idx="2">
                    <c:v>5.5809236604499306</c:v>
                  </c:pt>
                  <c:pt idx="3">
                    <c:v>3.2017574384147935</c:v>
                  </c:pt>
                  <c:pt idx="4">
                    <c:v>2.8387708328200505</c:v>
                  </c:pt>
                  <c:pt idx="5">
                    <c:v>3.4526188839398548</c:v>
                  </c:pt>
                </c:numCache>
              </c:numRef>
            </c:plus>
            <c:minus>
              <c:numRef>
                <c:f>Antagonists!$AV$142:$BA$142</c:f>
                <c:numCache>
                  <c:formatCode>General</c:formatCode>
                  <c:ptCount val="6"/>
                  <c:pt idx="0">
                    <c:v>1.7101262876299101</c:v>
                  </c:pt>
                  <c:pt idx="1">
                    <c:v>7.4513036837389519</c:v>
                  </c:pt>
                  <c:pt idx="2">
                    <c:v>5.5809236604499306</c:v>
                  </c:pt>
                  <c:pt idx="3">
                    <c:v>3.2017574384147935</c:v>
                  </c:pt>
                  <c:pt idx="4">
                    <c:v>2.8387708328200505</c:v>
                  </c:pt>
                  <c:pt idx="5">
                    <c:v>3.4526188839398548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Antagonists!$AV$141:$BA$141</c:f>
              <c:numCache>
                <c:formatCode>General</c:formatCode>
                <c:ptCount val="6"/>
                <c:pt idx="0">
                  <c:v>7.5162499999999994</c:v>
                </c:pt>
                <c:pt idx="1">
                  <c:v>39.741666666666667</c:v>
                </c:pt>
                <c:pt idx="2">
                  <c:v>23.879583333333333</c:v>
                </c:pt>
                <c:pt idx="3">
                  <c:v>17.420833333333331</c:v>
                </c:pt>
                <c:pt idx="4">
                  <c:v>9.3983333333333334</c:v>
                </c:pt>
                <c:pt idx="5">
                  <c:v>16.467083333333335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2-4CCE-97D6-9F7E91DDFDD7}"/>
            </c:ext>
          </c:extLst>
        </c:ser>
        <c:ser>
          <c:idx val="4"/>
          <c:order val="4"/>
          <c:tx>
            <c:strRef>
              <c:f>Antagonists!$AU$143</c:f>
              <c:strCache>
                <c:ptCount val="1"/>
                <c:pt idx="0">
                  <c:v>mv</c:v>
                </c:pt>
              </c:strCache>
            </c:strRef>
          </c:tx>
          <c:spPr>
            <a:ln w="254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Antagonists!$AV$144:$BA$144</c:f>
                <c:numCache>
                  <c:formatCode>General</c:formatCode>
                  <c:ptCount val="6"/>
                  <c:pt idx="0">
                    <c:v>4.6341424840524699</c:v>
                  </c:pt>
                  <c:pt idx="1">
                    <c:v>5.3042557575841967</c:v>
                  </c:pt>
                  <c:pt idx="2">
                    <c:v>6.6157303804842167</c:v>
                  </c:pt>
                  <c:pt idx="3">
                    <c:v>5.1944437176385225</c:v>
                  </c:pt>
                  <c:pt idx="4">
                    <c:v>4.1107880235549947</c:v>
                  </c:pt>
                  <c:pt idx="5">
                    <c:v>4.5546230846747768</c:v>
                  </c:pt>
                </c:numCache>
              </c:numRef>
            </c:plus>
            <c:minus>
              <c:numRef>
                <c:f>Antagonists!$AV$144:$BA$144</c:f>
                <c:numCache>
                  <c:formatCode>General</c:formatCode>
                  <c:ptCount val="6"/>
                  <c:pt idx="0">
                    <c:v>4.6341424840524699</c:v>
                  </c:pt>
                  <c:pt idx="1">
                    <c:v>5.3042557575841967</c:v>
                  </c:pt>
                  <c:pt idx="2">
                    <c:v>6.6157303804842167</c:v>
                  </c:pt>
                  <c:pt idx="3">
                    <c:v>5.1944437176385225</c:v>
                  </c:pt>
                  <c:pt idx="4">
                    <c:v>4.1107880235549947</c:v>
                  </c:pt>
                  <c:pt idx="5">
                    <c:v>4.5546230846747768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5">
                    <a:lumMod val="40000"/>
                    <a:lumOff val="60000"/>
                  </a:schemeClr>
                </a:solidFill>
                <a:round/>
              </a:ln>
              <a:effectLst/>
            </c:spPr>
          </c:errBars>
          <c:val>
            <c:numRef>
              <c:f>Antagonists!$AV$143:$BA$143</c:f>
              <c:numCache>
                <c:formatCode>General</c:formatCode>
                <c:ptCount val="6"/>
                <c:pt idx="0">
                  <c:v>12.02875</c:v>
                </c:pt>
                <c:pt idx="1">
                  <c:v>46.346249999999998</c:v>
                </c:pt>
                <c:pt idx="2">
                  <c:v>30.328749999999999</c:v>
                </c:pt>
                <c:pt idx="3">
                  <c:v>20.685833333333331</c:v>
                </c:pt>
                <c:pt idx="4">
                  <c:v>17.114999999999998</c:v>
                </c:pt>
                <c:pt idx="5">
                  <c:v>15.787083333333333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2-4CCE-97D6-9F7E91DDFDD7}"/>
            </c:ext>
          </c:extLst>
        </c:ser>
        <c:ser>
          <c:idx val="5"/>
          <c:order val="5"/>
          <c:tx>
            <c:strRef>
              <c:f>Antagonists!$AU$145</c:f>
              <c:strCache>
                <c:ptCount val="1"/>
                <c:pt idx="0">
                  <c:v>mp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Antagonists!$AV$146:$BA$146</c:f>
                <c:numCache>
                  <c:formatCode>General</c:formatCode>
                  <c:ptCount val="6"/>
                  <c:pt idx="0">
                    <c:v>1.9679927682068061</c:v>
                  </c:pt>
                  <c:pt idx="1">
                    <c:v>6.53751059780926</c:v>
                  </c:pt>
                  <c:pt idx="2">
                    <c:v>6.6507458407381046</c:v>
                  </c:pt>
                  <c:pt idx="3">
                    <c:v>3.3125842157608503</c:v>
                  </c:pt>
                  <c:pt idx="4">
                    <c:v>1.9503622984558773</c:v>
                  </c:pt>
                  <c:pt idx="5">
                    <c:v>3.0293822874722811</c:v>
                  </c:pt>
                </c:numCache>
              </c:numRef>
            </c:plus>
            <c:minus>
              <c:numRef>
                <c:f>Antagonists!$AV$146:$BA$146</c:f>
                <c:numCache>
                  <c:formatCode>General</c:formatCode>
                  <c:ptCount val="6"/>
                  <c:pt idx="0">
                    <c:v>1.9679927682068061</c:v>
                  </c:pt>
                  <c:pt idx="1">
                    <c:v>6.53751059780926</c:v>
                  </c:pt>
                  <c:pt idx="2">
                    <c:v>6.6507458407381046</c:v>
                  </c:pt>
                  <c:pt idx="3">
                    <c:v>3.3125842157608503</c:v>
                  </c:pt>
                  <c:pt idx="4">
                    <c:v>1.9503622984558773</c:v>
                  </c:pt>
                  <c:pt idx="5">
                    <c:v>3.0293822874722811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Antagonists!$AV$145:$BA$145</c:f>
              <c:numCache>
                <c:formatCode>General</c:formatCode>
                <c:ptCount val="6"/>
                <c:pt idx="0">
                  <c:v>8.5875000000000004</c:v>
                </c:pt>
                <c:pt idx="1">
                  <c:v>50.708749999999995</c:v>
                </c:pt>
                <c:pt idx="2">
                  <c:v>34.471666666666664</c:v>
                </c:pt>
                <c:pt idx="3">
                  <c:v>22.100833333333334</c:v>
                </c:pt>
                <c:pt idx="4">
                  <c:v>12.88</c:v>
                </c:pt>
                <c:pt idx="5">
                  <c:v>12.425833333333333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2-4CCE-97D6-9F7E91DDF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437920"/>
        <c:axId val="660436000"/>
      </c:lineChart>
      <c:catAx>
        <c:axId val="66043792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6000"/>
        <c:crosses val="autoZero"/>
        <c:auto val="1"/>
        <c:lblAlgn val="ctr"/>
        <c:lblOffset val="100"/>
        <c:noMultiLvlLbl val="0"/>
      </c:catAx>
      <c:valAx>
        <c:axId val="660436000"/>
        <c:scaling>
          <c:orientation val="minMax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792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Antagonists!$O$135</c:f>
              <c:strCache>
                <c:ptCount val="1"/>
                <c:pt idx="0">
                  <c:v>vv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Antagonists!$P$136:$U$136</c:f>
                <c:numCache>
                  <c:formatCode>General</c:formatCode>
                  <c:ptCount val="6"/>
                  <c:pt idx="0">
                    <c:v>5.5781165966323254</c:v>
                  </c:pt>
                  <c:pt idx="1">
                    <c:v>4.3489773193198298</c:v>
                  </c:pt>
                  <c:pt idx="2">
                    <c:v>6.844281721902826</c:v>
                  </c:pt>
                  <c:pt idx="3">
                    <c:v>7.9481940862825917</c:v>
                  </c:pt>
                  <c:pt idx="4">
                    <c:v>6.949356378196514</c:v>
                  </c:pt>
                  <c:pt idx="5">
                    <c:v>8.1117755438595776</c:v>
                  </c:pt>
                </c:numCache>
              </c:numRef>
            </c:plus>
            <c:minus>
              <c:numRef>
                <c:f>Antagonists!$P$136:$U$136</c:f>
                <c:numCache>
                  <c:formatCode>General</c:formatCode>
                  <c:ptCount val="6"/>
                  <c:pt idx="0">
                    <c:v>5.5781165966323254</c:v>
                  </c:pt>
                  <c:pt idx="1">
                    <c:v>4.3489773193198298</c:v>
                  </c:pt>
                  <c:pt idx="2">
                    <c:v>6.844281721902826</c:v>
                  </c:pt>
                  <c:pt idx="3">
                    <c:v>7.9481940862825917</c:v>
                  </c:pt>
                  <c:pt idx="4">
                    <c:v>6.949356378196514</c:v>
                  </c:pt>
                  <c:pt idx="5">
                    <c:v>8.1117755438595776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Antagonists!$P$134:$U$134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Antagonists!$P$135:$U$135</c:f>
              <c:numCache>
                <c:formatCode>General</c:formatCode>
                <c:ptCount val="6"/>
                <c:pt idx="0">
                  <c:v>30.526875</c:v>
                </c:pt>
                <c:pt idx="1">
                  <c:v>71.323958333333337</c:v>
                </c:pt>
                <c:pt idx="2">
                  <c:v>49.14562500000001</c:v>
                </c:pt>
                <c:pt idx="3">
                  <c:v>44.508958333333332</c:v>
                </c:pt>
                <c:pt idx="4">
                  <c:v>34.861458333333331</c:v>
                </c:pt>
                <c:pt idx="5">
                  <c:v>30.914374999999996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9-4C36-A5D5-58150D84F80B}"/>
            </c:ext>
          </c:extLst>
        </c:ser>
        <c:ser>
          <c:idx val="1"/>
          <c:order val="1"/>
          <c:tx>
            <c:strRef>
              <c:f>Antagonists!$O$137</c:f>
              <c:strCache>
                <c:ptCount val="1"/>
                <c:pt idx="0">
                  <c:v>vp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Antagonists!$P$138:$U$138</c:f>
                <c:numCache>
                  <c:formatCode>General</c:formatCode>
                  <c:ptCount val="6"/>
                  <c:pt idx="0">
                    <c:v>4.0538062072113172</c:v>
                  </c:pt>
                  <c:pt idx="1">
                    <c:v>5.423527556352405</c:v>
                  </c:pt>
                  <c:pt idx="2">
                    <c:v>6.3441020354794162</c:v>
                  </c:pt>
                  <c:pt idx="3">
                    <c:v>5.9569558758892658</c:v>
                  </c:pt>
                  <c:pt idx="4">
                    <c:v>4.3951188729552486</c:v>
                  </c:pt>
                  <c:pt idx="5">
                    <c:v>4.8971963067317059</c:v>
                  </c:pt>
                </c:numCache>
              </c:numRef>
            </c:plus>
            <c:minus>
              <c:numRef>
                <c:f>Antagonists!$P$138:$U$138</c:f>
                <c:numCache>
                  <c:formatCode>General</c:formatCode>
                  <c:ptCount val="6"/>
                  <c:pt idx="0">
                    <c:v>4.0538062072113172</c:v>
                  </c:pt>
                  <c:pt idx="1">
                    <c:v>5.423527556352405</c:v>
                  </c:pt>
                  <c:pt idx="2">
                    <c:v>6.3441020354794162</c:v>
                  </c:pt>
                  <c:pt idx="3">
                    <c:v>5.9569558758892658</c:v>
                  </c:pt>
                  <c:pt idx="4">
                    <c:v>4.3951188729552486</c:v>
                  </c:pt>
                  <c:pt idx="5">
                    <c:v>4.8971963067317059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val>
            <c:numRef>
              <c:f>Antagonists!$P$137:$U$137</c:f>
              <c:numCache>
                <c:formatCode>General</c:formatCode>
                <c:ptCount val="6"/>
                <c:pt idx="0">
                  <c:v>24.566874999999996</c:v>
                </c:pt>
                <c:pt idx="1">
                  <c:v>47.083125000000003</c:v>
                </c:pt>
                <c:pt idx="2">
                  <c:v>35.683750000000003</c:v>
                </c:pt>
                <c:pt idx="3">
                  <c:v>25.698958333333341</c:v>
                </c:pt>
                <c:pt idx="4">
                  <c:v>24.214999999999996</c:v>
                </c:pt>
                <c:pt idx="5">
                  <c:v>22.953333333333333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9-4C36-A5D5-58150D84F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437920"/>
        <c:axId val="6604360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Antagonists!$O$139</c15:sqref>
                        </c15:formulaRef>
                      </c:ext>
                    </c:extLst>
                    <c:strCache>
                      <c:ptCount val="1"/>
                      <c:pt idx="0">
                        <c:v>wv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Antagonists!$P$140:$U$140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4.1409228396923403</c:v>
                        </c:pt>
                        <c:pt idx="1">
                          <c:v>7.6089713636794283</c:v>
                        </c:pt>
                        <c:pt idx="2">
                          <c:v>7.6481902605069081</c:v>
                        </c:pt>
                        <c:pt idx="3">
                          <c:v>5.9343588746364313</c:v>
                        </c:pt>
                        <c:pt idx="4">
                          <c:v>4.2900117214800852</c:v>
                        </c:pt>
                        <c:pt idx="5">
                          <c:v>4.4251089771129228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Antagonists!$P$140:$U$140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4.1409228396923403</c:v>
                        </c:pt>
                        <c:pt idx="1">
                          <c:v>7.6089713636794283</c:v>
                        </c:pt>
                        <c:pt idx="2">
                          <c:v>7.6481902605069081</c:v>
                        </c:pt>
                        <c:pt idx="3">
                          <c:v>5.9343588746364313</c:v>
                        </c:pt>
                        <c:pt idx="4">
                          <c:v>4.2900117214800852</c:v>
                        </c:pt>
                        <c:pt idx="5">
                          <c:v>4.4251089771129228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6">
                          <a:lumMod val="40000"/>
                          <a:lumOff val="6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Antagonists!$P$139:$U$139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22.957500000000003</c:v>
                      </c:pt>
                      <c:pt idx="1">
                        <c:v>47.637916666666669</c:v>
                      </c:pt>
                      <c:pt idx="2">
                        <c:v>29.065416666666668</c:v>
                      </c:pt>
                      <c:pt idx="3">
                        <c:v>16.860416666666666</c:v>
                      </c:pt>
                      <c:pt idx="4">
                        <c:v>16.626249999999999</c:v>
                      </c:pt>
                      <c:pt idx="5">
                        <c:v>12.23625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8B9-4C36-A5D5-58150D84F80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Antagonists!$O$141</c15:sqref>
                        </c15:formulaRef>
                      </c:ext>
                    </c:extLst>
                    <c:strCache>
                      <c:ptCount val="1"/>
                      <c:pt idx="0">
                        <c:v>wp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Antagonists!$P$142:$U$142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6.5996954576653444</c:v>
                        </c:pt>
                        <c:pt idx="1">
                          <c:v>10.501258587409549</c:v>
                        </c:pt>
                        <c:pt idx="2">
                          <c:v>11.485767573219986</c:v>
                        </c:pt>
                        <c:pt idx="3">
                          <c:v>9.0442078719889025</c:v>
                        </c:pt>
                        <c:pt idx="4">
                          <c:v>4.131914647084769</c:v>
                        </c:pt>
                        <c:pt idx="5">
                          <c:v>4.226833076564871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Antagonists!$P$142:$U$142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6.5996954576653444</c:v>
                        </c:pt>
                        <c:pt idx="1">
                          <c:v>10.501258587409549</c:v>
                        </c:pt>
                        <c:pt idx="2">
                          <c:v>11.485767573219986</c:v>
                        </c:pt>
                        <c:pt idx="3">
                          <c:v>9.0442078719889025</c:v>
                        </c:pt>
                        <c:pt idx="4">
                          <c:v>4.131914647084769</c:v>
                        </c:pt>
                        <c:pt idx="5">
                          <c:v>4.226833076564871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6">
                          <a:lumMod val="7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Antagonists!$P$141:$U$141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16.408749999999998</c:v>
                      </c:pt>
                      <c:pt idx="1">
                        <c:v>33.65708333333334</c:v>
                      </c:pt>
                      <c:pt idx="2">
                        <c:v>27.82833333333333</c:v>
                      </c:pt>
                      <c:pt idx="3">
                        <c:v>23.504999999999999</c:v>
                      </c:pt>
                      <c:pt idx="4">
                        <c:v>13.598333333333334</c:v>
                      </c:pt>
                      <c:pt idx="5">
                        <c:v>11.43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8B9-4C36-A5D5-58150D84F80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Antagonists!$O$143</c15:sqref>
                        </c15:formulaRef>
                      </c:ext>
                    </c:extLst>
                    <c:strCache>
                      <c:ptCount val="1"/>
                      <c:pt idx="0">
                        <c:v>mv</c:v>
                      </c:pt>
                    </c:strCache>
                  </c:strRef>
                </c:tx>
                <c:spPr>
                  <a:ln w="25400" cap="rnd">
                    <a:solidFill>
                      <a:schemeClr val="accent5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40000"/>
                        <a:lumOff val="6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Antagonists!$P$144:$U$144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7.1629233856416041</c:v>
                        </c:pt>
                        <c:pt idx="1">
                          <c:v>8.19260246919462</c:v>
                        </c:pt>
                        <c:pt idx="2">
                          <c:v>5.7908621572102241</c:v>
                        </c:pt>
                        <c:pt idx="3">
                          <c:v>8.9727960869539167</c:v>
                        </c:pt>
                        <c:pt idx="4">
                          <c:v>8.2923423271016272</c:v>
                        </c:pt>
                        <c:pt idx="5">
                          <c:v>9.3261061516787898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Antagonists!$P$144:$U$144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7.1629233856416041</c:v>
                        </c:pt>
                        <c:pt idx="1">
                          <c:v>8.19260246919462</c:v>
                        </c:pt>
                        <c:pt idx="2">
                          <c:v>5.7908621572102241</c:v>
                        </c:pt>
                        <c:pt idx="3">
                          <c:v>8.9727960869539167</c:v>
                        </c:pt>
                        <c:pt idx="4">
                          <c:v>8.2923423271016272</c:v>
                        </c:pt>
                        <c:pt idx="5">
                          <c:v>9.3261061516787898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5">
                          <a:lumMod val="40000"/>
                          <a:lumOff val="6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Antagonists!$P$143:$U$143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54.610000000000007</c:v>
                      </c:pt>
                      <c:pt idx="1">
                        <c:v>78.57416666666667</c:v>
                      </c:pt>
                      <c:pt idx="2">
                        <c:v>78.778333333333336</c:v>
                      </c:pt>
                      <c:pt idx="3">
                        <c:v>63.092916666666675</c:v>
                      </c:pt>
                      <c:pt idx="4">
                        <c:v>52.92</c:v>
                      </c:pt>
                      <c:pt idx="5">
                        <c:v>61.426666666666669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8B9-4C36-A5D5-58150D84F80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Antagonists!$O$145</c15:sqref>
                        </c15:formulaRef>
                      </c:ext>
                    </c:extLst>
                    <c:strCache>
                      <c:ptCount val="1"/>
                      <c:pt idx="0">
                        <c:v>mp</c:v>
                      </c:pt>
                    </c:strCache>
                  </c:strRef>
                </c:tx>
                <c:spPr>
                  <a:ln w="25400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7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Antagonists!$P$146:$U$146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4.982105478610416</c:v>
                        </c:pt>
                        <c:pt idx="1">
                          <c:v>6.1878489459886659</c:v>
                        </c:pt>
                        <c:pt idx="2">
                          <c:v>9.9401978717809598</c:v>
                        </c:pt>
                        <c:pt idx="3">
                          <c:v>8.656596937348656</c:v>
                        </c:pt>
                        <c:pt idx="4">
                          <c:v>7.9421791029773336</c:v>
                        </c:pt>
                        <c:pt idx="5">
                          <c:v>6.3629707235356054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Antagonists!$P$146:$U$146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4.982105478610416</c:v>
                        </c:pt>
                        <c:pt idx="1">
                          <c:v>6.1878489459886659</c:v>
                        </c:pt>
                        <c:pt idx="2">
                          <c:v>9.9401978717809598</c:v>
                        </c:pt>
                        <c:pt idx="3">
                          <c:v>8.656596937348656</c:v>
                        </c:pt>
                        <c:pt idx="4">
                          <c:v>7.9421791029773336</c:v>
                        </c:pt>
                        <c:pt idx="5">
                          <c:v>6.3629707235356054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5">
                          <a:lumMod val="7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Antagonists!$P$145:$U$145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54.430000000000007</c:v>
                      </c:pt>
                      <c:pt idx="1">
                        <c:v>74.78125</c:v>
                      </c:pt>
                      <c:pt idx="2">
                        <c:v>75.453333333333333</c:v>
                      </c:pt>
                      <c:pt idx="3">
                        <c:v>65.615833333333342</c:v>
                      </c:pt>
                      <c:pt idx="4">
                        <c:v>72.907083333333333</c:v>
                      </c:pt>
                      <c:pt idx="5">
                        <c:v>79.375000000000014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8B9-4C36-A5D5-58150D84F80B}"/>
                  </c:ext>
                </c:extLst>
              </c15:ser>
            </c15:filteredLineSeries>
          </c:ext>
        </c:extLst>
      </c:lineChart>
      <c:catAx>
        <c:axId val="66043792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6000"/>
        <c:crosses val="autoZero"/>
        <c:auto val="1"/>
        <c:lblAlgn val="ctr"/>
        <c:lblOffset val="100"/>
        <c:noMultiLvlLbl val="0"/>
      </c:catAx>
      <c:valAx>
        <c:axId val="660436000"/>
        <c:scaling>
          <c:orientation val="minMax"/>
          <c:max val="9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792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noFill/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Antagonists!$O$135</c:f>
              <c:strCache>
                <c:ptCount val="1"/>
                <c:pt idx="0">
                  <c:v>vv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Antagonists!$P$136:$U$136</c:f>
                <c:numCache>
                  <c:formatCode>General</c:formatCode>
                  <c:ptCount val="6"/>
                  <c:pt idx="0">
                    <c:v>5.5781165966323254</c:v>
                  </c:pt>
                  <c:pt idx="1">
                    <c:v>4.3489773193198298</c:v>
                  </c:pt>
                  <c:pt idx="2">
                    <c:v>6.844281721902826</c:v>
                  </c:pt>
                  <c:pt idx="3">
                    <c:v>7.9481940862825917</c:v>
                  </c:pt>
                  <c:pt idx="4">
                    <c:v>6.949356378196514</c:v>
                  </c:pt>
                  <c:pt idx="5">
                    <c:v>8.1117755438595776</c:v>
                  </c:pt>
                </c:numCache>
              </c:numRef>
            </c:plus>
            <c:minus>
              <c:numRef>
                <c:f>Antagonists!$P$136:$U$136</c:f>
                <c:numCache>
                  <c:formatCode>General</c:formatCode>
                  <c:ptCount val="6"/>
                  <c:pt idx="0">
                    <c:v>5.5781165966323254</c:v>
                  </c:pt>
                  <c:pt idx="1">
                    <c:v>4.3489773193198298</c:v>
                  </c:pt>
                  <c:pt idx="2">
                    <c:v>6.844281721902826</c:v>
                  </c:pt>
                  <c:pt idx="3">
                    <c:v>7.9481940862825917</c:v>
                  </c:pt>
                  <c:pt idx="4">
                    <c:v>6.949356378196514</c:v>
                  </c:pt>
                  <c:pt idx="5">
                    <c:v>8.1117755438595776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Antagonists!$P$134:$U$134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Antagonists!$P$135:$U$135</c:f>
              <c:numCache>
                <c:formatCode>General</c:formatCode>
                <c:ptCount val="6"/>
                <c:pt idx="0">
                  <c:v>30.526875</c:v>
                </c:pt>
                <c:pt idx="1">
                  <c:v>71.323958333333337</c:v>
                </c:pt>
                <c:pt idx="2">
                  <c:v>49.14562500000001</c:v>
                </c:pt>
                <c:pt idx="3">
                  <c:v>44.508958333333332</c:v>
                </c:pt>
                <c:pt idx="4">
                  <c:v>34.861458333333331</c:v>
                </c:pt>
                <c:pt idx="5">
                  <c:v>30.914374999999996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D-4221-AEA0-879FAB6106F5}"/>
            </c:ext>
          </c:extLst>
        </c:ser>
        <c:ser>
          <c:idx val="2"/>
          <c:order val="2"/>
          <c:tx>
            <c:strRef>
              <c:f>Antagonists!$O$139</c:f>
              <c:strCache>
                <c:ptCount val="1"/>
                <c:pt idx="0">
                  <c:v>wv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Antagonists!$P$140:$U$140</c:f>
                <c:numCache>
                  <c:formatCode>General</c:formatCode>
                  <c:ptCount val="6"/>
                  <c:pt idx="0">
                    <c:v>4.1409228396923403</c:v>
                  </c:pt>
                  <c:pt idx="1">
                    <c:v>7.6089713636794283</c:v>
                  </c:pt>
                  <c:pt idx="2">
                    <c:v>7.6481902605069081</c:v>
                  </c:pt>
                  <c:pt idx="3">
                    <c:v>5.9343588746364313</c:v>
                  </c:pt>
                  <c:pt idx="4">
                    <c:v>4.2900117214800852</c:v>
                  </c:pt>
                  <c:pt idx="5">
                    <c:v>4.4251089771129228</c:v>
                  </c:pt>
                </c:numCache>
              </c:numRef>
            </c:plus>
            <c:minus>
              <c:numRef>
                <c:f>Antagonists!$P$140:$U$140</c:f>
                <c:numCache>
                  <c:formatCode>General</c:formatCode>
                  <c:ptCount val="6"/>
                  <c:pt idx="0">
                    <c:v>4.1409228396923403</c:v>
                  </c:pt>
                  <c:pt idx="1">
                    <c:v>7.6089713636794283</c:v>
                  </c:pt>
                  <c:pt idx="2">
                    <c:v>7.6481902605069081</c:v>
                  </c:pt>
                  <c:pt idx="3">
                    <c:v>5.9343588746364313</c:v>
                  </c:pt>
                  <c:pt idx="4">
                    <c:v>4.2900117214800852</c:v>
                  </c:pt>
                  <c:pt idx="5">
                    <c:v>4.4251089771129228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C000"/>
                </a:solidFill>
                <a:round/>
              </a:ln>
              <a:effectLst/>
            </c:spPr>
          </c:errBars>
          <c:val>
            <c:numRef>
              <c:f>Antagonists!$P$139:$U$139</c:f>
              <c:numCache>
                <c:formatCode>General</c:formatCode>
                <c:ptCount val="6"/>
                <c:pt idx="0">
                  <c:v>22.957500000000003</c:v>
                </c:pt>
                <c:pt idx="1">
                  <c:v>47.637916666666669</c:v>
                </c:pt>
                <c:pt idx="2">
                  <c:v>29.065416666666668</c:v>
                </c:pt>
                <c:pt idx="3">
                  <c:v>16.860416666666666</c:v>
                </c:pt>
                <c:pt idx="4">
                  <c:v>16.626249999999999</c:v>
                </c:pt>
                <c:pt idx="5">
                  <c:v>12.23625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D-4221-AEA0-879FAB6106F5}"/>
            </c:ext>
          </c:extLst>
        </c:ser>
        <c:ser>
          <c:idx val="3"/>
          <c:order val="3"/>
          <c:tx>
            <c:strRef>
              <c:f>Antagonists!$O$141</c:f>
              <c:strCache>
                <c:ptCount val="1"/>
                <c:pt idx="0">
                  <c:v>wp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Antagonists!$P$142:$U$142</c:f>
                <c:numCache>
                  <c:formatCode>General</c:formatCode>
                  <c:ptCount val="6"/>
                  <c:pt idx="0">
                    <c:v>6.5996954576653444</c:v>
                  </c:pt>
                  <c:pt idx="1">
                    <c:v>10.501258587409549</c:v>
                  </c:pt>
                  <c:pt idx="2">
                    <c:v>11.485767573219986</c:v>
                  </c:pt>
                  <c:pt idx="3">
                    <c:v>9.0442078719889025</c:v>
                  </c:pt>
                  <c:pt idx="4">
                    <c:v>4.131914647084769</c:v>
                  </c:pt>
                  <c:pt idx="5">
                    <c:v>4.226833076564871</c:v>
                  </c:pt>
                </c:numCache>
              </c:numRef>
            </c:plus>
            <c:minus>
              <c:numRef>
                <c:f>Antagonists!$P$142:$U$142</c:f>
                <c:numCache>
                  <c:formatCode>General</c:formatCode>
                  <c:ptCount val="6"/>
                  <c:pt idx="0">
                    <c:v>6.5996954576653444</c:v>
                  </c:pt>
                  <c:pt idx="1">
                    <c:v>10.501258587409549</c:v>
                  </c:pt>
                  <c:pt idx="2">
                    <c:v>11.485767573219986</c:v>
                  </c:pt>
                  <c:pt idx="3">
                    <c:v>9.0442078719889025</c:v>
                  </c:pt>
                  <c:pt idx="4">
                    <c:v>4.131914647084769</c:v>
                  </c:pt>
                  <c:pt idx="5">
                    <c:v>4.226833076564871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Antagonists!$P$141:$U$141</c:f>
              <c:numCache>
                <c:formatCode>General</c:formatCode>
                <c:ptCount val="6"/>
                <c:pt idx="0">
                  <c:v>16.408749999999998</c:v>
                </c:pt>
                <c:pt idx="1">
                  <c:v>33.65708333333334</c:v>
                </c:pt>
                <c:pt idx="2">
                  <c:v>27.82833333333333</c:v>
                </c:pt>
                <c:pt idx="3">
                  <c:v>23.504999999999999</c:v>
                </c:pt>
                <c:pt idx="4">
                  <c:v>13.598333333333334</c:v>
                </c:pt>
                <c:pt idx="5">
                  <c:v>11.43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D-4221-AEA0-879FAB61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437920"/>
        <c:axId val="6604360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Antagonists!$O$137</c15:sqref>
                        </c15:formulaRef>
                      </c:ext>
                    </c:extLst>
                    <c:strCache>
                      <c:ptCount val="1"/>
                      <c:pt idx="0">
                        <c:v>vp</c:v>
                      </c:pt>
                    </c:strCache>
                  </c:strRef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rgbClr val="FF0000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Antagonists!$P$138:$U$138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4.0538062072113172</c:v>
                        </c:pt>
                        <c:pt idx="1">
                          <c:v>5.423527556352405</c:v>
                        </c:pt>
                        <c:pt idx="2">
                          <c:v>6.3441020354794162</c:v>
                        </c:pt>
                        <c:pt idx="3">
                          <c:v>5.9569558758892658</c:v>
                        </c:pt>
                        <c:pt idx="4">
                          <c:v>4.3951188729552486</c:v>
                        </c:pt>
                        <c:pt idx="5">
                          <c:v>4.8971963067317059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Antagonists!$P$138:$U$138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4.0538062072113172</c:v>
                        </c:pt>
                        <c:pt idx="1">
                          <c:v>5.423527556352405</c:v>
                        </c:pt>
                        <c:pt idx="2">
                          <c:v>6.3441020354794162</c:v>
                        </c:pt>
                        <c:pt idx="3">
                          <c:v>5.9569558758892658</c:v>
                        </c:pt>
                        <c:pt idx="4">
                          <c:v>4.3951188729552486</c:v>
                        </c:pt>
                        <c:pt idx="5">
                          <c:v>4.8971963067317059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rgbClr val="FF0000"/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Antagonists!$P$137:$U$137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24.566874999999996</c:v>
                      </c:pt>
                      <c:pt idx="1">
                        <c:v>47.083125000000003</c:v>
                      </c:pt>
                      <c:pt idx="2">
                        <c:v>35.683750000000003</c:v>
                      </c:pt>
                      <c:pt idx="3">
                        <c:v>25.698958333333341</c:v>
                      </c:pt>
                      <c:pt idx="4">
                        <c:v>24.214999999999996</c:v>
                      </c:pt>
                      <c:pt idx="5">
                        <c:v>22.953333333333333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61D-4221-AEA0-879FAB6106F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Antagonists!$O$143</c15:sqref>
                        </c15:formulaRef>
                      </c:ext>
                    </c:extLst>
                    <c:strCache>
                      <c:ptCount val="1"/>
                      <c:pt idx="0">
                        <c:v>mv</c:v>
                      </c:pt>
                    </c:strCache>
                  </c:strRef>
                </c:tx>
                <c:spPr>
                  <a:ln w="25400" cap="rnd">
                    <a:solidFill>
                      <a:schemeClr val="accent5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40000"/>
                        <a:lumOff val="6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Antagonists!$P$144:$U$144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7.1629233856416041</c:v>
                        </c:pt>
                        <c:pt idx="1">
                          <c:v>8.19260246919462</c:v>
                        </c:pt>
                        <c:pt idx="2">
                          <c:v>5.7908621572102241</c:v>
                        </c:pt>
                        <c:pt idx="3">
                          <c:v>8.9727960869539167</c:v>
                        </c:pt>
                        <c:pt idx="4">
                          <c:v>8.2923423271016272</c:v>
                        </c:pt>
                        <c:pt idx="5">
                          <c:v>9.3261061516787898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Antagonists!$P$144:$U$144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7.1629233856416041</c:v>
                        </c:pt>
                        <c:pt idx="1">
                          <c:v>8.19260246919462</c:v>
                        </c:pt>
                        <c:pt idx="2">
                          <c:v>5.7908621572102241</c:v>
                        </c:pt>
                        <c:pt idx="3">
                          <c:v>8.9727960869539167</c:v>
                        </c:pt>
                        <c:pt idx="4">
                          <c:v>8.2923423271016272</c:v>
                        </c:pt>
                        <c:pt idx="5">
                          <c:v>9.3261061516787898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5">
                          <a:lumMod val="40000"/>
                          <a:lumOff val="6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Antagonists!$P$143:$U$143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54.610000000000007</c:v>
                      </c:pt>
                      <c:pt idx="1">
                        <c:v>78.57416666666667</c:v>
                      </c:pt>
                      <c:pt idx="2">
                        <c:v>78.778333333333336</c:v>
                      </c:pt>
                      <c:pt idx="3">
                        <c:v>63.092916666666675</c:v>
                      </c:pt>
                      <c:pt idx="4">
                        <c:v>52.92</c:v>
                      </c:pt>
                      <c:pt idx="5">
                        <c:v>61.426666666666669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1D-4221-AEA0-879FAB6106F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Antagonists!$O$145</c15:sqref>
                        </c15:formulaRef>
                      </c:ext>
                    </c:extLst>
                    <c:strCache>
                      <c:ptCount val="1"/>
                      <c:pt idx="0">
                        <c:v>mp</c:v>
                      </c:pt>
                    </c:strCache>
                  </c:strRef>
                </c:tx>
                <c:spPr>
                  <a:ln w="25400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7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Antagonists!$P$146:$U$146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4.982105478610416</c:v>
                        </c:pt>
                        <c:pt idx="1">
                          <c:v>6.1878489459886659</c:v>
                        </c:pt>
                        <c:pt idx="2">
                          <c:v>9.9401978717809598</c:v>
                        </c:pt>
                        <c:pt idx="3">
                          <c:v>8.656596937348656</c:v>
                        </c:pt>
                        <c:pt idx="4">
                          <c:v>7.9421791029773336</c:v>
                        </c:pt>
                        <c:pt idx="5">
                          <c:v>6.3629707235356054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Antagonists!$P$146:$U$146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4.982105478610416</c:v>
                        </c:pt>
                        <c:pt idx="1">
                          <c:v>6.1878489459886659</c:v>
                        </c:pt>
                        <c:pt idx="2">
                          <c:v>9.9401978717809598</c:v>
                        </c:pt>
                        <c:pt idx="3">
                          <c:v>8.656596937348656</c:v>
                        </c:pt>
                        <c:pt idx="4">
                          <c:v>7.9421791029773336</c:v>
                        </c:pt>
                        <c:pt idx="5">
                          <c:v>6.3629707235356054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5">
                          <a:lumMod val="7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Antagonists!$P$145:$U$145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54.430000000000007</c:v>
                      </c:pt>
                      <c:pt idx="1">
                        <c:v>74.78125</c:v>
                      </c:pt>
                      <c:pt idx="2">
                        <c:v>75.453333333333333</c:v>
                      </c:pt>
                      <c:pt idx="3">
                        <c:v>65.615833333333342</c:v>
                      </c:pt>
                      <c:pt idx="4">
                        <c:v>72.907083333333333</c:v>
                      </c:pt>
                      <c:pt idx="5">
                        <c:v>79.375000000000014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1D-4221-AEA0-879FAB6106F5}"/>
                  </c:ext>
                </c:extLst>
              </c15:ser>
            </c15:filteredLineSeries>
          </c:ext>
        </c:extLst>
      </c:lineChart>
      <c:catAx>
        <c:axId val="66043792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6000"/>
        <c:crosses val="autoZero"/>
        <c:auto val="1"/>
        <c:lblAlgn val="ctr"/>
        <c:lblOffset val="100"/>
        <c:noMultiLvlLbl val="0"/>
      </c:catAx>
      <c:valAx>
        <c:axId val="660436000"/>
        <c:scaling>
          <c:orientation val="minMax"/>
          <c:max val="9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792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noFill/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Antagonists!$O$135</c:f>
              <c:strCache>
                <c:ptCount val="1"/>
                <c:pt idx="0">
                  <c:v>vv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Antagonists!$P$136:$U$136</c:f>
                <c:numCache>
                  <c:formatCode>General</c:formatCode>
                  <c:ptCount val="6"/>
                  <c:pt idx="0">
                    <c:v>5.5781165966323254</c:v>
                  </c:pt>
                  <c:pt idx="1">
                    <c:v>4.3489773193198298</c:v>
                  </c:pt>
                  <c:pt idx="2">
                    <c:v>6.844281721902826</c:v>
                  </c:pt>
                  <c:pt idx="3">
                    <c:v>7.9481940862825917</c:v>
                  </c:pt>
                  <c:pt idx="4">
                    <c:v>6.949356378196514</c:v>
                  </c:pt>
                  <c:pt idx="5">
                    <c:v>8.1117755438595776</c:v>
                  </c:pt>
                </c:numCache>
              </c:numRef>
            </c:plus>
            <c:minus>
              <c:numRef>
                <c:f>Antagonists!$P$136:$U$136</c:f>
                <c:numCache>
                  <c:formatCode>General</c:formatCode>
                  <c:ptCount val="6"/>
                  <c:pt idx="0">
                    <c:v>5.5781165966323254</c:v>
                  </c:pt>
                  <c:pt idx="1">
                    <c:v>4.3489773193198298</c:v>
                  </c:pt>
                  <c:pt idx="2">
                    <c:v>6.844281721902826</c:v>
                  </c:pt>
                  <c:pt idx="3">
                    <c:v>7.9481940862825917</c:v>
                  </c:pt>
                  <c:pt idx="4">
                    <c:v>6.949356378196514</c:v>
                  </c:pt>
                  <c:pt idx="5">
                    <c:v>8.1117755438595776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Antagonists!$P$134:$U$134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Antagonists!$P$135:$U$135</c:f>
              <c:numCache>
                <c:formatCode>General</c:formatCode>
                <c:ptCount val="6"/>
                <c:pt idx="0">
                  <c:v>30.526875</c:v>
                </c:pt>
                <c:pt idx="1">
                  <c:v>71.323958333333337</c:v>
                </c:pt>
                <c:pt idx="2">
                  <c:v>49.14562500000001</c:v>
                </c:pt>
                <c:pt idx="3">
                  <c:v>44.508958333333332</c:v>
                </c:pt>
                <c:pt idx="4">
                  <c:v>34.861458333333331</c:v>
                </c:pt>
                <c:pt idx="5">
                  <c:v>30.914374999999996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1-412B-811B-503C35204452}"/>
            </c:ext>
          </c:extLst>
        </c:ser>
        <c:ser>
          <c:idx val="4"/>
          <c:order val="4"/>
          <c:tx>
            <c:strRef>
              <c:f>Antagonists!$O$143</c:f>
              <c:strCache>
                <c:ptCount val="1"/>
                <c:pt idx="0">
                  <c:v>mv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Antagonists!$P$144:$U$144</c:f>
                <c:numCache>
                  <c:formatCode>General</c:formatCode>
                  <c:ptCount val="6"/>
                  <c:pt idx="0">
                    <c:v>7.1629233856416041</c:v>
                  </c:pt>
                  <c:pt idx="1">
                    <c:v>8.19260246919462</c:v>
                  </c:pt>
                  <c:pt idx="2">
                    <c:v>5.7908621572102241</c:v>
                  </c:pt>
                  <c:pt idx="3">
                    <c:v>8.9727960869539167</c:v>
                  </c:pt>
                  <c:pt idx="4">
                    <c:v>8.2923423271016272</c:v>
                  </c:pt>
                  <c:pt idx="5">
                    <c:v>9.3261061516787898</c:v>
                  </c:pt>
                </c:numCache>
              </c:numRef>
            </c:plus>
            <c:minus>
              <c:numRef>
                <c:f>Antagonists!$P$144:$U$144</c:f>
                <c:numCache>
                  <c:formatCode>General</c:formatCode>
                  <c:ptCount val="6"/>
                  <c:pt idx="0">
                    <c:v>7.1629233856416041</c:v>
                  </c:pt>
                  <c:pt idx="1">
                    <c:v>8.19260246919462</c:v>
                  </c:pt>
                  <c:pt idx="2">
                    <c:v>5.7908621572102241</c:v>
                  </c:pt>
                  <c:pt idx="3">
                    <c:v>8.9727960869539167</c:v>
                  </c:pt>
                  <c:pt idx="4">
                    <c:v>8.2923423271016272</c:v>
                  </c:pt>
                  <c:pt idx="5">
                    <c:v>9.3261061516787898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val>
            <c:numRef>
              <c:f>Antagonists!$P$143:$U$143</c:f>
              <c:numCache>
                <c:formatCode>General</c:formatCode>
                <c:ptCount val="6"/>
                <c:pt idx="0">
                  <c:v>54.610000000000007</c:v>
                </c:pt>
                <c:pt idx="1">
                  <c:v>78.57416666666667</c:v>
                </c:pt>
                <c:pt idx="2">
                  <c:v>78.778333333333336</c:v>
                </c:pt>
                <c:pt idx="3">
                  <c:v>63.092916666666675</c:v>
                </c:pt>
                <c:pt idx="4">
                  <c:v>52.92</c:v>
                </c:pt>
                <c:pt idx="5">
                  <c:v>61.426666666666669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1-412B-811B-503C35204452}"/>
            </c:ext>
          </c:extLst>
        </c:ser>
        <c:ser>
          <c:idx val="5"/>
          <c:order val="5"/>
          <c:tx>
            <c:strRef>
              <c:f>Antagonists!$O$145</c:f>
              <c:strCache>
                <c:ptCount val="1"/>
                <c:pt idx="0">
                  <c:v>mp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Antagonists!$P$146:$U$146</c:f>
                <c:numCache>
                  <c:formatCode>General</c:formatCode>
                  <c:ptCount val="6"/>
                  <c:pt idx="0">
                    <c:v>4.982105478610416</c:v>
                  </c:pt>
                  <c:pt idx="1">
                    <c:v>6.1878489459886659</c:v>
                  </c:pt>
                  <c:pt idx="2">
                    <c:v>9.9401978717809598</c:v>
                  </c:pt>
                  <c:pt idx="3">
                    <c:v>8.656596937348656</c:v>
                  </c:pt>
                  <c:pt idx="4">
                    <c:v>7.9421791029773336</c:v>
                  </c:pt>
                  <c:pt idx="5">
                    <c:v>6.3629707235356054</c:v>
                  </c:pt>
                </c:numCache>
              </c:numRef>
            </c:plus>
            <c:minus>
              <c:numRef>
                <c:f>Antagonists!$P$146:$U$146</c:f>
                <c:numCache>
                  <c:formatCode>General</c:formatCode>
                  <c:ptCount val="6"/>
                  <c:pt idx="0">
                    <c:v>4.982105478610416</c:v>
                  </c:pt>
                  <c:pt idx="1">
                    <c:v>6.1878489459886659</c:v>
                  </c:pt>
                  <c:pt idx="2">
                    <c:v>9.9401978717809598</c:v>
                  </c:pt>
                  <c:pt idx="3">
                    <c:v>8.656596937348656</c:v>
                  </c:pt>
                  <c:pt idx="4">
                    <c:v>7.9421791029773336</c:v>
                  </c:pt>
                  <c:pt idx="5">
                    <c:v>6.3629707235356054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val>
            <c:numRef>
              <c:f>Antagonists!$P$145:$U$145</c:f>
              <c:numCache>
                <c:formatCode>General</c:formatCode>
                <c:ptCount val="6"/>
                <c:pt idx="0">
                  <c:v>54.430000000000007</c:v>
                </c:pt>
                <c:pt idx="1">
                  <c:v>74.78125</c:v>
                </c:pt>
                <c:pt idx="2">
                  <c:v>75.453333333333333</c:v>
                </c:pt>
                <c:pt idx="3">
                  <c:v>65.615833333333342</c:v>
                </c:pt>
                <c:pt idx="4">
                  <c:v>72.907083333333333</c:v>
                </c:pt>
                <c:pt idx="5">
                  <c:v>79.375000000000014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1-412B-811B-503C35204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437920"/>
        <c:axId val="6604360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Antagonists!$O$137</c15:sqref>
                        </c15:formulaRef>
                      </c:ext>
                    </c:extLst>
                    <c:strCache>
                      <c:ptCount val="1"/>
                      <c:pt idx="0">
                        <c:v>vp</c:v>
                      </c:pt>
                    </c:strCache>
                  </c:strRef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rgbClr val="FF0000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Antagonists!$P$138:$U$138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4.0538062072113172</c:v>
                        </c:pt>
                        <c:pt idx="1">
                          <c:v>5.423527556352405</c:v>
                        </c:pt>
                        <c:pt idx="2">
                          <c:v>6.3441020354794162</c:v>
                        </c:pt>
                        <c:pt idx="3">
                          <c:v>5.9569558758892658</c:v>
                        </c:pt>
                        <c:pt idx="4">
                          <c:v>4.3951188729552486</c:v>
                        </c:pt>
                        <c:pt idx="5">
                          <c:v>4.8971963067317059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Antagonists!$P$138:$U$138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4.0538062072113172</c:v>
                        </c:pt>
                        <c:pt idx="1">
                          <c:v>5.423527556352405</c:v>
                        </c:pt>
                        <c:pt idx="2">
                          <c:v>6.3441020354794162</c:v>
                        </c:pt>
                        <c:pt idx="3">
                          <c:v>5.9569558758892658</c:v>
                        </c:pt>
                        <c:pt idx="4">
                          <c:v>4.3951188729552486</c:v>
                        </c:pt>
                        <c:pt idx="5">
                          <c:v>4.8971963067317059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rgbClr val="FF0000"/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Antagonists!$P$137:$U$137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24.566874999999996</c:v>
                      </c:pt>
                      <c:pt idx="1">
                        <c:v>47.083125000000003</c:v>
                      </c:pt>
                      <c:pt idx="2">
                        <c:v>35.683750000000003</c:v>
                      </c:pt>
                      <c:pt idx="3">
                        <c:v>25.698958333333341</c:v>
                      </c:pt>
                      <c:pt idx="4">
                        <c:v>24.214999999999996</c:v>
                      </c:pt>
                      <c:pt idx="5">
                        <c:v>22.953333333333333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CF1-412B-811B-503C3520445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Antagonists!$O$139</c15:sqref>
                        </c15:formulaRef>
                      </c:ext>
                    </c:extLst>
                    <c:strCache>
                      <c:ptCount val="1"/>
                      <c:pt idx="0">
                        <c:v>wv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Antagonists!$P$140:$U$140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4.1409228396923403</c:v>
                        </c:pt>
                        <c:pt idx="1">
                          <c:v>7.6089713636794283</c:v>
                        </c:pt>
                        <c:pt idx="2">
                          <c:v>7.6481902605069081</c:v>
                        </c:pt>
                        <c:pt idx="3">
                          <c:v>5.9343588746364313</c:v>
                        </c:pt>
                        <c:pt idx="4">
                          <c:v>4.2900117214800852</c:v>
                        </c:pt>
                        <c:pt idx="5">
                          <c:v>4.4251089771129228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Antagonists!$P$140:$U$140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4.1409228396923403</c:v>
                        </c:pt>
                        <c:pt idx="1">
                          <c:v>7.6089713636794283</c:v>
                        </c:pt>
                        <c:pt idx="2">
                          <c:v>7.6481902605069081</c:v>
                        </c:pt>
                        <c:pt idx="3">
                          <c:v>5.9343588746364313</c:v>
                        </c:pt>
                        <c:pt idx="4">
                          <c:v>4.2900117214800852</c:v>
                        </c:pt>
                        <c:pt idx="5">
                          <c:v>4.4251089771129228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6">
                          <a:lumMod val="40000"/>
                          <a:lumOff val="6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Antagonists!$P$139:$U$139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22.957500000000003</c:v>
                      </c:pt>
                      <c:pt idx="1">
                        <c:v>47.637916666666669</c:v>
                      </c:pt>
                      <c:pt idx="2">
                        <c:v>29.065416666666668</c:v>
                      </c:pt>
                      <c:pt idx="3">
                        <c:v>16.860416666666666</c:v>
                      </c:pt>
                      <c:pt idx="4">
                        <c:v>16.626249999999999</c:v>
                      </c:pt>
                      <c:pt idx="5">
                        <c:v>12.23625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F1-412B-811B-503C3520445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Antagonists!$O$141</c15:sqref>
                        </c15:formulaRef>
                      </c:ext>
                    </c:extLst>
                    <c:strCache>
                      <c:ptCount val="1"/>
                      <c:pt idx="0">
                        <c:v>wp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Antagonists!$P$142:$U$142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6.5996954576653444</c:v>
                        </c:pt>
                        <c:pt idx="1">
                          <c:v>10.501258587409549</c:v>
                        </c:pt>
                        <c:pt idx="2">
                          <c:v>11.485767573219986</c:v>
                        </c:pt>
                        <c:pt idx="3">
                          <c:v>9.0442078719889025</c:v>
                        </c:pt>
                        <c:pt idx="4">
                          <c:v>4.131914647084769</c:v>
                        </c:pt>
                        <c:pt idx="5">
                          <c:v>4.226833076564871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Antagonists!$P$142:$U$142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6.5996954576653444</c:v>
                        </c:pt>
                        <c:pt idx="1">
                          <c:v>10.501258587409549</c:v>
                        </c:pt>
                        <c:pt idx="2">
                          <c:v>11.485767573219986</c:v>
                        </c:pt>
                        <c:pt idx="3">
                          <c:v>9.0442078719889025</c:v>
                        </c:pt>
                        <c:pt idx="4">
                          <c:v>4.131914647084769</c:v>
                        </c:pt>
                        <c:pt idx="5">
                          <c:v>4.226833076564871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6">
                          <a:lumMod val="7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Antagonists!$P$141:$U$141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16.408749999999998</c:v>
                      </c:pt>
                      <c:pt idx="1">
                        <c:v>33.65708333333334</c:v>
                      </c:pt>
                      <c:pt idx="2">
                        <c:v>27.82833333333333</c:v>
                      </c:pt>
                      <c:pt idx="3">
                        <c:v>23.504999999999999</c:v>
                      </c:pt>
                      <c:pt idx="4">
                        <c:v>13.598333333333334</c:v>
                      </c:pt>
                      <c:pt idx="5">
                        <c:v>11.43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F1-412B-811B-503C35204452}"/>
                  </c:ext>
                </c:extLst>
              </c15:ser>
            </c15:filteredLineSeries>
          </c:ext>
        </c:extLst>
      </c:lineChart>
      <c:catAx>
        <c:axId val="66043792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6000"/>
        <c:crosses val="autoZero"/>
        <c:auto val="1"/>
        <c:lblAlgn val="ctr"/>
        <c:lblOffset val="100"/>
        <c:noMultiLvlLbl val="0"/>
      </c:catAx>
      <c:valAx>
        <c:axId val="660436000"/>
        <c:scaling>
          <c:orientation val="minMax"/>
          <c:max val="9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792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noFill/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Antagonists!$AE$135</c:f>
              <c:strCache>
                <c:ptCount val="1"/>
                <c:pt idx="0">
                  <c:v>vv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Antagonists!$AF$136:$AK$136</c:f>
                <c:numCache>
                  <c:formatCode>General</c:formatCode>
                  <c:ptCount val="6"/>
                  <c:pt idx="0">
                    <c:v>3.1224190675393557</c:v>
                  </c:pt>
                  <c:pt idx="1">
                    <c:v>5.8568171500935264</c:v>
                  </c:pt>
                  <c:pt idx="2">
                    <c:v>5.4689317546516367</c:v>
                  </c:pt>
                  <c:pt idx="3">
                    <c:v>5.505460727421509</c:v>
                  </c:pt>
                  <c:pt idx="4">
                    <c:v>5.8408169694290528</c:v>
                  </c:pt>
                  <c:pt idx="5">
                    <c:v>2.1879890822301498</c:v>
                  </c:pt>
                </c:numCache>
              </c:numRef>
            </c:plus>
            <c:minus>
              <c:numRef>
                <c:f>Antagonists!$AF$136:$AK$136</c:f>
                <c:numCache>
                  <c:formatCode>General</c:formatCode>
                  <c:ptCount val="6"/>
                  <c:pt idx="0">
                    <c:v>3.1224190675393557</c:v>
                  </c:pt>
                  <c:pt idx="1">
                    <c:v>5.8568171500935264</c:v>
                  </c:pt>
                  <c:pt idx="2">
                    <c:v>5.4689317546516367</c:v>
                  </c:pt>
                  <c:pt idx="3">
                    <c:v>5.505460727421509</c:v>
                  </c:pt>
                  <c:pt idx="4">
                    <c:v>5.8408169694290528</c:v>
                  </c:pt>
                  <c:pt idx="5">
                    <c:v>2.1879890822301498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Antagonists!$P$134:$U$134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Antagonists!$AF$135:$AK$135</c:f>
              <c:numCache>
                <c:formatCode>General</c:formatCode>
                <c:ptCount val="6"/>
                <c:pt idx="0">
                  <c:v>18.645</c:v>
                </c:pt>
                <c:pt idx="1">
                  <c:v>45.684999999999988</c:v>
                </c:pt>
                <c:pt idx="2">
                  <c:v>30.803333333333331</c:v>
                </c:pt>
                <c:pt idx="3">
                  <c:v>24.19979166666667</c:v>
                </c:pt>
                <c:pt idx="4">
                  <c:v>25.364999999999995</c:v>
                </c:pt>
                <c:pt idx="5">
                  <c:v>15.432708333333331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1-4515-8E8C-182E79E13944}"/>
            </c:ext>
          </c:extLst>
        </c:ser>
        <c:ser>
          <c:idx val="1"/>
          <c:order val="1"/>
          <c:tx>
            <c:strRef>
              <c:f>Antagonists!$AE$137</c:f>
              <c:strCache>
                <c:ptCount val="1"/>
                <c:pt idx="0">
                  <c:v>vp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Antagonists!$AF$138:$AK$138</c:f>
                <c:numCache>
                  <c:formatCode>General</c:formatCode>
                  <c:ptCount val="6"/>
                  <c:pt idx="0">
                    <c:v>1.7730208963682106</c:v>
                  </c:pt>
                  <c:pt idx="1">
                    <c:v>4.6495478872203844</c:v>
                  </c:pt>
                  <c:pt idx="2">
                    <c:v>3.1256146950995451</c:v>
                  </c:pt>
                  <c:pt idx="3">
                    <c:v>3.1146270212469234</c:v>
                  </c:pt>
                  <c:pt idx="4">
                    <c:v>2.1280242253292045</c:v>
                  </c:pt>
                  <c:pt idx="5">
                    <c:v>2.732237142570304</c:v>
                  </c:pt>
                </c:numCache>
              </c:numRef>
            </c:plus>
            <c:minus>
              <c:numRef>
                <c:f>Antagonists!$AF$138:$AK$138</c:f>
                <c:numCache>
                  <c:formatCode>General</c:formatCode>
                  <c:ptCount val="6"/>
                  <c:pt idx="0">
                    <c:v>1.7730208963682106</c:v>
                  </c:pt>
                  <c:pt idx="1">
                    <c:v>4.6495478872203844</c:v>
                  </c:pt>
                  <c:pt idx="2">
                    <c:v>3.1256146950995451</c:v>
                  </c:pt>
                  <c:pt idx="3">
                    <c:v>3.1146270212469234</c:v>
                  </c:pt>
                  <c:pt idx="4">
                    <c:v>2.1280242253292045</c:v>
                  </c:pt>
                  <c:pt idx="5">
                    <c:v>2.732237142570304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val>
            <c:numRef>
              <c:f>Antagonists!$AF$137:$AK$137</c:f>
              <c:numCache>
                <c:formatCode>General</c:formatCode>
                <c:ptCount val="6"/>
                <c:pt idx="0">
                  <c:v>5.876875000000001</c:v>
                </c:pt>
                <c:pt idx="1">
                  <c:v>24.541666666666668</c:v>
                </c:pt>
                <c:pt idx="2">
                  <c:v>12.986666666666666</c:v>
                </c:pt>
                <c:pt idx="3">
                  <c:v>12.77</c:v>
                </c:pt>
                <c:pt idx="4">
                  <c:v>7.5877083333333335</c:v>
                </c:pt>
                <c:pt idx="5">
                  <c:v>10.008749999999999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1-4515-8E8C-182E79E13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437920"/>
        <c:axId val="6604360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Antagonists!$AE$139</c15:sqref>
                        </c15:formulaRef>
                      </c:ext>
                    </c:extLst>
                    <c:strCache>
                      <c:ptCount val="1"/>
                      <c:pt idx="0">
                        <c:v>wv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Antagonists!$AF$142:$AK$142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1.8620552561043169</c:v>
                        </c:pt>
                        <c:pt idx="1">
                          <c:v>4.7108394931433102</c:v>
                        </c:pt>
                        <c:pt idx="2">
                          <c:v>1.9799989916523815</c:v>
                        </c:pt>
                        <c:pt idx="3">
                          <c:v>6.5120423532190772</c:v>
                        </c:pt>
                        <c:pt idx="4">
                          <c:v>3.8706414684111623</c:v>
                        </c:pt>
                        <c:pt idx="5">
                          <c:v>4.1416149752451172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Antagonists!$AF$142:$AK$142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1.8620552561043169</c:v>
                        </c:pt>
                        <c:pt idx="1">
                          <c:v>4.7108394931433102</c:v>
                        </c:pt>
                        <c:pt idx="2">
                          <c:v>1.9799989916523815</c:v>
                        </c:pt>
                        <c:pt idx="3">
                          <c:v>6.5120423532190772</c:v>
                        </c:pt>
                        <c:pt idx="4">
                          <c:v>3.8706414684111623</c:v>
                        </c:pt>
                        <c:pt idx="5">
                          <c:v>4.1416149752451172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6">
                          <a:lumMod val="40000"/>
                          <a:lumOff val="6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Antagonists!$AF$139:$AK$139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18.993749999999999</c:v>
                      </c:pt>
                      <c:pt idx="1">
                        <c:v>48.957916666666662</c:v>
                      </c:pt>
                      <c:pt idx="2">
                        <c:v>27.138749999999998</c:v>
                      </c:pt>
                      <c:pt idx="3">
                        <c:v>22.357083333333335</c:v>
                      </c:pt>
                      <c:pt idx="4">
                        <c:v>13.509583333333332</c:v>
                      </c:pt>
                      <c:pt idx="5">
                        <c:v>15.359166666666667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D11-4515-8E8C-182E79E1394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Antagonists!$AE$141</c15:sqref>
                        </c15:formulaRef>
                      </c:ext>
                    </c:extLst>
                    <c:strCache>
                      <c:ptCount val="1"/>
                      <c:pt idx="0">
                        <c:v>wp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Antagonists!$AF$140:$AK$140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5.3621613904083238</c:v>
                        </c:pt>
                        <c:pt idx="1">
                          <c:v>6.2588401271404361</c:v>
                        </c:pt>
                        <c:pt idx="2">
                          <c:v>4.5407261995899821</c:v>
                        </c:pt>
                        <c:pt idx="3">
                          <c:v>4.6039585036976423</c:v>
                        </c:pt>
                        <c:pt idx="4">
                          <c:v>3.3465694017773924</c:v>
                        </c:pt>
                        <c:pt idx="5">
                          <c:v>5.005794489611235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Antagonists!$AF$140:$AK$140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5.3621613904083238</c:v>
                        </c:pt>
                        <c:pt idx="1">
                          <c:v>6.2588401271404361</c:v>
                        </c:pt>
                        <c:pt idx="2">
                          <c:v>4.5407261995899821</c:v>
                        </c:pt>
                        <c:pt idx="3">
                          <c:v>4.6039585036976423</c:v>
                        </c:pt>
                        <c:pt idx="4">
                          <c:v>3.3465694017773924</c:v>
                        </c:pt>
                        <c:pt idx="5">
                          <c:v>5.005794489611235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6">
                          <a:lumMod val="7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Antagonists!$AF$141:$AK$141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5.2537500000000001</c:v>
                      </c:pt>
                      <c:pt idx="1">
                        <c:v>27.263333333333335</c:v>
                      </c:pt>
                      <c:pt idx="2">
                        <c:v>9.9020833333333318</c:v>
                      </c:pt>
                      <c:pt idx="3">
                        <c:v>14.685416666666665</c:v>
                      </c:pt>
                      <c:pt idx="4">
                        <c:v>12.480833333333333</c:v>
                      </c:pt>
                      <c:pt idx="5">
                        <c:v>9.8333333333333339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D11-4515-8E8C-182E79E1394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Antagonists!$AE$143</c15:sqref>
                        </c15:formulaRef>
                      </c:ext>
                    </c:extLst>
                    <c:strCache>
                      <c:ptCount val="1"/>
                      <c:pt idx="0">
                        <c:v>mv</c:v>
                      </c:pt>
                    </c:strCache>
                  </c:strRef>
                </c:tx>
                <c:spPr>
                  <a:ln w="25400" cap="rnd">
                    <a:solidFill>
                      <a:schemeClr val="accent5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40000"/>
                        <a:lumOff val="6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Antagonists!$AF$144:$AK$144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5.5271889450179437</c:v>
                        </c:pt>
                        <c:pt idx="1">
                          <c:v>8.2499099261557109</c:v>
                        </c:pt>
                        <c:pt idx="2">
                          <c:v>5.5973878190478645</c:v>
                        </c:pt>
                        <c:pt idx="3">
                          <c:v>3.06747744199413</c:v>
                        </c:pt>
                        <c:pt idx="4">
                          <c:v>7.3730826385065047</c:v>
                        </c:pt>
                        <c:pt idx="5">
                          <c:v>5.0012947827505894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Antagonists!$AF$144:$AK$144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5.5271889450179437</c:v>
                        </c:pt>
                        <c:pt idx="1">
                          <c:v>8.2499099261557109</c:v>
                        </c:pt>
                        <c:pt idx="2">
                          <c:v>5.5973878190478645</c:v>
                        </c:pt>
                        <c:pt idx="3">
                          <c:v>3.06747744199413</c:v>
                        </c:pt>
                        <c:pt idx="4">
                          <c:v>7.3730826385065047</c:v>
                        </c:pt>
                        <c:pt idx="5">
                          <c:v>5.0012947827505894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5">
                          <a:lumMod val="40000"/>
                          <a:lumOff val="6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Antagonists!$AF$143:$AK$143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14.063749999999999</c:v>
                      </c:pt>
                      <c:pt idx="1">
                        <c:v>36.939166666666665</c:v>
                      </c:pt>
                      <c:pt idx="2">
                        <c:v>19.934999999999999</c:v>
                      </c:pt>
                      <c:pt idx="3">
                        <c:v>13.255000000000001</c:v>
                      </c:pt>
                      <c:pt idx="4">
                        <c:v>16.161249999999999</c:v>
                      </c:pt>
                      <c:pt idx="5">
                        <c:v>15.597499999999998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11-4515-8E8C-182E79E1394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Antagonists!$AE$145</c15:sqref>
                        </c15:formulaRef>
                      </c:ext>
                    </c:extLst>
                    <c:strCache>
                      <c:ptCount val="1"/>
                      <c:pt idx="0">
                        <c:v>mp</c:v>
                      </c:pt>
                    </c:strCache>
                  </c:strRef>
                </c:tx>
                <c:spPr>
                  <a:ln w="25400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7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Antagonists!$AF$146:$AK$146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2.2666340979365334</c:v>
                        </c:pt>
                        <c:pt idx="1">
                          <c:v>6.7737936019563536</c:v>
                        </c:pt>
                        <c:pt idx="2">
                          <c:v>8.0122510717714768</c:v>
                        </c:pt>
                        <c:pt idx="3">
                          <c:v>4.591333016030017</c:v>
                        </c:pt>
                        <c:pt idx="4">
                          <c:v>1.9393659921193025</c:v>
                        </c:pt>
                        <c:pt idx="5">
                          <c:v>3.9974898342833116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Antagonists!$AF$146:$AK$146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2.2666340979365334</c:v>
                        </c:pt>
                        <c:pt idx="1">
                          <c:v>6.7737936019563536</c:v>
                        </c:pt>
                        <c:pt idx="2">
                          <c:v>8.0122510717714768</c:v>
                        </c:pt>
                        <c:pt idx="3">
                          <c:v>4.591333016030017</c:v>
                        </c:pt>
                        <c:pt idx="4">
                          <c:v>1.9393659921193025</c:v>
                        </c:pt>
                        <c:pt idx="5">
                          <c:v>3.9974898342833116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5">
                          <a:lumMod val="7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Antagonists!$AF$145:$AK$145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9.7612500000000004</c:v>
                      </c:pt>
                      <c:pt idx="1">
                        <c:v>54.286666666666662</c:v>
                      </c:pt>
                      <c:pt idx="2">
                        <c:v>22.512916666666673</c:v>
                      </c:pt>
                      <c:pt idx="3">
                        <c:v>16.397916666666667</c:v>
                      </c:pt>
                      <c:pt idx="4">
                        <c:v>8.9912500000000009</c:v>
                      </c:pt>
                      <c:pt idx="5">
                        <c:v>12.055416666666668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11-4515-8E8C-182E79E13944}"/>
                  </c:ext>
                </c:extLst>
              </c15:ser>
            </c15:filteredLineSeries>
          </c:ext>
        </c:extLst>
      </c:lineChart>
      <c:catAx>
        <c:axId val="66043792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6000"/>
        <c:crosses val="autoZero"/>
        <c:auto val="1"/>
        <c:lblAlgn val="ctr"/>
        <c:lblOffset val="100"/>
        <c:noMultiLvlLbl val="0"/>
      </c:catAx>
      <c:valAx>
        <c:axId val="660436000"/>
        <c:scaling>
          <c:orientation val="minMax"/>
          <c:max val="70"/>
          <c:min val="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792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noFill/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Antagonists!$AE$135</c:f>
              <c:strCache>
                <c:ptCount val="1"/>
                <c:pt idx="0">
                  <c:v>vv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Antagonists!$AF$136:$AK$136</c:f>
                <c:numCache>
                  <c:formatCode>General</c:formatCode>
                  <c:ptCount val="6"/>
                  <c:pt idx="0">
                    <c:v>3.1224190675393557</c:v>
                  </c:pt>
                  <c:pt idx="1">
                    <c:v>5.8568171500935264</c:v>
                  </c:pt>
                  <c:pt idx="2">
                    <c:v>5.4689317546516367</c:v>
                  </c:pt>
                  <c:pt idx="3">
                    <c:v>5.505460727421509</c:v>
                  </c:pt>
                  <c:pt idx="4">
                    <c:v>5.8408169694290528</c:v>
                  </c:pt>
                  <c:pt idx="5">
                    <c:v>2.1879890822301498</c:v>
                  </c:pt>
                </c:numCache>
              </c:numRef>
            </c:plus>
            <c:minus>
              <c:numRef>
                <c:f>Antagonists!$AF$136:$AK$136</c:f>
                <c:numCache>
                  <c:formatCode>General</c:formatCode>
                  <c:ptCount val="6"/>
                  <c:pt idx="0">
                    <c:v>3.1224190675393557</c:v>
                  </c:pt>
                  <c:pt idx="1">
                    <c:v>5.8568171500935264</c:v>
                  </c:pt>
                  <c:pt idx="2">
                    <c:v>5.4689317546516367</c:v>
                  </c:pt>
                  <c:pt idx="3">
                    <c:v>5.505460727421509</c:v>
                  </c:pt>
                  <c:pt idx="4">
                    <c:v>5.8408169694290528</c:v>
                  </c:pt>
                  <c:pt idx="5">
                    <c:v>2.1879890822301498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Antagonists!$P$134:$U$134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Antagonists!$AF$135:$AK$135</c:f>
              <c:numCache>
                <c:formatCode>General</c:formatCode>
                <c:ptCount val="6"/>
                <c:pt idx="0">
                  <c:v>18.645</c:v>
                </c:pt>
                <c:pt idx="1">
                  <c:v>45.684999999999988</c:v>
                </c:pt>
                <c:pt idx="2">
                  <c:v>30.803333333333331</c:v>
                </c:pt>
                <c:pt idx="3">
                  <c:v>24.19979166666667</c:v>
                </c:pt>
                <c:pt idx="4">
                  <c:v>25.364999999999995</c:v>
                </c:pt>
                <c:pt idx="5">
                  <c:v>15.432708333333331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2-4602-ACDE-2F16CB5E73A0}"/>
            </c:ext>
          </c:extLst>
        </c:ser>
        <c:ser>
          <c:idx val="2"/>
          <c:order val="2"/>
          <c:tx>
            <c:strRef>
              <c:f>Antagonists!$AE$139</c:f>
              <c:strCache>
                <c:ptCount val="1"/>
                <c:pt idx="0">
                  <c:v>wv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Antagonists!$AF$142:$AK$142</c:f>
                <c:numCache>
                  <c:formatCode>General</c:formatCode>
                  <c:ptCount val="6"/>
                  <c:pt idx="0">
                    <c:v>1.8620552561043169</c:v>
                  </c:pt>
                  <c:pt idx="1">
                    <c:v>4.7108394931433102</c:v>
                  </c:pt>
                  <c:pt idx="2">
                    <c:v>1.9799989916523815</c:v>
                  </c:pt>
                  <c:pt idx="3">
                    <c:v>6.5120423532190772</c:v>
                  </c:pt>
                  <c:pt idx="4">
                    <c:v>3.8706414684111623</c:v>
                  </c:pt>
                  <c:pt idx="5">
                    <c:v>4.1416149752451172</c:v>
                  </c:pt>
                </c:numCache>
              </c:numRef>
            </c:plus>
            <c:minus>
              <c:numRef>
                <c:f>Antagonists!$AF$142:$AK$142</c:f>
                <c:numCache>
                  <c:formatCode>General</c:formatCode>
                  <c:ptCount val="6"/>
                  <c:pt idx="0">
                    <c:v>1.8620552561043169</c:v>
                  </c:pt>
                  <c:pt idx="1">
                    <c:v>4.7108394931433102</c:v>
                  </c:pt>
                  <c:pt idx="2">
                    <c:v>1.9799989916523815</c:v>
                  </c:pt>
                  <c:pt idx="3">
                    <c:v>6.5120423532190772</c:v>
                  </c:pt>
                  <c:pt idx="4">
                    <c:v>3.8706414684111623</c:v>
                  </c:pt>
                  <c:pt idx="5">
                    <c:v>4.1416149752451172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C000"/>
                </a:solidFill>
                <a:round/>
              </a:ln>
              <a:effectLst/>
            </c:spPr>
          </c:errBars>
          <c:val>
            <c:numRef>
              <c:f>Antagonists!$AF$139:$AK$139</c:f>
              <c:numCache>
                <c:formatCode>General</c:formatCode>
                <c:ptCount val="6"/>
                <c:pt idx="0">
                  <c:v>18.993749999999999</c:v>
                </c:pt>
                <c:pt idx="1">
                  <c:v>48.957916666666662</c:v>
                </c:pt>
                <c:pt idx="2">
                  <c:v>27.138749999999998</c:v>
                </c:pt>
                <c:pt idx="3">
                  <c:v>22.357083333333335</c:v>
                </c:pt>
                <c:pt idx="4">
                  <c:v>13.509583333333332</c:v>
                </c:pt>
                <c:pt idx="5">
                  <c:v>15.359166666666667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2-4602-ACDE-2F16CB5E73A0}"/>
            </c:ext>
          </c:extLst>
        </c:ser>
        <c:ser>
          <c:idx val="3"/>
          <c:order val="3"/>
          <c:tx>
            <c:strRef>
              <c:f>Antagonists!$AE$141</c:f>
              <c:strCache>
                <c:ptCount val="1"/>
                <c:pt idx="0">
                  <c:v>wp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Antagonists!$AF$140:$AK$140</c:f>
                <c:numCache>
                  <c:formatCode>General</c:formatCode>
                  <c:ptCount val="6"/>
                  <c:pt idx="0">
                    <c:v>5.3621613904083238</c:v>
                  </c:pt>
                  <c:pt idx="1">
                    <c:v>6.2588401271404361</c:v>
                  </c:pt>
                  <c:pt idx="2">
                    <c:v>4.5407261995899821</c:v>
                  </c:pt>
                  <c:pt idx="3">
                    <c:v>4.6039585036976423</c:v>
                  </c:pt>
                  <c:pt idx="4">
                    <c:v>3.3465694017773924</c:v>
                  </c:pt>
                  <c:pt idx="5">
                    <c:v>5.005794489611235</c:v>
                  </c:pt>
                </c:numCache>
              </c:numRef>
            </c:plus>
            <c:minus>
              <c:numRef>
                <c:f>Antagonists!$AF$140:$AK$140</c:f>
                <c:numCache>
                  <c:formatCode>General</c:formatCode>
                  <c:ptCount val="6"/>
                  <c:pt idx="0">
                    <c:v>5.3621613904083238</c:v>
                  </c:pt>
                  <c:pt idx="1">
                    <c:v>6.2588401271404361</c:v>
                  </c:pt>
                  <c:pt idx="2">
                    <c:v>4.5407261995899821</c:v>
                  </c:pt>
                  <c:pt idx="3">
                    <c:v>4.6039585036976423</c:v>
                  </c:pt>
                  <c:pt idx="4">
                    <c:v>3.3465694017773924</c:v>
                  </c:pt>
                  <c:pt idx="5">
                    <c:v>5.005794489611235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Antagonists!$AF$141:$AK$141</c:f>
              <c:numCache>
                <c:formatCode>General</c:formatCode>
                <c:ptCount val="6"/>
                <c:pt idx="0">
                  <c:v>5.2537500000000001</c:v>
                </c:pt>
                <c:pt idx="1">
                  <c:v>27.263333333333335</c:v>
                </c:pt>
                <c:pt idx="2">
                  <c:v>9.9020833333333318</c:v>
                </c:pt>
                <c:pt idx="3">
                  <c:v>14.685416666666665</c:v>
                </c:pt>
                <c:pt idx="4">
                  <c:v>12.480833333333333</c:v>
                </c:pt>
                <c:pt idx="5">
                  <c:v>9.8333333333333339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82-4602-ACDE-2F16CB5E7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437920"/>
        <c:axId val="6604360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Antagonists!$AE$137</c15:sqref>
                        </c15:formulaRef>
                      </c:ext>
                    </c:extLst>
                    <c:strCache>
                      <c:ptCount val="1"/>
                      <c:pt idx="0">
                        <c:v>vp</c:v>
                      </c:pt>
                    </c:strCache>
                  </c:strRef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rgbClr val="FF0000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Antagonists!$AF$138:$AK$138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1.7730208963682106</c:v>
                        </c:pt>
                        <c:pt idx="1">
                          <c:v>4.6495478872203844</c:v>
                        </c:pt>
                        <c:pt idx="2">
                          <c:v>3.1256146950995451</c:v>
                        </c:pt>
                        <c:pt idx="3">
                          <c:v>3.1146270212469234</c:v>
                        </c:pt>
                        <c:pt idx="4">
                          <c:v>2.1280242253292045</c:v>
                        </c:pt>
                        <c:pt idx="5">
                          <c:v>2.732237142570304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Antagonists!$AF$138:$AK$138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1.7730208963682106</c:v>
                        </c:pt>
                        <c:pt idx="1">
                          <c:v>4.6495478872203844</c:v>
                        </c:pt>
                        <c:pt idx="2">
                          <c:v>3.1256146950995451</c:v>
                        </c:pt>
                        <c:pt idx="3">
                          <c:v>3.1146270212469234</c:v>
                        </c:pt>
                        <c:pt idx="4">
                          <c:v>2.1280242253292045</c:v>
                        </c:pt>
                        <c:pt idx="5">
                          <c:v>2.732237142570304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rgbClr val="FF0000"/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Antagonists!$AF$137:$AK$137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5.876875000000001</c:v>
                      </c:pt>
                      <c:pt idx="1">
                        <c:v>24.541666666666668</c:v>
                      </c:pt>
                      <c:pt idx="2">
                        <c:v>12.986666666666666</c:v>
                      </c:pt>
                      <c:pt idx="3">
                        <c:v>12.77</c:v>
                      </c:pt>
                      <c:pt idx="4">
                        <c:v>7.5877083333333335</c:v>
                      </c:pt>
                      <c:pt idx="5">
                        <c:v>10.008749999999999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382-4602-ACDE-2F16CB5E73A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Antagonists!$AE$143</c15:sqref>
                        </c15:formulaRef>
                      </c:ext>
                    </c:extLst>
                    <c:strCache>
                      <c:ptCount val="1"/>
                      <c:pt idx="0">
                        <c:v>mv</c:v>
                      </c:pt>
                    </c:strCache>
                  </c:strRef>
                </c:tx>
                <c:spPr>
                  <a:ln w="25400" cap="rnd">
                    <a:solidFill>
                      <a:schemeClr val="accent5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40000"/>
                        <a:lumOff val="6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Antagonists!$AF$144:$AK$144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5.5271889450179437</c:v>
                        </c:pt>
                        <c:pt idx="1">
                          <c:v>8.2499099261557109</c:v>
                        </c:pt>
                        <c:pt idx="2">
                          <c:v>5.5973878190478645</c:v>
                        </c:pt>
                        <c:pt idx="3">
                          <c:v>3.06747744199413</c:v>
                        </c:pt>
                        <c:pt idx="4">
                          <c:v>7.3730826385065047</c:v>
                        </c:pt>
                        <c:pt idx="5">
                          <c:v>5.0012947827505894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Antagonists!$AF$144:$AK$144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5.5271889450179437</c:v>
                        </c:pt>
                        <c:pt idx="1">
                          <c:v>8.2499099261557109</c:v>
                        </c:pt>
                        <c:pt idx="2">
                          <c:v>5.5973878190478645</c:v>
                        </c:pt>
                        <c:pt idx="3">
                          <c:v>3.06747744199413</c:v>
                        </c:pt>
                        <c:pt idx="4">
                          <c:v>7.3730826385065047</c:v>
                        </c:pt>
                        <c:pt idx="5">
                          <c:v>5.0012947827505894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5">
                          <a:lumMod val="40000"/>
                          <a:lumOff val="6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Antagonists!$AF$143:$AK$143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14.063749999999999</c:v>
                      </c:pt>
                      <c:pt idx="1">
                        <c:v>36.939166666666665</c:v>
                      </c:pt>
                      <c:pt idx="2">
                        <c:v>19.934999999999999</c:v>
                      </c:pt>
                      <c:pt idx="3">
                        <c:v>13.255000000000001</c:v>
                      </c:pt>
                      <c:pt idx="4">
                        <c:v>16.161249999999999</c:v>
                      </c:pt>
                      <c:pt idx="5">
                        <c:v>15.597499999999998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382-4602-ACDE-2F16CB5E73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Antagonists!$AE$145</c15:sqref>
                        </c15:formulaRef>
                      </c:ext>
                    </c:extLst>
                    <c:strCache>
                      <c:ptCount val="1"/>
                      <c:pt idx="0">
                        <c:v>mp</c:v>
                      </c:pt>
                    </c:strCache>
                  </c:strRef>
                </c:tx>
                <c:spPr>
                  <a:ln w="25400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7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Antagonists!$AF$146:$AK$146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2.2666340979365334</c:v>
                        </c:pt>
                        <c:pt idx="1">
                          <c:v>6.7737936019563536</c:v>
                        </c:pt>
                        <c:pt idx="2">
                          <c:v>8.0122510717714768</c:v>
                        </c:pt>
                        <c:pt idx="3">
                          <c:v>4.591333016030017</c:v>
                        </c:pt>
                        <c:pt idx="4">
                          <c:v>1.9393659921193025</c:v>
                        </c:pt>
                        <c:pt idx="5">
                          <c:v>3.9974898342833116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Antagonists!$AF$146:$AK$146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2.2666340979365334</c:v>
                        </c:pt>
                        <c:pt idx="1">
                          <c:v>6.7737936019563536</c:v>
                        </c:pt>
                        <c:pt idx="2">
                          <c:v>8.0122510717714768</c:v>
                        </c:pt>
                        <c:pt idx="3">
                          <c:v>4.591333016030017</c:v>
                        </c:pt>
                        <c:pt idx="4">
                          <c:v>1.9393659921193025</c:v>
                        </c:pt>
                        <c:pt idx="5">
                          <c:v>3.9974898342833116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5">
                          <a:lumMod val="7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Antagonists!$AF$145:$AK$145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9.7612500000000004</c:v>
                      </c:pt>
                      <c:pt idx="1">
                        <c:v>54.286666666666662</c:v>
                      </c:pt>
                      <c:pt idx="2">
                        <c:v>22.512916666666673</c:v>
                      </c:pt>
                      <c:pt idx="3">
                        <c:v>16.397916666666667</c:v>
                      </c:pt>
                      <c:pt idx="4">
                        <c:v>8.9912500000000009</c:v>
                      </c:pt>
                      <c:pt idx="5">
                        <c:v>12.055416666666668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82-4602-ACDE-2F16CB5E73A0}"/>
                  </c:ext>
                </c:extLst>
              </c15:ser>
            </c15:filteredLineSeries>
          </c:ext>
        </c:extLst>
      </c:lineChart>
      <c:catAx>
        <c:axId val="66043792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6000"/>
        <c:crosses val="autoZero"/>
        <c:auto val="1"/>
        <c:lblAlgn val="ctr"/>
        <c:lblOffset val="100"/>
        <c:noMultiLvlLbl val="0"/>
      </c:catAx>
      <c:valAx>
        <c:axId val="660436000"/>
        <c:scaling>
          <c:orientation val="minMax"/>
          <c:max val="70"/>
          <c:min val="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792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noFill/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Antagonists!$AE$135</c:f>
              <c:strCache>
                <c:ptCount val="1"/>
                <c:pt idx="0">
                  <c:v>vv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Antagonists!$AF$136:$AK$136</c:f>
                <c:numCache>
                  <c:formatCode>General</c:formatCode>
                  <c:ptCount val="6"/>
                  <c:pt idx="0">
                    <c:v>3.1224190675393557</c:v>
                  </c:pt>
                  <c:pt idx="1">
                    <c:v>5.8568171500935264</c:v>
                  </c:pt>
                  <c:pt idx="2">
                    <c:v>5.4689317546516367</c:v>
                  </c:pt>
                  <c:pt idx="3">
                    <c:v>5.505460727421509</c:v>
                  </c:pt>
                  <c:pt idx="4">
                    <c:v>5.8408169694290528</c:v>
                  </c:pt>
                  <c:pt idx="5">
                    <c:v>2.1879890822301498</c:v>
                  </c:pt>
                </c:numCache>
              </c:numRef>
            </c:plus>
            <c:minus>
              <c:numRef>
                <c:f>Antagonists!$AF$136:$AK$136</c:f>
                <c:numCache>
                  <c:formatCode>General</c:formatCode>
                  <c:ptCount val="6"/>
                  <c:pt idx="0">
                    <c:v>3.1224190675393557</c:v>
                  </c:pt>
                  <c:pt idx="1">
                    <c:v>5.8568171500935264</c:v>
                  </c:pt>
                  <c:pt idx="2">
                    <c:v>5.4689317546516367</c:v>
                  </c:pt>
                  <c:pt idx="3">
                    <c:v>5.505460727421509</c:v>
                  </c:pt>
                  <c:pt idx="4">
                    <c:v>5.8408169694290528</c:v>
                  </c:pt>
                  <c:pt idx="5">
                    <c:v>2.1879890822301498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Antagonists!$P$134:$U$134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Antagonists!$AF$135:$AK$135</c:f>
              <c:numCache>
                <c:formatCode>General</c:formatCode>
                <c:ptCount val="6"/>
                <c:pt idx="0">
                  <c:v>18.645</c:v>
                </c:pt>
                <c:pt idx="1">
                  <c:v>45.684999999999988</c:v>
                </c:pt>
                <c:pt idx="2">
                  <c:v>30.803333333333331</c:v>
                </c:pt>
                <c:pt idx="3">
                  <c:v>24.19979166666667</c:v>
                </c:pt>
                <c:pt idx="4">
                  <c:v>25.364999999999995</c:v>
                </c:pt>
                <c:pt idx="5">
                  <c:v>15.432708333333331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B-48A6-BE2C-5F412AA7D9DF}"/>
            </c:ext>
          </c:extLst>
        </c:ser>
        <c:ser>
          <c:idx val="4"/>
          <c:order val="4"/>
          <c:tx>
            <c:strRef>
              <c:f>Antagonists!$AE$143</c:f>
              <c:strCache>
                <c:ptCount val="1"/>
                <c:pt idx="0">
                  <c:v>mv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Antagonists!$AF$144:$AK$144</c:f>
                <c:numCache>
                  <c:formatCode>General</c:formatCode>
                  <c:ptCount val="6"/>
                  <c:pt idx="0">
                    <c:v>5.5271889450179437</c:v>
                  </c:pt>
                  <c:pt idx="1">
                    <c:v>8.2499099261557109</c:v>
                  </c:pt>
                  <c:pt idx="2">
                    <c:v>5.5973878190478645</c:v>
                  </c:pt>
                  <c:pt idx="3">
                    <c:v>3.06747744199413</c:v>
                  </c:pt>
                  <c:pt idx="4">
                    <c:v>7.3730826385065047</c:v>
                  </c:pt>
                  <c:pt idx="5">
                    <c:v>5.0012947827505894</c:v>
                  </c:pt>
                </c:numCache>
              </c:numRef>
            </c:plus>
            <c:minus>
              <c:numRef>
                <c:f>Antagonists!$AF$144:$AK$144</c:f>
                <c:numCache>
                  <c:formatCode>General</c:formatCode>
                  <c:ptCount val="6"/>
                  <c:pt idx="0">
                    <c:v>5.5271889450179437</c:v>
                  </c:pt>
                  <c:pt idx="1">
                    <c:v>8.2499099261557109</c:v>
                  </c:pt>
                  <c:pt idx="2">
                    <c:v>5.5973878190478645</c:v>
                  </c:pt>
                  <c:pt idx="3">
                    <c:v>3.06747744199413</c:v>
                  </c:pt>
                  <c:pt idx="4">
                    <c:v>7.3730826385065047</c:v>
                  </c:pt>
                  <c:pt idx="5">
                    <c:v>5.0012947827505894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val>
            <c:numRef>
              <c:f>Antagonists!$AF$143:$AK$143</c:f>
              <c:numCache>
                <c:formatCode>General</c:formatCode>
                <c:ptCount val="6"/>
                <c:pt idx="0">
                  <c:v>14.063749999999999</c:v>
                </c:pt>
                <c:pt idx="1">
                  <c:v>36.939166666666665</c:v>
                </c:pt>
                <c:pt idx="2">
                  <c:v>19.934999999999999</c:v>
                </c:pt>
                <c:pt idx="3">
                  <c:v>13.255000000000001</c:v>
                </c:pt>
                <c:pt idx="4">
                  <c:v>16.161249999999999</c:v>
                </c:pt>
                <c:pt idx="5">
                  <c:v>15.597499999999998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B-48A6-BE2C-5F412AA7D9DF}"/>
            </c:ext>
          </c:extLst>
        </c:ser>
        <c:ser>
          <c:idx val="5"/>
          <c:order val="5"/>
          <c:tx>
            <c:strRef>
              <c:f>Antagonists!$AE$145</c:f>
              <c:strCache>
                <c:ptCount val="1"/>
                <c:pt idx="0">
                  <c:v>mp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Antagonists!$AF$146:$AK$146</c:f>
                <c:numCache>
                  <c:formatCode>General</c:formatCode>
                  <c:ptCount val="6"/>
                  <c:pt idx="0">
                    <c:v>2.2666340979365334</c:v>
                  </c:pt>
                  <c:pt idx="1">
                    <c:v>6.7737936019563536</c:v>
                  </c:pt>
                  <c:pt idx="2">
                    <c:v>8.0122510717714768</c:v>
                  </c:pt>
                  <c:pt idx="3">
                    <c:v>4.591333016030017</c:v>
                  </c:pt>
                  <c:pt idx="4">
                    <c:v>1.9393659921193025</c:v>
                  </c:pt>
                  <c:pt idx="5">
                    <c:v>3.9974898342833116</c:v>
                  </c:pt>
                </c:numCache>
              </c:numRef>
            </c:plus>
            <c:minus>
              <c:numRef>
                <c:f>Antagonists!$AF$146:$AK$146</c:f>
                <c:numCache>
                  <c:formatCode>General</c:formatCode>
                  <c:ptCount val="6"/>
                  <c:pt idx="0">
                    <c:v>2.2666340979365334</c:v>
                  </c:pt>
                  <c:pt idx="1">
                    <c:v>6.7737936019563536</c:v>
                  </c:pt>
                  <c:pt idx="2">
                    <c:v>8.0122510717714768</c:v>
                  </c:pt>
                  <c:pt idx="3">
                    <c:v>4.591333016030017</c:v>
                  </c:pt>
                  <c:pt idx="4">
                    <c:v>1.9393659921193025</c:v>
                  </c:pt>
                  <c:pt idx="5">
                    <c:v>3.9974898342833116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val>
            <c:numRef>
              <c:f>Antagonists!$AF$145:$AK$145</c:f>
              <c:numCache>
                <c:formatCode>General</c:formatCode>
                <c:ptCount val="6"/>
                <c:pt idx="0">
                  <c:v>9.7612500000000004</c:v>
                </c:pt>
                <c:pt idx="1">
                  <c:v>54.286666666666662</c:v>
                </c:pt>
                <c:pt idx="2">
                  <c:v>22.512916666666673</c:v>
                </c:pt>
                <c:pt idx="3">
                  <c:v>16.397916666666667</c:v>
                </c:pt>
                <c:pt idx="4">
                  <c:v>8.9912500000000009</c:v>
                </c:pt>
                <c:pt idx="5">
                  <c:v>12.055416666666668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B-48A6-BE2C-5F412AA7D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437920"/>
        <c:axId val="6604360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Antagonists!$AE$137</c15:sqref>
                        </c15:formulaRef>
                      </c:ext>
                    </c:extLst>
                    <c:strCache>
                      <c:ptCount val="1"/>
                      <c:pt idx="0">
                        <c:v>vp</c:v>
                      </c:pt>
                    </c:strCache>
                  </c:strRef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rgbClr val="FF0000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Antagonists!$AF$138:$AK$138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1.7730208963682106</c:v>
                        </c:pt>
                        <c:pt idx="1">
                          <c:v>4.6495478872203844</c:v>
                        </c:pt>
                        <c:pt idx="2">
                          <c:v>3.1256146950995451</c:v>
                        </c:pt>
                        <c:pt idx="3">
                          <c:v>3.1146270212469234</c:v>
                        </c:pt>
                        <c:pt idx="4">
                          <c:v>2.1280242253292045</c:v>
                        </c:pt>
                        <c:pt idx="5">
                          <c:v>2.732237142570304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Antagonists!$AF$138:$AK$138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1.7730208963682106</c:v>
                        </c:pt>
                        <c:pt idx="1">
                          <c:v>4.6495478872203844</c:v>
                        </c:pt>
                        <c:pt idx="2">
                          <c:v>3.1256146950995451</c:v>
                        </c:pt>
                        <c:pt idx="3">
                          <c:v>3.1146270212469234</c:v>
                        </c:pt>
                        <c:pt idx="4">
                          <c:v>2.1280242253292045</c:v>
                        </c:pt>
                        <c:pt idx="5">
                          <c:v>2.732237142570304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rgbClr val="FF0000"/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Antagonists!$AF$137:$AK$137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5.876875000000001</c:v>
                      </c:pt>
                      <c:pt idx="1">
                        <c:v>24.541666666666668</c:v>
                      </c:pt>
                      <c:pt idx="2">
                        <c:v>12.986666666666666</c:v>
                      </c:pt>
                      <c:pt idx="3">
                        <c:v>12.77</c:v>
                      </c:pt>
                      <c:pt idx="4">
                        <c:v>7.5877083333333335</c:v>
                      </c:pt>
                      <c:pt idx="5">
                        <c:v>10.008749999999999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C7B-48A6-BE2C-5F412AA7D9D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Antagonists!$AE$139</c15:sqref>
                        </c15:formulaRef>
                      </c:ext>
                    </c:extLst>
                    <c:strCache>
                      <c:ptCount val="1"/>
                      <c:pt idx="0">
                        <c:v>wv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Antagonists!$AF$142:$AK$142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1.8620552561043169</c:v>
                        </c:pt>
                        <c:pt idx="1">
                          <c:v>4.7108394931433102</c:v>
                        </c:pt>
                        <c:pt idx="2">
                          <c:v>1.9799989916523815</c:v>
                        </c:pt>
                        <c:pt idx="3">
                          <c:v>6.5120423532190772</c:v>
                        </c:pt>
                        <c:pt idx="4">
                          <c:v>3.8706414684111623</c:v>
                        </c:pt>
                        <c:pt idx="5">
                          <c:v>4.1416149752451172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Antagonists!$AF$142:$AK$142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1.8620552561043169</c:v>
                        </c:pt>
                        <c:pt idx="1">
                          <c:v>4.7108394931433102</c:v>
                        </c:pt>
                        <c:pt idx="2">
                          <c:v>1.9799989916523815</c:v>
                        </c:pt>
                        <c:pt idx="3">
                          <c:v>6.5120423532190772</c:v>
                        </c:pt>
                        <c:pt idx="4">
                          <c:v>3.8706414684111623</c:v>
                        </c:pt>
                        <c:pt idx="5">
                          <c:v>4.1416149752451172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6">
                          <a:lumMod val="40000"/>
                          <a:lumOff val="6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Antagonists!$AF$139:$AK$139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18.993749999999999</c:v>
                      </c:pt>
                      <c:pt idx="1">
                        <c:v>48.957916666666662</c:v>
                      </c:pt>
                      <c:pt idx="2">
                        <c:v>27.138749999999998</c:v>
                      </c:pt>
                      <c:pt idx="3">
                        <c:v>22.357083333333335</c:v>
                      </c:pt>
                      <c:pt idx="4">
                        <c:v>13.509583333333332</c:v>
                      </c:pt>
                      <c:pt idx="5">
                        <c:v>15.359166666666667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C7B-48A6-BE2C-5F412AA7D9D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Antagonists!$AE$141</c15:sqref>
                        </c15:formulaRef>
                      </c:ext>
                    </c:extLst>
                    <c:strCache>
                      <c:ptCount val="1"/>
                      <c:pt idx="0">
                        <c:v>wp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Antagonists!$AF$140:$AK$140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5.3621613904083238</c:v>
                        </c:pt>
                        <c:pt idx="1">
                          <c:v>6.2588401271404361</c:v>
                        </c:pt>
                        <c:pt idx="2">
                          <c:v>4.5407261995899821</c:v>
                        </c:pt>
                        <c:pt idx="3">
                          <c:v>4.6039585036976423</c:v>
                        </c:pt>
                        <c:pt idx="4">
                          <c:v>3.3465694017773924</c:v>
                        </c:pt>
                        <c:pt idx="5">
                          <c:v>5.005794489611235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Antagonists!$AF$140:$AK$140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5.3621613904083238</c:v>
                        </c:pt>
                        <c:pt idx="1">
                          <c:v>6.2588401271404361</c:v>
                        </c:pt>
                        <c:pt idx="2">
                          <c:v>4.5407261995899821</c:v>
                        </c:pt>
                        <c:pt idx="3">
                          <c:v>4.6039585036976423</c:v>
                        </c:pt>
                        <c:pt idx="4">
                          <c:v>3.3465694017773924</c:v>
                        </c:pt>
                        <c:pt idx="5">
                          <c:v>5.005794489611235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6">
                          <a:lumMod val="7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Antagonists!$AF$141:$AK$141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5.2537500000000001</c:v>
                      </c:pt>
                      <c:pt idx="1">
                        <c:v>27.263333333333335</c:v>
                      </c:pt>
                      <c:pt idx="2">
                        <c:v>9.9020833333333318</c:v>
                      </c:pt>
                      <c:pt idx="3">
                        <c:v>14.685416666666665</c:v>
                      </c:pt>
                      <c:pt idx="4">
                        <c:v>12.480833333333333</c:v>
                      </c:pt>
                      <c:pt idx="5">
                        <c:v>9.8333333333333339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C7B-48A6-BE2C-5F412AA7D9DF}"/>
                  </c:ext>
                </c:extLst>
              </c15:ser>
            </c15:filteredLineSeries>
          </c:ext>
        </c:extLst>
      </c:lineChart>
      <c:catAx>
        <c:axId val="66043792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6000"/>
        <c:crosses val="autoZero"/>
        <c:auto val="1"/>
        <c:lblAlgn val="ctr"/>
        <c:lblOffset val="100"/>
        <c:noMultiLvlLbl val="0"/>
      </c:catAx>
      <c:valAx>
        <c:axId val="660436000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792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noFill/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Antagonists!$AU$135</c:f>
              <c:strCache>
                <c:ptCount val="1"/>
                <c:pt idx="0">
                  <c:v>vv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Antagonists!$AV$136:$BA$136</c:f>
                <c:numCache>
                  <c:formatCode>General</c:formatCode>
                  <c:ptCount val="6"/>
                  <c:pt idx="0">
                    <c:v>3.6526499762444153</c:v>
                  </c:pt>
                  <c:pt idx="1">
                    <c:v>4.8959297579156988</c:v>
                  </c:pt>
                  <c:pt idx="2">
                    <c:v>5.2328721662407895</c:v>
                  </c:pt>
                  <c:pt idx="3">
                    <c:v>3.2965644535152894</c:v>
                  </c:pt>
                  <c:pt idx="4">
                    <c:v>4.1944110410737609</c:v>
                  </c:pt>
                  <c:pt idx="5">
                    <c:v>4.2075662653504127</c:v>
                  </c:pt>
                </c:numCache>
              </c:numRef>
            </c:plus>
            <c:minus>
              <c:numRef>
                <c:f>Antagonists!$AV$136:$BA$136</c:f>
                <c:numCache>
                  <c:formatCode>General</c:formatCode>
                  <c:ptCount val="6"/>
                  <c:pt idx="0">
                    <c:v>3.6526499762444153</c:v>
                  </c:pt>
                  <c:pt idx="1">
                    <c:v>4.8959297579156988</c:v>
                  </c:pt>
                  <c:pt idx="2">
                    <c:v>5.2328721662407895</c:v>
                  </c:pt>
                  <c:pt idx="3">
                    <c:v>3.2965644535152894</c:v>
                  </c:pt>
                  <c:pt idx="4">
                    <c:v>4.1944110410737609</c:v>
                  </c:pt>
                  <c:pt idx="5">
                    <c:v>4.2075662653504127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Antagonists!$P$134:$U$134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Antagonists!$AV$135:$BA$135</c:f>
              <c:numCache>
                <c:formatCode>General</c:formatCode>
                <c:ptCount val="6"/>
                <c:pt idx="0">
                  <c:v>15.558125000000002</c:v>
                </c:pt>
                <c:pt idx="1">
                  <c:v>48.835833333333333</c:v>
                </c:pt>
                <c:pt idx="2">
                  <c:v>27.298541666666669</c:v>
                </c:pt>
                <c:pt idx="3">
                  <c:v>14.645625000000004</c:v>
                </c:pt>
                <c:pt idx="4">
                  <c:v>15.386666666666668</c:v>
                </c:pt>
                <c:pt idx="5">
                  <c:v>14.89625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1-4DE0-B0A4-B35C27F826AA}"/>
            </c:ext>
          </c:extLst>
        </c:ser>
        <c:ser>
          <c:idx val="1"/>
          <c:order val="1"/>
          <c:tx>
            <c:strRef>
              <c:f>Antagonists!$AU$137</c:f>
              <c:strCache>
                <c:ptCount val="1"/>
                <c:pt idx="0">
                  <c:v>vp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Antagonists!$AV$138:$BA$138</c:f>
                <c:numCache>
                  <c:formatCode>General</c:formatCode>
                  <c:ptCount val="6"/>
                  <c:pt idx="0">
                    <c:v>1.1450145104611844</c:v>
                  </c:pt>
                  <c:pt idx="1">
                    <c:v>4.1299665821780467</c:v>
                  </c:pt>
                  <c:pt idx="2">
                    <c:v>3.9276017205012339</c:v>
                  </c:pt>
                  <c:pt idx="3">
                    <c:v>3.35416024153974</c:v>
                  </c:pt>
                  <c:pt idx="4">
                    <c:v>2.6679292410379221</c:v>
                  </c:pt>
                  <c:pt idx="5">
                    <c:v>1.7859260285672214</c:v>
                  </c:pt>
                </c:numCache>
              </c:numRef>
            </c:plus>
            <c:minus>
              <c:numRef>
                <c:f>Antagonists!$AV$138:$BA$138</c:f>
                <c:numCache>
                  <c:formatCode>General</c:formatCode>
                  <c:ptCount val="6"/>
                  <c:pt idx="0">
                    <c:v>1.1450145104611844</c:v>
                  </c:pt>
                  <c:pt idx="1">
                    <c:v>4.1299665821780467</c:v>
                  </c:pt>
                  <c:pt idx="2">
                    <c:v>3.9276017205012339</c:v>
                  </c:pt>
                  <c:pt idx="3">
                    <c:v>3.35416024153974</c:v>
                  </c:pt>
                  <c:pt idx="4">
                    <c:v>2.6679292410379221</c:v>
                  </c:pt>
                  <c:pt idx="5">
                    <c:v>1.7859260285672214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val>
            <c:numRef>
              <c:f>Antagonists!$AV$137:$BA$137</c:f>
              <c:numCache>
                <c:formatCode>General</c:formatCode>
                <c:ptCount val="6"/>
                <c:pt idx="0">
                  <c:v>4.8712500000000007</c:v>
                </c:pt>
                <c:pt idx="1">
                  <c:v>27.805416666666666</c:v>
                </c:pt>
                <c:pt idx="2">
                  <c:v>18.938124999999999</c:v>
                </c:pt>
                <c:pt idx="3">
                  <c:v>12.861666666666666</c:v>
                </c:pt>
                <c:pt idx="4">
                  <c:v>13.314166666666667</c:v>
                </c:pt>
                <c:pt idx="5">
                  <c:v>9.3127083333333349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1-4DE0-B0A4-B35C27F8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437920"/>
        <c:axId val="6604360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Antagonists!$AU$139</c15:sqref>
                        </c15:formulaRef>
                      </c:ext>
                    </c:extLst>
                    <c:strCache>
                      <c:ptCount val="1"/>
                      <c:pt idx="0">
                        <c:v>wv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Antagonists!$AV$140:$BA$140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3.5786517001618665</c:v>
                        </c:pt>
                        <c:pt idx="1">
                          <c:v>4.7875186911649719</c:v>
                        </c:pt>
                        <c:pt idx="2">
                          <c:v>3.3276549811558134</c:v>
                        </c:pt>
                        <c:pt idx="3">
                          <c:v>4.4194366173620985</c:v>
                        </c:pt>
                        <c:pt idx="4">
                          <c:v>6.2792421611254632</c:v>
                        </c:pt>
                        <c:pt idx="5">
                          <c:v>6.4680006735693576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Antagonists!$AV$140:$BA$140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3.5786517001618665</c:v>
                        </c:pt>
                        <c:pt idx="1">
                          <c:v>4.7875186911649719</c:v>
                        </c:pt>
                        <c:pt idx="2">
                          <c:v>3.3276549811558134</c:v>
                        </c:pt>
                        <c:pt idx="3">
                          <c:v>4.4194366173620985</c:v>
                        </c:pt>
                        <c:pt idx="4">
                          <c:v>6.2792421611254632</c:v>
                        </c:pt>
                        <c:pt idx="5">
                          <c:v>6.4680006735693576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6">
                          <a:lumMod val="40000"/>
                          <a:lumOff val="6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Antagonists!$AV$139:$BA$139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10.798750000000002</c:v>
                      </c:pt>
                      <c:pt idx="1">
                        <c:v>44.384166666666673</c:v>
                      </c:pt>
                      <c:pt idx="2">
                        <c:v>18.245416666666667</c:v>
                      </c:pt>
                      <c:pt idx="3">
                        <c:v>15.879583333333333</c:v>
                      </c:pt>
                      <c:pt idx="4">
                        <c:v>17.254583333333329</c:v>
                      </c:pt>
                      <c:pt idx="5">
                        <c:v>13.610416666666666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11-4DE0-B0A4-B35C27F826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Antagonists!$AU$141</c15:sqref>
                        </c15:formulaRef>
                      </c:ext>
                    </c:extLst>
                    <c:strCache>
                      <c:ptCount val="1"/>
                      <c:pt idx="0">
                        <c:v>wp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Antagonists!$AV$142:$BA$142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1.7101262876299101</c:v>
                        </c:pt>
                        <c:pt idx="1">
                          <c:v>7.4513036837389519</c:v>
                        </c:pt>
                        <c:pt idx="2">
                          <c:v>5.5809236604499306</c:v>
                        </c:pt>
                        <c:pt idx="3">
                          <c:v>3.2017574384147935</c:v>
                        </c:pt>
                        <c:pt idx="4">
                          <c:v>2.8387708328200505</c:v>
                        </c:pt>
                        <c:pt idx="5">
                          <c:v>3.4526188839398548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Antagonists!$AV$142:$BA$142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1.7101262876299101</c:v>
                        </c:pt>
                        <c:pt idx="1">
                          <c:v>7.4513036837389519</c:v>
                        </c:pt>
                        <c:pt idx="2">
                          <c:v>5.5809236604499306</c:v>
                        </c:pt>
                        <c:pt idx="3">
                          <c:v>3.2017574384147935</c:v>
                        </c:pt>
                        <c:pt idx="4">
                          <c:v>2.8387708328200505</c:v>
                        </c:pt>
                        <c:pt idx="5">
                          <c:v>3.4526188839398548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6">
                          <a:lumMod val="7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Antagonists!$AV$141:$BA$141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7.5162499999999994</c:v>
                      </c:pt>
                      <c:pt idx="1">
                        <c:v>39.741666666666667</c:v>
                      </c:pt>
                      <c:pt idx="2">
                        <c:v>23.879583333333333</c:v>
                      </c:pt>
                      <c:pt idx="3">
                        <c:v>17.420833333333331</c:v>
                      </c:pt>
                      <c:pt idx="4">
                        <c:v>9.3983333333333334</c:v>
                      </c:pt>
                      <c:pt idx="5">
                        <c:v>16.467083333333335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11-4DE0-B0A4-B35C27F826A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Antagonists!$AU$143</c15:sqref>
                        </c15:formulaRef>
                      </c:ext>
                    </c:extLst>
                    <c:strCache>
                      <c:ptCount val="1"/>
                      <c:pt idx="0">
                        <c:v>mv</c:v>
                      </c:pt>
                    </c:strCache>
                  </c:strRef>
                </c:tx>
                <c:spPr>
                  <a:ln w="25400" cap="rnd">
                    <a:solidFill>
                      <a:schemeClr val="accent5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40000"/>
                        <a:lumOff val="6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Antagonists!$AV$144:$BA$144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4.6341424840524699</c:v>
                        </c:pt>
                        <c:pt idx="1">
                          <c:v>5.3042557575841967</c:v>
                        </c:pt>
                        <c:pt idx="2">
                          <c:v>6.6157303804842167</c:v>
                        </c:pt>
                        <c:pt idx="3">
                          <c:v>5.1944437176385225</c:v>
                        </c:pt>
                        <c:pt idx="4">
                          <c:v>4.1107880235549947</c:v>
                        </c:pt>
                        <c:pt idx="5">
                          <c:v>4.5546230846747768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Antagonists!$AV$144:$BA$144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4.6341424840524699</c:v>
                        </c:pt>
                        <c:pt idx="1">
                          <c:v>5.3042557575841967</c:v>
                        </c:pt>
                        <c:pt idx="2">
                          <c:v>6.6157303804842167</c:v>
                        </c:pt>
                        <c:pt idx="3">
                          <c:v>5.1944437176385225</c:v>
                        </c:pt>
                        <c:pt idx="4">
                          <c:v>4.1107880235549947</c:v>
                        </c:pt>
                        <c:pt idx="5">
                          <c:v>4.5546230846747768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5">
                          <a:lumMod val="40000"/>
                          <a:lumOff val="6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Antagonists!$AV$143:$BA$143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12.02875</c:v>
                      </c:pt>
                      <c:pt idx="1">
                        <c:v>46.346249999999998</c:v>
                      </c:pt>
                      <c:pt idx="2">
                        <c:v>30.328749999999999</c:v>
                      </c:pt>
                      <c:pt idx="3">
                        <c:v>20.685833333333331</c:v>
                      </c:pt>
                      <c:pt idx="4">
                        <c:v>17.114999999999998</c:v>
                      </c:pt>
                      <c:pt idx="5">
                        <c:v>15.787083333333333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B11-4DE0-B0A4-B35C27F826A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Antagonists!$AU$145</c15:sqref>
                        </c15:formulaRef>
                      </c:ext>
                    </c:extLst>
                    <c:strCache>
                      <c:ptCount val="1"/>
                      <c:pt idx="0">
                        <c:v>mp</c:v>
                      </c:pt>
                    </c:strCache>
                  </c:strRef>
                </c:tx>
                <c:spPr>
                  <a:ln w="25400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7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Antagonists!$AV$146:$BA$146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1.9679927682068061</c:v>
                        </c:pt>
                        <c:pt idx="1">
                          <c:v>6.53751059780926</c:v>
                        </c:pt>
                        <c:pt idx="2">
                          <c:v>6.6507458407381046</c:v>
                        </c:pt>
                        <c:pt idx="3">
                          <c:v>3.3125842157608503</c:v>
                        </c:pt>
                        <c:pt idx="4">
                          <c:v>1.9503622984558773</c:v>
                        </c:pt>
                        <c:pt idx="5">
                          <c:v>3.0293822874722811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Antagonists!$AV$146:$BA$146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1.9679927682068061</c:v>
                        </c:pt>
                        <c:pt idx="1">
                          <c:v>6.53751059780926</c:v>
                        </c:pt>
                        <c:pt idx="2">
                          <c:v>6.6507458407381046</c:v>
                        </c:pt>
                        <c:pt idx="3">
                          <c:v>3.3125842157608503</c:v>
                        </c:pt>
                        <c:pt idx="4">
                          <c:v>1.9503622984558773</c:v>
                        </c:pt>
                        <c:pt idx="5">
                          <c:v>3.0293822874722811</c:v>
                        </c:pt>
                      </c:numCache>
                    </c:numRef>
                  </c:minus>
                  <c:spPr>
                    <a:noFill/>
                    <a:ln w="25400" cap="flat" cmpd="sng" algn="ctr">
                      <a:solidFill>
                        <a:schemeClr val="accent5">
                          <a:lumMod val="7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Antagonists!$AV$145:$BA$145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8.5875000000000004</c:v>
                      </c:pt>
                      <c:pt idx="1">
                        <c:v>50.708749999999995</c:v>
                      </c:pt>
                      <c:pt idx="2">
                        <c:v>34.471666666666664</c:v>
                      </c:pt>
                      <c:pt idx="3">
                        <c:v>22.100833333333334</c:v>
                      </c:pt>
                      <c:pt idx="4">
                        <c:v>12.88</c:v>
                      </c:pt>
                      <c:pt idx="5">
                        <c:v>12.425833333333333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11-4DE0-B0A4-B35C27F826AA}"/>
                  </c:ext>
                </c:extLst>
              </c15:ser>
            </c15:filteredLineSeries>
          </c:ext>
        </c:extLst>
      </c:lineChart>
      <c:catAx>
        <c:axId val="66043792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6000"/>
        <c:crosses val="autoZero"/>
        <c:auto val="1"/>
        <c:lblAlgn val="ctr"/>
        <c:lblOffset val="100"/>
        <c:noMultiLvlLbl val="0"/>
      </c:catAx>
      <c:valAx>
        <c:axId val="660436000"/>
        <c:scaling>
          <c:orientation val="minMax"/>
          <c:max val="7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792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noFill/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Antagonists!$AU$135</c:f>
              <c:strCache>
                <c:ptCount val="1"/>
                <c:pt idx="0">
                  <c:v>vv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Antagonists!$AV$136:$BA$136</c:f>
                <c:numCache>
                  <c:formatCode>General</c:formatCode>
                  <c:ptCount val="6"/>
                  <c:pt idx="0">
                    <c:v>3.6526499762444153</c:v>
                  </c:pt>
                  <c:pt idx="1">
                    <c:v>4.8959297579156988</c:v>
                  </c:pt>
                  <c:pt idx="2">
                    <c:v>5.2328721662407895</c:v>
                  </c:pt>
                  <c:pt idx="3">
                    <c:v>3.2965644535152894</c:v>
                  </c:pt>
                  <c:pt idx="4">
                    <c:v>4.1944110410737609</c:v>
                  </c:pt>
                  <c:pt idx="5">
                    <c:v>4.2075662653504127</c:v>
                  </c:pt>
                </c:numCache>
              </c:numRef>
            </c:plus>
            <c:minus>
              <c:numRef>
                <c:f>Antagonists!$AV$136:$BA$136</c:f>
                <c:numCache>
                  <c:formatCode>General</c:formatCode>
                  <c:ptCount val="6"/>
                  <c:pt idx="0">
                    <c:v>3.6526499762444153</c:v>
                  </c:pt>
                  <c:pt idx="1">
                    <c:v>4.8959297579156988</c:v>
                  </c:pt>
                  <c:pt idx="2">
                    <c:v>5.2328721662407895</c:v>
                  </c:pt>
                  <c:pt idx="3">
                    <c:v>3.2965644535152894</c:v>
                  </c:pt>
                  <c:pt idx="4">
                    <c:v>4.1944110410737609</c:v>
                  </c:pt>
                  <c:pt idx="5">
                    <c:v>4.2075662653504127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Antagonists!$P$134:$U$134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Antagonists!$AV$135:$BA$135</c:f>
              <c:numCache>
                <c:formatCode>General</c:formatCode>
                <c:ptCount val="6"/>
                <c:pt idx="0">
                  <c:v>15.558125000000002</c:v>
                </c:pt>
                <c:pt idx="1">
                  <c:v>48.835833333333333</c:v>
                </c:pt>
                <c:pt idx="2">
                  <c:v>27.298541666666669</c:v>
                </c:pt>
                <c:pt idx="3">
                  <c:v>14.645625000000004</c:v>
                </c:pt>
                <c:pt idx="4">
                  <c:v>15.386666666666668</c:v>
                </c:pt>
                <c:pt idx="5">
                  <c:v>14.89625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2-407C-87FF-A510BEE45B7F}"/>
            </c:ext>
          </c:extLst>
        </c:ser>
        <c:ser>
          <c:idx val="2"/>
          <c:order val="2"/>
          <c:tx>
            <c:strRef>
              <c:f>Antagonists!$AU$139</c:f>
              <c:strCache>
                <c:ptCount val="1"/>
                <c:pt idx="0">
                  <c:v>wv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Antagonists!$AV$140:$BA$140</c:f>
                <c:numCache>
                  <c:formatCode>General</c:formatCode>
                  <c:ptCount val="6"/>
                  <c:pt idx="0">
                    <c:v>3.5786517001618665</c:v>
                  </c:pt>
                  <c:pt idx="1">
                    <c:v>4.7875186911649719</c:v>
                  </c:pt>
                  <c:pt idx="2">
                    <c:v>3.3276549811558134</c:v>
                  </c:pt>
                  <c:pt idx="3">
                    <c:v>4.4194366173620985</c:v>
                  </c:pt>
                  <c:pt idx="4">
                    <c:v>6.2792421611254632</c:v>
                  </c:pt>
                  <c:pt idx="5">
                    <c:v>6.4680006735693576</c:v>
                  </c:pt>
                </c:numCache>
              </c:numRef>
            </c:plus>
            <c:minus>
              <c:numRef>
                <c:f>Antagonists!$AV$140:$BA$140</c:f>
                <c:numCache>
                  <c:formatCode>General</c:formatCode>
                  <c:ptCount val="6"/>
                  <c:pt idx="0">
                    <c:v>3.5786517001618665</c:v>
                  </c:pt>
                  <c:pt idx="1">
                    <c:v>4.7875186911649719</c:v>
                  </c:pt>
                  <c:pt idx="2">
                    <c:v>3.3276549811558134</c:v>
                  </c:pt>
                  <c:pt idx="3">
                    <c:v>4.4194366173620985</c:v>
                  </c:pt>
                  <c:pt idx="4">
                    <c:v>6.2792421611254632</c:v>
                  </c:pt>
                  <c:pt idx="5">
                    <c:v>6.4680006735693576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C000"/>
                </a:solidFill>
                <a:round/>
              </a:ln>
              <a:effectLst/>
            </c:spPr>
          </c:errBars>
          <c:val>
            <c:numRef>
              <c:f>Antagonists!$AV$139:$BA$139</c:f>
              <c:numCache>
                <c:formatCode>General</c:formatCode>
                <c:ptCount val="6"/>
                <c:pt idx="0">
                  <c:v>10.798750000000002</c:v>
                </c:pt>
                <c:pt idx="1">
                  <c:v>44.384166666666673</c:v>
                </c:pt>
                <c:pt idx="2">
                  <c:v>18.245416666666667</c:v>
                </c:pt>
                <c:pt idx="3">
                  <c:v>15.879583333333333</c:v>
                </c:pt>
                <c:pt idx="4">
                  <c:v>17.254583333333329</c:v>
                </c:pt>
                <c:pt idx="5">
                  <c:v>13.610416666666666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2-407C-87FF-A510BEE45B7F}"/>
            </c:ext>
          </c:extLst>
        </c:ser>
        <c:ser>
          <c:idx val="3"/>
          <c:order val="3"/>
          <c:tx>
            <c:strRef>
              <c:f>Antagonists!$AU$141</c:f>
              <c:strCache>
                <c:ptCount val="1"/>
                <c:pt idx="0">
                  <c:v>wp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Antagonists!$AV$142:$BA$142</c:f>
                <c:numCache>
                  <c:formatCode>General</c:formatCode>
                  <c:ptCount val="6"/>
                  <c:pt idx="0">
                    <c:v>1.7101262876299101</c:v>
                  </c:pt>
                  <c:pt idx="1">
                    <c:v>7.4513036837389519</c:v>
                  </c:pt>
                  <c:pt idx="2">
                    <c:v>5.5809236604499306</c:v>
                  </c:pt>
                  <c:pt idx="3">
                    <c:v>3.2017574384147935</c:v>
                  </c:pt>
                  <c:pt idx="4">
                    <c:v>2.8387708328200505</c:v>
                  </c:pt>
                  <c:pt idx="5">
                    <c:v>3.4526188839398548</c:v>
                  </c:pt>
                </c:numCache>
              </c:numRef>
            </c:plus>
            <c:minus>
              <c:numRef>
                <c:f>Antagonists!$AV$142:$BA$142</c:f>
                <c:numCache>
                  <c:formatCode>General</c:formatCode>
                  <c:ptCount val="6"/>
                  <c:pt idx="0">
                    <c:v>1.7101262876299101</c:v>
                  </c:pt>
                  <c:pt idx="1">
                    <c:v>7.4513036837389519</c:v>
                  </c:pt>
                  <c:pt idx="2">
                    <c:v>5.5809236604499306</c:v>
                  </c:pt>
                  <c:pt idx="3">
                    <c:v>3.2017574384147935</c:v>
                  </c:pt>
                  <c:pt idx="4">
                    <c:v>2.8387708328200505</c:v>
                  </c:pt>
                  <c:pt idx="5">
                    <c:v>3.4526188839398548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Antagonists!$AV$141:$BA$141</c:f>
              <c:numCache>
                <c:formatCode>General</c:formatCode>
                <c:ptCount val="6"/>
                <c:pt idx="0">
                  <c:v>7.5162499999999994</c:v>
                </c:pt>
                <c:pt idx="1">
                  <c:v>39.741666666666667</c:v>
                </c:pt>
                <c:pt idx="2">
                  <c:v>23.879583333333333</c:v>
                </c:pt>
                <c:pt idx="3">
                  <c:v>17.420833333333331</c:v>
                </c:pt>
                <c:pt idx="4">
                  <c:v>9.3983333333333334</c:v>
                </c:pt>
                <c:pt idx="5">
                  <c:v>16.467083333333335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2-407C-87FF-A510BEE45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437920"/>
        <c:axId val="6604360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Antagonists!$AU$137</c15:sqref>
                        </c15:formulaRef>
                      </c:ext>
                    </c:extLst>
                    <c:strCache>
                      <c:ptCount val="1"/>
                      <c:pt idx="0">
                        <c:v>vp</c:v>
                      </c:pt>
                    </c:strCache>
                  </c:strRef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rgbClr val="FF0000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Antagonists!$AV$138:$BA$138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1.1450145104611844</c:v>
                        </c:pt>
                        <c:pt idx="1">
                          <c:v>4.1299665821780467</c:v>
                        </c:pt>
                        <c:pt idx="2">
                          <c:v>3.9276017205012339</c:v>
                        </c:pt>
                        <c:pt idx="3">
                          <c:v>3.35416024153974</c:v>
                        </c:pt>
                        <c:pt idx="4">
                          <c:v>2.6679292410379221</c:v>
                        </c:pt>
                        <c:pt idx="5">
                          <c:v>1.7859260285672214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Antagonists!$AV$138:$BA$138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1.1450145104611844</c:v>
                        </c:pt>
                        <c:pt idx="1">
                          <c:v>4.1299665821780467</c:v>
                        </c:pt>
                        <c:pt idx="2">
                          <c:v>3.9276017205012339</c:v>
                        </c:pt>
                        <c:pt idx="3">
                          <c:v>3.35416024153974</c:v>
                        </c:pt>
                        <c:pt idx="4">
                          <c:v>2.6679292410379221</c:v>
                        </c:pt>
                        <c:pt idx="5">
                          <c:v>1.7859260285672214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rgbClr val="FF0000"/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Antagonists!$AV$137:$BA$137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4.8712500000000007</c:v>
                      </c:pt>
                      <c:pt idx="1">
                        <c:v>27.805416666666666</c:v>
                      </c:pt>
                      <c:pt idx="2">
                        <c:v>18.938124999999999</c:v>
                      </c:pt>
                      <c:pt idx="3">
                        <c:v>12.861666666666666</c:v>
                      </c:pt>
                      <c:pt idx="4">
                        <c:v>13.314166666666667</c:v>
                      </c:pt>
                      <c:pt idx="5">
                        <c:v>9.3127083333333349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3F2-407C-87FF-A510BEE45B7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Antagonists!$AU$143</c15:sqref>
                        </c15:formulaRef>
                      </c:ext>
                    </c:extLst>
                    <c:strCache>
                      <c:ptCount val="1"/>
                      <c:pt idx="0">
                        <c:v>mv</c:v>
                      </c:pt>
                    </c:strCache>
                  </c:strRef>
                </c:tx>
                <c:spPr>
                  <a:ln w="25400" cap="rnd">
                    <a:solidFill>
                      <a:schemeClr val="accent5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40000"/>
                        <a:lumOff val="6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Antagonists!$AV$144:$BA$144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4.6341424840524699</c:v>
                        </c:pt>
                        <c:pt idx="1">
                          <c:v>5.3042557575841967</c:v>
                        </c:pt>
                        <c:pt idx="2">
                          <c:v>6.6157303804842167</c:v>
                        </c:pt>
                        <c:pt idx="3">
                          <c:v>5.1944437176385225</c:v>
                        </c:pt>
                        <c:pt idx="4">
                          <c:v>4.1107880235549947</c:v>
                        </c:pt>
                        <c:pt idx="5">
                          <c:v>4.5546230846747768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Antagonists!$AV$144:$BA$144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4.6341424840524699</c:v>
                        </c:pt>
                        <c:pt idx="1">
                          <c:v>5.3042557575841967</c:v>
                        </c:pt>
                        <c:pt idx="2">
                          <c:v>6.6157303804842167</c:v>
                        </c:pt>
                        <c:pt idx="3">
                          <c:v>5.1944437176385225</c:v>
                        </c:pt>
                        <c:pt idx="4">
                          <c:v>4.1107880235549947</c:v>
                        </c:pt>
                        <c:pt idx="5">
                          <c:v>4.5546230846747768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5">
                          <a:lumMod val="40000"/>
                          <a:lumOff val="6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Antagonists!$AV$143:$BA$143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12.02875</c:v>
                      </c:pt>
                      <c:pt idx="1">
                        <c:v>46.346249999999998</c:v>
                      </c:pt>
                      <c:pt idx="2">
                        <c:v>30.328749999999999</c:v>
                      </c:pt>
                      <c:pt idx="3">
                        <c:v>20.685833333333331</c:v>
                      </c:pt>
                      <c:pt idx="4">
                        <c:v>17.114999999999998</c:v>
                      </c:pt>
                      <c:pt idx="5">
                        <c:v>15.787083333333333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3F2-407C-87FF-A510BEE45B7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Antagonists!$AU$145</c15:sqref>
                        </c15:formulaRef>
                      </c:ext>
                    </c:extLst>
                    <c:strCache>
                      <c:ptCount val="1"/>
                      <c:pt idx="0">
                        <c:v>mp</c:v>
                      </c:pt>
                    </c:strCache>
                  </c:strRef>
                </c:tx>
                <c:spPr>
                  <a:ln w="25400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7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Antagonists!$AV$146:$BA$146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1.9679927682068061</c:v>
                        </c:pt>
                        <c:pt idx="1">
                          <c:v>6.53751059780926</c:v>
                        </c:pt>
                        <c:pt idx="2">
                          <c:v>6.6507458407381046</c:v>
                        </c:pt>
                        <c:pt idx="3">
                          <c:v>3.3125842157608503</c:v>
                        </c:pt>
                        <c:pt idx="4">
                          <c:v>1.9503622984558773</c:v>
                        </c:pt>
                        <c:pt idx="5">
                          <c:v>3.0293822874722811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Antagonists!$AV$146:$BA$146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1.9679927682068061</c:v>
                        </c:pt>
                        <c:pt idx="1">
                          <c:v>6.53751059780926</c:v>
                        </c:pt>
                        <c:pt idx="2">
                          <c:v>6.6507458407381046</c:v>
                        </c:pt>
                        <c:pt idx="3">
                          <c:v>3.3125842157608503</c:v>
                        </c:pt>
                        <c:pt idx="4">
                          <c:v>1.9503622984558773</c:v>
                        </c:pt>
                        <c:pt idx="5">
                          <c:v>3.0293822874722811</c:v>
                        </c:pt>
                      </c:numCache>
                    </c:numRef>
                  </c:minus>
                  <c:spPr>
                    <a:noFill/>
                    <a:ln w="25400" cap="flat" cmpd="sng" algn="ctr">
                      <a:solidFill>
                        <a:schemeClr val="accent5">
                          <a:lumMod val="7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Antagonists!$AV$145:$BA$145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8.5875000000000004</c:v>
                      </c:pt>
                      <c:pt idx="1">
                        <c:v>50.708749999999995</c:v>
                      </c:pt>
                      <c:pt idx="2">
                        <c:v>34.471666666666664</c:v>
                      </c:pt>
                      <c:pt idx="3">
                        <c:v>22.100833333333334</c:v>
                      </c:pt>
                      <c:pt idx="4">
                        <c:v>12.88</c:v>
                      </c:pt>
                      <c:pt idx="5">
                        <c:v>12.425833333333333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3F2-407C-87FF-A510BEE45B7F}"/>
                  </c:ext>
                </c:extLst>
              </c15:ser>
            </c15:filteredLineSeries>
          </c:ext>
        </c:extLst>
      </c:lineChart>
      <c:catAx>
        <c:axId val="66043792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6000"/>
        <c:crosses val="autoZero"/>
        <c:auto val="1"/>
        <c:lblAlgn val="ctr"/>
        <c:lblOffset val="100"/>
        <c:noMultiLvlLbl val="0"/>
      </c:catAx>
      <c:valAx>
        <c:axId val="660436000"/>
        <c:scaling>
          <c:orientation val="minMax"/>
          <c:max val="7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792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noFill/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'Dose Summary (all tones)'!$B$37</c:f>
              <c:strCache>
                <c:ptCount val="1"/>
                <c:pt idx="0">
                  <c:v>Vehicle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(all tones)'!$Z$38:$AO$38</c:f>
                <c:numCache>
                  <c:formatCode>General</c:formatCode>
                  <c:ptCount val="16"/>
                  <c:pt idx="0">
                    <c:v>5.2248352460354459</c:v>
                  </c:pt>
                  <c:pt idx="1">
                    <c:v>8.3140591851350596</c:v>
                  </c:pt>
                  <c:pt idx="2">
                    <c:v>4.2800062583398821</c:v>
                  </c:pt>
                  <c:pt idx="3">
                    <c:v>7.0288060196949527</c:v>
                  </c:pt>
                  <c:pt idx="4">
                    <c:v>4.4006537663656928</c:v>
                  </c:pt>
                  <c:pt idx="5">
                    <c:v>7.3450556742030795</c:v>
                  </c:pt>
                  <c:pt idx="6">
                    <c:v>5.4766248200550365</c:v>
                  </c:pt>
                  <c:pt idx="7">
                    <c:v>6.0117584002103692</c:v>
                  </c:pt>
                  <c:pt idx="8">
                    <c:v>9.0414853270711468</c:v>
                  </c:pt>
                  <c:pt idx="9">
                    <c:v>9.1568281996863643</c:v>
                  </c:pt>
                  <c:pt idx="10">
                    <c:v>5.5158395294175948</c:v>
                  </c:pt>
                  <c:pt idx="11">
                    <c:v>6.4860253622692516</c:v>
                  </c:pt>
                  <c:pt idx="12">
                    <c:v>5.8842814033600206</c:v>
                  </c:pt>
                  <c:pt idx="13">
                    <c:v>5.4878105183865715</c:v>
                  </c:pt>
                  <c:pt idx="14">
                    <c:v>3.4205977639149565</c:v>
                  </c:pt>
                  <c:pt idx="15">
                    <c:v>3.4979625447231015</c:v>
                  </c:pt>
                </c:numCache>
              </c:numRef>
            </c:plus>
            <c:minus>
              <c:numRef>
                <c:f>'Dose Summary (all tones)'!$Z$38:$AO$38</c:f>
                <c:numCache>
                  <c:formatCode>General</c:formatCode>
                  <c:ptCount val="16"/>
                  <c:pt idx="0">
                    <c:v>5.2248352460354459</c:v>
                  </c:pt>
                  <c:pt idx="1">
                    <c:v>8.3140591851350596</c:v>
                  </c:pt>
                  <c:pt idx="2">
                    <c:v>4.2800062583398821</c:v>
                  </c:pt>
                  <c:pt idx="3">
                    <c:v>7.0288060196949527</c:v>
                  </c:pt>
                  <c:pt idx="4">
                    <c:v>4.4006537663656928</c:v>
                  </c:pt>
                  <c:pt idx="5">
                    <c:v>7.3450556742030795</c:v>
                  </c:pt>
                  <c:pt idx="6">
                    <c:v>5.4766248200550365</c:v>
                  </c:pt>
                  <c:pt idx="7">
                    <c:v>6.0117584002103692</c:v>
                  </c:pt>
                  <c:pt idx="8">
                    <c:v>9.0414853270711468</c:v>
                  </c:pt>
                  <c:pt idx="9">
                    <c:v>9.1568281996863643</c:v>
                  </c:pt>
                  <c:pt idx="10">
                    <c:v>5.5158395294175948</c:v>
                  </c:pt>
                  <c:pt idx="11">
                    <c:v>6.4860253622692516</c:v>
                  </c:pt>
                  <c:pt idx="12">
                    <c:v>5.8842814033600206</c:v>
                  </c:pt>
                  <c:pt idx="13">
                    <c:v>5.4878105183865715</c:v>
                  </c:pt>
                  <c:pt idx="14">
                    <c:v>3.4205977639149565</c:v>
                  </c:pt>
                  <c:pt idx="15">
                    <c:v>3.4979625447231015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'Dose Summary (all tones)'!$J$35:$Y$35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'Dose Summary (all tones)'!$Z$37:$AO$37</c:f>
              <c:numCache>
                <c:formatCode>General</c:formatCode>
                <c:ptCount val="16"/>
                <c:pt idx="0">
                  <c:v>13.46625</c:v>
                </c:pt>
                <c:pt idx="1">
                  <c:v>40.958749999999995</c:v>
                </c:pt>
                <c:pt idx="2">
                  <c:v>27.055</c:v>
                </c:pt>
                <c:pt idx="3">
                  <c:v>28.876249999999999</c:v>
                </c:pt>
                <c:pt idx="4">
                  <c:v>22.375</c:v>
                </c:pt>
                <c:pt idx="5">
                  <c:v>25.93</c:v>
                </c:pt>
                <c:pt idx="6">
                  <c:v>18.678750000000001</c:v>
                </c:pt>
                <c:pt idx="7">
                  <c:v>22.876250000000006</c:v>
                </c:pt>
                <c:pt idx="8">
                  <c:v>25.206249999999997</c:v>
                </c:pt>
                <c:pt idx="9">
                  <c:v>18.0825</c:v>
                </c:pt>
                <c:pt idx="10">
                  <c:v>17.04</c:v>
                </c:pt>
                <c:pt idx="11">
                  <c:v>13.82</c:v>
                </c:pt>
                <c:pt idx="12">
                  <c:v>11.626250000000001</c:v>
                </c:pt>
                <c:pt idx="13">
                  <c:v>15.43</c:v>
                </c:pt>
                <c:pt idx="14">
                  <c:v>8.8062500000000004</c:v>
                </c:pt>
                <c:pt idx="15">
                  <c:v>13.3325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E-436D-9C05-8A4D3118A93E}"/>
            </c:ext>
          </c:extLst>
        </c:ser>
        <c:ser>
          <c:idx val="2"/>
          <c:order val="1"/>
          <c:tx>
            <c:strRef>
              <c:f>'Dose Summary (all tones)'!$C$39</c:f>
              <c:strCache>
                <c:ptCount val="1"/>
                <c:pt idx="0">
                  <c:v>0.5 mg/kg</c:v>
                </c:pt>
              </c:strCache>
            </c:strRef>
          </c:tx>
          <c:spPr>
            <a:ln w="25400" cap="rnd">
              <a:solidFill>
                <a:srgbClr val="FFB3B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B3B3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(all tones)'!$Z$40:$AO$40</c:f>
                <c:numCache>
                  <c:formatCode>General</c:formatCode>
                  <c:ptCount val="16"/>
                  <c:pt idx="0">
                    <c:v>3.7093304170506478</c:v>
                  </c:pt>
                  <c:pt idx="1">
                    <c:v>9.503621478434269</c:v>
                  </c:pt>
                  <c:pt idx="2">
                    <c:v>6.1584806328636859</c:v>
                  </c:pt>
                  <c:pt idx="3">
                    <c:v>3.9364652551949608</c:v>
                  </c:pt>
                  <c:pt idx="4">
                    <c:v>4.6070422608065078</c:v>
                  </c:pt>
                  <c:pt idx="5">
                    <c:v>2.3669282006733652</c:v>
                  </c:pt>
                  <c:pt idx="6">
                    <c:v>4.1464373692536167</c:v>
                  </c:pt>
                  <c:pt idx="7">
                    <c:v>4.5915014419110696</c:v>
                  </c:pt>
                  <c:pt idx="8">
                    <c:v>3.0259248512408807</c:v>
                  </c:pt>
                  <c:pt idx="9">
                    <c:v>5.5426636679230583</c:v>
                  </c:pt>
                  <c:pt idx="10">
                    <c:v>2.7632921860268671</c:v>
                  </c:pt>
                  <c:pt idx="11">
                    <c:v>5.963005575301052</c:v>
                  </c:pt>
                  <c:pt idx="12">
                    <c:v>3.746354388650003</c:v>
                  </c:pt>
                  <c:pt idx="13">
                    <c:v>5.1988940917069764</c:v>
                  </c:pt>
                  <c:pt idx="14">
                    <c:v>5.377585403950893</c:v>
                  </c:pt>
                  <c:pt idx="15">
                    <c:v>3.3029007813479003</c:v>
                  </c:pt>
                </c:numCache>
              </c:numRef>
            </c:plus>
            <c:minus>
              <c:numRef>
                <c:f>'Dose Summary (all tones)'!$Z$40:$AO$40</c:f>
                <c:numCache>
                  <c:formatCode>General</c:formatCode>
                  <c:ptCount val="16"/>
                  <c:pt idx="0">
                    <c:v>3.7093304170506478</c:v>
                  </c:pt>
                  <c:pt idx="1">
                    <c:v>9.503621478434269</c:v>
                  </c:pt>
                  <c:pt idx="2">
                    <c:v>6.1584806328636859</c:v>
                  </c:pt>
                  <c:pt idx="3">
                    <c:v>3.9364652551949608</c:v>
                  </c:pt>
                  <c:pt idx="4">
                    <c:v>4.6070422608065078</c:v>
                  </c:pt>
                  <c:pt idx="5">
                    <c:v>2.3669282006733652</c:v>
                  </c:pt>
                  <c:pt idx="6">
                    <c:v>4.1464373692536167</c:v>
                  </c:pt>
                  <c:pt idx="7">
                    <c:v>4.5915014419110696</c:v>
                  </c:pt>
                  <c:pt idx="8">
                    <c:v>3.0259248512408807</c:v>
                  </c:pt>
                  <c:pt idx="9">
                    <c:v>5.5426636679230583</c:v>
                  </c:pt>
                  <c:pt idx="10">
                    <c:v>2.7632921860268671</c:v>
                  </c:pt>
                  <c:pt idx="11">
                    <c:v>5.963005575301052</c:v>
                  </c:pt>
                  <c:pt idx="12">
                    <c:v>3.746354388650003</c:v>
                  </c:pt>
                  <c:pt idx="13">
                    <c:v>5.1988940917069764</c:v>
                  </c:pt>
                  <c:pt idx="14">
                    <c:v>5.377585403950893</c:v>
                  </c:pt>
                  <c:pt idx="15">
                    <c:v>3.3029007813479003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B3B3"/>
                </a:solidFill>
                <a:round/>
              </a:ln>
              <a:effectLst/>
            </c:spPr>
          </c:errBars>
          <c:val>
            <c:numRef>
              <c:f>'Dose Summary (all tones)'!$Z$39:$AO$39</c:f>
              <c:numCache>
                <c:formatCode>General</c:formatCode>
                <c:ptCount val="16"/>
                <c:pt idx="0">
                  <c:v>13.17</c:v>
                </c:pt>
                <c:pt idx="1">
                  <c:v>40.486249999999998</c:v>
                </c:pt>
                <c:pt idx="2">
                  <c:v>36.998750000000001</c:v>
                </c:pt>
                <c:pt idx="3">
                  <c:v>22.068750000000001</c:v>
                </c:pt>
                <c:pt idx="4">
                  <c:v>20.2775</c:v>
                </c:pt>
                <c:pt idx="5">
                  <c:v>8.5425000000000004</c:v>
                </c:pt>
                <c:pt idx="6">
                  <c:v>13.93</c:v>
                </c:pt>
                <c:pt idx="7">
                  <c:v>10.16625</c:v>
                </c:pt>
                <c:pt idx="8">
                  <c:v>12.19375</c:v>
                </c:pt>
                <c:pt idx="9">
                  <c:v>14.612500000000001</c:v>
                </c:pt>
                <c:pt idx="10">
                  <c:v>9.5412499999999998</c:v>
                </c:pt>
                <c:pt idx="11">
                  <c:v>16.306249999999999</c:v>
                </c:pt>
                <c:pt idx="12">
                  <c:v>10.19375</c:v>
                </c:pt>
                <c:pt idx="13">
                  <c:v>12.65375</c:v>
                </c:pt>
                <c:pt idx="14">
                  <c:v>17.763750000000002</c:v>
                </c:pt>
                <c:pt idx="15">
                  <c:v>6.0549999999999997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E-436D-9C05-8A4D3118A93E}"/>
            </c:ext>
          </c:extLst>
        </c:ser>
        <c:ser>
          <c:idx val="1"/>
          <c:order val="2"/>
          <c:tx>
            <c:strRef>
              <c:f>'Dose Summary (all tones)'!$B$41</c:f>
              <c:strCache>
                <c:ptCount val="1"/>
                <c:pt idx="0">
                  <c:v>Psilocybin (1mg/kg)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(all tones)'!$Z$42:$AO$42</c:f>
                <c:numCache>
                  <c:formatCode>General</c:formatCode>
                  <c:ptCount val="16"/>
                  <c:pt idx="0">
                    <c:v>2.2163167240781654</c:v>
                  </c:pt>
                  <c:pt idx="1">
                    <c:v>6.5876065998422915</c:v>
                  </c:pt>
                  <c:pt idx="2">
                    <c:v>5.065807297107594</c:v>
                  </c:pt>
                  <c:pt idx="3">
                    <c:v>2.7233972596609126</c:v>
                  </c:pt>
                  <c:pt idx="4">
                    <c:v>2.9617773380185075</c:v>
                  </c:pt>
                  <c:pt idx="5">
                    <c:v>3.225034191402361</c:v>
                  </c:pt>
                  <c:pt idx="6">
                    <c:v>3.5690907393000164</c:v>
                  </c:pt>
                  <c:pt idx="7">
                    <c:v>2.8503755626608722</c:v>
                  </c:pt>
                  <c:pt idx="8">
                    <c:v>3.9989261951536079</c:v>
                  </c:pt>
                  <c:pt idx="9">
                    <c:v>2.7441143184745678</c:v>
                  </c:pt>
                  <c:pt idx="10">
                    <c:v>2.2456282926102058</c:v>
                  </c:pt>
                  <c:pt idx="11">
                    <c:v>2.8345462914850108</c:v>
                  </c:pt>
                  <c:pt idx="12">
                    <c:v>4.5015682783098727</c:v>
                  </c:pt>
                  <c:pt idx="13">
                    <c:v>2.9463076165649391</c:v>
                  </c:pt>
                  <c:pt idx="14">
                    <c:v>1.9321499290205941</c:v>
                  </c:pt>
                  <c:pt idx="15">
                    <c:v>1.9964297933167736</c:v>
                  </c:pt>
                </c:numCache>
              </c:numRef>
            </c:plus>
            <c:minus>
              <c:numRef>
                <c:f>'Dose Summary (all tones)'!$Z$42:$AO$42</c:f>
                <c:numCache>
                  <c:formatCode>General</c:formatCode>
                  <c:ptCount val="16"/>
                  <c:pt idx="0">
                    <c:v>2.2163167240781654</c:v>
                  </c:pt>
                  <c:pt idx="1">
                    <c:v>6.5876065998422915</c:v>
                  </c:pt>
                  <c:pt idx="2">
                    <c:v>5.065807297107594</c:v>
                  </c:pt>
                  <c:pt idx="3">
                    <c:v>2.7233972596609126</c:v>
                  </c:pt>
                  <c:pt idx="4">
                    <c:v>2.9617773380185075</c:v>
                  </c:pt>
                  <c:pt idx="5">
                    <c:v>3.225034191402361</c:v>
                  </c:pt>
                  <c:pt idx="6">
                    <c:v>3.5690907393000164</c:v>
                  </c:pt>
                  <c:pt idx="7">
                    <c:v>2.8503755626608722</c:v>
                  </c:pt>
                  <c:pt idx="8">
                    <c:v>3.9989261951536079</c:v>
                  </c:pt>
                  <c:pt idx="9">
                    <c:v>2.7441143184745678</c:v>
                  </c:pt>
                  <c:pt idx="10">
                    <c:v>2.2456282926102058</c:v>
                  </c:pt>
                  <c:pt idx="11">
                    <c:v>2.8345462914850108</c:v>
                  </c:pt>
                  <c:pt idx="12">
                    <c:v>4.5015682783098727</c:v>
                  </c:pt>
                  <c:pt idx="13">
                    <c:v>2.9463076165649391</c:v>
                  </c:pt>
                  <c:pt idx="14">
                    <c:v>1.9321499290205941</c:v>
                  </c:pt>
                  <c:pt idx="15">
                    <c:v>1.9964297933167736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'Dose Summary (all tones)'!$J$35:$Y$35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'Dose Summary (all tones)'!$Z$41:$AO$41</c:f>
              <c:numCache>
                <c:formatCode>General</c:formatCode>
                <c:ptCount val="16"/>
                <c:pt idx="0">
                  <c:v>6.3275000000000006</c:v>
                </c:pt>
                <c:pt idx="1">
                  <c:v>29.734999999999999</c:v>
                </c:pt>
                <c:pt idx="2">
                  <c:v>22.445</c:v>
                </c:pt>
                <c:pt idx="3">
                  <c:v>11.44375</c:v>
                </c:pt>
                <c:pt idx="4">
                  <c:v>9.375</c:v>
                </c:pt>
                <c:pt idx="5">
                  <c:v>8.6524999999999999</c:v>
                </c:pt>
                <c:pt idx="6">
                  <c:v>7.7787500000000005</c:v>
                </c:pt>
                <c:pt idx="7">
                  <c:v>7.4312500000000004</c:v>
                </c:pt>
                <c:pt idx="8">
                  <c:v>7.375</c:v>
                </c:pt>
                <c:pt idx="9">
                  <c:v>9.0975000000000001</c:v>
                </c:pt>
                <c:pt idx="10">
                  <c:v>7.18</c:v>
                </c:pt>
                <c:pt idx="11">
                  <c:v>6.7074999999999996</c:v>
                </c:pt>
                <c:pt idx="12">
                  <c:v>13.362500000000001</c:v>
                </c:pt>
                <c:pt idx="13">
                  <c:v>10.5</c:v>
                </c:pt>
                <c:pt idx="14">
                  <c:v>8.6237499999999994</c:v>
                </c:pt>
                <c:pt idx="15">
                  <c:v>3.0137499999999999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E-436D-9C05-8A4D3118A93E}"/>
            </c:ext>
          </c:extLst>
        </c:ser>
        <c:ser>
          <c:idx val="3"/>
          <c:order val="3"/>
          <c:tx>
            <c:strRef>
              <c:f>'Dose Summary (all tones)'!$C$43</c:f>
              <c:strCache>
                <c:ptCount val="1"/>
                <c:pt idx="0">
                  <c:v>2 mg/kg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(all tones)'!$Z$44:$AO$44</c:f>
                <c:numCache>
                  <c:formatCode>General</c:formatCode>
                  <c:ptCount val="16"/>
                  <c:pt idx="0">
                    <c:v>1.3715618541075203</c:v>
                  </c:pt>
                  <c:pt idx="1">
                    <c:v>8.101487503957884</c:v>
                  </c:pt>
                  <c:pt idx="2">
                    <c:v>6.7149057108314736</c:v>
                  </c:pt>
                  <c:pt idx="3">
                    <c:v>7.5699247348353076</c:v>
                  </c:pt>
                  <c:pt idx="4">
                    <c:v>5.1176183556346366</c:v>
                  </c:pt>
                  <c:pt idx="5">
                    <c:v>3.3671291488977877</c:v>
                  </c:pt>
                  <c:pt idx="6">
                    <c:v>2.7158229728100571</c:v>
                  </c:pt>
                  <c:pt idx="7">
                    <c:v>4.7999415686547682</c:v>
                  </c:pt>
                  <c:pt idx="8">
                    <c:v>1.4967068016147977</c:v>
                  </c:pt>
                  <c:pt idx="9">
                    <c:v>4.2107942710202719</c:v>
                  </c:pt>
                  <c:pt idx="10">
                    <c:v>5.933675365927451</c:v>
                  </c:pt>
                  <c:pt idx="11">
                    <c:v>3.0880216447705524</c:v>
                  </c:pt>
                  <c:pt idx="12">
                    <c:v>6.6238213911177093</c:v>
                  </c:pt>
                  <c:pt idx="13">
                    <c:v>5.2009163855997524</c:v>
                  </c:pt>
                  <c:pt idx="14">
                    <c:v>6.3865144612915197</c:v>
                  </c:pt>
                  <c:pt idx="15">
                    <c:v>1.7890025528010218</c:v>
                  </c:pt>
                </c:numCache>
              </c:numRef>
            </c:plus>
            <c:minus>
              <c:numRef>
                <c:f>'Dose Summary (all tones)'!$Z$44:$AO$44</c:f>
                <c:numCache>
                  <c:formatCode>General</c:formatCode>
                  <c:ptCount val="16"/>
                  <c:pt idx="0">
                    <c:v>1.3715618541075203</c:v>
                  </c:pt>
                  <c:pt idx="1">
                    <c:v>8.101487503957884</c:v>
                  </c:pt>
                  <c:pt idx="2">
                    <c:v>6.7149057108314736</c:v>
                  </c:pt>
                  <c:pt idx="3">
                    <c:v>7.5699247348353076</c:v>
                  </c:pt>
                  <c:pt idx="4">
                    <c:v>5.1176183556346366</c:v>
                  </c:pt>
                  <c:pt idx="5">
                    <c:v>3.3671291488977877</c:v>
                  </c:pt>
                  <c:pt idx="6">
                    <c:v>2.7158229728100571</c:v>
                  </c:pt>
                  <c:pt idx="7">
                    <c:v>4.7999415686547682</c:v>
                  </c:pt>
                  <c:pt idx="8">
                    <c:v>1.4967068016147977</c:v>
                  </c:pt>
                  <c:pt idx="9">
                    <c:v>4.2107942710202719</c:v>
                  </c:pt>
                  <c:pt idx="10">
                    <c:v>5.933675365927451</c:v>
                  </c:pt>
                  <c:pt idx="11">
                    <c:v>3.0880216447705524</c:v>
                  </c:pt>
                  <c:pt idx="12">
                    <c:v>6.6238213911177093</c:v>
                  </c:pt>
                  <c:pt idx="13">
                    <c:v>5.2009163855997524</c:v>
                  </c:pt>
                  <c:pt idx="14">
                    <c:v>6.3865144612915197</c:v>
                  </c:pt>
                  <c:pt idx="15">
                    <c:v>1.7890025528010218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C00000"/>
                </a:solidFill>
                <a:round/>
              </a:ln>
              <a:effectLst/>
            </c:spPr>
          </c:errBars>
          <c:val>
            <c:numRef>
              <c:f>'Dose Summary (all tones)'!$Z$43:$AO$43</c:f>
              <c:numCache>
                <c:formatCode>General</c:formatCode>
                <c:ptCount val="16"/>
                <c:pt idx="0">
                  <c:v>6.4737499999999999</c:v>
                </c:pt>
                <c:pt idx="1">
                  <c:v>37.943749999999994</c:v>
                </c:pt>
                <c:pt idx="2">
                  <c:v>35.568750000000001</c:v>
                </c:pt>
                <c:pt idx="3">
                  <c:v>29.016250000000003</c:v>
                </c:pt>
                <c:pt idx="4">
                  <c:v>23.083749999999998</c:v>
                </c:pt>
                <c:pt idx="5">
                  <c:v>8.7912499999999998</c:v>
                </c:pt>
                <c:pt idx="6">
                  <c:v>7.9712499999999995</c:v>
                </c:pt>
                <c:pt idx="7">
                  <c:v>9.7637499999999999</c:v>
                </c:pt>
                <c:pt idx="8">
                  <c:v>5.7375000000000007</c:v>
                </c:pt>
                <c:pt idx="9">
                  <c:v>14.237499999999999</c:v>
                </c:pt>
                <c:pt idx="10">
                  <c:v>17.623750000000001</c:v>
                </c:pt>
                <c:pt idx="11">
                  <c:v>7.7225000000000001</c:v>
                </c:pt>
                <c:pt idx="12">
                  <c:v>14.2775</c:v>
                </c:pt>
                <c:pt idx="13">
                  <c:v>11.0425</c:v>
                </c:pt>
                <c:pt idx="14">
                  <c:v>12.0975</c:v>
                </c:pt>
                <c:pt idx="15">
                  <c:v>7.2087500000000002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E-436D-9C05-8A4D3118A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413439"/>
        <c:axId val="1900018607"/>
      </c:lineChart>
      <c:catAx>
        <c:axId val="193741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Tone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0018607"/>
        <c:crosses val="autoZero"/>
        <c:auto val="1"/>
        <c:lblAlgn val="ctr"/>
        <c:lblOffset val="100"/>
        <c:noMultiLvlLbl val="0"/>
      </c:catAx>
      <c:valAx>
        <c:axId val="1900018607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Freezing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7413439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Antagonists!$AU$135</c:f>
              <c:strCache>
                <c:ptCount val="1"/>
                <c:pt idx="0">
                  <c:v>vv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Antagonists!$AV$136:$BA$136</c:f>
                <c:numCache>
                  <c:formatCode>General</c:formatCode>
                  <c:ptCount val="6"/>
                  <c:pt idx="0">
                    <c:v>3.6526499762444153</c:v>
                  </c:pt>
                  <c:pt idx="1">
                    <c:v>4.8959297579156988</c:v>
                  </c:pt>
                  <c:pt idx="2">
                    <c:v>5.2328721662407895</c:v>
                  </c:pt>
                  <c:pt idx="3">
                    <c:v>3.2965644535152894</c:v>
                  </c:pt>
                  <c:pt idx="4">
                    <c:v>4.1944110410737609</c:v>
                  </c:pt>
                  <c:pt idx="5">
                    <c:v>4.2075662653504127</c:v>
                  </c:pt>
                </c:numCache>
              </c:numRef>
            </c:plus>
            <c:minus>
              <c:numRef>
                <c:f>Antagonists!$AV$136:$BA$136</c:f>
                <c:numCache>
                  <c:formatCode>General</c:formatCode>
                  <c:ptCount val="6"/>
                  <c:pt idx="0">
                    <c:v>3.6526499762444153</c:v>
                  </c:pt>
                  <c:pt idx="1">
                    <c:v>4.8959297579156988</c:v>
                  </c:pt>
                  <c:pt idx="2">
                    <c:v>5.2328721662407895</c:v>
                  </c:pt>
                  <c:pt idx="3">
                    <c:v>3.2965644535152894</c:v>
                  </c:pt>
                  <c:pt idx="4">
                    <c:v>4.1944110410737609</c:v>
                  </c:pt>
                  <c:pt idx="5">
                    <c:v>4.2075662653504127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Antagonists!$P$134:$U$134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Antagonists!$AV$135:$BA$135</c:f>
              <c:numCache>
                <c:formatCode>General</c:formatCode>
                <c:ptCount val="6"/>
                <c:pt idx="0">
                  <c:v>15.558125000000002</c:v>
                </c:pt>
                <c:pt idx="1">
                  <c:v>48.835833333333333</c:v>
                </c:pt>
                <c:pt idx="2">
                  <c:v>27.298541666666669</c:v>
                </c:pt>
                <c:pt idx="3">
                  <c:v>14.645625000000004</c:v>
                </c:pt>
                <c:pt idx="4">
                  <c:v>15.386666666666668</c:v>
                </c:pt>
                <c:pt idx="5">
                  <c:v>14.89625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3-401E-B110-C1EB84096B39}"/>
            </c:ext>
          </c:extLst>
        </c:ser>
        <c:ser>
          <c:idx val="4"/>
          <c:order val="4"/>
          <c:tx>
            <c:strRef>
              <c:f>Antagonists!$AU$143</c:f>
              <c:strCache>
                <c:ptCount val="1"/>
                <c:pt idx="0">
                  <c:v>mv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Antagonists!$AV$144:$BA$144</c:f>
                <c:numCache>
                  <c:formatCode>General</c:formatCode>
                  <c:ptCount val="6"/>
                  <c:pt idx="0">
                    <c:v>4.6341424840524699</c:v>
                  </c:pt>
                  <c:pt idx="1">
                    <c:v>5.3042557575841967</c:v>
                  </c:pt>
                  <c:pt idx="2">
                    <c:v>6.6157303804842167</c:v>
                  </c:pt>
                  <c:pt idx="3">
                    <c:v>5.1944437176385225</c:v>
                  </c:pt>
                  <c:pt idx="4">
                    <c:v>4.1107880235549947</c:v>
                  </c:pt>
                  <c:pt idx="5">
                    <c:v>4.5546230846747768</c:v>
                  </c:pt>
                </c:numCache>
              </c:numRef>
            </c:plus>
            <c:minus>
              <c:numRef>
                <c:f>Antagonists!$AV$144:$BA$144</c:f>
                <c:numCache>
                  <c:formatCode>General</c:formatCode>
                  <c:ptCount val="6"/>
                  <c:pt idx="0">
                    <c:v>4.6341424840524699</c:v>
                  </c:pt>
                  <c:pt idx="1">
                    <c:v>5.3042557575841967</c:v>
                  </c:pt>
                  <c:pt idx="2">
                    <c:v>6.6157303804842167</c:v>
                  </c:pt>
                  <c:pt idx="3">
                    <c:v>5.1944437176385225</c:v>
                  </c:pt>
                  <c:pt idx="4">
                    <c:v>4.1107880235549947</c:v>
                  </c:pt>
                  <c:pt idx="5">
                    <c:v>4.5546230846747768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val>
            <c:numRef>
              <c:f>Antagonists!$AV$143:$BA$143</c:f>
              <c:numCache>
                <c:formatCode>General</c:formatCode>
                <c:ptCount val="6"/>
                <c:pt idx="0">
                  <c:v>12.02875</c:v>
                </c:pt>
                <c:pt idx="1">
                  <c:v>46.346249999999998</c:v>
                </c:pt>
                <c:pt idx="2">
                  <c:v>30.328749999999999</c:v>
                </c:pt>
                <c:pt idx="3">
                  <c:v>20.685833333333331</c:v>
                </c:pt>
                <c:pt idx="4">
                  <c:v>17.114999999999998</c:v>
                </c:pt>
                <c:pt idx="5">
                  <c:v>15.787083333333333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3-401E-B110-C1EB84096B39}"/>
            </c:ext>
          </c:extLst>
        </c:ser>
        <c:ser>
          <c:idx val="5"/>
          <c:order val="5"/>
          <c:tx>
            <c:strRef>
              <c:f>Antagonists!$AU$145</c:f>
              <c:strCache>
                <c:ptCount val="1"/>
                <c:pt idx="0">
                  <c:v>mp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Antagonists!$AV$146:$BA$146</c:f>
                <c:numCache>
                  <c:formatCode>General</c:formatCode>
                  <c:ptCount val="6"/>
                  <c:pt idx="0">
                    <c:v>1.9679927682068061</c:v>
                  </c:pt>
                  <c:pt idx="1">
                    <c:v>6.53751059780926</c:v>
                  </c:pt>
                  <c:pt idx="2">
                    <c:v>6.6507458407381046</c:v>
                  </c:pt>
                  <c:pt idx="3">
                    <c:v>3.3125842157608503</c:v>
                  </c:pt>
                  <c:pt idx="4">
                    <c:v>1.9503622984558773</c:v>
                  </c:pt>
                  <c:pt idx="5">
                    <c:v>3.0293822874722811</c:v>
                  </c:pt>
                </c:numCache>
              </c:numRef>
            </c:plus>
            <c:minus>
              <c:numRef>
                <c:f>Antagonists!$AV$146:$BA$146</c:f>
                <c:numCache>
                  <c:formatCode>General</c:formatCode>
                  <c:ptCount val="6"/>
                  <c:pt idx="0">
                    <c:v>1.9679927682068061</c:v>
                  </c:pt>
                  <c:pt idx="1">
                    <c:v>6.53751059780926</c:v>
                  </c:pt>
                  <c:pt idx="2">
                    <c:v>6.6507458407381046</c:v>
                  </c:pt>
                  <c:pt idx="3">
                    <c:v>3.3125842157608503</c:v>
                  </c:pt>
                  <c:pt idx="4">
                    <c:v>1.9503622984558773</c:v>
                  </c:pt>
                  <c:pt idx="5">
                    <c:v>3.0293822874722811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val>
            <c:numRef>
              <c:f>Antagonists!$AV$145:$BA$145</c:f>
              <c:numCache>
                <c:formatCode>General</c:formatCode>
                <c:ptCount val="6"/>
                <c:pt idx="0">
                  <c:v>8.5875000000000004</c:v>
                </c:pt>
                <c:pt idx="1">
                  <c:v>50.708749999999995</c:v>
                </c:pt>
                <c:pt idx="2">
                  <c:v>34.471666666666664</c:v>
                </c:pt>
                <c:pt idx="3">
                  <c:v>22.100833333333334</c:v>
                </c:pt>
                <c:pt idx="4">
                  <c:v>12.88</c:v>
                </c:pt>
                <c:pt idx="5">
                  <c:v>12.425833333333333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3-401E-B110-C1EB84096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437920"/>
        <c:axId val="6604360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Antagonists!$AU$137</c15:sqref>
                        </c15:formulaRef>
                      </c:ext>
                    </c:extLst>
                    <c:strCache>
                      <c:ptCount val="1"/>
                      <c:pt idx="0">
                        <c:v>vp</c:v>
                      </c:pt>
                    </c:strCache>
                  </c:strRef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rgbClr val="FF0000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Antagonists!$AV$138:$BA$138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1.1450145104611844</c:v>
                        </c:pt>
                        <c:pt idx="1">
                          <c:v>4.1299665821780467</c:v>
                        </c:pt>
                        <c:pt idx="2">
                          <c:v>3.9276017205012339</c:v>
                        </c:pt>
                        <c:pt idx="3">
                          <c:v>3.35416024153974</c:v>
                        </c:pt>
                        <c:pt idx="4">
                          <c:v>2.6679292410379221</c:v>
                        </c:pt>
                        <c:pt idx="5">
                          <c:v>1.7859260285672214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Antagonists!$AV$138:$BA$138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1.1450145104611844</c:v>
                        </c:pt>
                        <c:pt idx="1">
                          <c:v>4.1299665821780467</c:v>
                        </c:pt>
                        <c:pt idx="2">
                          <c:v>3.9276017205012339</c:v>
                        </c:pt>
                        <c:pt idx="3">
                          <c:v>3.35416024153974</c:v>
                        </c:pt>
                        <c:pt idx="4">
                          <c:v>2.6679292410379221</c:v>
                        </c:pt>
                        <c:pt idx="5">
                          <c:v>1.7859260285672214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rgbClr val="FF0000"/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Antagonists!$AV$137:$BA$137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4.8712500000000007</c:v>
                      </c:pt>
                      <c:pt idx="1">
                        <c:v>27.805416666666666</c:v>
                      </c:pt>
                      <c:pt idx="2">
                        <c:v>18.938124999999999</c:v>
                      </c:pt>
                      <c:pt idx="3">
                        <c:v>12.861666666666666</c:v>
                      </c:pt>
                      <c:pt idx="4">
                        <c:v>13.314166666666667</c:v>
                      </c:pt>
                      <c:pt idx="5">
                        <c:v>9.3127083333333349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0B3-401E-B110-C1EB84096B3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Antagonists!$AU$139</c15:sqref>
                        </c15:formulaRef>
                      </c:ext>
                    </c:extLst>
                    <c:strCache>
                      <c:ptCount val="1"/>
                      <c:pt idx="0">
                        <c:v>wv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Antagonists!$AV$140:$BA$140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3.5786517001618665</c:v>
                        </c:pt>
                        <c:pt idx="1">
                          <c:v>4.7875186911649719</c:v>
                        </c:pt>
                        <c:pt idx="2">
                          <c:v>3.3276549811558134</c:v>
                        </c:pt>
                        <c:pt idx="3">
                          <c:v>4.4194366173620985</c:v>
                        </c:pt>
                        <c:pt idx="4">
                          <c:v>6.2792421611254632</c:v>
                        </c:pt>
                        <c:pt idx="5">
                          <c:v>6.4680006735693576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Antagonists!$AV$140:$BA$140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3.5786517001618665</c:v>
                        </c:pt>
                        <c:pt idx="1">
                          <c:v>4.7875186911649719</c:v>
                        </c:pt>
                        <c:pt idx="2">
                          <c:v>3.3276549811558134</c:v>
                        </c:pt>
                        <c:pt idx="3">
                          <c:v>4.4194366173620985</c:v>
                        </c:pt>
                        <c:pt idx="4">
                          <c:v>6.2792421611254632</c:v>
                        </c:pt>
                        <c:pt idx="5">
                          <c:v>6.4680006735693576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6">
                          <a:lumMod val="40000"/>
                          <a:lumOff val="6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Antagonists!$AV$139:$BA$139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10.798750000000002</c:v>
                      </c:pt>
                      <c:pt idx="1">
                        <c:v>44.384166666666673</c:v>
                      </c:pt>
                      <c:pt idx="2">
                        <c:v>18.245416666666667</c:v>
                      </c:pt>
                      <c:pt idx="3">
                        <c:v>15.879583333333333</c:v>
                      </c:pt>
                      <c:pt idx="4">
                        <c:v>17.254583333333329</c:v>
                      </c:pt>
                      <c:pt idx="5">
                        <c:v>13.610416666666666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B3-401E-B110-C1EB84096B3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Antagonists!$AU$141</c15:sqref>
                        </c15:formulaRef>
                      </c:ext>
                    </c:extLst>
                    <c:strCache>
                      <c:ptCount val="1"/>
                      <c:pt idx="0">
                        <c:v>wp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Antagonists!$AV$142:$BA$142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1.7101262876299101</c:v>
                        </c:pt>
                        <c:pt idx="1">
                          <c:v>7.4513036837389519</c:v>
                        </c:pt>
                        <c:pt idx="2">
                          <c:v>5.5809236604499306</c:v>
                        </c:pt>
                        <c:pt idx="3">
                          <c:v>3.2017574384147935</c:v>
                        </c:pt>
                        <c:pt idx="4">
                          <c:v>2.8387708328200505</c:v>
                        </c:pt>
                        <c:pt idx="5">
                          <c:v>3.4526188839398548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Antagonists!$AV$142:$BA$142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1.7101262876299101</c:v>
                        </c:pt>
                        <c:pt idx="1">
                          <c:v>7.4513036837389519</c:v>
                        </c:pt>
                        <c:pt idx="2">
                          <c:v>5.5809236604499306</c:v>
                        </c:pt>
                        <c:pt idx="3">
                          <c:v>3.2017574384147935</c:v>
                        </c:pt>
                        <c:pt idx="4">
                          <c:v>2.8387708328200505</c:v>
                        </c:pt>
                        <c:pt idx="5">
                          <c:v>3.4526188839398548</c:v>
                        </c:pt>
                      </c:numCache>
                    </c:numRef>
                  </c:minus>
                  <c:spPr>
                    <a:noFill/>
                    <a:ln w="19050" cap="flat" cmpd="sng" algn="ctr">
                      <a:solidFill>
                        <a:schemeClr val="accent6">
                          <a:lumMod val="7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Antagonists!$AV$141:$BA$141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7.5162499999999994</c:v>
                      </c:pt>
                      <c:pt idx="1">
                        <c:v>39.741666666666667</c:v>
                      </c:pt>
                      <c:pt idx="2">
                        <c:v>23.879583333333333</c:v>
                      </c:pt>
                      <c:pt idx="3">
                        <c:v>17.420833333333331</c:v>
                      </c:pt>
                      <c:pt idx="4">
                        <c:v>9.3983333333333334</c:v>
                      </c:pt>
                      <c:pt idx="5">
                        <c:v>16.467083333333335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B3-401E-B110-C1EB84096B39}"/>
                  </c:ext>
                </c:extLst>
              </c15:ser>
            </c15:filteredLineSeries>
          </c:ext>
        </c:extLst>
      </c:lineChart>
      <c:catAx>
        <c:axId val="66043792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6000"/>
        <c:crosses val="autoZero"/>
        <c:auto val="1"/>
        <c:lblAlgn val="ctr"/>
        <c:lblOffset val="100"/>
        <c:noMultiLvlLbl val="0"/>
      </c:catAx>
      <c:valAx>
        <c:axId val="660436000"/>
        <c:scaling>
          <c:orientation val="minMax"/>
          <c:max val="7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043792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noFill/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'Dose Summary (tone bins)'!$S$37</c:f>
              <c:strCache>
                <c:ptCount val="1"/>
                <c:pt idx="0">
                  <c:v>0 mg/kg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(tone bins)'!$T$38:$Y$38</c:f>
                <c:numCache>
                  <c:formatCode>General</c:formatCode>
                  <c:ptCount val="6"/>
                  <c:pt idx="0">
                    <c:v>6.3334361442156464</c:v>
                  </c:pt>
                  <c:pt idx="1">
                    <c:v>5.6218954197066964</c:v>
                  </c:pt>
                  <c:pt idx="2">
                    <c:v>7.1777296395014556</c:v>
                  </c:pt>
                  <c:pt idx="3">
                    <c:v>7.7752196783516681</c:v>
                  </c:pt>
                  <c:pt idx="4">
                    <c:v>9.399627689139848</c:v>
                  </c:pt>
                  <c:pt idx="5">
                    <c:v>11.570109339756845</c:v>
                  </c:pt>
                </c:numCache>
              </c:numRef>
            </c:plus>
            <c:minus>
              <c:numRef>
                <c:f>'Dose Summary (tone bins)'!$T$38:$Y$38</c:f>
                <c:numCache>
                  <c:formatCode>General</c:formatCode>
                  <c:ptCount val="6"/>
                  <c:pt idx="0">
                    <c:v>6.3334361442156464</c:v>
                  </c:pt>
                  <c:pt idx="1">
                    <c:v>5.6218954197066964</c:v>
                  </c:pt>
                  <c:pt idx="2">
                    <c:v>7.1777296395014556</c:v>
                  </c:pt>
                  <c:pt idx="3">
                    <c:v>7.7752196783516681</c:v>
                  </c:pt>
                  <c:pt idx="4">
                    <c:v>9.399627689139848</c:v>
                  </c:pt>
                  <c:pt idx="5">
                    <c:v>11.570109339756845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'Dose Summary (tone bins)'!$T$36:$Y$36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'Dose Summary (tone bins)'!$T$37:$Y$37</c:f>
              <c:numCache>
                <c:formatCode>General</c:formatCode>
                <c:ptCount val="6"/>
                <c:pt idx="0">
                  <c:v>25.462499999999999</c:v>
                </c:pt>
                <c:pt idx="1">
                  <c:v>56.856249999999996</c:v>
                </c:pt>
                <c:pt idx="2">
                  <c:v>52.668333333333337</c:v>
                </c:pt>
                <c:pt idx="3">
                  <c:v>53.310416666666669</c:v>
                </c:pt>
                <c:pt idx="4">
                  <c:v>42.652499999999996</c:v>
                </c:pt>
                <c:pt idx="5">
                  <c:v>39.685416666666669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2-4CBB-9712-6D1E3FB32973}"/>
            </c:ext>
          </c:extLst>
        </c:ser>
        <c:ser>
          <c:idx val="1"/>
          <c:order val="1"/>
          <c:tx>
            <c:strRef>
              <c:f>'Dose Summary (tone bins)'!$S$39</c:f>
              <c:strCache>
                <c:ptCount val="1"/>
                <c:pt idx="0">
                  <c:v>0.5 mg/kg</c:v>
                </c:pt>
              </c:strCache>
            </c:strRef>
          </c:tx>
          <c:spPr>
            <a:ln w="25400" cap="rnd">
              <a:solidFill>
                <a:srgbClr val="FFB3B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B3B3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(tone bins)'!$T$40:$Y$40</c:f>
                <c:numCache>
                  <c:formatCode>General</c:formatCode>
                  <c:ptCount val="6"/>
                  <c:pt idx="0">
                    <c:v>6.7935458965266653</c:v>
                  </c:pt>
                  <c:pt idx="1">
                    <c:v>8.3514638707667395</c:v>
                  </c:pt>
                  <c:pt idx="2">
                    <c:v>8.2380286505102038</c:v>
                  </c:pt>
                  <c:pt idx="3">
                    <c:v>5.6976241567644674</c:v>
                  </c:pt>
                  <c:pt idx="4">
                    <c:v>6.9868332447312991</c:v>
                  </c:pt>
                  <c:pt idx="5">
                    <c:v>7.8726638998473915</c:v>
                  </c:pt>
                </c:numCache>
              </c:numRef>
            </c:plus>
            <c:minus>
              <c:numRef>
                <c:f>'Dose Summary (tone bins)'!$T$40:$Y$40</c:f>
                <c:numCache>
                  <c:formatCode>General</c:formatCode>
                  <c:ptCount val="6"/>
                  <c:pt idx="0">
                    <c:v>6.7935458965266653</c:v>
                  </c:pt>
                  <c:pt idx="1">
                    <c:v>8.3514638707667395</c:v>
                  </c:pt>
                  <c:pt idx="2">
                    <c:v>8.2380286505102038</c:v>
                  </c:pt>
                  <c:pt idx="3">
                    <c:v>5.6976241567644674</c:v>
                  </c:pt>
                  <c:pt idx="4">
                    <c:v>6.9868332447312991</c:v>
                  </c:pt>
                  <c:pt idx="5">
                    <c:v>7.8726638998473915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B3B3"/>
                </a:solidFill>
                <a:round/>
              </a:ln>
              <a:effectLst/>
            </c:spPr>
          </c:errBars>
          <c:cat>
            <c:strRef>
              <c:f>'Dose Summary (tone bins)'!$T$36:$Y$36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'Dose Summary (tone bins)'!$T$39:$Y$39</c:f>
              <c:numCache>
                <c:formatCode>General</c:formatCode>
                <c:ptCount val="6"/>
                <c:pt idx="0">
                  <c:v>27.14875</c:v>
                </c:pt>
                <c:pt idx="1">
                  <c:v>42.004583333333336</c:v>
                </c:pt>
                <c:pt idx="2">
                  <c:v>40.606249999999996</c:v>
                </c:pt>
                <c:pt idx="3">
                  <c:v>24.39833333333333</c:v>
                </c:pt>
                <c:pt idx="4">
                  <c:v>27.865833333333335</c:v>
                </c:pt>
                <c:pt idx="5">
                  <c:v>25.337916666666665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2-4CBB-9712-6D1E3FB32973}"/>
            </c:ext>
          </c:extLst>
        </c:ser>
        <c:ser>
          <c:idx val="2"/>
          <c:order val="2"/>
          <c:tx>
            <c:strRef>
              <c:f>'Dose Summary (tone bins)'!$S$41</c:f>
              <c:strCache>
                <c:ptCount val="1"/>
                <c:pt idx="0">
                  <c:v>1 mg/kg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(tone bins)'!$T$42:$Y$42</c:f>
                <c:numCache>
                  <c:formatCode>General</c:formatCode>
                  <c:ptCount val="6"/>
                  <c:pt idx="0">
                    <c:v>5.5629860742680259</c:v>
                  </c:pt>
                  <c:pt idx="1">
                    <c:v>6.0167787859722237</c:v>
                  </c:pt>
                  <c:pt idx="2">
                    <c:v>3.1759674777369584</c:v>
                  </c:pt>
                  <c:pt idx="3">
                    <c:v>3.7476574032193435</c:v>
                  </c:pt>
                  <c:pt idx="4">
                    <c:v>2.6473208182766452</c:v>
                  </c:pt>
                  <c:pt idx="5">
                    <c:v>4.2586191981907024</c:v>
                  </c:pt>
                </c:numCache>
              </c:numRef>
            </c:plus>
            <c:minus>
              <c:numRef>
                <c:f>'Dose Summary (tone bins)'!$T$42:$Y$42</c:f>
                <c:numCache>
                  <c:formatCode>General</c:formatCode>
                  <c:ptCount val="6"/>
                  <c:pt idx="0">
                    <c:v>5.5629860742680259</c:v>
                  </c:pt>
                  <c:pt idx="1">
                    <c:v>6.0167787859722237</c:v>
                  </c:pt>
                  <c:pt idx="2">
                    <c:v>3.1759674777369584</c:v>
                  </c:pt>
                  <c:pt idx="3">
                    <c:v>3.7476574032193435</c:v>
                  </c:pt>
                  <c:pt idx="4">
                    <c:v>2.6473208182766452</c:v>
                  </c:pt>
                  <c:pt idx="5">
                    <c:v>4.2586191981907024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'Dose Summary (tone bins)'!$T$36:$Y$36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'Dose Summary (tone bins)'!$T$41:$Y$41</c:f>
              <c:numCache>
                <c:formatCode>General</c:formatCode>
                <c:ptCount val="6"/>
                <c:pt idx="0">
                  <c:v>27.72625</c:v>
                </c:pt>
                <c:pt idx="1">
                  <c:v>41.947916666666664</c:v>
                </c:pt>
                <c:pt idx="2">
                  <c:v>29.107916666666668</c:v>
                </c:pt>
                <c:pt idx="3">
                  <c:v>20.100833333333334</c:v>
                </c:pt>
                <c:pt idx="4">
                  <c:v>22.352083333333336</c:v>
                </c:pt>
                <c:pt idx="5">
                  <c:v>19.667083333333334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82-4CBB-9712-6D1E3FB32973}"/>
            </c:ext>
          </c:extLst>
        </c:ser>
        <c:ser>
          <c:idx val="3"/>
          <c:order val="3"/>
          <c:tx>
            <c:strRef>
              <c:f>'Dose Summary (tone bins)'!$S$43</c:f>
              <c:strCache>
                <c:ptCount val="1"/>
                <c:pt idx="0">
                  <c:v>2 mg/kg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(tone bins)'!$T$44:$Y$44</c:f>
                <c:numCache>
                  <c:formatCode>General</c:formatCode>
                  <c:ptCount val="6"/>
                  <c:pt idx="0">
                    <c:v>4.1919486763744045</c:v>
                  </c:pt>
                  <c:pt idx="1">
                    <c:v>5.6632901968003182</c:v>
                  </c:pt>
                  <c:pt idx="2">
                    <c:v>6.9171035414955204</c:v>
                  </c:pt>
                  <c:pt idx="3">
                    <c:v>5.5089367307829766</c:v>
                  </c:pt>
                  <c:pt idx="4">
                    <c:v>6.8486075516724849</c:v>
                  </c:pt>
                  <c:pt idx="5">
                    <c:v>4.4386310513624645</c:v>
                  </c:pt>
                </c:numCache>
              </c:numRef>
            </c:plus>
            <c:minus>
              <c:numRef>
                <c:f>'Dose Summary (tone bins)'!$T$44:$Y$44</c:f>
                <c:numCache>
                  <c:formatCode>General</c:formatCode>
                  <c:ptCount val="6"/>
                  <c:pt idx="0">
                    <c:v>4.1919486763744045</c:v>
                  </c:pt>
                  <c:pt idx="1">
                    <c:v>5.6632901968003182</c:v>
                  </c:pt>
                  <c:pt idx="2">
                    <c:v>6.9171035414955204</c:v>
                  </c:pt>
                  <c:pt idx="3">
                    <c:v>5.5089367307829766</c:v>
                  </c:pt>
                  <c:pt idx="4">
                    <c:v>6.8486075516724849</c:v>
                  </c:pt>
                  <c:pt idx="5">
                    <c:v>4.4386310513624645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strRef>
              <c:f>'Dose Summary (tone bins)'!$T$36:$Y$36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'Dose Summary (tone bins)'!$T$43:$Y$43</c:f>
              <c:numCache>
                <c:formatCode>General</c:formatCode>
                <c:ptCount val="6"/>
                <c:pt idx="0">
                  <c:v>24.798750000000002</c:v>
                </c:pt>
                <c:pt idx="1">
                  <c:v>48.912499999999994</c:v>
                </c:pt>
                <c:pt idx="2">
                  <c:v>34.694583333333327</c:v>
                </c:pt>
                <c:pt idx="3">
                  <c:v>29.986250000000002</c:v>
                </c:pt>
                <c:pt idx="4">
                  <c:v>31.703333333333333</c:v>
                </c:pt>
                <c:pt idx="5">
                  <c:v>17.754583333333333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82-4CBB-9712-6D1E3FB32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265919"/>
        <c:axId val="1932267839"/>
      </c:lineChart>
      <c:catAx>
        <c:axId val="1932265919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2267839"/>
        <c:crosses val="autoZero"/>
        <c:auto val="1"/>
        <c:lblAlgn val="ctr"/>
        <c:lblOffset val="100"/>
        <c:noMultiLvlLbl val="0"/>
      </c:catAx>
      <c:valAx>
        <c:axId val="1932267839"/>
        <c:scaling>
          <c:orientation val="minMax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2265919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'Dose Summary (tone bins)'!$AO$37</c:f>
              <c:strCache>
                <c:ptCount val="1"/>
                <c:pt idx="0">
                  <c:v>0 mg/kg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(tone bins)'!$AP$38:$AU$38</c:f>
                <c:numCache>
                  <c:formatCode>General</c:formatCode>
                  <c:ptCount val="6"/>
                  <c:pt idx="0">
                    <c:v>5.2248352460354459</c:v>
                  </c:pt>
                  <c:pt idx="1">
                    <c:v>4.9660860958214466</c:v>
                  </c:pt>
                  <c:pt idx="2">
                    <c:v>5.1450475855659592</c:v>
                  </c:pt>
                  <c:pt idx="3">
                    <c:v>5.9471263568854758</c:v>
                  </c:pt>
                  <c:pt idx="4">
                    <c:v>4.6985076125001886</c:v>
                  </c:pt>
                  <c:pt idx="5">
                    <c:v>2.0466747554419795</c:v>
                  </c:pt>
                </c:numCache>
              </c:numRef>
            </c:plus>
            <c:minus>
              <c:numRef>
                <c:f>'Dose Summary (tone bins)'!$AP$38:$AU$38</c:f>
                <c:numCache>
                  <c:formatCode>General</c:formatCode>
                  <c:ptCount val="6"/>
                  <c:pt idx="0">
                    <c:v>5.2248352460354459</c:v>
                  </c:pt>
                  <c:pt idx="1">
                    <c:v>4.9660860958214466</c:v>
                  </c:pt>
                  <c:pt idx="2">
                    <c:v>5.1450475855659592</c:v>
                  </c:pt>
                  <c:pt idx="3">
                    <c:v>5.9471263568854758</c:v>
                  </c:pt>
                  <c:pt idx="4">
                    <c:v>4.6985076125001886</c:v>
                  </c:pt>
                  <c:pt idx="5">
                    <c:v>2.0466747554419795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'Dose Summary (tone bins)'!$AP$36:$AU$36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'Dose Summary (tone bins)'!$AP$37:$AU$37</c:f>
              <c:numCache>
                <c:formatCode>General</c:formatCode>
                <c:ptCount val="6"/>
                <c:pt idx="0">
                  <c:v>13.46625</c:v>
                </c:pt>
                <c:pt idx="1">
                  <c:v>32.296666666666667</c:v>
                </c:pt>
                <c:pt idx="2">
                  <c:v>22.327916666666663</c:v>
                </c:pt>
                <c:pt idx="3">
                  <c:v>22.055</c:v>
                </c:pt>
                <c:pt idx="4">
                  <c:v>14.162083333333335</c:v>
                </c:pt>
                <c:pt idx="5">
                  <c:v>12.522916666666667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7-4C16-8825-DD454EDA712B}"/>
            </c:ext>
          </c:extLst>
        </c:ser>
        <c:ser>
          <c:idx val="1"/>
          <c:order val="1"/>
          <c:tx>
            <c:strRef>
              <c:f>'Dose Summary (tone bins)'!$AO$39</c:f>
              <c:strCache>
                <c:ptCount val="1"/>
                <c:pt idx="0">
                  <c:v>0.5 mg/kg</c:v>
                </c:pt>
              </c:strCache>
            </c:strRef>
          </c:tx>
          <c:spPr>
            <a:ln w="25400" cap="rnd">
              <a:solidFill>
                <a:srgbClr val="FFB3B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B3B3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(tone bins)'!$AP$40:$AU$40</c:f>
                <c:numCache>
                  <c:formatCode>General</c:formatCode>
                  <c:ptCount val="6"/>
                  <c:pt idx="0">
                    <c:v>3.7093304170506478</c:v>
                  </c:pt>
                  <c:pt idx="1">
                    <c:v>3.2073808071174108</c:v>
                  </c:pt>
                  <c:pt idx="2">
                    <c:v>2.7214413198051597</c:v>
                  </c:pt>
                  <c:pt idx="3">
                    <c:v>3.4253344032093453</c:v>
                  </c:pt>
                  <c:pt idx="4">
                    <c:v>3.2973223526705162</c:v>
                  </c:pt>
                  <c:pt idx="5">
                    <c:v>3.776789849523047</c:v>
                  </c:pt>
                </c:numCache>
              </c:numRef>
            </c:plus>
            <c:minus>
              <c:numRef>
                <c:f>'Dose Summary (tone bins)'!$AP$40:$AU$40</c:f>
                <c:numCache>
                  <c:formatCode>General</c:formatCode>
                  <c:ptCount val="6"/>
                  <c:pt idx="0">
                    <c:v>3.7093304170506478</c:v>
                  </c:pt>
                  <c:pt idx="1">
                    <c:v>3.2073808071174108</c:v>
                  </c:pt>
                  <c:pt idx="2">
                    <c:v>2.7214413198051597</c:v>
                  </c:pt>
                  <c:pt idx="3">
                    <c:v>3.4253344032093453</c:v>
                  </c:pt>
                  <c:pt idx="4">
                    <c:v>3.2973223526705162</c:v>
                  </c:pt>
                  <c:pt idx="5">
                    <c:v>3.776789849523047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B3B3"/>
                </a:solidFill>
                <a:round/>
              </a:ln>
              <a:effectLst/>
            </c:spPr>
          </c:errBars>
          <c:cat>
            <c:strRef>
              <c:f>'Dose Summary (tone bins)'!$AP$36:$AU$36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'Dose Summary (tone bins)'!$AP$39:$AU$39</c:f>
              <c:numCache>
                <c:formatCode>General</c:formatCode>
                <c:ptCount val="6"/>
                <c:pt idx="0">
                  <c:v>13.17</c:v>
                </c:pt>
                <c:pt idx="1">
                  <c:v>33.184583333333329</c:v>
                </c:pt>
                <c:pt idx="2">
                  <c:v>14.250000000000002</c:v>
                </c:pt>
                <c:pt idx="3">
                  <c:v>12.324166666666667</c:v>
                </c:pt>
                <c:pt idx="4">
                  <c:v>12.01375</c:v>
                </c:pt>
                <c:pt idx="5">
                  <c:v>12.157499999999999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7-4C16-8825-DD454EDA712B}"/>
            </c:ext>
          </c:extLst>
        </c:ser>
        <c:ser>
          <c:idx val="2"/>
          <c:order val="2"/>
          <c:tx>
            <c:strRef>
              <c:f>'Dose Summary (tone bins)'!$AO$41</c:f>
              <c:strCache>
                <c:ptCount val="1"/>
                <c:pt idx="0">
                  <c:v>1 mg/kg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(tone bins)'!$AP$42:$AU$42</c:f>
                <c:numCache>
                  <c:formatCode>General</c:formatCode>
                  <c:ptCount val="6"/>
                  <c:pt idx="0">
                    <c:v>2.2163167240781654</c:v>
                  </c:pt>
                  <c:pt idx="1">
                    <c:v>3.8309635499740997</c:v>
                  </c:pt>
                  <c:pt idx="2">
                    <c:v>2.3733924331776817</c:v>
                  </c:pt>
                  <c:pt idx="3">
                    <c:v>2.2350948931863321</c:v>
                  </c:pt>
                  <c:pt idx="4">
                    <c:v>2.7048518282335574</c:v>
                  </c:pt>
                  <c:pt idx="5">
                    <c:v>1.669445035390646</c:v>
                  </c:pt>
                </c:numCache>
              </c:numRef>
            </c:plus>
            <c:minus>
              <c:numRef>
                <c:f>'Dose Summary (tone bins)'!$AP$42:$AU$42</c:f>
                <c:numCache>
                  <c:formatCode>General</c:formatCode>
                  <c:ptCount val="6"/>
                  <c:pt idx="0">
                    <c:v>2.2163167240781654</c:v>
                  </c:pt>
                  <c:pt idx="1">
                    <c:v>3.8309635499740997</c:v>
                  </c:pt>
                  <c:pt idx="2">
                    <c:v>2.3733924331776817</c:v>
                  </c:pt>
                  <c:pt idx="3">
                    <c:v>2.2350948931863321</c:v>
                  </c:pt>
                  <c:pt idx="4">
                    <c:v>2.7048518282335574</c:v>
                  </c:pt>
                  <c:pt idx="5">
                    <c:v>1.669445035390646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'Dose Summary (tone bins)'!$AP$36:$AU$36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'Dose Summary (tone bins)'!$AP$41:$AU$41</c:f>
              <c:numCache>
                <c:formatCode>General</c:formatCode>
                <c:ptCount val="6"/>
                <c:pt idx="0">
                  <c:v>6.3275000000000006</c:v>
                </c:pt>
                <c:pt idx="1">
                  <c:v>21.207916666666666</c:v>
                </c:pt>
                <c:pt idx="2">
                  <c:v>8.6020833333333329</c:v>
                </c:pt>
                <c:pt idx="3">
                  <c:v>7.9679166666666665</c:v>
                </c:pt>
                <c:pt idx="4">
                  <c:v>9.0833333333333321</c:v>
                </c:pt>
                <c:pt idx="5">
                  <c:v>7.3791666666666664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7-4C16-8825-DD454EDA712B}"/>
            </c:ext>
          </c:extLst>
        </c:ser>
        <c:ser>
          <c:idx val="3"/>
          <c:order val="3"/>
          <c:tx>
            <c:strRef>
              <c:f>'Dose Summary (tone bins)'!$AO$43</c:f>
              <c:strCache>
                <c:ptCount val="1"/>
                <c:pt idx="0">
                  <c:v>2 mg/kg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(tone bins)'!$AP$44:$AU$44</c:f>
                <c:numCache>
                  <c:formatCode>General</c:formatCode>
                  <c:ptCount val="6"/>
                  <c:pt idx="0">
                    <c:v>1.3715618541075203</c:v>
                  </c:pt>
                  <c:pt idx="1">
                    <c:v>6.4364730938532482</c:v>
                  </c:pt>
                  <c:pt idx="2">
                    <c:v>2.2021782990740557</c:v>
                  </c:pt>
                  <c:pt idx="3">
                    <c:v>2.2376501845047825</c:v>
                  </c:pt>
                  <c:pt idx="4">
                    <c:v>4.026635226220483</c:v>
                  </c:pt>
                  <c:pt idx="5">
                    <c:v>3.7738184021414258</c:v>
                  </c:pt>
                </c:numCache>
              </c:numRef>
            </c:plus>
            <c:minus>
              <c:numRef>
                <c:f>'Dose Summary (tone bins)'!$AP$44:$AU$44</c:f>
                <c:numCache>
                  <c:formatCode>General</c:formatCode>
                  <c:ptCount val="6"/>
                  <c:pt idx="0">
                    <c:v>1.3715618541075203</c:v>
                  </c:pt>
                  <c:pt idx="1">
                    <c:v>6.4364730938532482</c:v>
                  </c:pt>
                  <c:pt idx="2">
                    <c:v>2.2021782990740557</c:v>
                  </c:pt>
                  <c:pt idx="3">
                    <c:v>2.2376501845047825</c:v>
                  </c:pt>
                  <c:pt idx="4">
                    <c:v>4.026635226220483</c:v>
                  </c:pt>
                  <c:pt idx="5">
                    <c:v>3.7738184021414258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strRef>
              <c:f>'Dose Summary (tone bins)'!$AP$36:$AU$36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'Dose Summary (tone bins)'!$AP$43:$AU$43</c:f>
              <c:numCache>
                <c:formatCode>General</c:formatCode>
                <c:ptCount val="6"/>
                <c:pt idx="0">
                  <c:v>6.4737499999999999</c:v>
                </c:pt>
                <c:pt idx="1">
                  <c:v>34.176250000000003</c:v>
                </c:pt>
                <c:pt idx="2">
                  <c:v>13.282083333333333</c:v>
                </c:pt>
                <c:pt idx="3">
                  <c:v>9.9129166666666677</c:v>
                </c:pt>
                <c:pt idx="4">
                  <c:v>13.207916666666668</c:v>
                </c:pt>
                <c:pt idx="5">
                  <c:v>10.116250000000001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97-4C16-8825-DD454EDA7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265919"/>
        <c:axId val="1932267839"/>
      </c:lineChart>
      <c:catAx>
        <c:axId val="1932265919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2267839"/>
        <c:crosses val="autoZero"/>
        <c:auto val="1"/>
        <c:lblAlgn val="ctr"/>
        <c:lblOffset val="100"/>
        <c:noMultiLvlLbl val="0"/>
      </c:catAx>
      <c:valAx>
        <c:axId val="1932267839"/>
        <c:scaling>
          <c:orientation val="minMax"/>
          <c:max val="5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2265919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'Dose Summary (tone bins)'!$BK$37</c:f>
              <c:strCache>
                <c:ptCount val="1"/>
                <c:pt idx="0">
                  <c:v>0 mg/kg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(tone bins)'!$BL$38:$BQ$38</c:f>
                <c:numCache>
                  <c:formatCode>General</c:formatCode>
                  <c:ptCount val="6"/>
                  <c:pt idx="0">
                    <c:v>2.5207297253403196</c:v>
                  </c:pt>
                  <c:pt idx="1">
                    <c:v>3.644704597382693</c:v>
                  </c:pt>
                  <c:pt idx="2">
                    <c:v>3.6277208179976221</c:v>
                  </c:pt>
                  <c:pt idx="3">
                    <c:v>1.9477047949455721</c:v>
                  </c:pt>
                  <c:pt idx="4">
                    <c:v>1.0771519159338667</c:v>
                  </c:pt>
                  <c:pt idx="5">
                    <c:v>4.6572394895150513</c:v>
                  </c:pt>
                </c:numCache>
              </c:numRef>
            </c:plus>
            <c:minus>
              <c:numRef>
                <c:f>'Dose Summary (tone bins)'!$BL$38:$BQ$38</c:f>
                <c:numCache>
                  <c:formatCode>General</c:formatCode>
                  <c:ptCount val="6"/>
                  <c:pt idx="0">
                    <c:v>2.5207297253403196</c:v>
                  </c:pt>
                  <c:pt idx="1">
                    <c:v>3.644704597382693</c:v>
                  </c:pt>
                  <c:pt idx="2">
                    <c:v>3.6277208179976221</c:v>
                  </c:pt>
                  <c:pt idx="3">
                    <c:v>1.9477047949455721</c:v>
                  </c:pt>
                  <c:pt idx="4">
                    <c:v>1.0771519159338667</c:v>
                  </c:pt>
                  <c:pt idx="5">
                    <c:v>4.6572394895150513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'Dose Summary (tone bins)'!$AP$36:$AU$36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'Dose Summary (tone bins)'!$BL$37:$BQ$37</c:f>
              <c:numCache>
                <c:formatCode>General</c:formatCode>
                <c:ptCount val="6"/>
                <c:pt idx="0">
                  <c:v>4.1862500000000002</c:v>
                </c:pt>
                <c:pt idx="1">
                  <c:v>30.259583333333332</c:v>
                </c:pt>
                <c:pt idx="2">
                  <c:v>13.555</c:v>
                </c:pt>
                <c:pt idx="3">
                  <c:v>12.218333333333334</c:v>
                </c:pt>
                <c:pt idx="4">
                  <c:v>7.5091666666666672</c:v>
                </c:pt>
                <c:pt idx="5">
                  <c:v>10.675833333333333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E-4BC8-B6A0-3FA4A050456A}"/>
            </c:ext>
          </c:extLst>
        </c:ser>
        <c:ser>
          <c:idx val="1"/>
          <c:order val="1"/>
          <c:tx>
            <c:strRef>
              <c:f>'Dose Summary (tone bins)'!$BK$39</c:f>
              <c:strCache>
                <c:ptCount val="1"/>
                <c:pt idx="0">
                  <c:v>0.5 mg/kg</c:v>
                </c:pt>
              </c:strCache>
            </c:strRef>
          </c:tx>
          <c:spPr>
            <a:ln w="25400" cap="rnd">
              <a:solidFill>
                <a:srgbClr val="FFB3B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B3B3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(tone bins)'!$BL$40:$BQ$40</c:f>
                <c:numCache>
                  <c:formatCode>General</c:formatCode>
                  <c:ptCount val="6"/>
                  <c:pt idx="0">
                    <c:v>3.2823249599722977</c:v>
                  </c:pt>
                  <c:pt idx="1">
                    <c:v>7.8744835494548386</c:v>
                  </c:pt>
                  <c:pt idx="2">
                    <c:v>4.4712657559484708</c:v>
                  </c:pt>
                  <c:pt idx="3">
                    <c:v>4.4404691944282932</c:v>
                  </c:pt>
                  <c:pt idx="4">
                    <c:v>3.9405898276126279</c:v>
                  </c:pt>
                  <c:pt idx="5">
                    <c:v>3.1719323387967719</c:v>
                  </c:pt>
                </c:numCache>
              </c:numRef>
            </c:plus>
            <c:minus>
              <c:numRef>
                <c:f>'Dose Summary (tone bins)'!$BL$40:$BQ$40</c:f>
                <c:numCache>
                  <c:formatCode>General</c:formatCode>
                  <c:ptCount val="6"/>
                  <c:pt idx="0">
                    <c:v>3.2823249599722977</c:v>
                  </c:pt>
                  <c:pt idx="1">
                    <c:v>7.8744835494548386</c:v>
                  </c:pt>
                  <c:pt idx="2">
                    <c:v>4.4712657559484708</c:v>
                  </c:pt>
                  <c:pt idx="3">
                    <c:v>4.4404691944282932</c:v>
                  </c:pt>
                  <c:pt idx="4">
                    <c:v>3.9405898276126279</c:v>
                  </c:pt>
                  <c:pt idx="5">
                    <c:v>3.1719323387967719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B3B3"/>
                </a:solidFill>
                <a:round/>
              </a:ln>
              <a:effectLst/>
            </c:spPr>
          </c:errBars>
          <c:cat>
            <c:strRef>
              <c:f>'Dose Summary (tone bins)'!$AP$36:$AU$36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'Dose Summary (tone bins)'!$BL$39:$BQ$39</c:f>
              <c:numCache>
                <c:formatCode>General</c:formatCode>
                <c:ptCount val="6"/>
                <c:pt idx="0">
                  <c:v>8.43</c:v>
                </c:pt>
                <c:pt idx="1">
                  <c:v>27.504166666666666</c:v>
                </c:pt>
                <c:pt idx="2">
                  <c:v>7.8516666666666666</c:v>
                </c:pt>
                <c:pt idx="3">
                  <c:v>12.208333333333332</c:v>
                </c:pt>
                <c:pt idx="4">
                  <c:v>10.203750000000001</c:v>
                </c:pt>
                <c:pt idx="5">
                  <c:v>10.713333333333335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E-4BC8-B6A0-3FA4A050456A}"/>
            </c:ext>
          </c:extLst>
        </c:ser>
        <c:ser>
          <c:idx val="2"/>
          <c:order val="2"/>
          <c:tx>
            <c:strRef>
              <c:f>'Dose Summary (tone bins)'!$BK$41</c:f>
              <c:strCache>
                <c:ptCount val="1"/>
                <c:pt idx="0">
                  <c:v>1 mg/kg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(tone bins)'!$BL$42:$BQ$42</c:f>
                <c:numCache>
                  <c:formatCode>General</c:formatCode>
                  <c:ptCount val="6"/>
                  <c:pt idx="0">
                    <c:v>0.48589548222108131</c:v>
                  </c:pt>
                  <c:pt idx="1">
                    <c:v>3.0176249957672616</c:v>
                  </c:pt>
                  <c:pt idx="2">
                    <c:v>1.7618169902526359</c:v>
                  </c:pt>
                  <c:pt idx="3">
                    <c:v>0.87259509362626753</c:v>
                  </c:pt>
                  <c:pt idx="4">
                    <c:v>1.225307055783317</c:v>
                  </c:pt>
                  <c:pt idx="5">
                    <c:v>0.61324298959361467</c:v>
                  </c:pt>
                </c:numCache>
              </c:numRef>
            </c:plus>
            <c:minus>
              <c:numRef>
                <c:f>'Dose Summary (tone bins)'!$BL$42:$BQ$42</c:f>
                <c:numCache>
                  <c:formatCode>General</c:formatCode>
                  <c:ptCount val="6"/>
                  <c:pt idx="0">
                    <c:v>0.48589548222108131</c:v>
                  </c:pt>
                  <c:pt idx="1">
                    <c:v>3.0176249957672616</c:v>
                  </c:pt>
                  <c:pt idx="2">
                    <c:v>1.7618169902526359</c:v>
                  </c:pt>
                  <c:pt idx="3">
                    <c:v>0.87259509362626753</c:v>
                  </c:pt>
                  <c:pt idx="4">
                    <c:v>1.225307055783317</c:v>
                  </c:pt>
                  <c:pt idx="5">
                    <c:v>0.61324298959361467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'Dose Summary (tone bins)'!$AP$36:$AU$36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'Dose Summary (tone bins)'!$BL$41:$BQ$41</c:f>
              <c:numCache>
                <c:formatCode>General</c:formatCode>
                <c:ptCount val="6"/>
                <c:pt idx="0">
                  <c:v>1.08125</c:v>
                </c:pt>
                <c:pt idx="1">
                  <c:v>14.940833333333334</c:v>
                </c:pt>
                <c:pt idx="2">
                  <c:v>4.1524999999999999</c:v>
                </c:pt>
                <c:pt idx="3">
                  <c:v>2.6712500000000001</c:v>
                </c:pt>
                <c:pt idx="4">
                  <c:v>3.023333333333333</c:v>
                </c:pt>
                <c:pt idx="5">
                  <c:v>1.5508333333333333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E-4BC8-B6A0-3FA4A050456A}"/>
            </c:ext>
          </c:extLst>
        </c:ser>
        <c:ser>
          <c:idx val="3"/>
          <c:order val="3"/>
          <c:tx>
            <c:strRef>
              <c:f>'Dose Summary (tone bins)'!$BK$43</c:f>
              <c:strCache>
                <c:ptCount val="1"/>
                <c:pt idx="0">
                  <c:v>2 mg/kg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'Dose Summary (tone bins)'!$BL$44:$BQ$44</c:f>
                <c:numCache>
                  <c:formatCode>General</c:formatCode>
                  <c:ptCount val="6"/>
                  <c:pt idx="0">
                    <c:v>2.3774693929230115</c:v>
                  </c:pt>
                  <c:pt idx="1">
                    <c:v>5.7528585975713664</c:v>
                  </c:pt>
                  <c:pt idx="2">
                    <c:v>2.7222750865453316</c:v>
                  </c:pt>
                  <c:pt idx="3">
                    <c:v>1.4019066435049006</c:v>
                  </c:pt>
                  <c:pt idx="4">
                    <c:v>2.8203906067428282</c:v>
                  </c:pt>
                  <c:pt idx="5">
                    <c:v>4.8981667058577143</c:v>
                  </c:pt>
                </c:numCache>
              </c:numRef>
            </c:plus>
            <c:minus>
              <c:numRef>
                <c:f>'Dose Summary (tone bins)'!$BL$44:$BQ$44</c:f>
                <c:numCache>
                  <c:formatCode>General</c:formatCode>
                  <c:ptCount val="6"/>
                  <c:pt idx="0">
                    <c:v>2.3774693929230115</c:v>
                  </c:pt>
                  <c:pt idx="1">
                    <c:v>5.7528585975713664</c:v>
                  </c:pt>
                  <c:pt idx="2">
                    <c:v>2.7222750865453316</c:v>
                  </c:pt>
                  <c:pt idx="3">
                    <c:v>1.4019066435049006</c:v>
                  </c:pt>
                  <c:pt idx="4">
                    <c:v>2.8203906067428282</c:v>
                  </c:pt>
                  <c:pt idx="5">
                    <c:v>4.8981667058577143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strRef>
              <c:f>'Dose Summary (tone bins)'!$AP$36:$AU$36</c:f>
              <c:strCache>
                <c:ptCount val="6"/>
                <c:pt idx="0">
                  <c:v>0</c:v>
                </c:pt>
                <c:pt idx="1">
                  <c:v>1-3</c:v>
                </c:pt>
                <c:pt idx="2">
                  <c:v>4-6</c:v>
                </c:pt>
                <c:pt idx="3">
                  <c:v>7-9</c:v>
                </c:pt>
                <c:pt idx="4">
                  <c:v>10-12</c:v>
                </c:pt>
                <c:pt idx="5">
                  <c:v>13-15</c:v>
                </c:pt>
              </c:strCache>
            </c:strRef>
          </c:cat>
          <c:val>
            <c:numRef>
              <c:f>'Dose Summary (tone bins)'!$BL$43:$BQ$43</c:f>
              <c:numCache>
                <c:formatCode>General</c:formatCode>
                <c:ptCount val="6"/>
                <c:pt idx="0">
                  <c:v>3.96</c:v>
                </c:pt>
                <c:pt idx="1">
                  <c:v>28.295833333333331</c:v>
                </c:pt>
                <c:pt idx="2">
                  <c:v>11.670833333333334</c:v>
                </c:pt>
                <c:pt idx="3">
                  <c:v>5.1904166666666658</c:v>
                </c:pt>
                <c:pt idx="4">
                  <c:v>7.3483333333333345</c:v>
                </c:pt>
                <c:pt idx="5">
                  <c:v>9.2729166666666671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2E-4BC8-B6A0-3FA4A0504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265919"/>
        <c:axId val="1932267839"/>
      </c:lineChart>
      <c:catAx>
        <c:axId val="1932265919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2267839"/>
        <c:crosses val="autoZero"/>
        <c:auto val="1"/>
        <c:lblAlgn val="ctr"/>
        <c:lblOffset val="100"/>
        <c:noMultiLvlLbl val="0"/>
      </c:catAx>
      <c:valAx>
        <c:axId val="1932267839"/>
        <c:scaling>
          <c:orientation val="minMax"/>
          <c:max val="50"/>
          <c:min val="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2265919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25282</xdr:colOff>
      <xdr:row>42</xdr:row>
      <xdr:rowOff>188396</xdr:rowOff>
    </xdr:from>
    <xdr:to>
      <xdr:col>6</xdr:col>
      <xdr:colOff>182865</xdr:colOff>
      <xdr:row>59</xdr:row>
      <xdr:rowOff>119340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3CD2B3-8FC7-8F08-3CE2-875D99952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268241</xdr:colOff>
      <xdr:row>10</xdr:row>
      <xdr:rowOff>109256</xdr:rowOff>
    </xdr:from>
    <xdr:to>
      <xdr:col>19</xdr:col>
      <xdr:colOff>429746</xdr:colOff>
      <xdr:row>27</xdr:row>
      <xdr:rowOff>59250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1730EE-A1DE-4D7F-9E13-C94613DCE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55469</xdr:colOff>
      <xdr:row>12</xdr:row>
      <xdr:rowOff>67097</xdr:rowOff>
    </xdr:from>
    <xdr:to>
      <xdr:col>32</xdr:col>
      <xdr:colOff>222156</xdr:colOff>
      <xdr:row>28</xdr:row>
      <xdr:rowOff>157584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7A64F6-8786-478E-BD06-1CDBE6D64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45102</xdr:colOff>
      <xdr:row>18</xdr:row>
      <xdr:rowOff>178034</xdr:rowOff>
    </xdr:from>
    <xdr:to>
      <xdr:col>47</xdr:col>
      <xdr:colOff>202686</xdr:colOff>
      <xdr:row>35</xdr:row>
      <xdr:rowOff>97071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A18398-12BB-4C1D-94C8-114B85EF2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220756</xdr:colOff>
      <xdr:row>26</xdr:row>
      <xdr:rowOff>107859</xdr:rowOff>
    </xdr:from>
    <xdr:to>
      <xdr:col>35</xdr:col>
      <xdr:colOff>210952</xdr:colOff>
      <xdr:row>41</xdr:row>
      <xdr:rowOff>185740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C8F7A0-AF34-4391-92D5-8483A763C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476250</xdr:colOff>
      <xdr:row>30</xdr:row>
      <xdr:rowOff>57150</xdr:rowOff>
    </xdr:from>
    <xdr:to>
      <xdr:col>22</xdr:col>
      <xdr:colOff>466446</xdr:colOff>
      <xdr:row>45</xdr:row>
      <xdr:rowOff>115981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7D6F59-267E-4CE4-AEAB-50F15E691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4</xdr:row>
      <xdr:rowOff>61912</xdr:rowOff>
    </xdr:from>
    <xdr:to>
      <xdr:col>17</xdr:col>
      <xdr:colOff>180975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58846-0450-7119-E9EA-E210E7093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551091</xdr:colOff>
      <xdr:row>23</xdr:row>
      <xdr:rowOff>54428</xdr:rowOff>
    </xdr:from>
    <xdr:to>
      <xdr:col>29</xdr:col>
      <xdr:colOff>136072</xdr:colOff>
      <xdr:row>35</xdr:row>
      <xdr:rowOff>68036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5D065B-0E66-ABCD-BA64-40C47A324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76200</xdr:colOff>
      <xdr:row>23</xdr:row>
      <xdr:rowOff>114300</xdr:rowOff>
    </xdr:from>
    <xdr:to>
      <xdr:col>36</xdr:col>
      <xdr:colOff>270781</xdr:colOff>
      <xdr:row>35</xdr:row>
      <xdr:rowOff>127908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D5563-3452-4C5B-9997-CCB0D467A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530679</xdr:colOff>
      <xdr:row>27</xdr:row>
      <xdr:rowOff>164873</xdr:rowOff>
    </xdr:from>
    <xdr:to>
      <xdr:col>21</xdr:col>
      <xdr:colOff>267608</xdr:colOff>
      <xdr:row>42</xdr:row>
      <xdr:rowOff>50573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0BE75-FA52-7C9D-86A0-F3C2B2FC2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23</xdr:row>
      <xdr:rowOff>0</xdr:rowOff>
    </xdr:from>
    <xdr:to>
      <xdr:col>41</xdr:col>
      <xdr:colOff>349250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3E1BB4-BF0F-4277-983E-2AAE9A301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20409</xdr:colOff>
      <xdr:row>37</xdr:row>
      <xdr:rowOff>152400</xdr:rowOff>
    </xdr:from>
    <xdr:to>
      <xdr:col>41</xdr:col>
      <xdr:colOff>306159</xdr:colOff>
      <xdr:row>52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C1FEDA-44D5-F4EC-F242-D976133A8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95251</xdr:colOff>
      <xdr:row>27</xdr:row>
      <xdr:rowOff>16329</xdr:rowOff>
    </xdr:from>
    <xdr:to>
      <xdr:col>9</xdr:col>
      <xdr:colOff>381001</xdr:colOff>
      <xdr:row>41</xdr:row>
      <xdr:rowOff>92529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15B181-1DA4-8715-4F6C-748FF5CB3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99</xdr:row>
      <xdr:rowOff>128587</xdr:rowOff>
    </xdr:from>
    <xdr:to>
      <xdr:col>13</xdr:col>
      <xdr:colOff>285750</xdr:colOff>
      <xdr:row>114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F1730-1C46-4E4C-BBF8-06852D994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333375</xdr:colOff>
      <xdr:row>101</xdr:row>
      <xdr:rowOff>95250</xdr:rowOff>
    </xdr:from>
    <xdr:to>
      <xdr:col>32</xdr:col>
      <xdr:colOff>571500</xdr:colOff>
      <xdr:row>115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F7C819-6BBD-4660-A613-5018D7AE9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214313</xdr:colOff>
      <xdr:row>102</xdr:row>
      <xdr:rowOff>0</xdr:rowOff>
    </xdr:from>
    <xdr:to>
      <xdr:col>47</xdr:col>
      <xdr:colOff>452438</xdr:colOff>
      <xdr:row>116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E93CD0-17AE-4916-9A6F-CDABF04E6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95250</xdr:colOff>
      <xdr:row>133</xdr:row>
      <xdr:rowOff>95250</xdr:rowOff>
    </xdr:from>
    <xdr:to>
      <xdr:col>10</xdr:col>
      <xdr:colOff>361950</xdr:colOff>
      <xdr:row>145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B4D79C-A2A7-41E2-B65D-412A7A68B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95250</xdr:colOff>
      <xdr:row>133</xdr:row>
      <xdr:rowOff>142875</xdr:rowOff>
    </xdr:from>
    <xdr:to>
      <xdr:col>15</xdr:col>
      <xdr:colOff>361950</xdr:colOff>
      <xdr:row>145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F499CC-E7B4-4D5C-92C4-ED57F8551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71437</xdr:colOff>
      <xdr:row>133</xdr:row>
      <xdr:rowOff>47625</xdr:rowOff>
    </xdr:from>
    <xdr:to>
      <xdr:col>20</xdr:col>
      <xdr:colOff>338137</xdr:colOff>
      <xdr:row>145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92B2508-A3EC-47AB-87E0-382BFE6B7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166688</xdr:colOff>
      <xdr:row>134</xdr:row>
      <xdr:rowOff>71438</xdr:rowOff>
    </xdr:from>
    <xdr:to>
      <xdr:col>28</xdr:col>
      <xdr:colOff>433388</xdr:colOff>
      <xdr:row>146</xdr:row>
      <xdr:rowOff>71438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E5C0BF1-8DFC-4E5C-A6E0-CFDA4F0FC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309563</xdr:colOff>
      <xdr:row>134</xdr:row>
      <xdr:rowOff>71438</xdr:rowOff>
    </xdr:from>
    <xdr:to>
      <xdr:col>33</xdr:col>
      <xdr:colOff>576263</xdr:colOff>
      <xdr:row>146</xdr:row>
      <xdr:rowOff>71438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5992EFD-8E1A-44B6-AB32-91AD0DDC3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309562</xdr:colOff>
      <xdr:row>134</xdr:row>
      <xdr:rowOff>71437</xdr:rowOff>
    </xdr:from>
    <xdr:to>
      <xdr:col>38</xdr:col>
      <xdr:colOff>576262</xdr:colOff>
      <xdr:row>146</xdr:row>
      <xdr:rowOff>71437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A0A90D0-AC84-4B07-AC59-315D52247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119062</xdr:colOff>
      <xdr:row>133</xdr:row>
      <xdr:rowOff>71437</xdr:rowOff>
    </xdr:from>
    <xdr:to>
      <xdr:col>44</xdr:col>
      <xdr:colOff>385762</xdr:colOff>
      <xdr:row>145</xdr:row>
      <xdr:rowOff>71437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3680407-C07B-4B20-BA56-181FF5A34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0</xdr:colOff>
      <xdr:row>133</xdr:row>
      <xdr:rowOff>95250</xdr:rowOff>
    </xdr:from>
    <xdr:to>
      <xdr:col>49</xdr:col>
      <xdr:colOff>266700</xdr:colOff>
      <xdr:row>145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4C02BA5-952D-4F40-9758-5E8828162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23812</xdr:colOff>
      <xdr:row>133</xdr:row>
      <xdr:rowOff>95250</xdr:rowOff>
    </xdr:from>
    <xdr:to>
      <xdr:col>54</xdr:col>
      <xdr:colOff>290512</xdr:colOff>
      <xdr:row>145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71F7264-2EED-4197-A48F-3EE6B14A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31</xdr:row>
      <xdr:rowOff>80962</xdr:rowOff>
    </xdr:from>
    <xdr:to>
      <xdr:col>14</xdr:col>
      <xdr:colOff>79375</xdr:colOff>
      <xdr:row>45</xdr:row>
      <xdr:rowOff>141287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886C3-6301-6AED-F9A2-BDDC0E5CA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476250</xdr:colOff>
      <xdr:row>27</xdr:row>
      <xdr:rowOff>114300</xdr:rowOff>
    </xdr:from>
    <xdr:to>
      <xdr:col>39</xdr:col>
      <xdr:colOff>396875</xdr:colOff>
      <xdr:row>41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C5C40-6CF6-45F2-9A3A-895847B30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133350</xdr:colOff>
      <xdr:row>25</xdr:row>
      <xdr:rowOff>114300</xdr:rowOff>
    </xdr:from>
    <xdr:to>
      <xdr:col>61</xdr:col>
      <xdr:colOff>53975</xdr:colOff>
      <xdr:row>39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2EA770-637B-4B13-9D18-F90A9F4C1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455083</xdr:colOff>
      <xdr:row>7</xdr:row>
      <xdr:rowOff>91546</xdr:rowOff>
    </xdr:from>
    <xdr:to>
      <xdr:col>16</xdr:col>
      <xdr:colOff>1</xdr:colOff>
      <xdr:row>21</xdr:row>
      <xdr:rowOff>141287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FF28DF-0671-2A77-6962-51DF83C05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48</xdr:row>
      <xdr:rowOff>80962</xdr:rowOff>
    </xdr:from>
    <xdr:to>
      <xdr:col>11</xdr:col>
      <xdr:colOff>390525</xdr:colOff>
      <xdr:row>62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C74AB-4242-D63A-848C-E65F0A644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42</xdr:row>
      <xdr:rowOff>128587</xdr:rowOff>
    </xdr:from>
    <xdr:to>
      <xdr:col>15</xdr:col>
      <xdr:colOff>581025</xdr:colOff>
      <xdr:row>50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698265-0482-D38A-1D30-96F59A52C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428625</xdr:colOff>
      <xdr:row>42</xdr:row>
      <xdr:rowOff>152400</xdr:rowOff>
    </xdr:from>
    <xdr:to>
      <xdr:col>20</xdr:col>
      <xdr:colOff>495300</xdr:colOff>
      <xdr:row>50</xdr:row>
      <xdr:rowOff>23811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F108D7-65C9-7479-6C53-32EB163AE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48</xdr:row>
      <xdr:rowOff>80962</xdr:rowOff>
    </xdr:from>
    <xdr:to>
      <xdr:col>11</xdr:col>
      <xdr:colOff>390525</xdr:colOff>
      <xdr:row>62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03CAA-B4F6-4772-870A-276FEBB66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33</xdr:row>
      <xdr:rowOff>80962</xdr:rowOff>
    </xdr:from>
    <xdr:to>
      <xdr:col>2</xdr:col>
      <xdr:colOff>409575</xdr:colOff>
      <xdr:row>47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36C53A-55A8-53AA-11B2-ED1641E15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409575</xdr:colOff>
      <xdr:row>34</xdr:row>
      <xdr:rowOff>142875</xdr:rowOff>
    </xdr:from>
    <xdr:to>
      <xdr:col>4</xdr:col>
      <xdr:colOff>552450</xdr:colOff>
      <xdr:row>49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E30F03-9EFB-4D04-A713-C58036561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123826</xdr:colOff>
      <xdr:row>34</xdr:row>
      <xdr:rowOff>9525</xdr:rowOff>
    </xdr:from>
    <xdr:to>
      <xdr:col>7</xdr:col>
      <xdr:colOff>409576</xdr:colOff>
      <xdr:row>48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01C5E7-732F-45E7-8ED7-BA72EFC3C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542925</xdr:colOff>
      <xdr:row>34</xdr:row>
      <xdr:rowOff>47625</xdr:rowOff>
    </xdr:from>
    <xdr:to>
      <xdr:col>10</xdr:col>
      <xdr:colOff>219075</xdr:colOff>
      <xdr:row>48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C7D720-3FDA-4DDF-88E6-EF2A01704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494567</xdr:colOff>
      <xdr:row>1</xdr:row>
      <xdr:rowOff>146122</xdr:rowOff>
    </xdr:from>
    <xdr:to>
      <xdr:col>19</xdr:col>
      <xdr:colOff>10467</xdr:colOff>
      <xdr:row>16</xdr:row>
      <xdr:rowOff>31822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D56DC0-219A-A4DA-4D1C-F5E6F8AC7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31402</xdr:colOff>
      <xdr:row>1</xdr:row>
      <xdr:rowOff>177939</xdr:rowOff>
    </xdr:from>
    <xdr:to>
      <xdr:col>20</xdr:col>
      <xdr:colOff>154389</xdr:colOff>
      <xdr:row>16</xdr:row>
      <xdr:rowOff>63639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7C1DD18-B12F-4374-8F47-1813EAA72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408214</xdr:colOff>
      <xdr:row>12</xdr:row>
      <xdr:rowOff>157006</xdr:rowOff>
    </xdr:from>
    <xdr:to>
      <xdr:col>18</xdr:col>
      <xdr:colOff>531202</xdr:colOff>
      <xdr:row>27</xdr:row>
      <xdr:rowOff>42705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391F91-54CF-4B57-AF03-1E721E77D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136071</xdr:colOff>
      <xdr:row>12</xdr:row>
      <xdr:rowOff>125604</xdr:rowOff>
    </xdr:from>
    <xdr:to>
      <xdr:col>21</xdr:col>
      <xdr:colOff>259058</xdr:colOff>
      <xdr:row>27</xdr:row>
      <xdr:rowOff>11303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7EFE888-04B2-4F9D-8717-C77842633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381001</xdr:colOff>
      <xdr:row>3</xdr:row>
      <xdr:rowOff>76632</xdr:rowOff>
    </xdr:from>
    <xdr:to>
      <xdr:col>28</xdr:col>
      <xdr:colOff>476251</xdr:colOff>
      <xdr:row>17</xdr:row>
      <xdr:rowOff>152832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1D236EC-8DB4-4CD2-4505-47534874D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155864</xdr:colOff>
      <xdr:row>3</xdr:row>
      <xdr:rowOff>17318</xdr:rowOff>
    </xdr:from>
    <xdr:to>
      <xdr:col>31</xdr:col>
      <xdr:colOff>251115</xdr:colOff>
      <xdr:row>17</xdr:row>
      <xdr:rowOff>93518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B8C30-1BF6-4862-A1F4-485B4555A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303068</xdr:colOff>
      <xdr:row>2</xdr:row>
      <xdr:rowOff>164523</xdr:rowOff>
    </xdr:from>
    <xdr:to>
      <xdr:col>33</xdr:col>
      <xdr:colOff>398318</xdr:colOff>
      <xdr:row>17</xdr:row>
      <xdr:rowOff>50223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44C90A6-FCC2-4DA9-89E4-3885677A1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476249</xdr:colOff>
      <xdr:row>2</xdr:row>
      <xdr:rowOff>155864</xdr:rowOff>
    </xdr:from>
    <xdr:to>
      <xdr:col>35</xdr:col>
      <xdr:colOff>571499</xdr:colOff>
      <xdr:row>17</xdr:row>
      <xdr:rowOff>41564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DBEA4E9-683F-42D6-ADD5-F74EB9DCB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341313</xdr:colOff>
      <xdr:row>21</xdr:row>
      <xdr:rowOff>9524</xdr:rowOff>
    </xdr:from>
    <xdr:to>
      <xdr:col>9</xdr:col>
      <xdr:colOff>87313</xdr:colOff>
      <xdr:row>35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67BD0-D484-5BDC-BCB4-704A15787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20</xdr:row>
      <xdr:rowOff>150812</xdr:rowOff>
    </xdr:from>
    <xdr:to>
      <xdr:col>17</xdr:col>
      <xdr:colOff>190500</xdr:colOff>
      <xdr:row>35</xdr:row>
      <xdr:rowOff>36512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4E5B03-CEEA-4CD5-9649-78C535777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87313</xdr:colOff>
      <xdr:row>21</xdr:row>
      <xdr:rowOff>23813</xdr:rowOff>
    </xdr:from>
    <xdr:to>
      <xdr:col>25</xdr:col>
      <xdr:colOff>436563</xdr:colOff>
      <xdr:row>35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B23BCD-DCBD-47B0-A837-BE09406DB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579437</xdr:colOff>
      <xdr:row>0</xdr:row>
      <xdr:rowOff>0</xdr:rowOff>
    </xdr:from>
    <xdr:to>
      <xdr:col>16</xdr:col>
      <xdr:colOff>325437</xdr:colOff>
      <xdr:row>14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F4C42F-C512-053A-3532-8CA456387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500062</xdr:colOff>
      <xdr:row>0</xdr:row>
      <xdr:rowOff>49212</xdr:rowOff>
    </xdr:from>
    <xdr:to>
      <xdr:col>34</xdr:col>
      <xdr:colOff>230187</xdr:colOff>
      <xdr:row>14</xdr:row>
      <xdr:rowOff>77787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14C9EF-C5BE-D5C9-DB1A-717DD8D7C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365125</xdr:colOff>
      <xdr:row>9</xdr:row>
      <xdr:rowOff>112712</xdr:rowOff>
    </xdr:from>
    <xdr:to>
      <xdr:col>51</xdr:col>
      <xdr:colOff>111125</xdr:colOff>
      <xdr:row>23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1A1A2D-06CC-ABE5-4ECC-48226E935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13</xdr:row>
      <xdr:rowOff>152401</xdr:rowOff>
    </xdr:from>
    <xdr:to>
      <xdr:col>12</xdr:col>
      <xdr:colOff>238125</xdr:colOff>
      <xdr:row>28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9AEF7-D16B-25E6-2C10-60DFB4286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535781</xdr:colOff>
      <xdr:row>13</xdr:row>
      <xdr:rowOff>57151</xdr:rowOff>
    </xdr:from>
    <xdr:to>
      <xdr:col>21</xdr:col>
      <xdr:colOff>154781</xdr:colOff>
      <xdr:row>27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0DBBA1-D085-ED4D-0233-290E191F3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559593</xdr:colOff>
      <xdr:row>13</xdr:row>
      <xdr:rowOff>80963</xdr:rowOff>
    </xdr:from>
    <xdr:to>
      <xdr:col>29</xdr:col>
      <xdr:colOff>178593</xdr:colOff>
      <xdr:row>27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A6A7E5-AE82-2974-DF70-93F9CF619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476250</xdr:colOff>
      <xdr:row>38</xdr:row>
      <xdr:rowOff>1587</xdr:rowOff>
    </xdr:from>
    <xdr:to>
      <xdr:col>23</xdr:col>
      <xdr:colOff>222250</xdr:colOff>
      <xdr:row>52</xdr:row>
      <xdr:rowOff>77787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26059-1A73-D363-FE92-EFAA5D1AA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31750</xdr:colOff>
      <xdr:row>35</xdr:row>
      <xdr:rowOff>63500</xdr:rowOff>
    </xdr:from>
    <xdr:to>
      <xdr:col>32</xdr:col>
      <xdr:colOff>381000</xdr:colOff>
      <xdr:row>49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B26DA0-2C3D-48A5-B6C3-3054D2516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349250</xdr:colOff>
      <xdr:row>52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6C206F-B507-4684-B0F8-A74BEAFAB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7</xdr:row>
      <xdr:rowOff>17462</xdr:rowOff>
    </xdr:from>
    <xdr:to>
      <xdr:col>15</xdr:col>
      <xdr:colOff>396875</xdr:colOff>
      <xdr:row>21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E4D20F-1305-11D8-28E5-55BFD2F7D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460375</xdr:colOff>
      <xdr:row>3</xdr:row>
      <xdr:rowOff>49212</xdr:rowOff>
    </xdr:from>
    <xdr:to>
      <xdr:col>32</xdr:col>
      <xdr:colOff>206375</xdr:colOff>
      <xdr:row>17</xdr:row>
      <xdr:rowOff>77787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3DE585-3B67-62DE-2347-E1D5FD57D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333375</xdr:colOff>
      <xdr:row>1</xdr:row>
      <xdr:rowOff>128587</xdr:rowOff>
    </xdr:from>
    <xdr:to>
      <xdr:col>48</xdr:col>
      <xdr:colOff>79375</xdr:colOff>
      <xdr:row>15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F76787-2430-78A1-6432-E411F35AA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4A62-9952-42D4-8792-35D475C40056}">
  <dimension ref="A1:BE63"/>
  <sheetViews>
    <sheetView tabSelected="1" topLeftCell="A8" zoomScale="50" zoomScaleNormal="50" workbookViewId="0">
      <selection activeCell="AG48" sqref="AG48"/>
    </sheetView>
  </sheetViews>
  <sheetFormatPr defaultRowHeight="15" x14ac:dyDescent="0.25"/>
  <cols>
    <col min="1" max="1" width="13.85546875" bestFit="1" customWidth="1"/>
  </cols>
  <sheetData>
    <row r="1" spans="1:57" x14ac:dyDescent="0.25">
      <c r="D1" s="32" t="s">
        <v>59</v>
      </c>
      <c r="E1" s="33"/>
      <c r="F1" s="33"/>
      <c r="G1" s="33"/>
      <c r="H1" s="33"/>
      <c r="I1" s="34"/>
      <c r="J1" s="32" t="s">
        <v>60</v>
      </c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4"/>
      <c r="Z1" s="32" t="s">
        <v>61</v>
      </c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4"/>
      <c r="AP1" s="32" t="s">
        <v>62</v>
      </c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4"/>
    </row>
    <row r="2" spans="1:57" ht="15.75" thickBot="1" x14ac:dyDescent="0.3">
      <c r="A2" t="s">
        <v>0</v>
      </c>
      <c r="B2" t="s">
        <v>23</v>
      </c>
      <c r="C2" t="s">
        <v>24</v>
      </c>
      <c r="D2" s="2" t="s">
        <v>15</v>
      </c>
      <c r="E2" t="s">
        <v>16</v>
      </c>
      <c r="F2" t="s">
        <v>17</v>
      </c>
      <c r="G2" t="s">
        <v>18</v>
      </c>
      <c r="H2" t="s">
        <v>19</v>
      </c>
      <c r="I2" s="3" t="s">
        <v>20</v>
      </c>
      <c r="J2" s="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s="3" t="s">
        <v>38</v>
      </c>
      <c r="Z2" s="2" t="s">
        <v>15</v>
      </c>
      <c r="AA2" t="s">
        <v>16</v>
      </c>
      <c r="AB2" t="s">
        <v>17</v>
      </c>
      <c r="AC2" t="s">
        <v>18</v>
      </c>
      <c r="AD2" t="s">
        <v>19</v>
      </c>
      <c r="AE2" t="s">
        <v>20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s="3" t="s">
        <v>38</v>
      </c>
      <c r="AP2" s="2" t="s">
        <v>15</v>
      </c>
      <c r="AQ2" t="s">
        <v>16</v>
      </c>
      <c r="AR2" t="s">
        <v>17</v>
      </c>
      <c r="AS2" t="s">
        <v>18</v>
      </c>
      <c r="AT2" t="s">
        <v>19</v>
      </c>
      <c r="AU2" t="s">
        <v>20</v>
      </c>
      <c r="AV2" t="s">
        <v>29</v>
      </c>
      <c r="AW2" t="s">
        <v>30</v>
      </c>
      <c r="AX2" t="s">
        <v>31</v>
      </c>
      <c r="AY2" t="s">
        <v>32</v>
      </c>
      <c r="AZ2" t="s">
        <v>33</v>
      </c>
      <c r="BA2" t="s">
        <v>34</v>
      </c>
      <c r="BB2" t="s">
        <v>35</v>
      </c>
      <c r="BC2" t="s">
        <v>36</v>
      </c>
      <c r="BD2" t="s">
        <v>37</v>
      </c>
      <c r="BE2" s="3" t="s">
        <v>38</v>
      </c>
    </row>
    <row r="3" spans="1:57" s="8" customFormat="1" x14ac:dyDescent="0.25">
      <c r="A3" s="8" t="s">
        <v>5</v>
      </c>
      <c r="B3" s="8" t="s">
        <v>25</v>
      </c>
      <c r="C3" s="8">
        <v>0</v>
      </c>
      <c r="D3" s="7">
        <v>0</v>
      </c>
      <c r="E3" s="8">
        <v>0</v>
      </c>
      <c r="F3" s="8">
        <v>0</v>
      </c>
      <c r="G3" s="8">
        <v>13.44</v>
      </c>
      <c r="H3" s="8">
        <v>64.44</v>
      </c>
      <c r="I3" s="9">
        <v>92.33</v>
      </c>
      <c r="J3" s="7">
        <v>17.54</v>
      </c>
      <c r="K3" s="8">
        <v>74</v>
      </c>
      <c r="L3" s="8">
        <v>65.89</v>
      </c>
      <c r="M3" s="8">
        <v>69.11</v>
      </c>
      <c r="N3" s="8">
        <v>58.56</v>
      </c>
      <c r="O3" s="8">
        <v>19.22</v>
      </c>
      <c r="P3" s="8">
        <v>50.67</v>
      </c>
      <c r="Q3" s="8">
        <v>65.11</v>
      </c>
      <c r="R3" s="8">
        <v>69.89</v>
      </c>
      <c r="S3" s="8">
        <v>55.11</v>
      </c>
      <c r="T3" s="8">
        <v>56.67</v>
      </c>
      <c r="U3" s="8">
        <v>71.67</v>
      </c>
      <c r="V3" s="8">
        <v>36.44</v>
      </c>
      <c r="W3" s="8">
        <v>0</v>
      </c>
      <c r="X3" s="8">
        <v>0</v>
      </c>
      <c r="Y3" s="9">
        <v>0</v>
      </c>
      <c r="Z3" s="7">
        <v>0.63</v>
      </c>
      <c r="AA3" s="8">
        <v>17.11</v>
      </c>
      <c r="AB3" s="8">
        <v>38.44</v>
      </c>
      <c r="AC3" s="8">
        <v>3.67</v>
      </c>
      <c r="AD3" s="8">
        <v>23.33</v>
      </c>
      <c r="AE3" s="8">
        <v>4.8899999999999997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15.33</v>
      </c>
      <c r="AN3" s="8">
        <v>0</v>
      </c>
      <c r="AO3" s="9">
        <v>19.440000000000001</v>
      </c>
      <c r="AP3" s="7">
        <v>2.09</v>
      </c>
      <c r="AQ3" s="8">
        <v>22.67</v>
      </c>
      <c r="AR3" s="8">
        <v>4.67</v>
      </c>
      <c r="AS3" s="8">
        <v>0</v>
      </c>
      <c r="AT3" s="8">
        <v>9.2200000000000006</v>
      </c>
      <c r="AU3" s="8">
        <v>6</v>
      </c>
      <c r="AV3" s="8">
        <v>17.89</v>
      </c>
      <c r="AW3" s="8">
        <v>16.78</v>
      </c>
      <c r="AX3" s="8">
        <v>11.78</v>
      </c>
      <c r="AY3" s="8">
        <v>11.33</v>
      </c>
      <c r="AZ3" s="8">
        <v>0</v>
      </c>
      <c r="BA3" s="8">
        <v>8.11</v>
      </c>
      <c r="BB3" s="8">
        <v>9.56</v>
      </c>
      <c r="BC3" s="8">
        <v>0</v>
      </c>
      <c r="BD3" s="8">
        <v>7.56</v>
      </c>
      <c r="BE3" s="9">
        <v>0</v>
      </c>
    </row>
    <row r="4" spans="1:57" x14ac:dyDescent="0.25">
      <c r="A4" t="s">
        <v>21</v>
      </c>
      <c r="B4" t="s">
        <v>25</v>
      </c>
      <c r="C4">
        <v>0</v>
      </c>
      <c r="D4" s="2">
        <v>0</v>
      </c>
      <c r="E4">
        <v>0</v>
      </c>
      <c r="F4">
        <v>0</v>
      </c>
      <c r="G4">
        <v>44.11</v>
      </c>
      <c r="H4">
        <v>68.11</v>
      </c>
      <c r="I4" s="3">
        <v>68.56</v>
      </c>
      <c r="J4" s="2">
        <v>39.81</v>
      </c>
      <c r="K4">
        <v>84.22</v>
      </c>
      <c r="L4">
        <v>81.56</v>
      </c>
      <c r="M4">
        <v>34.56</v>
      </c>
      <c r="N4">
        <v>41.56</v>
      </c>
      <c r="O4">
        <v>91.78</v>
      </c>
      <c r="P4">
        <v>81.78</v>
      </c>
      <c r="Q4">
        <v>98</v>
      </c>
      <c r="R4">
        <v>73.67</v>
      </c>
      <c r="S4">
        <v>79.22</v>
      </c>
      <c r="T4">
        <v>69.89</v>
      </c>
      <c r="U4">
        <v>64.11</v>
      </c>
      <c r="V4">
        <v>80</v>
      </c>
      <c r="W4">
        <v>67.89</v>
      </c>
      <c r="X4">
        <v>84.22</v>
      </c>
      <c r="Y4" s="3">
        <v>82.67</v>
      </c>
      <c r="Z4" s="2">
        <v>46.98</v>
      </c>
      <c r="AA4">
        <v>40.22</v>
      </c>
      <c r="AB4">
        <v>17.670000000000002</v>
      </c>
      <c r="AC4">
        <v>61.89</v>
      </c>
      <c r="AD4">
        <v>42.78</v>
      </c>
      <c r="AE4">
        <v>41.22</v>
      </c>
      <c r="AF4">
        <v>40.33</v>
      </c>
      <c r="AG4">
        <v>56.22</v>
      </c>
      <c r="AH4">
        <v>70.44</v>
      </c>
      <c r="AI4">
        <v>0</v>
      </c>
      <c r="AJ4">
        <v>17.22</v>
      </c>
      <c r="AK4">
        <v>38.67</v>
      </c>
      <c r="AL4">
        <v>47.67</v>
      </c>
      <c r="AM4">
        <v>33.67</v>
      </c>
      <c r="AN4">
        <v>0</v>
      </c>
      <c r="AO4" s="3">
        <v>8.89</v>
      </c>
      <c r="AP4" s="2">
        <v>1.28</v>
      </c>
      <c r="AQ4">
        <v>65.67</v>
      </c>
      <c r="AR4">
        <v>17.89</v>
      </c>
      <c r="AS4">
        <v>6.33</v>
      </c>
      <c r="AT4">
        <v>18</v>
      </c>
      <c r="AU4">
        <v>16.559999999999999</v>
      </c>
      <c r="AV4">
        <v>33.22</v>
      </c>
      <c r="AW4">
        <v>12.67</v>
      </c>
      <c r="AX4">
        <v>14.89</v>
      </c>
      <c r="AY4">
        <v>17.440000000000001</v>
      </c>
      <c r="AZ4">
        <v>0</v>
      </c>
      <c r="BA4">
        <v>16.89</v>
      </c>
      <c r="BB4">
        <v>19.11</v>
      </c>
      <c r="BC4">
        <v>17.440000000000001</v>
      </c>
      <c r="BD4">
        <v>5.1100000000000003</v>
      </c>
      <c r="BE4" s="3">
        <v>6.44</v>
      </c>
    </row>
    <row r="5" spans="1:57" s="10" customFormat="1" x14ac:dyDescent="0.25">
      <c r="A5" s="10" t="s">
        <v>47</v>
      </c>
      <c r="B5" s="10" t="s">
        <v>25</v>
      </c>
      <c r="C5" s="10">
        <v>0</v>
      </c>
      <c r="D5" s="11">
        <v>0</v>
      </c>
      <c r="E5" s="10">
        <v>0</v>
      </c>
      <c r="F5" s="10">
        <v>0</v>
      </c>
      <c r="G5" s="10">
        <v>35.33</v>
      </c>
      <c r="H5" s="10">
        <v>67.11</v>
      </c>
      <c r="I5" s="12">
        <v>83.22</v>
      </c>
      <c r="J5" s="10">
        <v>31.41</v>
      </c>
      <c r="K5" s="10">
        <v>23.67</v>
      </c>
      <c r="L5" s="10">
        <v>24.33</v>
      </c>
      <c r="M5" s="10">
        <v>33</v>
      </c>
      <c r="N5" s="10">
        <v>78.56</v>
      </c>
      <c r="O5" s="10">
        <v>53.33</v>
      </c>
      <c r="P5" s="10">
        <v>23.89</v>
      </c>
      <c r="Q5" s="10">
        <v>30.78</v>
      </c>
      <c r="R5" s="10">
        <v>62.56</v>
      </c>
      <c r="S5" s="10">
        <v>44.56</v>
      </c>
      <c r="T5" s="10">
        <v>12.67</v>
      </c>
      <c r="U5" s="10">
        <v>14.78</v>
      </c>
      <c r="V5" s="10">
        <v>44.78</v>
      </c>
      <c r="W5" s="10">
        <v>52.44</v>
      </c>
      <c r="X5" s="10">
        <v>15.78</v>
      </c>
      <c r="Y5" s="10">
        <v>18.22</v>
      </c>
      <c r="Z5" s="17">
        <v>4.7</v>
      </c>
      <c r="AA5" s="17">
        <v>63.89</v>
      </c>
      <c r="AB5" s="17">
        <v>49.67</v>
      </c>
      <c r="AC5" s="17">
        <v>39.33</v>
      </c>
      <c r="AD5" s="17">
        <v>21.11</v>
      </c>
      <c r="AE5" s="17">
        <v>14.89</v>
      </c>
      <c r="AF5" s="17">
        <v>25</v>
      </c>
      <c r="AG5" s="17">
        <v>28.56</v>
      </c>
      <c r="AH5" s="17">
        <v>6.44</v>
      </c>
      <c r="AI5" s="17">
        <v>20.89</v>
      </c>
      <c r="AJ5" s="17">
        <v>9.44</v>
      </c>
      <c r="AK5" s="17">
        <v>5.56</v>
      </c>
      <c r="AL5" s="17">
        <v>0</v>
      </c>
      <c r="AM5" s="17">
        <v>0</v>
      </c>
      <c r="AN5" s="17">
        <v>0</v>
      </c>
      <c r="AO5" s="17">
        <v>24.56</v>
      </c>
      <c r="AP5" s="17">
        <v>2.81</v>
      </c>
      <c r="AQ5" s="17">
        <v>49</v>
      </c>
      <c r="AR5" s="17">
        <v>17.11</v>
      </c>
      <c r="AS5" s="17">
        <v>14.89</v>
      </c>
      <c r="AT5" s="17">
        <v>16.11</v>
      </c>
      <c r="AU5" s="17">
        <v>3.44</v>
      </c>
      <c r="AV5" s="17">
        <v>5.22</v>
      </c>
      <c r="AW5" s="17">
        <v>8</v>
      </c>
      <c r="AX5" s="17">
        <v>3.78</v>
      </c>
      <c r="AY5" s="17">
        <v>3.33</v>
      </c>
      <c r="AZ5" s="17">
        <v>9.11</v>
      </c>
      <c r="BA5" s="17">
        <v>3.44</v>
      </c>
      <c r="BB5" s="17">
        <v>4.4400000000000004</v>
      </c>
      <c r="BC5" s="17">
        <v>0</v>
      </c>
      <c r="BD5" s="17">
        <v>0</v>
      </c>
      <c r="BE5" s="17">
        <v>0</v>
      </c>
    </row>
    <row r="6" spans="1:57" s="10" customFormat="1" x14ac:dyDescent="0.25">
      <c r="A6" s="10" t="s">
        <v>50</v>
      </c>
      <c r="B6" s="10" t="s">
        <v>25</v>
      </c>
      <c r="C6" s="10">
        <v>0</v>
      </c>
      <c r="D6" s="11">
        <v>0.67</v>
      </c>
      <c r="E6" s="10">
        <v>0</v>
      </c>
      <c r="F6" s="10">
        <v>3.78</v>
      </c>
      <c r="G6" s="10">
        <v>36.56</v>
      </c>
      <c r="H6" s="10">
        <v>78.67</v>
      </c>
      <c r="I6" s="12">
        <v>91.56</v>
      </c>
      <c r="J6" s="10">
        <v>2.37</v>
      </c>
      <c r="K6" s="10">
        <v>68.22</v>
      </c>
      <c r="L6" s="10">
        <v>56.11</v>
      </c>
      <c r="M6" s="10">
        <v>33.44</v>
      </c>
      <c r="N6" s="10">
        <v>26.78</v>
      </c>
      <c r="O6" s="10">
        <v>9.7799999999999994</v>
      </c>
      <c r="P6" s="10">
        <v>10.89</v>
      </c>
      <c r="Q6" s="10">
        <v>8.89</v>
      </c>
      <c r="R6" s="10">
        <v>12.78</v>
      </c>
      <c r="S6" s="10">
        <v>13.33</v>
      </c>
      <c r="T6" s="10">
        <v>8.33</v>
      </c>
      <c r="U6" s="10">
        <v>0</v>
      </c>
      <c r="V6" s="10">
        <v>14.89</v>
      </c>
      <c r="W6" s="10">
        <v>0</v>
      </c>
      <c r="X6" s="10">
        <v>8.11</v>
      </c>
      <c r="Y6" s="10">
        <v>10.33</v>
      </c>
      <c r="Z6" s="17">
        <v>3.26</v>
      </c>
      <c r="AA6" s="17">
        <v>20.67</v>
      </c>
      <c r="AB6" s="17">
        <v>13</v>
      </c>
      <c r="AC6" s="17">
        <v>0</v>
      </c>
      <c r="AD6" s="17">
        <v>0</v>
      </c>
      <c r="AE6" s="17">
        <v>4</v>
      </c>
      <c r="AF6" s="17">
        <v>0</v>
      </c>
      <c r="AG6" s="17">
        <v>15.78</v>
      </c>
      <c r="AH6" s="17">
        <v>15</v>
      </c>
      <c r="AI6" s="17">
        <v>0</v>
      </c>
      <c r="AJ6" s="17">
        <v>8.11</v>
      </c>
      <c r="AK6" s="17">
        <v>0</v>
      </c>
      <c r="AL6" s="17">
        <v>3.56</v>
      </c>
      <c r="AM6" s="17">
        <v>3.89</v>
      </c>
      <c r="AN6" s="17">
        <v>5.22</v>
      </c>
      <c r="AO6" s="17">
        <v>3.89</v>
      </c>
      <c r="AP6" s="17">
        <v>0</v>
      </c>
      <c r="AQ6" s="17">
        <v>49.33</v>
      </c>
      <c r="AR6" s="17">
        <v>25.44</v>
      </c>
      <c r="AS6" s="17">
        <v>24.11</v>
      </c>
      <c r="AT6" s="17">
        <v>0</v>
      </c>
      <c r="AU6" s="17">
        <v>0</v>
      </c>
      <c r="AV6" s="17">
        <v>0</v>
      </c>
      <c r="AW6" s="17">
        <v>10.56</v>
      </c>
      <c r="AX6" s="17">
        <v>8.11</v>
      </c>
      <c r="AY6" s="17">
        <v>17.11</v>
      </c>
      <c r="AZ6" s="17">
        <v>0</v>
      </c>
      <c r="BA6" s="17">
        <v>6.89</v>
      </c>
      <c r="BB6" s="17">
        <v>9.67</v>
      </c>
      <c r="BC6" s="17">
        <v>18.78</v>
      </c>
      <c r="BD6" s="17">
        <v>4.78</v>
      </c>
      <c r="BE6" s="17">
        <v>3.56</v>
      </c>
    </row>
    <row r="7" spans="1:57" x14ac:dyDescent="0.25">
      <c r="A7" t="s">
        <v>1</v>
      </c>
      <c r="B7" t="s">
        <v>26</v>
      </c>
      <c r="C7">
        <v>0</v>
      </c>
      <c r="D7" s="2">
        <v>0</v>
      </c>
      <c r="E7">
        <v>0</v>
      </c>
      <c r="F7">
        <v>0</v>
      </c>
      <c r="G7">
        <v>10.11</v>
      </c>
      <c r="H7">
        <v>36.22</v>
      </c>
      <c r="I7" s="3">
        <v>89.22</v>
      </c>
      <c r="J7" s="2">
        <v>15.74</v>
      </c>
      <c r="K7">
        <v>33.56</v>
      </c>
      <c r="L7">
        <v>83</v>
      </c>
      <c r="M7">
        <v>29.44</v>
      </c>
      <c r="N7">
        <v>38</v>
      </c>
      <c r="O7">
        <v>26.67</v>
      </c>
      <c r="P7">
        <v>51.78</v>
      </c>
      <c r="Q7">
        <v>33.22</v>
      </c>
      <c r="R7">
        <v>38.11</v>
      </c>
      <c r="S7">
        <v>50</v>
      </c>
      <c r="T7">
        <v>86</v>
      </c>
      <c r="U7">
        <v>72.78</v>
      </c>
      <c r="V7">
        <v>16.329999999999998</v>
      </c>
      <c r="W7">
        <v>19.559999999999999</v>
      </c>
      <c r="X7">
        <v>19.329999999999998</v>
      </c>
      <c r="Y7" s="3">
        <v>35.33</v>
      </c>
      <c r="Z7" s="2">
        <v>7.57</v>
      </c>
      <c r="AA7">
        <v>19.89</v>
      </c>
      <c r="AB7">
        <v>23.89</v>
      </c>
      <c r="AC7">
        <v>25.11</v>
      </c>
      <c r="AD7">
        <v>30</v>
      </c>
      <c r="AE7">
        <v>65.11</v>
      </c>
      <c r="AF7">
        <v>31.44</v>
      </c>
      <c r="AG7">
        <v>17.78</v>
      </c>
      <c r="AH7">
        <v>9.33</v>
      </c>
      <c r="AI7">
        <v>13.22</v>
      </c>
      <c r="AJ7">
        <v>30.33</v>
      </c>
      <c r="AK7">
        <v>46.11</v>
      </c>
      <c r="AL7">
        <v>20.56</v>
      </c>
      <c r="AM7">
        <v>0</v>
      </c>
      <c r="AN7">
        <v>21.22</v>
      </c>
      <c r="AO7" s="3">
        <v>28.11</v>
      </c>
      <c r="AP7" s="2">
        <v>1.28</v>
      </c>
      <c r="AQ7">
        <v>58.56</v>
      </c>
      <c r="AR7">
        <v>25.44</v>
      </c>
      <c r="AS7">
        <v>31.78</v>
      </c>
      <c r="AT7">
        <v>4.22</v>
      </c>
      <c r="AU7">
        <v>19.440000000000001</v>
      </c>
      <c r="AV7">
        <v>6.78</v>
      </c>
      <c r="AW7">
        <v>5.44</v>
      </c>
      <c r="AX7">
        <v>12.56</v>
      </c>
      <c r="AY7">
        <v>10.67</v>
      </c>
      <c r="AZ7">
        <v>13.78</v>
      </c>
      <c r="BA7">
        <v>12.22</v>
      </c>
      <c r="BB7">
        <v>4.1100000000000003</v>
      </c>
      <c r="BC7">
        <v>0</v>
      </c>
      <c r="BD7">
        <v>0</v>
      </c>
      <c r="BE7" s="3">
        <v>0</v>
      </c>
    </row>
    <row r="8" spans="1:57" x14ac:dyDescent="0.25">
      <c r="A8" t="s">
        <v>10</v>
      </c>
      <c r="B8" t="s">
        <v>26</v>
      </c>
      <c r="C8">
        <v>0</v>
      </c>
      <c r="D8" s="2">
        <v>0</v>
      </c>
      <c r="E8">
        <v>0</v>
      </c>
      <c r="F8">
        <v>0</v>
      </c>
      <c r="G8">
        <v>22.22</v>
      </c>
      <c r="H8">
        <v>77</v>
      </c>
      <c r="I8" s="3">
        <v>83.89</v>
      </c>
      <c r="J8" s="2">
        <v>60.06</v>
      </c>
      <c r="K8">
        <v>89.44</v>
      </c>
      <c r="L8">
        <v>93.22</v>
      </c>
      <c r="M8">
        <v>15.22</v>
      </c>
      <c r="N8">
        <v>28.89</v>
      </c>
      <c r="O8">
        <v>52.44</v>
      </c>
      <c r="P8">
        <v>89.78</v>
      </c>
      <c r="Q8">
        <v>86.89</v>
      </c>
      <c r="R8">
        <v>91.67</v>
      </c>
      <c r="S8">
        <v>33.11</v>
      </c>
      <c r="T8">
        <v>61.89</v>
      </c>
      <c r="U8">
        <v>84.44</v>
      </c>
      <c r="V8">
        <v>92.22</v>
      </c>
      <c r="W8">
        <v>90</v>
      </c>
      <c r="X8">
        <v>97.89</v>
      </c>
      <c r="Y8" s="3">
        <v>93.67</v>
      </c>
      <c r="Z8" s="2">
        <v>17.329999999999998</v>
      </c>
      <c r="AA8">
        <v>26</v>
      </c>
      <c r="AB8">
        <v>23.22</v>
      </c>
      <c r="AC8">
        <v>30.56</v>
      </c>
      <c r="AD8">
        <v>24.11</v>
      </c>
      <c r="AE8">
        <v>17.78</v>
      </c>
      <c r="AF8">
        <v>3.33</v>
      </c>
      <c r="AG8">
        <v>10.89</v>
      </c>
      <c r="AH8">
        <v>53.11</v>
      </c>
      <c r="AI8">
        <v>76.22</v>
      </c>
      <c r="AJ8">
        <v>43.33</v>
      </c>
      <c r="AK8">
        <v>13.78</v>
      </c>
      <c r="AL8">
        <v>4</v>
      </c>
      <c r="AM8">
        <v>23.22</v>
      </c>
      <c r="AN8">
        <v>4.67</v>
      </c>
      <c r="AO8" s="3">
        <v>0</v>
      </c>
      <c r="AP8" s="2">
        <v>21.59</v>
      </c>
      <c r="AQ8">
        <v>40.67</v>
      </c>
      <c r="AR8">
        <v>44.56</v>
      </c>
      <c r="AS8">
        <v>19.11</v>
      </c>
      <c r="AT8">
        <v>45.56</v>
      </c>
      <c r="AU8">
        <v>25.78</v>
      </c>
      <c r="AV8">
        <v>29.22</v>
      </c>
      <c r="AW8">
        <v>28.56</v>
      </c>
      <c r="AX8">
        <v>35.67</v>
      </c>
      <c r="AY8">
        <v>5.56</v>
      </c>
      <c r="AZ8">
        <v>6.67</v>
      </c>
      <c r="BA8">
        <v>5.33</v>
      </c>
      <c r="BB8">
        <v>14.78</v>
      </c>
      <c r="BC8">
        <v>26.22</v>
      </c>
      <c r="BD8">
        <v>38.89</v>
      </c>
      <c r="BE8" s="3">
        <v>57.22</v>
      </c>
    </row>
    <row r="9" spans="1:57" s="10" customFormat="1" x14ac:dyDescent="0.25">
      <c r="A9" s="10" t="s">
        <v>43</v>
      </c>
      <c r="B9" s="10" t="s">
        <v>26</v>
      </c>
      <c r="C9" s="10">
        <v>0</v>
      </c>
      <c r="D9" s="11">
        <v>0</v>
      </c>
      <c r="E9" s="10">
        <v>0</v>
      </c>
      <c r="F9" s="10">
        <v>0</v>
      </c>
      <c r="G9" s="10">
        <v>17.670000000000002</v>
      </c>
      <c r="H9" s="10">
        <v>62.33</v>
      </c>
      <c r="I9" s="12">
        <v>61.67</v>
      </c>
      <c r="J9" s="10">
        <v>15.44</v>
      </c>
      <c r="K9" s="10">
        <v>50.67</v>
      </c>
      <c r="L9" s="10">
        <v>50.89</v>
      </c>
      <c r="M9" s="10">
        <v>42.67</v>
      </c>
      <c r="N9" s="10">
        <v>80.33</v>
      </c>
      <c r="O9" s="10">
        <v>92.67</v>
      </c>
      <c r="P9" s="10">
        <v>66.78</v>
      </c>
      <c r="Q9" s="10">
        <v>50.56</v>
      </c>
      <c r="R9" s="10">
        <v>59.33</v>
      </c>
      <c r="S9" s="10">
        <v>78.11</v>
      </c>
      <c r="T9" s="10">
        <v>42.11</v>
      </c>
      <c r="U9" s="10">
        <v>15.33</v>
      </c>
      <c r="V9" s="10">
        <v>7</v>
      </c>
      <c r="W9" s="10">
        <v>31</v>
      </c>
      <c r="X9" s="10">
        <v>77</v>
      </c>
      <c r="Y9" s="10">
        <v>28.22</v>
      </c>
      <c r="Z9" s="17">
        <v>15.87</v>
      </c>
      <c r="AA9" s="17">
        <v>67.11</v>
      </c>
      <c r="AB9" s="17">
        <v>31.11</v>
      </c>
      <c r="AC9" s="17">
        <v>35.78</v>
      </c>
      <c r="AD9" s="17">
        <v>25.11</v>
      </c>
      <c r="AE9" s="17">
        <v>37.22</v>
      </c>
      <c r="AF9" s="17">
        <v>25.89</v>
      </c>
      <c r="AG9" s="17">
        <v>34.11</v>
      </c>
      <c r="AH9" s="17">
        <v>37.89</v>
      </c>
      <c r="AI9" s="17">
        <v>29.44</v>
      </c>
      <c r="AJ9" s="17">
        <v>27.89</v>
      </c>
      <c r="AK9" s="17">
        <v>0</v>
      </c>
      <c r="AL9" s="17">
        <v>0</v>
      </c>
      <c r="AM9" s="17">
        <v>7.11</v>
      </c>
      <c r="AN9" s="17">
        <v>18.559999999999999</v>
      </c>
      <c r="AO9" s="17">
        <v>12.44</v>
      </c>
      <c r="AP9" s="17">
        <v>3.72</v>
      </c>
      <c r="AQ9" s="17">
        <v>50.44</v>
      </c>
      <c r="AR9" s="17">
        <v>21.78</v>
      </c>
      <c r="AS9" s="17">
        <v>58</v>
      </c>
      <c r="AT9" s="17">
        <v>13.89</v>
      </c>
      <c r="AU9" s="17">
        <v>18.22</v>
      </c>
      <c r="AV9" s="17">
        <v>11.22</v>
      </c>
      <c r="AW9" s="17">
        <v>0</v>
      </c>
      <c r="AX9" s="17">
        <v>32.89</v>
      </c>
      <c r="AY9" s="17">
        <v>3.78</v>
      </c>
      <c r="AZ9" s="17">
        <v>10.67</v>
      </c>
      <c r="BA9" s="17">
        <v>7.89</v>
      </c>
      <c r="BB9" s="17">
        <v>9.44</v>
      </c>
      <c r="BC9" s="17">
        <v>29</v>
      </c>
      <c r="BD9" s="17">
        <v>0</v>
      </c>
      <c r="BE9" s="17">
        <v>0</v>
      </c>
    </row>
    <row r="10" spans="1:57" s="14" customFormat="1" ht="15.75" thickBot="1" x14ac:dyDescent="0.3">
      <c r="A10" s="14" t="s">
        <v>49</v>
      </c>
      <c r="B10" s="14" t="s">
        <v>26</v>
      </c>
      <c r="C10" s="14">
        <v>0</v>
      </c>
      <c r="D10" s="13">
        <v>0</v>
      </c>
      <c r="E10" s="14">
        <v>0</v>
      </c>
      <c r="F10" s="14">
        <v>0</v>
      </c>
      <c r="G10" s="14">
        <v>41.22</v>
      </c>
      <c r="H10" s="14">
        <v>53.22</v>
      </c>
      <c r="I10" s="15">
        <v>81.22</v>
      </c>
      <c r="J10" s="14">
        <v>21.33</v>
      </c>
      <c r="K10" s="14">
        <v>76.44</v>
      </c>
      <c r="L10" s="14">
        <v>72.67</v>
      </c>
      <c r="M10" s="14">
        <v>79.22</v>
      </c>
      <c r="N10" s="14">
        <v>90.67</v>
      </c>
      <c r="O10" s="14">
        <v>37.67</v>
      </c>
      <c r="P10" s="14">
        <v>61.56</v>
      </c>
      <c r="Q10" s="14">
        <v>32.33</v>
      </c>
      <c r="R10" s="14">
        <v>76</v>
      </c>
      <c r="S10" s="14">
        <v>36.22</v>
      </c>
      <c r="T10" s="14">
        <v>49.33</v>
      </c>
      <c r="U10" s="14">
        <v>16.22</v>
      </c>
      <c r="V10" s="14">
        <v>5.78</v>
      </c>
      <c r="W10" s="14">
        <v>27.56</v>
      </c>
      <c r="X10" s="14">
        <v>53.56</v>
      </c>
      <c r="Y10" s="14">
        <v>39.67</v>
      </c>
      <c r="Z10" s="18">
        <v>11.39</v>
      </c>
      <c r="AA10" s="18">
        <v>72.78</v>
      </c>
      <c r="AB10" s="18">
        <v>19.440000000000001</v>
      </c>
      <c r="AC10" s="18">
        <v>34.67</v>
      </c>
      <c r="AD10" s="18">
        <v>12.56</v>
      </c>
      <c r="AE10" s="18">
        <v>22.33</v>
      </c>
      <c r="AF10" s="18">
        <v>23.44</v>
      </c>
      <c r="AG10" s="18">
        <v>19.670000000000002</v>
      </c>
      <c r="AH10" s="18">
        <v>9.44</v>
      </c>
      <c r="AI10" s="18">
        <v>4.8899999999999997</v>
      </c>
      <c r="AJ10" s="18">
        <v>0</v>
      </c>
      <c r="AK10" s="18">
        <v>6.44</v>
      </c>
      <c r="AL10" s="18">
        <v>17.22</v>
      </c>
      <c r="AM10" s="18">
        <v>40.22</v>
      </c>
      <c r="AN10" s="18">
        <v>20.78</v>
      </c>
      <c r="AO10" s="18">
        <v>9.33</v>
      </c>
      <c r="AP10" s="18">
        <v>0.72</v>
      </c>
      <c r="AQ10" s="18">
        <v>21.56</v>
      </c>
      <c r="AR10" s="18">
        <v>26.33</v>
      </c>
      <c r="AS10" s="18">
        <v>30.89</v>
      </c>
      <c r="AT10" s="18">
        <v>17.329999999999998</v>
      </c>
      <c r="AU10" s="18">
        <v>0</v>
      </c>
      <c r="AV10" s="18">
        <v>8</v>
      </c>
      <c r="AW10" s="18">
        <v>9.2200000000000006</v>
      </c>
      <c r="AX10" s="18">
        <v>13.11</v>
      </c>
      <c r="AY10" s="18">
        <v>0</v>
      </c>
      <c r="AZ10" s="18">
        <v>8.11</v>
      </c>
      <c r="BA10" s="18">
        <v>0</v>
      </c>
      <c r="BB10" s="18">
        <v>0</v>
      </c>
      <c r="BC10" s="18">
        <v>11.44</v>
      </c>
      <c r="BD10" s="18">
        <v>16.89</v>
      </c>
      <c r="BE10" s="18">
        <v>12.89</v>
      </c>
    </row>
    <row r="11" spans="1:57" s="8" customFormat="1" x14ac:dyDescent="0.25">
      <c r="A11" s="8" t="s">
        <v>6</v>
      </c>
      <c r="B11" s="8" t="s">
        <v>25</v>
      </c>
      <c r="C11" s="8">
        <v>0.5</v>
      </c>
      <c r="D11" s="7">
        <v>0</v>
      </c>
      <c r="E11" s="8">
        <v>0</v>
      </c>
      <c r="F11" s="8">
        <v>0</v>
      </c>
      <c r="G11" s="8">
        <v>19.440000000000001</v>
      </c>
      <c r="H11" s="8">
        <v>61.44</v>
      </c>
      <c r="I11" s="9">
        <v>80.33</v>
      </c>
      <c r="J11" s="7">
        <v>45.04</v>
      </c>
      <c r="K11" s="8">
        <v>20.440000000000001</v>
      </c>
      <c r="L11" s="8">
        <v>32.89</v>
      </c>
      <c r="M11" s="8">
        <v>67.22</v>
      </c>
      <c r="N11" s="8">
        <v>30.33</v>
      </c>
      <c r="O11" s="8">
        <v>45.78</v>
      </c>
      <c r="P11" s="8">
        <v>36.44</v>
      </c>
      <c r="Q11" s="8">
        <v>38.89</v>
      </c>
      <c r="R11" s="8">
        <v>0</v>
      </c>
      <c r="S11" s="8">
        <v>14.44</v>
      </c>
      <c r="T11" s="8">
        <v>11.33</v>
      </c>
      <c r="U11" s="8">
        <v>10.220000000000001</v>
      </c>
      <c r="V11" s="8">
        <v>39.33</v>
      </c>
      <c r="W11" s="8">
        <v>14.56</v>
      </c>
      <c r="X11" s="8">
        <v>7.44</v>
      </c>
      <c r="Y11" s="9">
        <v>18</v>
      </c>
      <c r="Z11" s="7">
        <v>32.28</v>
      </c>
      <c r="AA11" s="8">
        <v>73.22</v>
      </c>
      <c r="AB11" s="8">
        <v>20.11</v>
      </c>
      <c r="AC11" s="8">
        <v>22</v>
      </c>
      <c r="AD11" s="8">
        <v>43</v>
      </c>
      <c r="AE11" s="8">
        <v>11.56</v>
      </c>
      <c r="AF11" s="8">
        <v>26.33</v>
      </c>
      <c r="AG11" s="8">
        <v>0</v>
      </c>
      <c r="AH11" s="8">
        <v>25.67</v>
      </c>
      <c r="AI11" s="8">
        <v>11.11</v>
      </c>
      <c r="AJ11" s="8">
        <v>21.89</v>
      </c>
      <c r="AK11" s="8">
        <v>3.67</v>
      </c>
      <c r="AL11" s="8">
        <v>8.33</v>
      </c>
      <c r="AM11" s="8">
        <v>9.2200000000000006</v>
      </c>
      <c r="AN11" s="8">
        <v>21.22</v>
      </c>
      <c r="AO11" s="9">
        <v>25</v>
      </c>
      <c r="AP11" s="7">
        <v>22.22</v>
      </c>
      <c r="AQ11" s="8">
        <v>37.22</v>
      </c>
      <c r="AR11" s="8">
        <v>10.220000000000001</v>
      </c>
      <c r="AS11" s="8">
        <v>36.44</v>
      </c>
      <c r="AT11" s="8">
        <v>6</v>
      </c>
      <c r="AU11" s="8">
        <v>5.78</v>
      </c>
      <c r="AV11" s="8">
        <v>0</v>
      </c>
      <c r="AW11" s="8">
        <v>3.78</v>
      </c>
      <c r="AX11" s="8">
        <v>24.22</v>
      </c>
      <c r="AY11" s="8">
        <v>15.78</v>
      </c>
      <c r="AZ11" s="8">
        <v>13.67</v>
      </c>
      <c r="BA11" s="8">
        <v>39.22</v>
      </c>
      <c r="BB11" s="8">
        <v>3.44</v>
      </c>
      <c r="BC11" s="8">
        <v>0</v>
      </c>
      <c r="BD11" s="8">
        <v>12.67</v>
      </c>
      <c r="BE11" s="9">
        <v>37.56</v>
      </c>
    </row>
    <row r="12" spans="1:57" x14ac:dyDescent="0.25">
      <c r="A12" t="s">
        <v>22</v>
      </c>
      <c r="B12" t="s">
        <v>25</v>
      </c>
      <c r="C12">
        <v>0.5</v>
      </c>
      <c r="D12" s="2">
        <v>0</v>
      </c>
      <c r="E12">
        <v>0</v>
      </c>
      <c r="F12">
        <v>0</v>
      </c>
      <c r="G12">
        <v>0</v>
      </c>
      <c r="H12">
        <v>44.67</v>
      </c>
      <c r="I12" s="3">
        <v>35.89</v>
      </c>
      <c r="J12" s="2">
        <v>49.41</v>
      </c>
      <c r="K12">
        <v>71</v>
      </c>
      <c r="L12">
        <v>72.56</v>
      </c>
      <c r="M12">
        <v>76.78</v>
      </c>
      <c r="N12">
        <v>83.33</v>
      </c>
      <c r="O12">
        <v>62.56</v>
      </c>
      <c r="P12">
        <v>89.33</v>
      </c>
      <c r="Q12">
        <v>64.22</v>
      </c>
      <c r="R12">
        <v>6.67</v>
      </c>
      <c r="S12">
        <v>27.89</v>
      </c>
      <c r="T12">
        <v>52.44</v>
      </c>
      <c r="U12">
        <v>26.67</v>
      </c>
      <c r="V12">
        <v>53.56</v>
      </c>
      <c r="W12">
        <v>14.44</v>
      </c>
      <c r="X12">
        <v>27.33</v>
      </c>
      <c r="Y12" s="3">
        <v>13.89</v>
      </c>
      <c r="Z12" s="2">
        <v>12.85</v>
      </c>
      <c r="AA12">
        <v>8.67</v>
      </c>
      <c r="AB12">
        <v>15.67</v>
      </c>
      <c r="AC12">
        <v>38.11</v>
      </c>
      <c r="AD12">
        <v>26.44</v>
      </c>
      <c r="AE12">
        <v>19.440000000000001</v>
      </c>
      <c r="AF12">
        <v>7.11</v>
      </c>
      <c r="AG12">
        <v>12.11</v>
      </c>
      <c r="AH12">
        <v>15.78</v>
      </c>
      <c r="AI12">
        <v>7.78</v>
      </c>
      <c r="AJ12">
        <v>3.56</v>
      </c>
      <c r="AK12">
        <v>41.78</v>
      </c>
      <c r="AL12">
        <v>14</v>
      </c>
      <c r="AM12">
        <v>46</v>
      </c>
      <c r="AN12">
        <v>33.11</v>
      </c>
      <c r="AO12" s="3">
        <v>10.220000000000001</v>
      </c>
      <c r="AP12" s="2">
        <v>9.61</v>
      </c>
      <c r="AQ12">
        <v>32.67</v>
      </c>
      <c r="AR12">
        <v>14</v>
      </c>
      <c r="AS12">
        <v>5</v>
      </c>
      <c r="AT12">
        <v>3.44</v>
      </c>
      <c r="AU12">
        <v>0</v>
      </c>
      <c r="AV12">
        <v>9.67</v>
      </c>
      <c r="AW12">
        <v>18</v>
      </c>
      <c r="AX12">
        <v>22.56</v>
      </c>
      <c r="AY12">
        <v>8.89</v>
      </c>
      <c r="AZ12">
        <v>16.329999999999998</v>
      </c>
      <c r="BA12">
        <v>7.44</v>
      </c>
      <c r="BB12">
        <v>9.67</v>
      </c>
      <c r="BC12">
        <v>0</v>
      </c>
      <c r="BD12">
        <v>16.78</v>
      </c>
      <c r="BE12" s="3">
        <v>23.78</v>
      </c>
    </row>
    <row r="13" spans="1:57" s="10" customFormat="1" x14ac:dyDescent="0.25">
      <c r="A13" s="10" t="s">
        <v>48</v>
      </c>
      <c r="B13" s="10" t="s">
        <v>25</v>
      </c>
      <c r="C13" s="10">
        <v>0.5</v>
      </c>
      <c r="D13" s="11">
        <v>0</v>
      </c>
      <c r="E13" s="10">
        <v>0</v>
      </c>
      <c r="F13" s="10">
        <v>0</v>
      </c>
      <c r="G13" s="10">
        <v>34.78</v>
      </c>
      <c r="H13" s="10">
        <v>12.78</v>
      </c>
      <c r="I13" s="12">
        <v>87.67</v>
      </c>
      <c r="J13" s="10">
        <v>1.19</v>
      </c>
      <c r="K13" s="10">
        <v>26</v>
      </c>
      <c r="L13" s="10">
        <v>17.440000000000001</v>
      </c>
      <c r="M13" s="10">
        <v>47.67</v>
      </c>
      <c r="N13" s="10">
        <v>29</v>
      </c>
      <c r="O13" s="10">
        <v>38.56</v>
      </c>
      <c r="P13" s="10">
        <v>41.78</v>
      </c>
      <c r="Q13" s="10">
        <v>15.67</v>
      </c>
      <c r="R13" s="10">
        <v>16.559999999999999</v>
      </c>
      <c r="S13" s="10">
        <v>21.33</v>
      </c>
      <c r="T13" s="10">
        <v>4.4400000000000004</v>
      </c>
      <c r="U13" s="10">
        <v>4.78</v>
      </c>
      <c r="V13" s="10">
        <v>30</v>
      </c>
      <c r="W13" s="10">
        <v>3.33</v>
      </c>
      <c r="X13" s="10">
        <v>5.1100000000000003</v>
      </c>
      <c r="Y13" s="10">
        <v>32.56</v>
      </c>
      <c r="Z13" s="17">
        <v>1.46</v>
      </c>
      <c r="AA13" s="17">
        <v>64.56</v>
      </c>
      <c r="AB13" s="17">
        <v>49.44</v>
      </c>
      <c r="AC13" s="17">
        <v>10.44</v>
      </c>
      <c r="AD13" s="17">
        <v>14.33</v>
      </c>
      <c r="AE13" s="17">
        <v>0</v>
      </c>
      <c r="AF13" s="17">
        <v>4.1100000000000003</v>
      </c>
      <c r="AG13" s="17">
        <v>3.44</v>
      </c>
      <c r="AH13" s="17">
        <v>0</v>
      </c>
      <c r="AI13" s="17">
        <v>3.56</v>
      </c>
      <c r="AJ13" s="17">
        <v>14.44</v>
      </c>
      <c r="AK13" s="17">
        <v>40.22</v>
      </c>
      <c r="AL13" s="17">
        <v>27.33</v>
      </c>
      <c r="AM13" s="17">
        <v>17.89</v>
      </c>
      <c r="AN13" s="17">
        <v>30.11</v>
      </c>
      <c r="AO13" s="17">
        <v>0</v>
      </c>
      <c r="AP13" s="17">
        <v>3.52</v>
      </c>
      <c r="AQ13" s="17">
        <v>24.56</v>
      </c>
      <c r="AR13" s="17">
        <v>64</v>
      </c>
      <c r="AS13" s="17">
        <v>25.44</v>
      </c>
      <c r="AT13" s="17">
        <v>4.33</v>
      </c>
      <c r="AU13" s="17">
        <v>0</v>
      </c>
      <c r="AV13" s="17">
        <v>6.33</v>
      </c>
      <c r="AW13" s="17">
        <v>0</v>
      </c>
      <c r="AX13" s="17">
        <v>23.78</v>
      </c>
      <c r="AY13" s="17">
        <v>17.11</v>
      </c>
      <c r="AZ13" s="17">
        <v>0</v>
      </c>
      <c r="BA13" s="17">
        <v>5.33</v>
      </c>
      <c r="BB13" s="17">
        <v>9.56</v>
      </c>
      <c r="BC13" s="17">
        <v>10.44</v>
      </c>
      <c r="BD13" s="17">
        <v>0</v>
      </c>
      <c r="BE13" s="17">
        <v>13.67</v>
      </c>
    </row>
    <row r="14" spans="1:57" s="10" customFormat="1" x14ac:dyDescent="0.25">
      <c r="A14" s="10" t="s">
        <v>56</v>
      </c>
      <c r="B14" s="10" t="s">
        <v>25</v>
      </c>
      <c r="C14" s="10">
        <v>0.5</v>
      </c>
      <c r="D14" s="11">
        <v>0</v>
      </c>
      <c r="E14" s="10">
        <v>0</v>
      </c>
      <c r="F14" s="10">
        <v>0</v>
      </c>
      <c r="G14" s="10">
        <v>34</v>
      </c>
      <c r="H14" s="10">
        <v>49.22</v>
      </c>
      <c r="I14" s="12">
        <v>70.78</v>
      </c>
      <c r="J14" s="10">
        <v>46.41</v>
      </c>
      <c r="K14" s="10">
        <v>81.56</v>
      </c>
      <c r="L14" s="10">
        <v>81.89</v>
      </c>
      <c r="M14" s="10">
        <v>70.67</v>
      </c>
      <c r="N14" s="10">
        <v>55.44</v>
      </c>
      <c r="O14" s="10">
        <v>87</v>
      </c>
      <c r="P14" s="10">
        <v>66.44</v>
      </c>
      <c r="Q14" s="10">
        <v>61.33</v>
      </c>
      <c r="R14" s="10">
        <v>71.56</v>
      </c>
      <c r="S14" s="10">
        <v>31.33</v>
      </c>
      <c r="T14" s="10">
        <v>55.33</v>
      </c>
      <c r="U14" s="10">
        <v>59.44</v>
      </c>
      <c r="V14" s="10">
        <v>79.56</v>
      </c>
      <c r="W14" s="10">
        <v>47.56</v>
      </c>
      <c r="X14" s="10">
        <v>85</v>
      </c>
      <c r="Y14" s="10">
        <v>68</v>
      </c>
      <c r="Z14" s="17">
        <v>17.13</v>
      </c>
      <c r="AA14" s="17">
        <v>15.22</v>
      </c>
      <c r="AB14" s="17">
        <v>55.78</v>
      </c>
      <c r="AC14" s="17">
        <v>18</v>
      </c>
      <c r="AD14" s="17">
        <v>19.440000000000001</v>
      </c>
      <c r="AE14" s="17">
        <v>5</v>
      </c>
      <c r="AF14" s="17">
        <v>27</v>
      </c>
      <c r="AG14" s="17">
        <v>4.22</v>
      </c>
      <c r="AH14" s="17">
        <v>8.89</v>
      </c>
      <c r="AI14" s="17">
        <v>11.78</v>
      </c>
      <c r="AJ14" s="17">
        <v>14.44</v>
      </c>
      <c r="AK14" s="17">
        <v>19.670000000000002</v>
      </c>
      <c r="AL14" s="17">
        <v>22.89</v>
      </c>
      <c r="AM14" s="17">
        <v>7.67</v>
      </c>
      <c r="AN14" s="17">
        <v>25.11</v>
      </c>
      <c r="AO14" s="17">
        <v>0</v>
      </c>
      <c r="AP14" s="17">
        <v>23.07</v>
      </c>
      <c r="AQ14" s="17">
        <v>67.11</v>
      </c>
      <c r="AR14" s="17">
        <v>86.44</v>
      </c>
      <c r="AS14" s="17">
        <v>75.44</v>
      </c>
      <c r="AT14" s="17">
        <v>58.33</v>
      </c>
      <c r="AU14" s="17">
        <v>42.89</v>
      </c>
      <c r="AV14" s="17">
        <v>16</v>
      </c>
      <c r="AW14" s="17">
        <v>41.44</v>
      </c>
      <c r="AX14" s="17">
        <v>37.11</v>
      </c>
      <c r="AY14" s="17">
        <v>39.44</v>
      </c>
      <c r="AZ14" s="17">
        <v>36.89</v>
      </c>
      <c r="BA14" s="17">
        <v>7.33</v>
      </c>
      <c r="BB14" s="17">
        <v>56.33</v>
      </c>
      <c r="BC14" s="17">
        <v>30.56</v>
      </c>
      <c r="BD14" s="17">
        <v>19.89</v>
      </c>
      <c r="BE14" s="17">
        <v>37.56</v>
      </c>
    </row>
    <row r="15" spans="1:57" x14ac:dyDescent="0.25">
      <c r="A15" t="s">
        <v>2</v>
      </c>
      <c r="B15" t="s">
        <v>26</v>
      </c>
      <c r="C15">
        <v>0.5</v>
      </c>
      <c r="D15" s="2">
        <v>0</v>
      </c>
      <c r="E15">
        <v>0</v>
      </c>
      <c r="F15">
        <v>16</v>
      </c>
      <c r="G15">
        <v>35.78</v>
      </c>
      <c r="H15">
        <v>43.44</v>
      </c>
      <c r="I15" s="3">
        <v>77.33</v>
      </c>
      <c r="J15" s="2">
        <v>16.87</v>
      </c>
      <c r="K15">
        <v>13.78</v>
      </c>
      <c r="L15">
        <v>20.89</v>
      </c>
      <c r="M15">
        <v>37</v>
      </c>
      <c r="N15">
        <v>13.67</v>
      </c>
      <c r="O15">
        <v>43.78</v>
      </c>
      <c r="P15">
        <v>29.56</v>
      </c>
      <c r="Q15">
        <v>7.89</v>
      </c>
      <c r="R15">
        <v>11.56</v>
      </c>
      <c r="S15">
        <v>7</v>
      </c>
      <c r="T15">
        <v>0</v>
      </c>
      <c r="U15">
        <v>24</v>
      </c>
      <c r="V15">
        <v>21.44</v>
      </c>
      <c r="W15">
        <v>14.44</v>
      </c>
      <c r="X15">
        <v>3.44</v>
      </c>
      <c r="Y15" s="3">
        <v>6.67</v>
      </c>
      <c r="Z15" s="2">
        <v>4.59</v>
      </c>
      <c r="AA15">
        <v>14.67</v>
      </c>
      <c r="AB15">
        <v>59.22</v>
      </c>
      <c r="AC15">
        <v>26</v>
      </c>
      <c r="AD15">
        <v>7</v>
      </c>
      <c r="AE15">
        <v>15.78</v>
      </c>
      <c r="AF15">
        <v>28.67</v>
      </c>
      <c r="AG15">
        <v>38.89</v>
      </c>
      <c r="AH15">
        <v>8.2200000000000006</v>
      </c>
      <c r="AI15">
        <v>52.11</v>
      </c>
      <c r="AJ15">
        <v>0</v>
      </c>
      <c r="AK15">
        <v>17</v>
      </c>
      <c r="AL15">
        <v>9</v>
      </c>
      <c r="AM15">
        <v>11.89</v>
      </c>
      <c r="AN15">
        <v>32.56</v>
      </c>
      <c r="AO15" s="3">
        <v>13.22</v>
      </c>
      <c r="AP15" s="2">
        <v>2.56</v>
      </c>
      <c r="AQ15">
        <v>14.78</v>
      </c>
      <c r="AR15">
        <v>17.11</v>
      </c>
      <c r="AS15">
        <v>0</v>
      </c>
      <c r="AT15">
        <v>4.8899999999999997</v>
      </c>
      <c r="AU15">
        <v>0</v>
      </c>
      <c r="AV15">
        <v>0</v>
      </c>
      <c r="AW15">
        <v>0</v>
      </c>
      <c r="AX15">
        <v>0</v>
      </c>
      <c r="AY15">
        <v>3.89</v>
      </c>
      <c r="AZ15">
        <v>7.56</v>
      </c>
      <c r="BA15">
        <v>5.56</v>
      </c>
      <c r="BB15">
        <v>10.89</v>
      </c>
      <c r="BC15">
        <v>0</v>
      </c>
      <c r="BD15">
        <v>0</v>
      </c>
      <c r="BE15" s="3">
        <v>5.44</v>
      </c>
    </row>
    <row r="16" spans="1:57" x14ac:dyDescent="0.25">
      <c r="A16" t="s">
        <v>9</v>
      </c>
      <c r="B16" t="s">
        <v>26</v>
      </c>
      <c r="C16">
        <v>0.5</v>
      </c>
      <c r="D16" s="2">
        <v>0</v>
      </c>
      <c r="E16">
        <v>0</v>
      </c>
      <c r="F16">
        <v>0</v>
      </c>
      <c r="G16">
        <v>27.89</v>
      </c>
      <c r="H16">
        <v>82.78</v>
      </c>
      <c r="I16" s="3">
        <v>82.56</v>
      </c>
      <c r="J16" s="2">
        <v>28.07</v>
      </c>
      <c r="K16">
        <v>70.33</v>
      </c>
      <c r="L16">
        <v>50.22</v>
      </c>
      <c r="M16">
        <v>15.22</v>
      </c>
      <c r="N16">
        <v>48.11</v>
      </c>
      <c r="O16">
        <v>15.89</v>
      </c>
      <c r="P16">
        <v>47.67</v>
      </c>
      <c r="Q16">
        <v>46.22</v>
      </c>
      <c r="R16">
        <v>27</v>
      </c>
      <c r="S16">
        <v>12.22</v>
      </c>
      <c r="T16">
        <v>31.11</v>
      </c>
      <c r="U16">
        <v>44.56</v>
      </c>
      <c r="V16">
        <v>22.78</v>
      </c>
      <c r="W16">
        <v>64.56</v>
      </c>
      <c r="X16">
        <v>49.67</v>
      </c>
      <c r="Y16" s="3">
        <v>32.89</v>
      </c>
      <c r="Z16" s="2">
        <v>22.31</v>
      </c>
      <c r="AA16">
        <v>60.33</v>
      </c>
      <c r="AB16">
        <v>45.44</v>
      </c>
      <c r="AC16">
        <v>37.33</v>
      </c>
      <c r="AD16">
        <v>31.78</v>
      </c>
      <c r="AE16">
        <v>3.56</v>
      </c>
      <c r="AF16">
        <v>13.44</v>
      </c>
      <c r="AG16">
        <v>0</v>
      </c>
      <c r="AH16">
        <v>13.33</v>
      </c>
      <c r="AI16">
        <v>6.11</v>
      </c>
      <c r="AJ16">
        <v>3.67</v>
      </c>
      <c r="AK16">
        <v>0</v>
      </c>
      <c r="AL16">
        <v>0</v>
      </c>
      <c r="AM16">
        <v>0</v>
      </c>
      <c r="AN16">
        <v>0</v>
      </c>
      <c r="AO16" s="3">
        <v>0</v>
      </c>
      <c r="AP16" s="2">
        <v>0.61</v>
      </c>
      <c r="AQ16">
        <v>39.78</v>
      </c>
      <c r="AR16">
        <v>17.559999999999999</v>
      </c>
      <c r="AS16">
        <v>0</v>
      </c>
      <c r="AT16">
        <v>10.78</v>
      </c>
      <c r="AU16">
        <v>0</v>
      </c>
      <c r="AV16">
        <v>0</v>
      </c>
      <c r="AW16">
        <v>15.89</v>
      </c>
      <c r="AX16">
        <v>0</v>
      </c>
      <c r="AY16">
        <v>0</v>
      </c>
      <c r="AZ16">
        <v>7.67</v>
      </c>
      <c r="BA16">
        <v>0</v>
      </c>
      <c r="BB16">
        <v>0</v>
      </c>
      <c r="BC16">
        <v>6.56</v>
      </c>
      <c r="BD16">
        <v>0</v>
      </c>
      <c r="BE16" s="3">
        <v>11.44</v>
      </c>
    </row>
    <row r="17" spans="1:57" s="10" customFormat="1" x14ac:dyDescent="0.25">
      <c r="A17" s="10" t="s">
        <v>44</v>
      </c>
      <c r="B17" s="10" t="s">
        <v>26</v>
      </c>
      <c r="C17" s="10">
        <v>0.5</v>
      </c>
      <c r="D17" s="11">
        <v>0</v>
      </c>
      <c r="E17" s="10">
        <v>0</v>
      </c>
      <c r="F17" s="10">
        <v>0</v>
      </c>
      <c r="G17" s="10">
        <v>17.329999999999998</v>
      </c>
      <c r="H17" s="10">
        <v>66.56</v>
      </c>
      <c r="I17" s="12">
        <v>55.44</v>
      </c>
      <c r="J17" s="10">
        <v>2.31</v>
      </c>
      <c r="K17" s="10">
        <v>26.22</v>
      </c>
      <c r="L17" s="10">
        <v>0</v>
      </c>
      <c r="M17" s="10">
        <v>0</v>
      </c>
      <c r="N17" s="10">
        <v>3.44</v>
      </c>
      <c r="O17" s="10">
        <v>11.11</v>
      </c>
      <c r="P17" s="10">
        <v>0</v>
      </c>
      <c r="Q17" s="10">
        <v>10.67</v>
      </c>
      <c r="R17" s="10">
        <v>0</v>
      </c>
      <c r="S17" s="10">
        <v>0</v>
      </c>
      <c r="T17" s="10">
        <v>0</v>
      </c>
      <c r="U17" s="10">
        <v>0</v>
      </c>
      <c r="V17" s="10">
        <v>7.89</v>
      </c>
      <c r="W17" s="10">
        <v>3.33</v>
      </c>
      <c r="X17" s="10">
        <v>0</v>
      </c>
      <c r="Y17" s="10">
        <v>3.33</v>
      </c>
      <c r="Z17" s="17">
        <v>3.63</v>
      </c>
      <c r="AA17" s="17">
        <v>25.22</v>
      </c>
      <c r="AB17" s="17">
        <v>29.11</v>
      </c>
      <c r="AC17" s="17">
        <v>15.56</v>
      </c>
      <c r="AD17" s="17">
        <v>3.67</v>
      </c>
      <c r="AE17" s="17">
        <v>3.78</v>
      </c>
      <c r="AF17" s="17">
        <v>0</v>
      </c>
      <c r="AG17" s="17">
        <v>5.78</v>
      </c>
      <c r="AH17" s="17">
        <v>4.4400000000000004</v>
      </c>
      <c r="AI17" s="17">
        <v>7.67</v>
      </c>
      <c r="AJ17" s="17">
        <v>3.44</v>
      </c>
      <c r="AK17" s="17">
        <v>0</v>
      </c>
      <c r="AL17" s="17">
        <v>0</v>
      </c>
      <c r="AM17" s="17">
        <v>8.56</v>
      </c>
      <c r="AN17" s="17">
        <v>0</v>
      </c>
      <c r="AO17" s="17">
        <v>0</v>
      </c>
      <c r="AP17" s="17">
        <v>0</v>
      </c>
      <c r="AQ17" s="17">
        <v>14.44</v>
      </c>
      <c r="AR17" s="17">
        <v>0</v>
      </c>
      <c r="AS17" s="17">
        <v>0</v>
      </c>
      <c r="AT17" s="17">
        <v>0</v>
      </c>
      <c r="AU17" s="17">
        <v>3.78</v>
      </c>
      <c r="AV17" s="17">
        <v>4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8.33</v>
      </c>
      <c r="BD17" s="17">
        <v>0</v>
      </c>
      <c r="BE17" s="17">
        <v>4.5599999999999996</v>
      </c>
    </row>
    <row r="18" spans="1:57" s="14" customFormat="1" ht="15.75" thickBot="1" x14ac:dyDescent="0.3">
      <c r="A18" s="14" t="s">
        <v>53</v>
      </c>
      <c r="B18" s="14" t="s">
        <v>26</v>
      </c>
      <c r="C18" s="14">
        <v>0.5</v>
      </c>
      <c r="D18" s="13">
        <v>0</v>
      </c>
      <c r="E18" s="14">
        <v>0</v>
      </c>
      <c r="F18" s="14">
        <v>0</v>
      </c>
      <c r="G18" s="14">
        <v>7.33</v>
      </c>
      <c r="H18" s="14">
        <v>79.33</v>
      </c>
      <c r="I18" s="15">
        <v>87.22</v>
      </c>
      <c r="J18" s="14">
        <v>27.89</v>
      </c>
      <c r="K18" s="14">
        <v>53.44</v>
      </c>
      <c r="L18" s="14">
        <v>14.22</v>
      </c>
      <c r="M18" s="14">
        <v>40.67</v>
      </c>
      <c r="N18" s="14">
        <v>26.33</v>
      </c>
      <c r="O18" s="14">
        <v>33.67</v>
      </c>
      <c r="P18" s="14">
        <v>35.33</v>
      </c>
      <c r="Q18" s="14">
        <v>18.559999999999999</v>
      </c>
      <c r="R18" s="14">
        <v>24.33</v>
      </c>
      <c r="S18" s="14">
        <v>50.22</v>
      </c>
      <c r="T18" s="14">
        <v>48.56</v>
      </c>
      <c r="U18" s="14">
        <v>20.67</v>
      </c>
      <c r="V18" s="14">
        <v>20.67</v>
      </c>
      <c r="W18" s="14">
        <v>23.78</v>
      </c>
      <c r="X18" s="14">
        <v>43.56</v>
      </c>
      <c r="Y18" s="14">
        <v>25.22</v>
      </c>
      <c r="Z18" s="18">
        <v>11.11</v>
      </c>
      <c r="AA18" s="18">
        <v>62</v>
      </c>
      <c r="AB18" s="18">
        <v>21.22</v>
      </c>
      <c r="AC18" s="18">
        <v>9.11</v>
      </c>
      <c r="AD18" s="18">
        <v>16.559999999999999</v>
      </c>
      <c r="AE18" s="18">
        <v>9.2200000000000006</v>
      </c>
      <c r="AF18" s="18">
        <v>4.78</v>
      </c>
      <c r="AG18" s="18">
        <v>16.89</v>
      </c>
      <c r="AH18" s="18">
        <v>21.22</v>
      </c>
      <c r="AI18" s="18">
        <v>16.78</v>
      </c>
      <c r="AJ18" s="18">
        <v>14.89</v>
      </c>
      <c r="AK18" s="18">
        <v>8.11</v>
      </c>
      <c r="AL18" s="18">
        <v>0</v>
      </c>
      <c r="AM18" s="18">
        <v>0</v>
      </c>
      <c r="AN18" s="18">
        <v>0</v>
      </c>
      <c r="AO18" s="18">
        <v>0</v>
      </c>
      <c r="AP18" s="18">
        <v>5.85</v>
      </c>
      <c r="AQ18" s="18">
        <v>23.33</v>
      </c>
      <c r="AR18" s="18">
        <v>22.67</v>
      </c>
      <c r="AS18" s="18">
        <v>31.89</v>
      </c>
      <c r="AT18" s="18">
        <v>3.33</v>
      </c>
      <c r="AU18" s="18">
        <v>0</v>
      </c>
      <c r="AV18" s="18">
        <v>8.89</v>
      </c>
      <c r="AW18" s="18">
        <v>3.33</v>
      </c>
      <c r="AX18" s="18">
        <v>7.11</v>
      </c>
      <c r="AY18" s="18">
        <v>10.67</v>
      </c>
      <c r="AZ18" s="18">
        <v>0</v>
      </c>
      <c r="BA18" s="18">
        <v>8</v>
      </c>
      <c r="BB18" s="18">
        <v>0</v>
      </c>
      <c r="BC18" s="18">
        <v>9.33</v>
      </c>
      <c r="BD18" s="18">
        <v>4.22</v>
      </c>
      <c r="BE18" s="18">
        <v>4.33</v>
      </c>
    </row>
    <row r="19" spans="1:57" s="8" customFormat="1" x14ac:dyDescent="0.25">
      <c r="A19" s="8" t="s">
        <v>7</v>
      </c>
      <c r="B19" s="8" t="s">
        <v>25</v>
      </c>
      <c r="C19" s="8">
        <v>1</v>
      </c>
      <c r="D19" s="7">
        <v>0</v>
      </c>
      <c r="E19" s="8">
        <v>0</v>
      </c>
      <c r="F19" s="8">
        <v>0</v>
      </c>
      <c r="G19" s="8">
        <v>10.33</v>
      </c>
      <c r="H19" s="8">
        <v>26.78</v>
      </c>
      <c r="I19" s="9">
        <v>40.33</v>
      </c>
      <c r="J19" s="7">
        <v>18.149999999999999</v>
      </c>
      <c r="K19" s="8">
        <v>54.33</v>
      </c>
      <c r="L19" s="8">
        <v>65.22</v>
      </c>
      <c r="M19" s="8">
        <v>32.78</v>
      </c>
      <c r="N19" s="8">
        <v>23.56</v>
      </c>
      <c r="O19" s="8">
        <v>14.67</v>
      </c>
      <c r="P19" s="8">
        <v>24.67</v>
      </c>
      <c r="Q19" s="8">
        <v>16.22</v>
      </c>
      <c r="R19" s="8">
        <v>5.33</v>
      </c>
      <c r="S19" s="8">
        <v>0</v>
      </c>
      <c r="T19" s="8">
        <v>13</v>
      </c>
      <c r="U19" s="8">
        <v>7.56</v>
      </c>
      <c r="V19" s="8">
        <v>15.78</v>
      </c>
      <c r="W19" s="8">
        <v>15</v>
      </c>
      <c r="X19" s="8">
        <v>4</v>
      </c>
      <c r="Y19" s="9">
        <v>43.78</v>
      </c>
      <c r="Z19" s="7">
        <v>1.57</v>
      </c>
      <c r="AA19" s="8">
        <v>0</v>
      </c>
      <c r="AB19" s="8">
        <v>0</v>
      </c>
      <c r="AC19" s="8">
        <v>12.44</v>
      </c>
      <c r="AD19" s="8">
        <v>0</v>
      </c>
      <c r="AE19" s="8">
        <v>5.22</v>
      </c>
      <c r="AF19" s="8">
        <v>4.1100000000000003</v>
      </c>
      <c r="AG19" s="8">
        <v>4.8899999999999997</v>
      </c>
      <c r="AH19" s="8">
        <v>0</v>
      </c>
      <c r="AI19" s="8">
        <v>0</v>
      </c>
      <c r="AJ19" s="8">
        <v>0</v>
      </c>
      <c r="AK19" s="8">
        <v>0</v>
      </c>
      <c r="AL19" s="8">
        <v>3.78</v>
      </c>
      <c r="AM19" s="8">
        <v>0</v>
      </c>
      <c r="AN19" s="8">
        <v>0</v>
      </c>
      <c r="AO19" s="9">
        <v>0</v>
      </c>
      <c r="AP19" s="7">
        <v>0.76</v>
      </c>
      <c r="AQ19" s="8">
        <v>30.78</v>
      </c>
      <c r="AR19" s="8">
        <v>4.5599999999999996</v>
      </c>
      <c r="AS19" s="8">
        <v>0</v>
      </c>
      <c r="AT19" s="8">
        <v>0</v>
      </c>
      <c r="AU19" s="8">
        <v>4.22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9">
        <v>0</v>
      </c>
    </row>
    <row r="20" spans="1:57" x14ac:dyDescent="0.25">
      <c r="A20" t="s">
        <v>14</v>
      </c>
      <c r="B20" t="s">
        <v>25</v>
      </c>
      <c r="C20">
        <v>1</v>
      </c>
      <c r="D20" s="2">
        <v>0</v>
      </c>
      <c r="E20">
        <v>0</v>
      </c>
      <c r="F20">
        <v>4.8899999999999997</v>
      </c>
      <c r="G20">
        <v>46</v>
      </c>
      <c r="H20">
        <v>68.78</v>
      </c>
      <c r="I20" s="3">
        <v>93.22</v>
      </c>
      <c r="J20" s="2">
        <v>40.31</v>
      </c>
      <c r="K20">
        <v>43.78</v>
      </c>
      <c r="L20">
        <v>31.22</v>
      </c>
      <c r="M20">
        <v>54.89</v>
      </c>
      <c r="N20">
        <v>60.56</v>
      </c>
      <c r="O20">
        <v>32.67</v>
      </c>
      <c r="P20">
        <v>22.78</v>
      </c>
      <c r="Q20">
        <v>32.44</v>
      </c>
      <c r="R20">
        <v>36.22</v>
      </c>
      <c r="S20">
        <v>37.22</v>
      </c>
      <c r="T20">
        <v>28.11</v>
      </c>
      <c r="U20">
        <v>32.78</v>
      </c>
      <c r="V20">
        <v>7.33</v>
      </c>
      <c r="W20">
        <v>17.11</v>
      </c>
      <c r="X20">
        <v>22</v>
      </c>
      <c r="Y20" s="3">
        <v>26.11</v>
      </c>
      <c r="Z20" s="2">
        <v>0.8</v>
      </c>
      <c r="AA20">
        <v>37.78</v>
      </c>
      <c r="AB20">
        <v>34.89</v>
      </c>
      <c r="AC20">
        <v>20.56</v>
      </c>
      <c r="AD20">
        <v>9.67</v>
      </c>
      <c r="AE20">
        <v>3.67</v>
      </c>
      <c r="AF20">
        <v>24.56</v>
      </c>
      <c r="AG20">
        <v>0</v>
      </c>
      <c r="AH20">
        <v>28.78</v>
      </c>
      <c r="AI20">
        <v>16.89</v>
      </c>
      <c r="AJ20">
        <v>7.56</v>
      </c>
      <c r="AK20">
        <v>6.33</v>
      </c>
      <c r="AL20">
        <v>35.89</v>
      </c>
      <c r="AM20">
        <v>18.329999999999998</v>
      </c>
      <c r="AN20">
        <v>5</v>
      </c>
      <c r="AO20" s="3">
        <v>0</v>
      </c>
      <c r="AP20" s="2">
        <v>0</v>
      </c>
      <c r="AQ20">
        <v>33</v>
      </c>
      <c r="AR20">
        <v>19.22</v>
      </c>
      <c r="AS20">
        <v>9.2200000000000006</v>
      </c>
      <c r="AT20">
        <v>3.67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 s="3">
        <v>0</v>
      </c>
    </row>
    <row r="21" spans="1:57" s="10" customFormat="1" x14ac:dyDescent="0.25">
      <c r="A21" s="10" t="s">
        <v>51</v>
      </c>
      <c r="B21" s="10" t="s">
        <v>25</v>
      </c>
      <c r="C21" s="10">
        <v>1</v>
      </c>
      <c r="D21" s="11">
        <v>0</v>
      </c>
      <c r="E21" s="10">
        <v>0</v>
      </c>
      <c r="F21" s="10">
        <v>0</v>
      </c>
      <c r="G21" s="10">
        <v>36.11</v>
      </c>
      <c r="H21" s="10">
        <v>65.22</v>
      </c>
      <c r="I21" s="12">
        <v>94</v>
      </c>
      <c r="J21" s="10">
        <v>18.5</v>
      </c>
      <c r="K21" s="10">
        <v>47.33</v>
      </c>
      <c r="L21" s="10">
        <v>27</v>
      </c>
      <c r="M21" s="10">
        <v>56.22</v>
      </c>
      <c r="N21" s="10">
        <v>50.11</v>
      </c>
      <c r="O21" s="10">
        <v>36.78</v>
      </c>
      <c r="P21" s="10">
        <v>10.56</v>
      </c>
      <c r="Q21" s="10">
        <v>0</v>
      </c>
      <c r="R21" s="10">
        <v>4.1100000000000003</v>
      </c>
      <c r="S21" s="10">
        <v>38.78</v>
      </c>
      <c r="T21" s="10">
        <v>26.56</v>
      </c>
      <c r="U21" s="10">
        <v>41.89</v>
      </c>
      <c r="V21" s="10">
        <v>18.11</v>
      </c>
      <c r="W21" s="10">
        <v>7.89</v>
      </c>
      <c r="X21" s="10">
        <v>0</v>
      </c>
      <c r="Y21" s="10">
        <v>4.1100000000000003</v>
      </c>
      <c r="Z21" s="17">
        <v>18.059999999999999</v>
      </c>
      <c r="AA21" s="17">
        <v>33.78</v>
      </c>
      <c r="AB21" s="17">
        <v>39.89</v>
      </c>
      <c r="AC21" s="17">
        <v>10.220000000000001</v>
      </c>
      <c r="AD21" s="17">
        <v>7.78</v>
      </c>
      <c r="AE21" s="17">
        <v>24.33</v>
      </c>
      <c r="AF21" s="17">
        <v>22.78</v>
      </c>
      <c r="AG21" s="17">
        <v>3.89</v>
      </c>
      <c r="AH21" s="17">
        <v>0</v>
      </c>
      <c r="AI21" s="17">
        <v>3.78</v>
      </c>
      <c r="AJ21" s="17">
        <v>11.33</v>
      </c>
      <c r="AK21" s="17">
        <v>0</v>
      </c>
      <c r="AL21" s="17">
        <v>14.56</v>
      </c>
      <c r="AM21" s="17">
        <v>23.67</v>
      </c>
      <c r="AN21" s="17">
        <v>8.7799999999999994</v>
      </c>
      <c r="AO21" s="17">
        <v>10.44</v>
      </c>
      <c r="AP21" s="17">
        <v>0</v>
      </c>
      <c r="AQ21" s="17">
        <v>4.4400000000000004</v>
      </c>
      <c r="AR21" s="17">
        <v>10.67</v>
      </c>
      <c r="AS21" s="17">
        <v>15.78</v>
      </c>
      <c r="AT21" s="17">
        <v>0</v>
      </c>
      <c r="AU21" s="17">
        <v>30.89</v>
      </c>
      <c r="AV21" s="17">
        <v>15</v>
      </c>
      <c r="AW21" s="17">
        <v>13.22</v>
      </c>
      <c r="AX21" s="17">
        <v>0</v>
      </c>
      <c r="AY21" s="17">
        <v>6.11</v>
      </c>
      <c r="AZ21" s="17">
        <v>0</v>
      </c>
      <c r="BA21" s="17">
        <v>7.89</v>
      </c>
      <c r="BB21" s="17">
        <v>7.56</v>
      </c>
      <c r="BC21" s="17">
        <v>0</v>
      </c>
      <c r="BD21" s="17">
        <v>0</v>
      </c>
      <c r="BE21" s="17">
        <v>4.5599999999999996</v>
      </c>
    </row>
    <row r="22" spans="1:57" s="10" customFormat="1" x14ac:dyDescent="0.25">
      <c r="A22" s="10" t="s">
        <v>57</v>
      </c>
      <c r="B22" s="10" t="s">
        <v>25</v>
      </c>
      <c r="C22" s="10">
        <v>1</v>
      </c>
      <c r="D22" s="11">
        <v>0</v>
      </c>
      <c r="E22" s="10">
        <v>0</v>
      </c>
      <c r="F22" s="10">
        <v>0</v>
      </c>
      <c r="G22" s="10">
        <v>0</v>
      </c>
      <c r="H22" s="10">
        <v>25.89</v>
      </c>
      <c r="I22" s="12">
        <v>27.67</v>
      </c>
      <c r="J22" s="10">
        <v>14.94</v>
      </c>
      <c r="K22" s="10">
        <v>3.78</v>
      </c>
      <c r="L22" s="10">
        <v>0</v>
      </c>
      <c r="M22" s="10">
        <v>10.220000000000001</v>
      </c>
      <c r="N22" s="10">
        <v>9.7799999999999994</v>
      </c>
      <c r="O22" s="10">
        <v>52.89</v>
      </c>
      <c r="P22" s="10">
        <v>7.56</v>
      </c>
      <c r="Q22" s="10">
        <v>18.89</v>
      </c>
      <c r="R22" s="10">
        <v>0</v>
      </c>
      <c r="S22" s="10">
        <v>0</v>
      </c>
      <c r="T22" s="10">
        <v>0</v>
      </c>
      <c r="U22" s="10">
        <v>0</v>
      </c>
      <c r="V22" s="10">
        <v>53.67</v>
      </c>
      <c r="W22" s="10">
        <v>45.89</v>
      </c>
      <c r="X22" s="10">
        <v>68.11</v>
      </c>
      <c r="Y22" s="10">
        <v>3.67</v>
      </c>
      <c r="Z22" s="17">
        <v>2.04</v>
      </c>
      <c r="AA22" s="17">
        <v>7.33</v>
      </c>
      <c r="AB22" s="17">
        <v>8.89</v>
      </c>
      <c r="AC22" s="17">
        <v>3.33</v>
      </c>
      <c r="AD22" s="17">
        <v>0</v>
      </c>
      <c r="AE22" s="17">
        <v>0</v>
      </c>
      <c r="AF22" s="17">
        <v>0</v>
      </c>
      <c r="AG22" s="17">
        <v>3.56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10.11</v>
      </c>
      <c r="AO22" s="17">
        <v>0</v>
      </c>
      <c r="AP22" s="17">
        <v>1.96</v>
      </c>
      <c r="AQ22" s="17">
        <v>0</v>
      </c>
      <c r="AR22" s="17">
        <v>0</v>
      </c>
      <c r="AS22" s="17">
        <v>3.56</v>
      </c>
      <c r="AT22" s="17">
        <v>4.4400000000000004</v>
      </c>
      <c r="AU22" s="17">
        <v>0</v>
      </c>
      <c r="AV22" s="17">
        <v>0</v>
      </c>
      <c r="AW22" s="17">
        <v>5.1100000000000003</v>
      </c>
      <c r="AX22" s="17">
        <v>4.78</v>
      </c>
      <c r="AY22" s="17">
        <v>0</v>
      </c>
      <c r="AZ22" s="17">
        <v>3.56</v>
      </c>
      <c r="BA22" s="17">
        <v>7.44</v>
      </c>
      <c r="BB22" s="17">
        <v>0</v>
      </c>
      <c r="BC22" s="17">
        <v>0</v>
      </c>
      <c r="BD22" s="17">
        <v>0</v>
      </c>
      <c r="BE22" s="17">
        <v>0</v>
      </c>
    </row>
    <row r="23" spans="1:57" x14ac:dyDescent="0.25">
      <c r="A23" t="s">
        <v>3</v>
      </c>
      <c r="B23" t="s">
        <v>26</v>
      </c>
      <c r="C23">
        <v>1</v>
      </c>
      <c r="D23" s="2">
        <v>0</v>
      </c>
      <c r="E23">
        <v>0</v>
      </c>
      <c r="F23">
        <v>0</v>
      </c>
      <c r="G23">
        <v>41.89</v>
      </c>
      <c r="H23">
        <v>79.33</v>
      </c>
      <c r="I23" s="3">
        <v>82.56</v>
      </c>
      <c r="J23" s="2">
        <v>9.19</v>
      </c>
      <c r="K23">
        <v>31.89</v>
      </c>
      <c r="L23">
        <v>40.89</v>
      </c>
      <c r="M23">
        <v>31.33</v>
      </c>
      <c r="N23">
        <v>38.11</v>
      </c>
      <c r="O23">
        <v>26.11</v>
      </c>
      <c r="P23">
        <v>46.22</v>
      </c>
      <c r="Q23">
        <v>17.11</v>
      </c>
      <c r="R23">
        <v>8.44</v>
      </c>
      <c r="S23">
        <v>35.56</v>
      </c>
      <c r="T23">
        <v>14.11</v>
      </c>
      <c r="U23">
        <v>31.67</v>
      </c>
      <c r="V23">
        <v>14.67</v>
      </c>
      <c r="W23">
        <v>17.670000000000002</v>
      </c>
      <c r="X23">
        <v>21.11</v>
      </c>
      <c r="Y23" s="3">
        <v>15.11</v>
      </c>
      <c r="Z23" s="2">
        <v>1.8</v>
      </c>
      <c r="AA23">
        <v>43.89</v>
      </c>
      <c r="AB23">
        <v>11.78</v>
      </c>
      <c r="AC23">
        <v>14.78</v>
      </c>
      <c r="AD23">
        <v>25.89</v>
      </c>
      <c r="AE23">
        <v>18.440000000000001</v>
      </c>
      <c r="AF23">
        <v>5</v>
      </c>
      <c r="AG23">
        <v>0</v>
      </c>
      <c r="AH23">
        <v>4.4400000000000004</v>
      </c>
      <c r="AI23">
        <v>4.8899999999999997</v>
      </c>
      <c r="AJ23">
        <v>10.44</v>
      </c>
      <c r="AK23">
        <v>15.44</v>
      </c>
      <c r="AL23">
        <v>7.56</v>
      </c>
      <c r="AM23">
        <v>13.44</v>
      </c>
      <c r="AN23">
        <v>19.329999999999998</v>
      </c>
      <c r="AO23" s="3">
        <v>0</v>
      </c>
      <c r="AP23" s="2">
        <v>0</v>
      </c>
      <c r="AQ23">
        <v>59.56</v>
      </c>
      <c r="AR23">
        <v>18.22</v>
      </c>
      <c r="AS23">
        <v>3.56</v>
      </c>
      <c r="AT23">
        <v>12.22</v>
      </c>
      <c r="AU23">
        <v>7.44</v>
      </c>
      <c r="AV23">
        <v>0</v>
      </c>
      <c r="AW23">
        <v>0</v>
      </c>
      <c r="AX23">
        <v>0</v>
      </c>
      <c r="AY23">
        <v>8.67</v>
      </c>
      <c r="AZ23">
        <v>19.22</v>
      </c>
      <c r="BA23">
        <v>3.67</v>
      </c>
      <c r="BB23">
        <v>8.33</v>
      </c>
      <c r="BC23">
        <v>3.33</v>
      </c>
      <c r="BD23">
        <v>0</v>
      </c>
      <c r="BE23" s="3">
        <v>0</v>
      </c>
    </row>
    <row r="24" spans="1:57" x14ac:dyDescent="0.25">
      <c r="A24" t="s">
        <v>12</v>
      </c>
      <c r="B24" t="s">
        <v>26</v>
      </c>
      <c r="C24">
        <v>1</v>
      </c>
      <c r="D24" s="2">
        <v>0</v>
      </c>
      <c r="E24">
        <v>0</v>
      </c>
      <c r="F24">
        <v>0</v>
      </c>
      <c r="G24">
        <v>34.11</v>
      </c>
      <c r="H24">
        <v>39.78</v>
      </c>
      <c r="I24" s="3">
        <v>82.33</v>
      </c>
      <c r="J24" s="2">
        <v>30.74</v>
      </c>
      <c r="K24">
        <v>57.67</v>
      </c>
      <c r="L24">
        <v>42.33</v>
      </c>
      <c r="M24">
        <v>35</v>
      </c>
      <c r="N24">
        <v>54.67</v>
      </c>
      <c r="O24">
        <v>35.56</v>
      </c>
      <c r="P24">
        <v>31.89</v>
      </c>
      <c r="Q24">
        <v>22.56</v>
      </c>
      <c r="R24">
        <v>18.329999999999998</v>
      </c>
      <c r="S24">
        <v>16.670000000000002</v>
      </c>
      <c r="T24">
        <v>33</v>
      </c>
      <c r="U24">
        <v>31.89</v>
      </c>
      <c r="V24">
        <v>31</v>
      </c>
      <c r="W24">
        <v>39.56</v>
      </c>
      <c r="X24">
        <v>21</v>
      </c>
      <c r="Y24" s="3">
        <v>37.67</v>
      </c>
      <c r="Z24" s="2">
        <v>8.07</v>
      </c>
      <c r="AA24">
        <v>42.33</v>
      </c>
      <c r="AB24">
        <v>35.44</v>
      </c>
      <c r="AC24">
        <v>0</v>
      </c>
      <c r="AD24">
        <v>15.44</v>
      </c>
      <c r="AE24">
        <v>14</v>
      </c>
      <c r="AF24">
        <v>0</v>
      </c>
      <c r="AG24">
        <v>20.11</v>
      </c>
      <c r="AH24">
        <v>0</v>
      </c>
      <c r="AI24">
        <v>19.11</v>
      </c>
      <c r="AJ24">
        <v>15.67</v>
      </c>
      <c r="AK24">
        <v>19.329999999999998</v>
      </c>
      <c r="AL24">
        <v>29.44</v>
      </c>
      <c r="AM24">
        <v>7.78</v>
      </c>
      <c r="AN24">
        <v>7.44</v>
      </c>
      <c r="AO24" s="3">
        <v>0</v>
      </c>
      <c r="AP24" s="2">
        <v>0</v>
      </c>
      <c r="AQ24">
        <v>10.89</v>
      </c>
      <c r="AR24">
        <v>4.33</v>
      </c>
      <c r="AS24">
        <v>8.67</v>
      </c>
      <c r="AT24">
        <v>0</v>
      </c>
      <c r="AU24">
        <v>0</v>
      </c>
      <c r="AV24">
        <v>7.33</v>
      </c>
      <c r="AW24">
        <v>10.33</v>
      </c>
      <c r="AX24">
        <v>0</v>
      </c>
      <c r="AY24">
        <v>4.67</v>
      </c>
      <c r="AZ24">
        <v>3.56</v>
      </c>
      <c r="BA24">
        <v>0</v>
      </c>
      <c r="BB24">
        <v>0</v>
      </c>
      <c r="BC24">
        <v>3.44</v>
      </c>
      <c r="BD24">
        <v>4</v>
      </c>
      <c r="BE24" s="3">
        <v>3.67</v>
      </c>
    </row>
    <row r="25" spans="1:57" s="10" customFormat="1" x14ac:dyDescent="0.25">
      <c r="A25" s="10" t="s">
        <v>45</v>
      </c>
      <c r="B25" s="10" t="s">
        <v>26</v>
      </c>
      <c r="C25" s="10">
        <v>1</v>
      </c>
      <c r="D25" s="11">
        <v>0</v>
      </c>
      <c r="E25" s="10">
        <v>0</v>
      </c>
      <c r="F25" s="10">
        <v>15.33</v>
      </c>
      <c r="G25" s="10">
        <v>47.67</v>
      </c>
      <c r="H25" s="10">
        <v>89.67</v>
      </c>
      <c r="I25" s="12">
        <v>65</v>
      </c>
      <c r="J25" s="10">
        <v>56.94</v>
      </c>
      <c r="K25" s="10">
        <v>71.89</v>
      </c>
      <c r="L25" s="10">
        <v>79.33</v>
      </c>
      <c r="M25" s="10">
        <v>34.44</v>
      </c>
      <c r="N25" s="10">
        <v>17.78</v>
      </c>
      <c r="O25" s="10">
        <v>22</v>
      </c>
      <c r="P25" s="10">
        <v>20.440000000000001</v>
      </c>
      <c r="Q25" s="10">
        <v>25.89</v>
      </c>
      <c r="R25" s="10">
        <v>50</v>
      </c>
      <c r="S25" s="10">
        <v>14.44</v>
      </c>
      <c r="T25" s="10">
        <v>10.44</v>
      </c>
      <c r="U25" s="10">
        <v>3.44</v>
      </c>
      <c r="V25" s="10">
        <v>29.78</v>
      </c>
      <c r="W25" s="10">
        <v>0</v>
      </c>
      <c r="X25" s="10">
        <v>3.44</v>
      </c>
      <c r="Y25" s="10">
        <v>15.11</v>
      </c>
      <c r="Z25" s="17">
        <v>12.78</v>
      </c>
      <c r="AA25" s="17">
        <v>52.44</v>
      </c>
      <c r="AB25" s="17">
        <v>23.78</v>
      </c>
      <c r="AC25" s="17">
        <v>22</v>
      </c>
      <c r="AD25" s="17">
        <v>7.89</v>
      </c>
      <c r="AE25" s="17">
        <v>3.56</v>
      </c>
      <c r="AF25" s="17">
        <v>0</v>
      </c>
      <c r="AG25" s="17">
        <v>19.670000000000002</v>
      </c>
      <c r="AH25" s="17">
        <v>4.22</v>
      </c>
      <c r="AI25" s="17">
        <v>14.22</v>
      </c>
      <c r="AJ25" s="17">
        <v>0</v>
      </c>
      <c r="AK25" s="17">
        <v>0</v>
      </c>
      <c r="AL25" s="17">
        <v>6.78</v>
      </c>
      <c r="AM25" s="17">
        <v>13.11</v>
      </c>
      <c r="AN25" s="17">
        <v>8</v>
      </c>
      <c r="AO25" s="17">
        <v>13.67</v>
      </c>
      <c r="AP25" s="17">
        <v>2.4300000000000002</v>
      </c>
      <c r="AQ25" s="17">
        <v>40</v>
      </c>
      <c r="AR25" s="17">
        <v>12.22</v>
      </c>
      <c r="AS25" s="17">
        <v>12.56</v>
      </c>
      <c r="AT25" s="17">
        <v>0</v>
      </c>
      <c r="AU25" s="17">
        <v>0</v>
      </c>
      <c r="AV25" s="17">
        <v>0</v>
      </c>
      <c r="AW25" s="17">
        <v>0</v>
      </c>
      <c r="AX25" s="17">
        <v>4.22</v>
      </c>
      <c r="AY25" s="17">
        <v>7</v>
      </c>
      <c r="AZ25" s="17">
        <v>0</v>
      </c>
      <c r="BA25" s="17">
        <v>4.33</v>
      </c>
      <c r="BB25" s="17">
        <v>0</v>
      </c>
      <c r="BC25" s="17">
        <v>4.8899999999999997</v>
      </c>
      <c r="BD25" s="17">
        <v>5.33</v>
      </c>
      <c r="BE25" s="17">
        <v>3.44</v>
      </c>
    </row>
    <row r="26" spans="1:57" s="14" customFormat="1" ht="15.75" thickBot="1" x14ac:dyDescent="0.3">
      <c r="A26" s="14" t="s">
        <v>54</v>
      </c>
      <c r="B26" s="14" t="s">
        <v>26</v>
      </c>
      <c r="C26" s="14">
        <v>1</v>
      </c>
      <c r="D26" s="13">
        <v>0</v>
      </c>
      <c r="E26" s="14">
        <v>0</v>
      </c>
      <c r="F26" s="14">
        <v>3.67</v>
      </c>
      <c r="G26" s="14">
        <v>0</v>
      </c>
      <c r="H26" s="14">
        <v>60.33</v>
      </c>
      <c r="I26" s="15">
        <v>87.44</v>
      </c>
      <c r="J26" s="14">
        <v>33.04</v>
      </c>
      <c r="K26" s="14">
        <v>72.44</v>
      </c>
      <c r="L26" s="14">
        <v>37.33</v>
      </c>
      <c r="M26" s="14">
        <v>45.44</v>
      </c>
      <c r="N26" s="14">
        <v>21.89</v>
      </c>
      <c r="O26" s="14">
        <v>24.44</v>
      </c>
      <c r="P26" s="14">
        <v>12.89</v>
      </c>
      <c r="Q26" s="14">
        <v>38.44</v>
      </c>
      <c r="R26" s="14">
        <v>28.44</v>
      </c>
      <c r="S26" s="14">
        <v>17.329999999999998</v>
      </c>
      <c r="T26" s="14">
        <v>39.44</v>
      </c>
      <c r="U26" s="14">
        <v>36.22</v>
      </c>
      <c r="V26" s="14">
        <v>16</v>
      </c>
      <c r="W26" s="14">
        <v>28.89</v>
      </c>
      <c r="X26" s="14">
        <v>10.78</v>
      </c>
      <c r="Y26" s="14">
        <v>4</v>
      </c>
      <c r="Z26" s="18">
        <v>5.5</v>
      </c>
      <c r="AA26" s="18">
        <v>20.329999999999998</v>
      </c>
      <c r="AB26" s="18">
        <v>24.89</v>
      </c>
      <c r="AC26" s="18">
        <v>8.2200000000000006</v>
      </c>
      <c r="AD26" s="18">
        <v>8.33</v>
      </c>
      <c r="AE26" s="18">
        <v>0</v>
      </c>
      <c r="AF26" s="18">
        <v>5.78</v>
      </c>
      <c r="AG26" s="18">
        <v>7.33</v>
      </c>
      <c r="AH26" s="18">
        <v>21.56</v>
      </c>
      <c r="AI26" s="18">
        <v>13.89</v>
      </c>
      <c r="AJ26" s="18">
        <v>12.44</v>
      </c>
      <c r="AK26" s="18">
        <v>12.56</v>
      </c>
      <c r="AL26" s="18">
        <v>8.89</v>
      </c>
      <c r="AM26" s="18">
        <v>7.67</v>
      </c>
      <c r="AN26" s="18">
        <v>10.33</v>
      </c>
      <c r="AO26" s="18">
        <v>0</v>
      </c>
      <c r="AP26" s="18">
        <v>3.5</v>
      </c>
      <c r="AQ26" s="18">
        <v>38.22</v>
      </c>
      <c r="AR26" s="18">
        <v>15.56</v>
      </c>
      <c r="AS26" s="18">
        <v>3.56</v>
      </c>
      <c r="AT26" s="18">
        <v>7.56</v>
      </c>
      <c r="AU26" s="18">
        <v>6.89</v>
      </c>
      <c r="AV26" s="18">
        <v>0</v>
      </c>
      <c r="AW26" s="18">
        <v>0</v>
      </c>
      <c r="AX26" s="18">
        <v>0</v>
      </c>
      <c r="AY26" s="18">
        <v>0</v>
      </c>
      <c r="AZ26" s="18">
        <v>7</v>
      </c>
      <c r="BA26" s="18">
        <v>0</v>
      </c>
      <c r="BB26" s="18">
        <v>0</v>
      </c>
      <c r="BC26" s="18">
        <v>0</v>
      </c>
      <c r="BD26" s="18">
        <v>4.5599999999999996</v>
      </c>
      <c r="BE26" s="18">
        <v>0</v>
      </c>
    </row>
    <row r="27" spans="1:57" s="8" customFormat="1" x14ac:dyDescent="0.25">
      <c r="A27" s="8" t="s">
        <v>8</v>
      </c>
      <c r="B27" s="8" t="s">
        <v>25</v>
      </c>
      <c r="C27" s="8">
        <v>2</v>
      </c>
      <c r="D27" s="7">
        <v>0</v>
      </c>
      <c r="E27" s="8">
        <v>0</v>
      </c>
      <c r="F27" s="8">
        <v>0</v>
      </c>
      <c r="G27" s="8">
        <v>4.1100000000000003</v>
      </c>
      <c r="H27" s="8">
        <v>34.78</v>
      </c>
      <c r="I27" s="9">
        <v>72.33</v>
      </c>
      <c r="J27" s="7">
        <v>35.799999999999997</v>
      </c>
      <c r="K27" s="8">
        <v>36.67</v>
      </c>
      <c r="L27" s="8">
        <v>65.56</v>
      </c>
      <c r="M27" s="8">
        <v>82</v>
      </c>
      <c r="N27" s="8">
        <v>77.22</v>
      </c>
      <c r="O27" s="8">
        <v>29.11</v>
      </c>
      <c r="P27" s="8">
        <v>51.56</v>
      </c>
      <c r="Q27" s="8">
        <v>42.78</v>
      </c>
      <c r="R27" s="8">
        <v>41</v>
      </c>
      <c r="S27" s="8">
        <v>55.22</v>
      </c>
      <c r="T27" s="8">
        <v>43.11</v>
      </c>
      <c r="U27" s="8">
        <v>44.22</v>
      </c>
      <c r="V27" s="8">
        <v>24.22</v>
      </c>
      <c r="W27" s="8">
        <v>39.33</v>
      </c>
      <c r="X27" s="8">
        <v>52.44</v>
      </c>
      <c r="Y27" s="9">
        <v>16.559999999999999</v>
      </c>
      <c r="Z27" s="7">
        <v>8.6300000000000008</v>
      </c>
      <c r="AA27" s="8">
        <v>43.44</v>
      </c>
      <c r="AB27" s="8">
        <v>66.22</v>
      </c>
      <c r="AC27" s="8">
        <v>6.56</v>
      </c>
      <c r="AD27" s="8">
        <v>32.89</v>
      </c>
      <c r="AE27" s="8">
        <v>7.33</v>
      </c>
      <c r="AF27" s="8">
        <v>9.11</v>
      </c>
      <c r="AG27" s="8">
        <v>0</v>
      </c>
      <c r="AH27" s="8">
        <v>12.44</v>
      </c>
      <c r="AI27" s="8">
        <v>20.56</v>
      </c>
      <c r="AJ27" s="8">
        <v>52.11</v>
      </c>
      <c r="AK27" s="8">
        <v>8</v>
      </c>
      <c r="AL27" s="8">
        <v>4.4400000000000004</v>
      </c>
      <c r="AM27" s="8">
        <v>3.33</v>
      </c>
      <c r="AN27" s="8">
        <v>14</v>
      </c>
      <c r="AO27" s="9">
        <v>13.22</v>
      </c>
      <c r="AP27" s="7">
        <v>2.06</v>
      </c>
      <c r="AQ27" s="8">
        <v>63.89</v>
      </c>
      <c r="AR27" s="8">
        <v>43.44</v>
      </c>
      <c r="AS27" s="8">
        <v>56.11</v>
      </c>
      <c r="AT27" s="8">
        <v>20.440000000000001</v>
      </c>
      <c r="AU27" s="8">
        <v>0</v>
      </c>
      <c r="AV27" s="8">
        <v>11.89</v>
      </c>
      <c r="AW27" s="8">
        <v>0</v>
      </c>
      <c r="AX27" s="8">
        <v>16.89</v>
      </c>
      <c r="AY27" s="8">
        <v>0</v>
      </c>
      <c r="AZ27" s="8">
        <v>0</v>
      </c>
      <c r="BA27" s="8">
        <v>13.44</v>
      </c>
      <c r="BB27" s="8">
        <v>3.56</v>
      </c>
      <c r="BC27" s="8">
        <v>0</v>
      </c>
      <c r="BD27" s="8">
        <v>7.56</v>
      </c>
      <c r="BE27" s="9">
        <v>0</v>
      </c>
    </row>
    <row r="28" spans="1:57" x14ac:dyDescent="0.25">
      <c r="A28" t="s">
        <v>13</v>
      </c>
      <c r="B28" t="s">
        <v>25</v>
      </c>
      <c r="C28">
        <v>2</v>
      </c>
      <c r="D28" s="2">
        <v>0</v>
      </c>
      <c r="E28">
        <v>0</v>
      </c>
      <c r="F28">
        <v>0</v>
      </c>
      <c r="G28">
        <v>14.78</v>
      </c>
      <c r="H28">
        <v>47.89</v>
      </c>
      <c r="I28" s="3">
        <v>59.44</v>
      </c>
      <c r="J28" s="2">
        <v>24.5</v>
      </c>
      <c r="K28">
        <v>67.33</v>
      </c>
      <c r="L28">
        <v>76</v>
      </c>
      <c r="M28">
        <v>60</v>
      </c>
      <c r="N28">
        <v>83.11</v>
      </c>
      <c r="O28">
        <v>37.89</v>
      </c>
      <c r="P28">
        <v>49.56</v>
      </c>
      <c r="Q28">
        <v>12.44</v>
      </c>
      <c r="R28">
        <v>15.78</v>
      </c>
      <c r="S28">
        <v>40.89</v>
      </c>
      <c r="T28">
        <v>28.78</v>
      </c>
      <c r="U28">
        <v>28</v>
      </c>
      <c r="V28">
        <v>22</v>
      </c>
      <c r="W28">
        <v>22.89</v>
      </c>
      <c r="X28">
        <v>22.33</v>
      </c>
      <c r="Y28" s="3">
        <v>32.11</v>
      </c>
      <c r="Z28" s="2">
        <v>2.78</v>
      </c>
      <c r="AA28">
        <v>38.33</v>
      </c>
      <c r="AB28">
        <v>25.44</v>
      </c>
      <c r="AC28">
        <v>34.67</v>
      </c>
      <c r="AD28">
        <v>11.56</v>
      </c>
      <c r="AE28">
        <v>10.89</v>
      </c>
      <c r="AF28">
        <v>22.78</v>
      </c>
      <c r="AG28">
        <v>41.22</v>
      </c>
      <c r="AH28">
        <v>7.56</v>
      </c>
      <c r="AI28">
        <v>13.78</v>
      </c>
      <c r="AJ28">
        <v>21</v>
      </c>
      <c r="AK28">
        <v>24.78</v>
      </c>
      <c r="AL28">
        <v>57.33</v>
      </c>
      <c r="AM28">
        <v>32.56</v>
      </c>
      <c r="AN28">
        <v>54.67</v>
      </c>
      <c r="AO28" s="3">
        <v>7.78</v>
      </c>
      <c r="AP28" s="2">
        <v>2.06</v>
      </c>
      <c r="AQ28">
        <v>5.44</v>
      </c>
      <c r="AR28">
        <v>21.78</v>
      </c>
      <c r="AS28">
        <v>26.44</v>
      </c>
      <c r="AT28">
        <v>5.44</v>
      </c>
      <c r="AU28">
        <v>9.2200000000000006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4.78</v>
      </c>
      <c r="BB28">
        <v>0</v>
      </c>
      <c r="BC28">
        <v>0</v>
      </c>
      <c r="BD28">
        <v>4.5599999999999996</v>
      </c>
      <c r="BE28" s="3">
        <v>0</v>
      </c>
    </row>
    <row r="29" spans="1:57" s="10" customFormat="1" x14ac:dyDescent="0.25">
      <c r="A29" s="10" t="s">
        <v>52</v>
      </c>
      <c r="B29" s="10" t="s">
        <v>25</v>
      </c>
      <c r="C29" s="10">
        <v>2</v>
      </c>
      <c r="D29" s="11">
        <v>0</v>
      </c>
      <c r="E29" s="10">
        <v>0</v>
      </c>
      <c r="F29" s="10">
        <v>0</v>
      </c>
      <c r="G29" s="10">
        <v>76.22</v>
      </c>
      <c r="H29" s="10">
        <v>78.22</v>
      </c>
      <c r="I29" s="12">
        <v>84.56</v>
      </c>
      <c r="J29" s="10">
        <v>39.020000000000003</v>
      </c>
      <c r="K29" s="10">
        <v>65.67</v>
      </c>
      <c r="L29" s="10">
        <v>64.33</v>
      </c>
      <c r="M29" s="10">
        <v>57.89</v>
      </c>
      <c r="N29" s="10">
        <v>49</v>
      </c>
      <c r="O29" s="10">
        <v>31.33</v>
      </c>
      <c r="P29" s="10">
        <v>32.56</v>
      </c>
      <c r="Q29" s="10">
        <v>46.78</v>
      </c>
      <c r="R29" s="10">
        <v>49.22</v>
      </c>
      <c r="S29" s="10">
        <v>28</v>
      </c>
      <c r="T29" s="10">
        <v>34.78</v>
      </c>
      <c r="U29" s="10">
        <v>49.67</v>
      </c>
      <c r="V29" s="10">
        <v>24.33</v>
      </c>
      <c r="W29" s="10">
        <v>14</v>
      </c>
      <c r="X29" s="10">
        <v>19.78</v>
      </c>
      <c r="Y29" s="10">
        <v>7.67</v>
      </c>
      <c r="Z29" s="17">
        <v>12.85</v>
      </c>
      <c r="AA29" s="17">
        <v>72.33</v>
      </c>
      <c r="AB29" s="17">
        <v>43.44</v>
      </c>
      <c r="AC29" s="17">
        <v>53.33</v>
      </c>
      <c r="AD29" s="17">
        <v>29.33</v>
      </c>
      <c r="AE29" s="17">
        <v>0</v>
      </c>
      <c r="AF29" s="17">
        <v>6.67</v>
      </c>
      <c r="AG29" s="17">
        <v>3.67</v>
      </c>
      <c r="AH29" s="17">
        <v>7</v>
      </c>
      <c r="AI29" s="17">
        <v>36.67</v>
      </c>
      <c r="AJ29" s="17">
        <v>9.11</v>
      </c>
      <c r="AK29" s="17">
        <v>3.78</v>
      </c>
      <c r="AL29" s="17">
        <v>20.22</v>
      </c>
      <c r="AM29" s="17">
        <v>0</v>
      </c>
      <c r="AN29" s="17">
        <v>3.33</v>
      </c>
      <c r="AO29" s="17">
        <v>8.67</v>
      </c>
      <c r="AP29" s="17">
        <v>0</v>
      </c>
      <c r="AQ29" s="17">
        <v>55.33</v>
      </c>
      <c r="AR29" s="17">
        <v>61.33</v>
      </c>
      <c r="AS29" s="17">
        <v>14.11</v>
      </c>
      <c r="AT29" s="17">
        <v>14.22</v>
      </c>
      <c r="AU29" s="17">
        <v>9.11</v>
      </c>
      <c r="AV29" s="17">
        <v>4.33</v>
      </c>
      <c r="AW29" s="17">
        <v>9.44</v>
      </c>
      <c r="AX29" s="17">
        <v>8.56</v>
      </c>
      <c r="AY29" s="17">
        <v>0</v>
      </c>
      <c r="AZ29" s="17">
        <v>17.89</v>
      </c>
      <c r="BA29" s="17">
        <v>48.78</v>
      </c>
      <c r="BB29" s="17">
        <v>9.67</v>
      </c>
      <c r="BC29" s="17">
        <v>7.44</v>
      </c>
      <c r="BD29" s="17">
        <v>0</v>
      </c>
      <c r="BE29" s="17">
        <v>20.89</v>
      </c>
    </row>
    <row r="30" spans="1:57" s="10" customFormat="1" x14ac:dyDescent="0.25">
      <c r="A30" s="10" t="s">
        <v>58</v>
      </c>
      <c r="B30" s="10" t="s">
        <v>25</v>
      </c>
      <c r="C30" s="10">
        <v>2</v>
      </c>
      <c r="D30" s="11">
        <v>0</v>
      </c>
      <c r="E30" s="10">
        <v>0</v>
      </c>
      <c r="F30" s="10">
        <v>0</v>
      </c>
      <c r="G30" s="10">
        <v>4.67</v>
      </c>
      <c r="H30" s="10">
        <v>25.78</v>
      </c>
      <c r="I30" s="12">
        <v>17.89</v>
      </c>
      <c r="J30" s="10">
        <v>4.22</v>
      </c>
      <c r="K30" s="10">
        <v>24</v>
      </c>
      <c r="L30" s="10">
        <v>21.89</v>
      </c>
      <c r="M30" s="10">
        <v>32.78</v>
      </c>
      <c r="N30" s="10">
        <v>5.44</v>
      </c>
      <c r="O30" s="10">
        <v>3.33</v>
      </c>
      <c r="P30" s="10">
        <v>0</v>
      </c>
      <c r="Q30" s="10">
        <v>0</v>
      </c>
      <c r="R30" s="10">
        <v>3.56</v>
      </c>
      <c r="S30" s="10">
        <v>5.33</v>
      </c>
      <c r="T30" s="10">
        <v>0</v>
      </c>
      <c r="U30" s="10">
        <v>45.22</v>
      </c>
      <c r="V30" s="10">
        <v>9.44</v>
      </c>
      <c r="W30" s="10">
        <v>8.67</v>
      </c>
      <c r="X30" s="10">
        <v>3.78</v>
      </c>
      <c r="Y30" s="10">
        <v>0</v>
      </c>
      <c r="Z30" s="17">
        <v>0.83</v>
      </c>
      <c r="AA30" s="17">
        <v>9.56</v>
      </c>
      <c r="AB30" s="17">
        <v>6.22</v>
      </c>
      <c r="AC30" s="17">
        <v>7.11</v>
      </c>
      <c r="AD30" s="17">
        <v>4.8899999999999997</v>
      </c>
      <c r="AE30" s="17">
        <v>0</v>
      </c>
      <c r="AF30" s="17">
        <v>14.44</v>
      </c>
      <c r="AG30" s="17">
        <v>10.33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0.61</v>
      </c>
      <c r="AQ30" s="17">
        <v>40.56</v>
      </c>
      <c r="AR30" s="17">
        <v>3.78</v>
      </c>
      <c r="AS30" s="17">
        <v>0</v>
      </c>
      <c r="AT30" s="17">
        <v>3.89</v>
      </c>
      <c r="AU30" s="17">
        <v>0</v>
      </c>
      <c r="AV30" s="17">
        <v>45.44</v>
      </c>
      <c r="AW30" s="17">
        <v>0</v>
      </c>
      <c r="AX30" s="17">
        <v>0</v>
      </c>
      <c r="AY30" s="17">
        <v>0</v>
      </c>
      <c r="AZ30" s="17">
        <v>5.1100000000000003</v>
      </c>
      <c r="BA30" s="17">
        <v>0</v>
      </c>
      <c r="BB30" s="17">
        <v>0</v>
      </c>
      <c r="BC30" s="17">
        <v>0</v>
      </c>
      <c r="BD30" s="17">
        <v>4.1100000000000003</v>
      </c>
      <c r="BE30" s="17">
        <v>0</v>
      </c>
    </row>
    <row r="31" spans="1:57" x14ac:dyDescent="0.25">
      <c r="A31" t="s">
        <v>4</v>
      </c>
      <c r="B31" t="s">
        <v>26</v>
      </c>
      <c r="C31">
        <v>2</v>
      </c>
      <c r="D31" s="2">
        <v>0.56000000000000005</v>
      </c>
      <c r="E31">
        <v>0</v>
      </c>
      <c r="F31">
        <v>0</v>
      </c>
      <c r="G31">
        <v>46.67</v>
      </c>
      <c r="H31">
        <v>57.33</v>
      </c>
      <c r="I31" s="3">
        <v>82.11</v>
      </c>
      <c r="J31" s="2">
        <v>17.309999999999999</v>
      </c>
      <c r="K31">
        <v>34.22</v>
      </c>
      <c r="L31">
        <v>18.440000000000001</v>
      </c>
      <c r="M31">
        <v>30.11</v>
      </c>
      <c r="N31">
        <v>26.67</v>
      </c>
      <c r="O31">
        <v>10.56</v>
      </c>
      <c r="P31">
        <v>18.22</v>
      </c>
      <c r="Q31">
        <v>21.78</v>
      </c>
      <c r="R31">
        <v>21</v>
      </c>
      <c r="S31">
        <v>10.78</v>
      </c>
      <c r="T31">
        <v>12.78</v>
      </c>
      <c r="U31">
        <v>27.78</v>
      </c>
      <c r="V31">
        <v>19.559999999999999</v>
      </c>
      <c r="W31">
        <v>23.11</v>
      </c>
      <c r="X31">
        <v>26.22</v>
      </c>
      <c r="Y31" s="3">
        <v>26.44</v>
      </c>
      <c r="Z31" s="2">
        <v>7.04</v>
      </c>
      <c r="AA31">
        <v>43.67</v>
      </c>
      <c r="AB31">
        <v>34.78</v>
      </c>
      <c r="AC31">
        <v>36.56</v>
      </c>
      <c r="AD31">
        <v>20.22</v>
      </c>
      <c r="AE31">
        <v>8.56</v>
      </c>
      <c r="AF31">
        <v>3.33</v>
      </c>
      <c r="AG31">
        <v>4.78</v>
      </c>
      <c r="AH31">
        <v>0</v>
      </c>
      <c r="AI31">
        <v>4.22</v>
      </c>
      <c r="AJ31">
        <v>6.44</v>
      </c>
      <c r="AK31">
        <v>0</v>
      </c>
      <c r="AL31">
        <v>0</v>
      </c>
      <c r="AM31">
        <v>0</v>
      </c>
      <c r="AN31">
        <v>6</v>
      </c>
      <c r="AO31" s="3">
        <v>6.89</v>
      </c>
      <c r="AP31" s="2">
        <v>19.39</v>
      </c>
      <c r="AQ31">
        <v>28.22</v>
      </c>
      <c r="AR31">
        <v>32.22</v>
      </c>
      <c r="AS31">
        <v>4</v>
      </c>
      <c r="AT31">
        <v>22.78</v>
      </c>
      <c r="AU31">
        <v>9.67</v>
      </c>
      <c r="AV31">
        <v>3.33</v>
      </c>
      <c r="AW31">
        <v>13.67</v>
      </c>
      <c r="AX31">
        <v>16.670000000000002</v>
      </c>
      <c r="AY31">
        <v>3.89</v>
      </c>
      <c r="AZ31">
        <v>10.56</v>
      </c>
      <c r="BA31">
        <v>0</v>
      </c>
      <c r="BB31">
        <v>0</v>
      </c>
      <c r="BC31">
        <v>9.2200000000000006</v>
      </c>
      <c r="BD31">
        <v>0</v>
      </c>
      <c r="BE31" s="3">
        <v>4.4400000000000004</v>
      </c>
    </row>
    <row r="32" spans="1:57" x14ac:dyDescent="0.25">
      <c r="A32" t="s">
        <v>11</v>
      </c>
      <c r="B32" t="s">
        <v>26</v>
      </c>
      <c r="C32">
        <v>2</v>
      </c>
      <c r="D32" s="2">
        <v>0</v>
      </c>
      <c r="E32">
        <v>0</v>
      </c>
      <c r="F32">
        <v>0</v>
      </c>
      <c r="G32">
        <v>35.78</v>
      </c>
      <c r="H32">
        <v>76.89</v>
      </c>
      <c r="I32" s="3">
        <v>73.22</v>
      </c>
      <c r="J32" s="2">
        <v>22.93</v>
      </c>
      <c r="K32">
        <v>49</v>
      </c>
      <c r="L32">
        <v>52.56</v>
      </c>
      <c r="M32">
        <v>53.67</v>
      </c>
      <c r="N32">
        <v>21.44</v>
      </c>
      <c r="O32">
        <v>19.78</v>
      </c>
      <c r="P32">
        <v>48.89</v>
      </c>
      <c r="Q32">
        <v>51.22</v>
      </c>
      <c r="R32">
        <v>40.67</v>
      </c>
      <c r="S32">
        <v>19</v>
      </c>
      <c r="T32">
        <v>15.11</v>
      </c>
      <c r="U32">
        <v>37.33</v>
      </c>
      <c r="V32">
        <v>22.33</v>
      </c>
      <c r="W32">
        <v>0</v>
      </c>
      <c r="X32">
        <v>5.1100000000000003</v>
      </c>
      <c r="Y32" s="3">
        <v>4.5599999999999996</v>
      </c>
      <c r="Z32" s="2">
        <v>5.07</v>
      </c>
      <c r="AA32">
        <v>3.89</v>
      </c>
      <c r="AB32">
        <v>16.89</v>
      </c>
      <c r="AC32">
        <v>4.5599999999999996</v>
      </c>
      <c r="AD32">
        <v>12</v>
      </c>
      <c r="AE32">
        <v>0</v>
      </c>
      <c r="AF32">
        <v>7.44</v>
      </c>
      <c r="AG32">
        <v>0</v>
      </c>
      <c r="AH32">
        <v>5.56</v>
      </c>
      <c r="AI32">
        <v>7.44</v>
      </c>
      <c r="AJ32">
        <v>10.44</v>
      </c>
      <c r="AK32">
        <v>0</v>
      </c>
      <c r="AL32">
        <v>7.78</v>
      </c>
      <c r="AM32">
        <v>0</v>
      </c>
      <c r="AN32">
        <v>0</v>
      </c>
      <c r="AO32" s="3">
        <v>0</v>
      </c>
      <c r="AP32" s="2">
        <v>0</v>
      </c>
      <c r="AQ32">
        <v>19.329999999999998</v>
      </c>
      <c r="AR32">
        <v>7.11</v>
      </c>
      <c r="AS32">
        <v>19.559999999999999</v>
      </c>
      <c r="AT32">
        <v>9.89</v>
      </c>
      <c r="AU32">
        <v>0</v>
      </c>
      <c r="AV32">
        <v>0</v>
      </c>
      <c r="AW32">
        <v>0</v>
      </c>
      <c r="AX32">
        <v>0</v>
      </c>
      <c r="AY32">
        <v>10.67</v>
      </c>
      <c r="AZ32">
        <v>5.56</v>
      </c>
      <c r="BA32">
        <v>8.2200000000000006</v>
      </c>
      <c r="BB32">
        <v>0</v>
      </c>
      <c r="BC32">
        <v>0</v>
      </c>
      <c r="BD32">
        <v>6.22</v>
      </c>
      <c r="BE32" s="3">
        <v>0</v>
      </c>
    </row>
    <row r="33" spans="1:57" s="10" customFormat="1" x14ac:dyDescent="0.25">
      <c r="A33" s="10" t="s">
        <v>46</v>
      </c>
      <c r="B33" s="10" t="s">
        <v>26</v>
      </c>
      <c r="C33" s="10">
        <v>2</v>
      </c>
      <c r="D33" s="11">
        <v>0</v>
      </c>
      <c r="E33" s="10">
        <v>0</v>
      </c>
      <c r="F33" s="10">
        <v>0</v>
      </c>
      <c r="G33" s="10">
        <v>55</v>
      </c>
      <c r="H33" s="10">
        <v>60.78</v>
      </c>
      <c r="I33" s="12">
        <v>89.33</v>
      </c>
      <c r="J33" s="10">
        <v>36.39</v>
      </c>
      <c r="K33" s="10">
        <v>54.56</v>
      </c>
      <c r="L33" s="10">
        <v>48.22</v>
      </c>
      <c r="M33" s="10">
        <v>15.78</v>
      </c>
      <c r="N33" s="10">
        <v>12.67</v>
      </c>
      <c r="O33" s="10">
        <v>36.22</v>
      </c>
      <c r="P33" s="10">
        <v>21.33</v>
      </c>
      <c r="Q33" s="10">
        <v>24.44</v>
      </c>
      <c r="R33" s="10">
        <v>28.44</v>
      </c>
      <c r="S33" s="10">
        <v>19.78</v>
      </c>
      <c r="T33" s="10">
        <v>15.78</v>
      </c>
      <c r="U33" s="10">
        <v>11.44</v>
      </c>
      <c r="V33" s="10">
        <v>18.670000000000002</v>
      </c>
      <c r="W33" s="10">
        <v>5.33</v>
      </c>
      <c r="X33" s="10">
        <v>3.67</v>
      </c>
      <c r="Y33" s="10">
        <v>9.2200000000000006</v>
      </c>
      <c r="Z33" s="17">
        <v>9.6300000000000008</v>
      </c>
      <c r="AA33" s="17">
        <v>33.33</v>
      </c>
      <c r="AB33" s="17">
        <v>46.67</v>
      </c>
      <c r="AC33" s="17">
        <v>29.56</v>
      </c>
      <c r="AD33" s="17">
        <v>23.56</v>
      </c>
      <c r="AE33" s="17">
        <v>16.329999999999998</v>
      </c>
      <c r="AF33" s="17">
        <v>0</v>
      </c>
      <c r="AG33" s="17">
        <v>13.89</v>
      </c>
      <c r="AH33" s="17">
        <v>4.67</v>
      </c>
      <c r="AI33" s="17">
        <v>8.67</v>
      </c>
      <c r="AJ33" s="17">
        <v>11.22</v>
      </c>
      <c r="AK33" s="17">
        <v>13.22</v>
      </c>
      <c r="AL33" s="17">
        <v>9.67</v>
      </c>
      <c r="AM33" s="17">
        <v>30.89</v>
      </c>
      <c r="AN33" s="17">
        <v>4.5599999999999996</v>
      </c>
      <c r="AO33" s="17">
        <v>13.22</v>
      </c>
      <c r="AP33" s="17">
        <v>7.56</v>
      </c>
      <c r="AQ33" s="17">
        <v>22.78</v>
      </c>
      <c r="AR33" s="17">
        <v>5.89</v>
      </c>
      <c r="AS33" s="17">
        <v>15.78</v>
      </c>
      <c r="AT33" s="17">
        <v>34.56</v>
      </c>
      <c r="AU33" s="17">
        <v>29.22</v>
      </c>
      <c r="AV33" s="17">
        <v>19.78</v>
      </c>
      <c r="AW33" s="17">
        <v>3.33</v>
      </c>
      <c r="AX33" s="17">
        <v>10</v>
      </c>
      <c r="AY33" s="17">
        <v>13.11</v>
      </c>
      <c r="AZ33" s="17">
        <v>4.78</v>
      </c>
      <c r="BA33" s="17">
        <v>5</v>
      </c>
      <c r="BB33" s="17">
        <v>3.67</v>
      </c>
      <c r="BC33" s="17">
        <v>20.22</v>
      </c>
      <c r="BD33" s="17">
        <v>10.56</v>
      </c>
      <c r="BE33" s="17">
        <v>0</v>
      </c>
    </row>
    <row r="34" spans="1:57" s="14" customFormat="1" ht="15.75" thickBot="1" x14ac:dyDescent="0.3">
      <c r="A34" s="14" t="s">
        <v>55</v>
      </c>
      <c r="B34" s="14" t="s">
        <v>26</v>
      </c>
      <c r="C34" s="14">
        <v>2</v>
      </c>
      <c r="D34" s="13">
        <v>0</v>
      </c>
      <c r="E34" s="14">
        <v>0</v>
      </c>
      <c r="F34" s="14">
        <v>0</v>
      </c>
      <c r="G34" s="14">
        <v>63.22</v>
      </c>
      <c r="H34" s="14">
        <v>38</v>
      </c>
      <c r="I34" s="15">
        <v>76.89</v>
      </c>
      <c r="J34" s="14">
        <v>18.22</v>
      </c>
      <c r="K34" s="14">
        <v>56.67</v>
      </c>
      <c r="L34" s="14">
        <v>58.44</v>
      </c>
      <c r="M34" s="14">
        <v>48.11</v>
      </c>
      <c r="N34" s="14">
        <v>54.22</v>
      </c>
      <c r="O34" s="14">
        <v>51</v>
      </c>
      <c r="P34" s="14">
        <v>61.56</v>
      </c>
      <c r="Q34" s="14">
        <v>34.67</v>
      </c>
      <c r="R34" s="14">
        <v>46</v>
      </c>
      <c r="S34" s="14">
        <v>60.89</v>
      </c>
      <c r="T34" s="14">
        <v>76.22</v>
      </c>
      <c r="U34" s="14">
        <v>79.67</v>
      </c>
      <c r="V34" s="14">
        <v>70.44</v>
      </c>
      <c r="W34" s="14">
        <v>10.56</v>
      </c>
      <c r="X34" s="14">
        <v>10.11</v>
      </c>
      <c r="Y34" s="14">
        <v>62.22</v>
      </c>
      <c r="Z34" s="18">
        <v>4.96</v>
      </c>
      <c r="AA34" s="18">
        <v>59</v>
      </c>
      <c r="AB34" s="18">
        <v>44.89</v>
      </c>
      <c r="AC34" s="18">
        <v>59.78</v>
      </c>
      <c r="AD34" s="18">
        <v>50.22</v>
      </c>
      <c r="AE34" s="18">
        <v>27.22</v>
      </c>
      <c r="AF34" s="18">
        <v>0</v>
      </c>
      <c r="AG34" s="18">
        <v>4.22</v>
      </c>
      <c r="AH34" s="18">
        <v>8.67</v>
      </c>
      <c r="AI34" s="18">
        <v>22.56</v>
      </c>
      <c r="AJ34" s="18">
        <v>30.67</v>
      </c>
      <c r="AK34" s="18">
        <v>12</v>
      </c>
      <c r="AL34" s="18">
        <v>14.78</v>
      </c>
      <c r="AM34" s="18">
        <v>21.56</v>
      </c>
      <c r="AN34" s="18">
        <v>14.22</v>
      </c>
      <c r="AO34" s="18">
        <v>7.89</v>
      </c>
      <c r="AP34" s="18">
        <v>0</v>
      </c>
      <c r="AQ34" s="18">
        <v>73</v>
      </c>
      <c r="AR34" s="18">
        <v>44</v>
      </c>
      <c r="AS34" s="18">
        <v>15</v>
      </c>
      <c r="AT34" s="18">
        <v>14</v>
      </c>
      <c r="AU34" s="18">
        <v>4</v>
      </c>
      <c r="AV34" s="18">
        <v>8.89</v>
      </c>
      <c r="AW34" s="18">
        <v>10.67</v>
      </c>
      <c r="AX34" s="18">
        <v>0</v>
      </c>
      <c r="AY34" s="18">
        <v>7.67</v>
      </c>
      <c r="AZ34" s="18">
        <v>13.56</v>
      </c>
      <c r="BA34" s="18">
        <v>6</v>
      </c>
      <c r="BB34" s="18">
        <v>15.78</v>
      </c>
      <c r="BC34" s="18">
        <v>58.22</v>
      </c>
      <c r="BD34" s="18">
        <v>13.44</v>
      </c>
      <c r="BE34" s="18">
        <v>55.67</v>
      </c>
    </row>
    <row r="35" spans="1:57" ht="15.75" thickBot="1" x14ac:dyDescent="0.3">
      <c r="D35">
        <v>0</v>
      </c>
      <c r="E35">
        <v>1</v>
      </c>
      <c r="F35">
        <v>2</v>
      </c>
      <c r="G35">
        <v>3</v>
      </c>
      <c r="H35">
        <v>4</v>
      </c>
      <c r="I35">
        <v>5</v>
      </c>
      <c r="J35">
        <v>0</v>
      </c>
      <c r="K35">
        <v>1</v>
      </c>
      <c r="L35">
        <v>2</v>
      </c>
      <c r="M35">
        <v>3</v>
      </c>
      <c r="N35">
        <v>4</v>
      </c>
      <c r="O35">
        <v>5</v>
      </c>
      <c r="P35">
        <v>6</v>
      </c>
      <c r="Q35">
        <v>7</v>
      </c>
      <c r="R35">
        <v>8</v>
      </c>
      <c r="S35">
        <v>9</v>
      </c>
      <c r="T35">
        <v>10</v>
      </c>
      <c r="U35">
        <v>11</v>
      </c>
      <c r="V35">
        <v>12</v>
      </c>
      <c r="W35">
        <v>13</v>
      </c>
      <c r="X35">
        <v>14</v>
      </c>
      <c r="Y35">
        <v>15</v>
      </c>
      <c r="Z35">
        <v>0</v>
      </c>
      <c r="AA35">
        <v>1</v>
      </c>
      <c r="AB35">
        <v>2</v>
      </c>
      <c r="AC35">
        <v>3</v>
      </c>
      <c r="AD35">
        <v>4</v>
      </c>
      <c r="AE35">
        <v>5</v>
      </c>
      <c r="AF35">
        <v>6</v>
      </c>
      <c r="AG35">
        <v>7</v>
      </c>
      <c r="AH35">
        <v>8</v>
      </c>
      <c r="AI35">
        <v>9</v>
      </c>
      <c r="AJ35">
        <v>10</v>
      </c>
      <c r="AK35">
        <v>11</v>
      </c>
      <c r="AL35">
        <v>12</v>
      </c>
      <c r="AM35">
        <v>13</v>
      </c>
      <c r="AN35">
        <v>14</v>
      </c>
      <c r="AO35">
        <v>15</v>
      </c>
      <c r="AP35">
        <v>0</v>
      </c>
      <c r="AQ35">
        <v>1</v>
      </c>
      <c r="AR35">
        <v>2</v>
      </c>
      <c r="AS35">
        <v>3</v>
      </c>
      <c r="AT35">
        <v>4</v>
      </c>
      <c r="AU35">
        <v>5</v>
      </c>
      <c r="AV35">
        <v>6</v>
      </c>
      <c r="AW35">
        <v>7</v>
      </c>
      <c r="AX35">
        <v>8</v>
      </c>
      <c r="AY35">
        <v>9</v>
      </c>
      <c r="AZ35">
        <v>10</v>
      </c>
      <c r="BA35">
        <v>11</v>
      </c>
      <c r="BB35">
        <v>12</v>
      </c>
      <c r="BC35">
        <v>13</v>
      </c>
      <c r="BD35">
        <v>14</v>
      </c>
      <c r="BE35">
        <v>15</v>
      </c>
    </row>
    <row r="36" spans="1:57" x14ac:dyDescent="0.25">
      <c r="D36" s="7" t="s">
        <v>15</v>
      </c>
      <c r="E36" s="8" t="s">
        <v>16</v>
      </c>
      <c r="F36" s="8" t="s">
        <v>17</v>
      </c>
      <c r="G36" s="8" t="s">
        <v>18</v>
      </c>
      <c r="H36" s="8" t="s">
        <v>19</v>
      </c>
      <c r="I36" s="9" t="s">
        <v>20</v>
      </c>
      <c r="J36" s="7" t="s">
        <v>15</v>
      </c>
      <c r="K36" s="8" t="s">
        <v>16</v>
      </c>
      <c r="L36" s="8" t="s">
        <v>17</v>
      </c>
      <c r="M36" s="8" t="s">
        <v>18</v>
      </c>
      <c r="N36" s="8" t="s">
        <v>19</v>
      </c>
      <c r="O36" s="8" t="s">
        <v>20</v>
      </c>
      <c r="P36" s="8" t="s">
        <v>29</v>
      </c>
      <c r="Q36" s="8" t="s">
        <v>30</v>
      </c>
      <c r="R36" s="8" t="s">
        <v>31</v>
      </c>
      <c r="S36" s="8" t="s">
        <v>32</v>
      </c>
      <c r="T36" s="8" t="s">
        <v>33</v>
      </c>
      <c r="U36" s="8" t="s">
        <v>34</v>
      </c>
      <c r="V36" s="8" t="s">
        <v>35</v>
      </c>
      <c r="W36" s="8" t="s">
        <v>36</v>
      </c>
      <c r="X36" s="8" t="s">
        <v>37</v>
      </c>
      <c r="Y36" s="9" t="s">
        <v>38</v>
      </c>
      <c r="Z36" s="7" t="s">
        <v>15</v>
      </c>
      <c r="AA36" s="8" t="s">
        <v>16</v>
      </c>
      <c r="AB36" s="8" t="s">
        <v>17</v>
      </c>
      <c r="AC36" s="8" t="s">
        <v>18</v>
      </c>
      <c r="AD36" s="8" t="s">
        <v>19</v>
      </c>
      <c r="AE36" s="8" t="s">
        <v>20</v>
      </c>
      <c r="AF36" s="8" t="s">
        <v>29</v>
      </c>
      <c r="AG36" s="8" t="s">
        <v>30</v>
      </c>
      <c r="AH36" s="8" t="s">
        <v>31</v>
      </c>
      <c r="AI36" s="8" t="s">
        <v>32</v>
      </c>
      <c r="AJ36" s="8" t="s">
        <v>33</v>
      </c>
      <c r="AK36" s="8" t="s">
        <v>34</v>
      </c>
      <c r="AL36" s="8" t="s">
        <v>35</v>
      </c>
      <c r="AM36" s="8" t="s">
        <v>36</v>
      </c>
      <c r="AN36" s="8" t="s">
        <v>37</v>
      </c>
      <c r="AO36" s="9" t="s">
        <v>38</v>
      </c>
      <c r="AP36" s="7" t="s">
        <v>15</v>
      </c>
      <c r="AQ36" s="8" t="s">
        <v>16</v>
      </c>
      <c r="AR36" s="8" t="s">
        <v>17</v>
      </c>
      <c r="AS36" s="8" t="s">
        <v>18</v>
      </c>
      <c r="AT36" s="8" t="s">
        <v>19</v>
      </c>
      <c r="AU36" s="8" t="s">
        <v>20</v>
      </c>
      <c r="AV36" s="8" t="s">
        <v>29</v>
      </c>
      <c r="AW36" s="8" t="s">
        <v>30</v>
      </c>
      <c r="AX36" s="8" t="s">
        <v>31</v>
      </c>
      <c r="AY36" s="8" t="s">
        <v>32</v>
      </c>
      <c r="AZ36" s="8" t="s">
        <v>33</v>
      </c>
      <c r="BA36" s="8" t="s">
        <v>34</v>
      </c>
      <c r="BB36" s="8" t="s">
        <v>35</v>
      </c>
      <c r="BC36" s="8" t="s">
        <v>36</v>
      </c>
      <c r="BD36" s="8" t="s">
        <v>37</v>
      </c>
      <c r="BE36" s="9" t="s">
        <v>38</v>
      </c>
    </row>
    <row r="37" spans="1:57" s="10" customFormat="1" x14ac:dyDescent="0.25">
      <c r="A37"/>
      <c r="B37" t="s">
        <v>104</v>
      </c>
      <c r="C37" s="10" t="s">
        <v>39</v>
      </c>
      <c r="D37" s="11">
        <f t="shared" ref="D37:AI37" si="0">AVERAGE(D3:D10)</f>
        <v>8.3750000000000005E-2</v>
      </c>
      <c r="E37" s="10">
        <f t="shared" si="0"/>
        <v>0</v>
      </c>
      <c r="F37" s="10">
        <f t="shared" si="0"/>
        <v>0.47249999999999998</v>
      </c>
      <c r="G37" s="10">
        <f t="shared" si="0"/>
        <v>27.5825</v>
      </c>
      <c r="H37" s="10">
        <f t="shared" si="0"/>
        <v>63.387500000000003</v>
      </c>
      <c r="I37" s="12">
        <f t="shared" si="0"/>
        <v>81.458749999999995</v>
      </c>
      <c r="J37" s="11">
        <f t="shared" si="0"/>
        <v>25.462499999999999</v>
      </c>
      <c r="K37" s="10">
        <f>AVERAGE(K3:K10)</f>
        <v>62.527499999999996</v>
      </c>
      <c r="L37" s="10">
        <f t="shared" si="0"/>
        <v>65.958749999999995</v>
      </c>
      <c r="M37" s="10">
        <f t="shared" si="0"/>
        <v>42.082499999999996</v>
      </c>
      <c r="N37" s="10">
        <f t="shared" si="0"/>
        <v>55.418750000000003</v>
      </c>
      <c r="O37" s="10">
        <f t="shared" si="0"/>
        <v>47.945</v>
      </c>
      <c r="P37" s="10">
        <f t="shared" si="0"/>
        <v>54.641249999999992</v>
      </c>
      <c r="Q37" s="10">
        <f t="shared" si="0"/>
        <v>50.722500000000004</v>
      </c>
      <c r="R37" s="10">
        <f t="shared" si="0"/>
        <v>60.501249999999999</v>
      </c>
      <c r="S37" s="10">
        <f t="shared" si="0"/>
        <v>48.707499999999996</v>
      </c>
      <c r="T37" s="10">
        <f t="shared" si="0"/>
        <v>48.361249999999998</v>
      </c>
      <c r="U37" s="10">
        <f t="shared" si="0"/>
        <v>42.416249999999991</v>
      </c>
      <c r="V37" s="10">
        <f t="shared" si="0"/>
        <v>37.179999999999993</v>
      </c>
      <c r="W37" s="10">
        <f t="shared" si="0"/>
        <v>36.056249999999999</v>
      </c>
      <c r="X37" s="10">
        <f t="shared" si="0"/>
        <v>44.486249999999998</v>
      </c>
      <c r="Y37" s="12">
        <f t="shared" si="0"/>
        <v>38.513750000000009</v>
      </c>
      <c r="Z37" s="11">
        <f t="shared" si="0"/>
        <v>13.46625</v>
      </c>
      <c r="AA37" s="10">
        <f t="shared" si="0"/>
        <v>40.958749999999995</v>
      </c>
      <c r="AB37" s="10">
        <f t="shared" si="0"/>
        <v>27.055</v>
      </c>
      <c r="AC37" s="10">
        <f t="shared" si="0"/>
        <v>28.876249999999999</v>
      </c>
      <c r="AD37" s="10">
        <f t="shared" si="0"/>
        <v>22.375</v>
      </c>
      <c r="AE37" s="10">
        <f t="shared" si="0"/>
        <v>25.93</v>
      </c>
      <c r="AF37" s="10">
        <f t="shared" si="0"/>
        <v>18.678750000000001</v>
      </c>
      <c r="AG37" s="10">
        <f t="shared" si="0"/>
        <v>22.876250000000006</v>
      </c>
      <c r="AH37" s="10">
        <f t="shared" si="0"/>
        <v>25.206249999999997</v>
      </c>
      <c r="AI37" s="10">
        <f t="shared" si="0"/>
        <v>18.0825</v>
      </c>
      <c r="AJ37" s="10">
        <f t="shared" ref="AJ37:BE37" si="1">AVERAGE(AJ3:AJ10)</f>
        <v>17.04</v>
      </c>
      <c r="AK37" s="10">
        <f t="shared" si="1"/>
        <v>13.82</v>
      </c>
      <c r="AL37" s="10">
        <f t="shared" si="1"/>
        <v>11.626250000000001</v>
      </c>
      <c r="AM37" s="10">
        <f t="shared" si="1"/>
        <v>15.43</v>
      </c>
      <c r="AN37" s="10">
        <f t="shared" si="1"/>
        <v>8.8062500000000004</v>
      </c>
      <c r="AO37" s="12">
        <f t="shared" si="1"/>
        <v>13.3325</v>
      </c>
      <c r="AP37" s="11">
        <f t="shared" si="1"/>
        <v>4.1862500000000002</v>
      </c>
      <c r="AQ37" s="10">
        <f t="shared" si="1"/>
        <v>44.737500000000004</v>
      </c>
      <c r="AR37" s="10">
        <f t="shared" si="1"/>
        <v>22.902500000000003</v>
      </c>
      <c r="AS37" s="10">
        <f t="shared" si="1"/>
        <v>23.138750000000002</v>
      </c>
      <c r="AT37" s="10">
        <f t="shared" si="1"/>
        <v>15.54125</v>
      </c>
      <c r="AU37" s="10">
        <f t="shared" si="1"/>
        <v>11.18</v>
      </c>
      <c r="AV37" s="10">
        <f t="shared" si="1"/>
        <v>13.94375</v>
      </c>
      <c r="AW37" s="10">
        <f t="shared" si="1"/>
        <v>11.40375</v>
      </c>
      <c r="AX37" s="10">
        <f t="shared" si="1"/>
        <v>16.598750000000003</v>
      </c>
      <c r="AY37" s="10">
        <f t="shared" si="1"/>
        <v>8.6524999999999999</v>
      </c>
      <c r="AZ37" s="10">
        <f t="shared" si="1"/>
        <v>6.0425000000000004</v>
      </c>
      <c r="BA37" s="10">
        <f t="shared" si="1"/>
        <v>7.5962499999999995</v>
      </c>
      <c r="BB37" s="10">
        <f t="shared" si="1"/>
        <v>8.8887499999999999</v>
      </c>
      <c r="BC37" s="10">
        <f t="shared" si="1"/>
        <v>12.86</v>
      </c>
      <c r="BD37" s="10">
        <f t="shared" si="1"/>
        <v>9.1537500000000005</v>
      </c>
      <c r="BE37" s="12">
        <f t="shared" si="1"/>
        <v>10.01375</v>
      </c>
    </row>
    <row r="38" spans="1:57" x14ac:dyDescent="0.25">
      <c r="D38" s="2">
        <f t="shared" ref="D38:AI38" si="2">STDEV(D3:D10)/SQRT(COUNT(D3:D10))</f>
        <v>8.3750000000000005E-2</v>
      </c>
      <c r="E38">
        <f t="shared" si="2"/>
        <v>0</v>
      </c>
      <c r="F38">
        <f t="shared" si="2"/>
        <v>0.47249999999999998</v>
      </c>
      <c r="G38">
        <f t="shared" si="2"/>
        <v>4.6905519588393236</v>
      </c>
      <c r="H38">
        <f t="shared" si="2"/>
        <v>4.8156944870763052</v>
      </c>
      <c r="I38" s="3">
        <f t="shared" si="2"/>
        <v>3.8902320154367089</v>
      </c>
      <c r="J38" s="2">
        <f t="shared" si="2"/>
        <v>6.3334361442156464</v>
      </c>
      <c r="K38">
        <f t="shared" si="2"/>
        <v>8.4958491440568462</v>
      </c>
      <c r="L38">
        <f t="shared" si="2"/>
        <v>7.7678854535608908</v>
      </c>
      <c r="M38">
        <f t="shared" si="2"/>
        <v>7.5654573910447969</v>
      </c>
      <c r="N38">
        <f t="shared" si="2"/>
        <v>8.8922481163370595</v>
      </c>
      <c r="O38">
        <f t="shared" si="2"/>
        <v>11.028315989824945</v>
      </c>
      <c r="P38">
        <f t="shared" si="2"/>
        <v>9.4964567522952681</v>
      </c>
      <c r="Q38">
        <f t="shared" si="2"/>
        <v>10.808858428886662</v>
      </c>
      <c r="R38">
        <f t="shared" si="2"/>
        <v>8.7193984141887455</v>
      </c>
      <c r="S38">
        <f t="shared" si="2"/>
        <v>7.9126606844438161</v>
      </c>
      <c r="T38">
        <f t="shared" si="2"/>
        <v>9.4949308726702029</v>
      </c>
      <c r="U38">
        <f t="shared" si="2"/>
        <v>11.950166307494881</v>
      </c>
      <c r="V38">
        <f t="shared" si="2"/>
        <v>11.763761394335454</v>
      </c>
      <c r="W38">
        <f t="shared" si="2"/>
        <v>11.308757342605269</v>
      </c>
      <c r="X38">
        <f t="shared" si="2"/>
        <v>13.58133697625164</v>
      </c>
      <c r="Y38" s="3">
        <f t="shared" si="2"/>
        <v>11.801096943187098</v>
      </c>
      <c r="Z38" s="2">
        <f t="shared" si="2"/>
        <v>5.2248352460354459</v>
      </c>
      <c r="AA38">
        <f t="shared" si="2"/>
        <v>8.3140591851350596</v>
      </c>
      <c r="AB38">
        <f t="shared" si="2"/>
        <v>4.2800062583398821</v>
      </c>
      <c r="AC38">
        <f t="shared" si="2"/>
        <v>7.0288060196949527</v>
      </c>
      <c r="AD38">
        <f t="shared" si="2"/>
        <v>4.4006537663656928</v>
      </c>
      <c r="AE38">
        <f t="shared" si="2"/>
        <v>7.3450556742030795</v>
      </c>
      <c r="AF38">
        <f t="shared" si="2"/>
        <v>5.4766248200550365</v>
      </c>
      <c r="AG38">
        <f t="shared" si="2"/>
        <v>6.0117584002103692</v>
      </c>
      <c r="AH38">
        <f t="shared" si="2"/>
        <v>9.0414853270711468</v>
      </c>
      <c r="AI38">
        <f t="shared" si="2"/>
        <v>9.1568281996863643</v>
      </c>
      <c r="AJ38">
        <f t="shared" ref="AJ38:BE38" si="3">STDEV(AJ3:AJ10)/SQRT(COUNT(AJ3:AJ10))</f>
        <v>5.5158395294175948</v>
      </c>
      <c r="AK38">
        <f t="shared" si="3"/>
        <v>6.4860253622692516</v>
      </c>
      <c r="AL38">
        <f t="shared" si="3"/>
        <v>5.8842814033600206</v>
      </c>
      <c r="AM38">
        <f t="shared" si="3"/>
        <v>5.4878105183865715</v>
      </c>
      <c r="AN38">
        <f t="shared" si="3"/>
        <v>3.4205977639149565</v>
      </c>
      <c r="AO38" s="3">
        <f t="shared" si="3"/>
        <v>3.4979625447231015</v>
      </c>
      <c r="AP38" s="2">
        <f t="shared" si="3"/>
        <v>2.5207297253403196</v>
      </c>
      <c r="AQ38">
        <f t="shared" si="3"/>
        <v>5.5769377638116575</v>
      </c>
      <c r="AR38">
        <f t="shared" si="3"/>
        <v>3.9776948412365645</v>
      </c>
      <c r="AS38">
        <f t="shared" si="3"/>
        <v>6.3431792494829775</v>
      </c>
      <c r="AT38">
        <f t="shared" si="3"/>
        <v>4.860702270505775</v>
      </c>
      <c r="AU38">
        <f t="shared" si="3"/>
        <v>3.5269837376594593</v>
      </c>
      <c r="AV38">
        <f t="shared" si="3"/>
        <v>4.1941898321623787</v>
      </c>
      <c r="AW38">
        <f t="shared" si="3"/>
        <v>3.0104650432758238</v>
      </c>
      <c r="AX38">
        <f t="shared" si="3"/>
        <v>4.0534810601946969</v>
      </c>
      <c r="AY38">
        <f t="shared" si="3"/>
        <v>2.3009638896402893</v>
      </c>
      <c r="AZ38">
        <f t="shared" si="3"/>
        <v>1.9128136997627343</v>
      </c>
      <c r="BA38">
        <f t="shared" si="3"/>
        <v>1.8357325683497587</v>
      </c>
      <c r="BB38">
        <f t="shared" si="3"/>
        <v>2.1637570149263192</v>
      </c>
      <c r="BC38">
        <f t="shared" si="3"/>
        <v>4.2113096028941595</v>
      </c>
      <c r="BD38">
        <f t="shared" si="3"/>
        <v>4.693249688001754</v>
      </c>
      <c r="BE38" s="3">
        <f t="shared" si="3"/>
        <v>6.9336474985341274</v>
      </c>
    </row>
    <row r="39" spans="1:57" s="10" customFormat="1" x14ac:dyDescent="0.25">
      <c r="A39"/>
      <c r="B39"/>
      <c r="C39" s="10" t="s">
        <v>40</v>
      </c>
      <c r="D39" s="11">
        <f t="shared" ref="D39:AI39" si="4">AVERAGE(D11:D18)</f>
        <v>0</v>
      </c>
      <c r="E39" s="10">
        <f t="shared" si="4"/>
        <v>0</v>
      </c>
      <c r="F39" s="10">
        <f t="shared" si="4"/>
        <v>2</v>
      </c>
      <c r="G39" s="10">
        <f t="shared" si="4"/>
        <v>22.068749999999998</v>
      </c>
      <c r="H39" s="10">
        <f t="shared" si="4"/>
        <v>55.027500000000003</v>
      </c>
      <c r="I39" s="12">
        <f t="shared" si="4"/>
        <v>72.152499999999989</v>
      </c>
      <c r="J39" s="11">
        <f t="shared" si="4"/>
        <v>27.14875</v>
      </c>
      <c r="K39" s="10">
        <f t="shared" si="4"/>
        <v>45.346250000000005</v>
      </c>
      <c r="L39" s="10">
        <f t="shared" si="4"/>
        <v>36.263750000000002</v>
      </c>
      <c r="M39" s="10">
        <f t="shared" si="4"/>
        <v>44.403750000000009</v>
      </c>
      <c r="N39" s="10">
        <f t="shared" si="4"/>
        <v>36.206249999999997</v>
      </c>
      <c r="O39" s="10">
        <f t="shared" si="4"/>
        <v>42.293750000000003</v>
      </c>
      <c r="P39" s="10">
        <f t="shared" si="4"/>
        <v>43.318750000000001</v>
      </c>
      <c r="Q39" s="10">
        <f t="shared" si="4"/>
        <v>32.931249999999999</v>
      </c>
      <c r="R39" s="10">
        <f t="shared" si="4"/>
        <v>19.71</v>
      </c>
      <c r="S39" s="10">
        <f t="shared" si="4"/>
        <v>20.553750000000001</v>
      </c>
      <c r="T39" s="10">
        <f t="shared" si="4"/>
        <v>25.401249999999997</v>
      </c>
      <c r="U39" s="10">
        <f t="shared" si="4"/>
        <v>23.792500000000004</v>
      </c>
      <c r="V39" s="10">
        <f t="shared" si="4"/>
        <v>34.403749999999995</v>
      </c>
      <c r="W39" s="10">
        <f t="shared" si="4"/>
        <v>23.25</v>
      </c>
      <c r="X39" s="10">
        <f t="shared" si="4"/>
        <v>27.693750000000001</v>
      </c>
      <c r="Y39" s="12">
        <f t="shared" si="4"/>
        <v>25.07</v>
      </c>
      <c r="Z39" s="11">
        <f t="shared" si="4"/>
        <v>13.17</v>
      </c>
      <c r="AA39" s="10">
        <f t="shared" si="4"/>
        <v>40.486249999999998</v>
      </c>
      <c r="AB39" s="10">
        <f t="shared" si="4"/>
        <v>36.998750000000001</v>
      </c>
      <c r="AC39" s="10">
        <f t="shared" si="4"/>
        <v>22.068750000000001</v>
      </c>
      <c r="AD39" s="10">
        <f t="shared" si="4"/>
        <v>20.2775</v>
      </c>
      <c r="AE39" s="10">
        <f t="shared" si="4"/>
        <v>8.5425000000000004</v>
      </c>
      <c r="AF39" s="10">
        <f t="shared" si="4"/>
        <v>13.93</v>
      </c>
      <c r="AG39" s="10">
        <f t="shared" si="4"/>
        <v>10.16625</v>
      </c>
      <c r="AH39" s="10">
        <f t="shared" si="4"/>
        <v>12.19375</v>
      </c>
      <c r="AI39" s="10">
        <f t="shared" si="4"/>
        <v>14.612500000000001</v>
      </c>
      <c r="AJ39" s="10">
        <f t="shared" ref="AJ39:BE39" si="5">AVERAGE(AJ11:AJ18)</f>
        <v>9.5412499999999998</v>
      </c>
      <c r="AK39" s="10">
        <f t="shared" si="5"/>
        <v>16.306249999999999</v>
      </c>
      <c r="AL39" s="10">
        <f t="shared" si="5"/>
        <v>10.19375</v>
      </c>
      <c r="AM39" s="10">
        <f t="shared" si="5"/>
        <v>12.65375</v>
      </c>
      <c r="AN39" s="10">
        <f t="shared" si="5"/>
        <v>17.763750000000002</v>
      </c>
      <c r="AO39" s="12">
        <f t="shared" si="5"/>
        <v>6.0549999999999997</v>
      </c>
      <c r="AP39" s="11">
        <f t="shared" si="5"/>
        <v>8.43</v>
      </c>
      <c r="AQ39" s="10">
        <f t="shared" si="5"/>
        <v>31.736249999999998</v>
      </c>
      <c r="AR39" s="10">
        <f t="shared" si="5"/>
        <v>29</v>
      </c>
      <c r="AS39" s="10">
        <f t="shared" si="5"/>
        <v>21.776249999999997</v>
      </c>
      <c r="AT39" s="10">
        <f t="shared" si="5"/>
        <v>11.387499999999999</v>
      </c>
      <c r="AU39" s="10">
        <f t="shared" si="5"/>
        <v>6.5562500000000004</v>
      </c>
      <c r="AV39" s="10">
        <f t="shared" si="5"/>
        <v>5.6112500000000001</v>
      </c>
      <c r="AW39" s="10">
        <f t="shared" si="5"/>
        <v>10.305</v>
      </c>
      <c r="AX39" s="10">
        <f t="shared" si="5"/>
        <v>14.3475</v>
      </c>
      <c r="AY39" s="10">
        <f t="shared" si="5"/>
        <v>11.9725</v>
      </c>
      <c r="AZ39" s="10">
        <f t="shared" si="5"/>
        <v>10.265000000000001</v>
      </c>
      <c r="BA39" s="10">
        <f t="shared" si="5"/>
        <v>9.11</v>
      </c>
      <c r="BB39" s="10">
        <f t="shared" si="5"/>
        <v>11.23625</v>
      </c>
      <c r="BC39" s="10">
        <f t="shared" si="5"/>
        <v>8.1524999999999999</v>
      </c>
      <c r="BD39" s="10">
        <f t="shared" si="5"/>
        <v>6.6950000000000003</v>
      </c>
      <c r="BE39" s="12">
        <f t="shared" si="5"/>
        <v>17.292500000000004</v>
      </c>
    </row>
    <row r="40" spans="1:57" x14ac:dyDescent="0.25">
      <c r="D40" s="2">
        <f t="shared" ref="D40:AI40" si="6">STDEV(D11:D18)/SQRT(COUNT(D11:D18))</f>
        <v>0</v>
      </c>
      <c r="E40">
        <f t="shared" si="6"/>
        <v>0</v>
      </c>
      <c r="F40">
        <f t="shared" si="6"/>
        <v>2</v>
      </c>
      <c r="G40">
        <f t="shared" si="6"/>
        <v>4.7423669638317589</v>
      </c>
      <c r="H40">
        <f t="shared" si="6"/>
        <v>8.0123317343597567</v>
      </c>
      <c r="I40" s="3">
        <f t="shared" si="6"/>
        <v>6.3611217985284991</v>
      </c>
      <c r="J40" s="2">
        <f t="shared" si="6"/>
        <v>6.7935458965266653</v>
      </c>
      <c r="K40">
        <f t="shared" si="6"/>
        <v>9.4643007698667265</v>
      </c>
      <c r="L40">
        <f t="shared" si="6"/>
        <v>10.348398588584335</v>
      </c>
      <c r="M40">
        <f t="shared" si="6"/>
        <v>9.6005280616484789</v>
      </c>
      <c r="N40">
        <f t="shared" si="6"/>
        <v>8.9620176573733339</v>
      </c>
      <c r="O40">
        <f t="shared" si="6"/>
        <v>8.6412908132780011</v>
      </c>
      <c r="P40">
        <f t="shared" si="6"/>
        <v>9.3061837040716409</v>
      </c>
      <c r="Q40">
        <f t="shared" si="6"/>
        <v>8.0452775494829414</v>
      </c>
      <c r="R40">
        <f t="shared" si="6"/>
        <v>8.2226449081615023</v>
      </c>
      <c r="S40">
        <f t="shared" si="6"/>
        <v>5.6118929635131636</v>
      </c>
      <c r="T40">
        <f t="shared" si="6"/>
        <v>8.5810866439554978</v>
      </c>
      <c r="U40">
        <f t="shared" si="6"/>
        <v>7.1112051294317995</v>
      </c>
      <c r="V40">
        <f t="shared" si="6"/>
        <v>8.0672120643423941</v>
      </c>
      <c r="W40">
        <f t="shared" si="6"/>
        <v>7.7021961153946226</v>
      </c>
      <c r="X40">
        <f t="shared" si="6"/>
        <v>10.601769046703614</v>
      </c>
      <c r="Y40" s="3">
        <f t="shared" si="6"/>
        <v>7.2536010761158174</v>
      </c>
      <c r="Z40" s="2">
        <f t="shared" si="6"/>
        <v>3.7093304170506478</v>
      </c>
      <c r="AA40">
        <f t="shared" si="6"/>
        <v>9.503621478434269</v>
      </c>
      <c r="AB40">
        <f t="shared" si="6"/>
        <v>6.1584806328636859</v>
      </c>
      <c r="AC40">
        <f t="shared" si="6"/>
        <v>3.9364652551949608</v>
      </c>
      <c r="AD40">
        <f t="shared" si="6"/>
        <v>4.6070422608065078</v>
      </c>
      <c r="AE40">
        <f t="shared" si="6"/>
        <v>2.3669282006733652</v>
      </c>
      <c r="AF40">
        <f t="shared" si="6"/>
        <v>4.1464373692536167</v>
      </c>
      <c r="AG40">
        <f t="shared" si="6"/>
        <v>4.5915014419110696</v>
      </c>
      <c r="AH40">
        <f t="shared" si="6"/>
        <v>3.0259248512408807</v>
      </c>
      <c r="AI40">
        <f t="shared" si="6"/>
        <v>5.5426636679230583</v>
      </c>
      <c r="AJ40">
        <f t="shared" ref="AJ40:BE40" si="7">STDEV(AJ11:AJ18)/SQRT(COUNT(AJ11:AJ18))</f>
        <v>2.7632921860268671</v>
      </c>
      <c r="AK40">
        <f t="shared" si="7"/>
        <v>5.963005575301052</v>
      </c>
      <c r="AL40">
        <f t="shared" si="7"/>
        <v>3.746354388650003</v>
      </c>
      <c r="AM40">
        <f t="shared" si="7"/>
        <v>5.1988940917069764</v>
      </c>
      <c r="AN40">
        <f t="shared" si="7"/>
        <v>5.377585403950893</v>
      </c>
      <c r="AO40" s="3">
        <f t="shared" si="7"/>
        <v>3.3029007813479003</v>
      </c>
      <c r="AP40" s="2">
        <f t="shared" si="7"/>
        <v>3.2823249599722977</v>
      </c>
      <c r="AQ40">
        <f t="shared" si="7"/>
        <v>6.0589157851113447</v>
      </c>
      <c r="AR40">
        <f t="shared" si="7"/>
        <v>10.568954367796819</v>
      </c>
      <c r="AS40">
        <f t="shared" si="7"/>
        <v>9.3680616110385557</v>
      </c>
      <c r="AT40">
        <f t="shared" si="7"/>
        <v>6.7912490303961865</v>
      </c>
      <c r="AU40">
        <f t="shared" si="7"/>
        <v>5.2497850083530624</v>
      </c>
      <c r="AV40">
        <f t="shared" si="7"/>
        <v>2.0385607996644524</v>
      </c>
      <c r="AW40">
        <f t="shared" si="7"/>
        <v>5.1227761725733947</v>
      </c>
      <c r="AX40">
        <f t="shared" si="7"/>
        <v>5.0743552546111701</v>
      </c>
      <c r="AY40">
        <f t="shared" si="7"/>
        <v>4.5484713876516478</v>
      </c>
      <c r="AZ40">
        <f t="shared" si="7"/>
        <v>4.4066317717082475</v>
      </c>
      <c r="BA40">
        <f t="shared" si="7"/>
        <v>4.4454563480993867</v>
      </c>
      <c r="BB40">
        <f t="shared" si="7"/>
        <v>6.6525647410550279</v>
      </c>
      <c r="BC40">
        <f t="shared" si="7"/>
        <v>3.562384208644541</v>
      </c>
      <c r="BD40">
        <f t="shared" si="7"/>
        <v>2.9788948094409582</v>
      </c>
      <c r="BE40" s="3">
        <f t="shared" si="7"/>
        <v>4.9670876599299678</v>
      </c>
    </row>
    <row r="41" spans="1:57" s="10" customFormat="1" x14ac:dyDescent="0.25">
      <c r="A41"/>
      <c r="B41" t="s">
        <v>113</v>
      </c>
      <c r="C41" s="10" t="s">
        <v>41</v>
      </c>
      <c r="D41" s="11">
        <f t="shared" ref="D41:AI41" si="8">AVERAGE(D19:D26)</f>
        <v>0</v>
      </c>
      <c r="E41" s="10">
        <f t="shared" si="8"/>
        <v>0</v>
      </c>
      <c r="F41" s="10">
        <f t="shared" si="8"/>
        <v>2.9862500000000001</v>
      </c>
      <c r="G41" s="10">
        <f t="shared" si="8"/>
        <v>27.013750000000002</v>
      </c>
      <c r="H41" s="10">
        <f t="shared" si="8"/>
        <v>56.972499999999997</v>
      </c>
      <c r="I41" s="12">
        <f t="shared" si="8"/>
        <v>71.568749999999994</v>
      </c>
      <c r="J41" s="11">
        <f t="shared" si="8"/>
        <v>27.72625</v>
      </c>
      <c r="K41" s="10">
        <f t="shared" si="8"/>
        <v>47.888750000000002</v>
      </c>
      <c r="L41" s="10">
        <f t="shared" si="8"/>
        <v>40.414999999999992</v>
      </c>
      <c r="M41" s="10">
        <f t="shared" si="8"/>
        <v>37.54</v>
      </c>
      <c r="N41" s="10">
        <f t="shared" si="8"/>
        <v>34.557500000000005</v>
      </c>
      <c r="O41" s="10">
        <f t="shared" si="8"/>
        <v>30.64</v>
      </c>
      <c r="P41" s="10">
        <f t="shared" si="8"/>
        <v>22.126249999999999</v>
      </c>
      <c r="Q41" s="10">
        <f t="shared" si="8"/>
        <v>21.443750000000001</v>
      </c>
      <c r="R41" s="10">
        <f t="shared" si="8"/>
        <v>18.858750000000001</v>
      </c>
      <c r="S41" s="10">
        <f t="shared" si="8"/>
        <v>20</v>
      </c>
      <c r="T41" s="10">
        <f t="shared" si="8"/>
        <v>20.5825</v>
      </c>
      <c r="U41" s="10">
        <f t="shared" si="8"/>
        <v>23.181250000000002</v>
      </c>
      <c r="V41" s="10">
        <f t="shared" si="8"/>
        <v>23.2925</v>
      </c>
      <c r="W41" s="10">
        <f t="shared" si="8"/>
        <v>21.501249999999999</v>
      </c>
      <c r="X41" s="10">
        <f t="shared" si="8"/>
        <v>18.805</v>
      </c>
      <c r="Y41" s="12">
        <f t="shared" si="8"/>
        <v>18.695</v>
      </c>
      <c r="Z41" s="11">
        <f t="shared" si="8"/>
        <v>6.3275000000000006</v>
      </c>
      <c r="AA41" s="10">
        <f t="shared" si="8"/>
        <v>29.734999999999999</v>
      </c>
      <c r="AB41" s="10">
        <f t="shared" si="8"/>
        <v>22.445</v>
      </c>
      <c r="AC41" s="10">
        <f t="shared" si="8"/>
        <v>11.44375</v>
      </c>
      <c r="AD41" s="10">
        <f t="shared" si="8"/>
        <v>9.375</v>
      </c>
      <c r="AE41" s="10">
        <f t="shared" si="8"/>
        <v>8.6524999999999999</v>
      </c>
      <c r="AF41" s="10">
        <f t="shared" si="8"/>
        <v>7.7787500000000005</v>
      </c>
      <c r="AG41" s="10">
        <f t="shared" si="8"/>
        <v>7.4312500000000004</v>
      </c>
      <c r="AH41" s="10">
        <f t="shared" si="8"/>
        <v>7.375</v>
      </c>
      <c r="AI41" s="10">
        <f t="shared" si="8"/>
        <v>9.0975000000000001</v>
      </c>
      <c r="AJ41" s="10">
        <f t="shared" ref="AJ41:BE41" si="9">AVERAGE(AJ19:AJ26)</f>
        <v>7.18</v>
      </c>
      <c r="AK41" s="10">
        <f t="shared" si="9"/>
        <v>6.7074999999999996</v>
      </c>
      <c r="AL41" s="10">
        <f t="shared" si="9"/>
        <v>13.362500000000001</v>
      </c>
      <c r="AM41" s="10">
        <f t="shared" si="9"/>
        <v>10.5</v>
      </c>
      <c r="AN41" s="10">
        <f t="shared" si="9"/>
        <v>8.6237499999999994</v>
      </c>
      <c r="AO41" s="12">
        <f t="shared" si="9"/>
        <v>3.0137499999999999</v>
      </c>
      <c r="AP41" s="11">
        <f t="shared" si="9"/>
        <v>1.08125</v>
      </c>
      <c r="AQ41" s="10">
        <f t="shared" si="9"/>
        <v>27.111250000000002</v>
      </c>
      <c r="AR41" s="10">
        <f t="shared" si="9"/>
        <v>10.5975</v>
      </c>
      <c r="AS41" s="10">
        <f t="shared" si="9"/>
        <v>7.1137500000000005</v>
      </c>
      <c r="AT41" s="10">
        <f t="shared" si="9"/>
        <v>3.4862499999999996</v>
      </c>
      <c r="AU41" s="10">
        <f t="shared" si="9"/>
        <v>6.18</v>
      </c>
      <c r="AV41" s="10">
        <f t="shared" si="9"/>
        <v>2.7912499999999998</v>
      </c>
      <c r="AW41" s="10">
        <f t="shared" si="9"/>
        <v>3.5825000000000005</v>
      </c>
      <c r="AX41" s="10">
        <f t="shared" si="9"/>
        <v>1.125</v>
      </c>
      <c r="AY41" s="10">
        <f t="shared" si="9"/>
        <v>3.3062500000000004</v>
      </c>
      <c r="AZ41" s="10">
        <f t="shared" si="9"/>
        <v>4.1674999999999995</v>
      </c>
      <c r="BA41" s="10">
        <f t="shared" si="9"/>
        <v>2.9162499999999998</v>
      </c>
      <c r="BB41" s="10">
        <f t="shared" si="9"/>
        <v>1.9862500000000001</v>
      </c>
      <c r="BC41" s="10">
        <f t="shared" si="9"/>
        <v>1.4575</v>
      </c>
      <c r="BD41" s="10">
        <f t="shared" si="9"/>
        <v>1.7362500000000001</v>
      </c>
      <c r="BE41" s="12">
        <f t="shared" si="9"/>
        <v>1.45875</v>
      </c>
    </row>
    <row r="42" spans="1:57" x14ac:dyDescent="0.25">
      <c r="D42" s="2">
        <f t="shared" ref="D42:AI42" si="10">STDEV(D19:D26)/SQRT(COUNT(D19:D26))</f>
        <v>0</v>
      </c>
      <c r="E42">
        <f t="shared" si="10"/>
        <v>0</v>
      </c>
      <c r="F42">
        <f t="shared" si="10"/>
        <v>1.8947690563194539</v>
      </c>
      <c r="G42">
        <f t="shared" si="10"/>
        <v>7.1706153694634676</v>
      </c>
      <c r="H42">
        <f t="shared" si="10"/>
        <v>8.4102258654059288</v>
      </c>
      <c r="I42" s="3">
        <f t="shared" si="10"/>
        <v>8.8706523430394633</v>
      </c>
      <c r="J42" s="2">
        <f t="shared" si="10"/>
        <v>5.5629860742680259</v>
      </c>
      <c r="K42">
        <f t="shared" si="10"/>
        <v>7.9448121971645298</v>
      </c>
      <c r="L42">
        <f t="shared" si="10"/>
        <v>8.4947019202727656</v>
      </c>
      <c r="M42">
        <f t="shared" si="10"/>
        <v>5.2372985811935013</v>
      </c>
      <c r="N42">
        <f t="shared" si="10"/>
        <v>6.6974978670076011</v>
      </c>
      <c r="O42">
        <f t="shared" si="10"/>
        <v>4.1182104296474664</v>
      </c>
      <c r="P42">
        <f t="shared" si="10"/>
        <v>4.46582896540097</v>
      </c>
      <c r="Q42">
        <f t="shared" si="10"/>
        <v>4.1040706871784174</v>
      </c>
      <c r="R42">
        <f t="shared" si="10"/>
        <v>6.3076284420136846</v>
      </c>
      <c r="S42">
        <f t="shared" si="10"/>
        <v>5.5749147975552056</v>
      </c>
      <c r="T42">
        <f t="shared" si="10"/>
        <v>4.6829679043163575</v>
      </c>
      <c r="U42">
        <f t="shared" si="10"/>
        <v>5.8724147617422719</v>
      </c>
      <c r="V42">
        <f t="shared" si="10"/>
        <v>5.1580574104986479</v>
      </c>
      <c r="W42">
        <f t="shared" si="10"/>
        <v>5.5086310321362317</v>
      </c>
      <c r="X42">
        <f t="shared" si="10"/>
        <v>7.7050794934250986</v>
      </c>
      <c r="Y42" s="3">
        <f t="shared" si="10"/>
        <v>5.5491479397419976</v>
      </c>
      <c r="Z42" s="2">
        <f t="shared" si="10"/>
        <v>2.2163167240781654</v>
      </c>
      <c r="AA42">
        <f t="shared" si="10"/>
        <v>6.5876065998422915</v>
      </c>
      <c r="AB42">
        <f t="shared" si="10"/>
        <v>5.065807297107594</v>
      </c>
      <c r="AC42">
        <f t="shared" si="10"/>
        <v>2.7233972596609126</v>
      </c>
      <c r="AD42">
        <f t="shared" si="10"/>
        <v>2.9617773380185075</v>
      </c>
      <c r="AE42">
        <f t="shared" si="10"/>
        <v>3.225034191402361</v>
      </c>
      <c r="AF42">
        <f t="shared" si="10"/>
        <v>3.5690907393000164</v>
      </c>
      <c r="AG42">
        <f t="shared" si="10"/>
        <v>2.8503755626608722</v>
      </c>
      <c r="AH42">
        <f t="shared" si="10"/>
        <v>3.9989261951536079</v>
      </c>
      <c r="AI42">
        <f t="shared" si="10"/>
        <v>2.7441143184745678</v>
      </c>
      <c r="AJ42">
        <f t="shared" ref="AJ42:BE42" si="11">STDEV(AJ19:AJ26)/SQRT(COUNT(AJ19:AJ26))</f>
        <v>2.2456282926102058</v>
      </c>
      <c r="AK42">
        <f t="shared" si="11"/>
        <v>2.8345462914850108</v>
      </c>
      <c r="AL42">
        <f t="shared" si="11"/>
        <v>4.5015682783098727</v>
      </c>
      <c r="AM42">
        <f t="shared" si="11"/>
        <v>2.9463076165649391</v>
      </c>
      <c r="AN42">
        <f t="shared" si="11"/>
        <v>1.9321499290205941</v>
      </c>
      <c r="AO42" s="3">
        <f t="shared" si="11"/>
        <v>1.9964297933167736</v>
      </c>
      <c r="AP42" s="2">
        <f t="shared" si="11"/>
        <v>0.48589548222108131</v>
      </c>
      <c r="AQ42">
        <f t="shared" si="11"/>
        <v>7.1995995517359948</v>
      </c>
      <c r="AR42">
        <f t="shared" si="11"/>
        <v>2.4919661987503532</v>
      </c>
      <c r="AS42">
        <f t="shared" si="11"/>
        <v>1.8903731089579718</v>
      </c>
      <c r="AT42">
        <f t="shared" si="11"/>
        <v>1.5948185493519766</v>
      </c>
      <c r="AU42">
        <f t="shared" si="11"/>
        <v>3.7063820441426238</v>
      </c>
      <c r="AV42">
        <f t="shared" si="11"/>
        <v>1.9657799592564487</v>
      </c>
      <c r="AW42">
        <f t="shared" si="11"/>
        <v>1.9129023853072809</v>
      </c>
      <c r="AX42">
        <f t="shared" si="11"/>
        <v>0.73838385294216335</v>
      </c>
      <c r="AY42">
        <f t="shared" si="11"/>
        <v>1.3083494748018532</v>
      </c>
      <c r="AZ42">
        <f t="shared" si="11"/>
        <v>2.3330358441309897</v>
      </c>
      <c r="BA42">
        <f t="shared" si="11"/>
        <v>1.2085069559170936</v>
      </c>
      <c r="BB42">
        <f t="shared" si="11"/>
        <v>1.3023398414008533</v>
      </c>
      <c r="BC42">
        <f t="shared" si="11"/>
        <v>0.72997247991179182</v>
      </c>
      <c r="BD42">
        <f t="shared" si="11"/>
        <v>0.85655026017991831</v>
      </c>
      <c r="BE42" s="3">
        <f t="shared" si="11"/>
        <v>0.72052172937393077</v>
      </c>
    </row>
    <row r="43" spans="1:57" s="10" customFormat="1" x14ac:dyDescent="0.25">
      <c r="A43"/>
      <c r="B43"/>
      <c r="C43" s="10" t="s">
        <v>42</v>
      </c>
      <c r="D43" s="11">
        <f t="shared" ref="D43:AI43" si="12">AVERAGE(D27:D34)</f>
        <v>7.0000000000000007E-2</v>
      </c>
      <c r="E43" s="10">
        <f t="shared" si="12"/>
        <v>0</v>
      </c>
      <c r="F43" s="10">
        <f t="shared" si="12"/>
        <v>0</v>
      </c>
      <c r="G43" s="10">
        <f t="shared" si="12"/>
        <v>37.556249999999999</v>
      </c>
      <c r="H43" s="10">
        <f t="shared" si="12"/>
        <v>52.458749999999995</v>
      </c>
      <c r="I43" s="12">
        <f t="shared" si="12"/>
        <v>69.471249999999998</v>
      </c>
      <c r="J43" s="11">
        <f t="shared" si="12"/>
        <v>24.798750000000002</v>
      </c>
      <c r="K43" s="10">
        <f t="shared" si="12"/>
        <v>48.515000000000001</v>
      </c>
      <c r="L43" s="10">
        <f t="shared" si="12"/>
        <v>50.68</v>
      </c>
      <c r="M43" s="10">
        <f t="shared" si="12"/>
        <v>47.542499999999997</v>
      </c>
      <c r="N43" s="10">
        <f t="shared" si="12"/>
        <v>41.221249999999998</v>
      </c>
      <c r="O43" s="10">
        <f t="shared" si="12"/>
        <v>27.4025</v>
      </c>
      <c r="P43" s="10">
        <f t="shared" si="12"/>
        <v>35.46</v>
      </c>
      <c r="Q43" s="10">
        <f t="shared" si="12"/>
        <v>29.263750000000002</v>
      </c>
      <c r="R43" s="10">
        <f t="shared" si="12"/>
        <v>30.708750000000002</v>
      </c>
      <c r="S43" s="10">
        <f t="shared" si="12"/>
        <v>29.986249999999998</v>
      </c>
      <c r="T43" s="10">
        <f t="shared" si="12"/>
        <v>28.32</v>
      </c>
      <c r="U43" s="10">
        <f t="shared" si="12"/>
        <v>40.416250000000005</v>
      </c>
      <c r="V43" s="10">
        <f t="shared" si="12"/>
        <v>26.373750000000001</v>
      </c>
      <c r="W43" s="10">
        <f t="shared" si="12"/>
        <v>15.48625</v>
      </c>
      <c r="X43" s="10">
        <f t="shared" si="12"/>
        <v>17.93</v>
      </c>
      <c r="Y43" s="12">
        <f t="shared" si="12"/>
        <v>19.8475</v>
      </c>
      <c r="Z43" s="11">
        <f t="shared" si="12"/>
        <v>6.4737499999999999</v>
      </c>
      <c r="AA43" s="10">
        <f t="shared" si="12"/>
        <v>37.943749999999994</v>
      </c>
      <c r="AB43" s="10">
        <f t="shared" si="12"/>
        <v>35.568750000000001</v>
      </c>
      <c r="AC43" s="10">
        <f t="shared" si="12"/>
        <v>29.016250000000003</v>
      </c>
      <c r="AD43" s="10">
        <f t="shared" si="12"/>
        <v>23.083749999999998</v>
      </c>
      <c r="AE43" s="10">
        <f t="shared" si="12"/>
        <v>8.7912499999999998</v>
      </c>
      <c r="AF43" s="10">
        <f t="shared" si="12"/>
        <v>7.9712499999999995</v>
      </c>
      <c r="AG43" s="10">
        <f t="shared" si="12"/>
        <v>9.7637499999999999</v>
      </c>
      <c r="AH43" s="10">
        <f t="shared" si="12"/>
        <v>5.7375000000000007</v>
      </c>
      <c r="AI43" s="10">
        <f t="shared" si="12"/>
        <v>14.237499999999999</v>
      </c>
      <c r="AJ43" s="10">
        <f t="shared" ref="AJ43:BE43" si="13">AVERAGE(AJ27:AJ34)</f>
        <v>17.623750000000001</v>
      </c>
      <c r="AK43" s="10">
        <f t="shared" si="13"/>
        <v>7.7225000000000001</v>
      </c>
      <c r="AL43" s="10">
        <f t="shared" si="13"/>
        <v>14.2775</v>
      </c>
      <c r="AM43" s="10">
        <f t="shared" si="13"/>
        <v>11.0425</v>
      </c>
      <c r="AN43" s="10">
        <f t="shared" si="13"/>
        <v>12.0975</v>
      </c>
      <c r="AO43" s="12">
        <f t="shared" si="13"/>
        <v>7.2087500000000002</v>
      </c>
      <c r="AP43" s="11">
        <f t="shared" si="13"/>
        <v>3.96</v>
      </c>
      <c r="AQ43" s="10">
        <f t="shared" si="13"/>
        <v>38.568749999999994</v>
      </c>
      <c r="AR43" s="10">
        <f t="shared" si="13"/>
        <v>27.443749999999998</v>
      </c>
      <c r="AS43" s="10">
        <f t="shared" si="13"/>
        <v>18.875</v>
      </c>
      <c r="AT43" s="10">
        <f t="shared" si="13"/>
        <v>15.652500000000002</v>
      </c>
      <c r="AU43" s="10">
        <f t="shared" si="13"/>
        <v>7.6524999999999999</v>
      </c>
      <c r="AV43" s="10">
        <f t="shared" si="13"/>
        <v>11.7075</v>
      </c>
      <c r="AW43" s="10">
        <f t="shared" si="13"/>
        <v>4.6387499999999999</v>
      </c>
      <c r="AX43" s="10">
        <f t="shared" si="13"/>
        <v>6.5150000000000006</v>
      </c>
      <c r="AY43" s="10">
        <f t="shared" si="13"/>
        <v>4.4175000000000004</v>
      </c>
      <c r="AZ43" s="10">
        <f t="shared" si="13"/>
        <v>7.182500000000001</v>
      </c>
      <c r="BA43" s="10">
        <f t="shared" si="13"/>
        <v>10.7775</v>
      </c>
      <c r="BB43" s="10">
        <f t="shared" si="13"/>
        <v>4.085</v>
      </c>
      <c r="BC43" s="10">
        <f t="shared" si="13"/>
        <v>11.887499999999999</v>
      </c>
      <c r="BD43" s="10">
        <f t="shared" si="13"/>
        <v>5.8062499999999995</v>
      </c>
      <c r="BE43" s="12">
        <f t="shared" si="13"/>
        <v>10.125</v>
      </c>
    </row>
    <row r="44" spans="1:57" ht="15.75" thickBot="1" x14ac:dyDescent="0.3">
      <c r="D44" s="4">
        <f t="shared" ref="D44:AI44" si="14">STDEV(D27:D34)/SQRT(COUNT(D27:D34))</f>
        <v>7.0000000000000007E-2</v>
      </c>
      <c r="E44" s="5">
        <f t="shared" si="14"/>
        <v>0</v>
      </c>
      <c r="F44" s="5">
        <f t="shared" si="14"/>
        <v>0</v>
      </c>
      <c r="G44" s="5">
        <f t="shared" si="14"/>
        <v>9.6943726197764555</v>
      </c>
      <c r="H44" s="5">
        <f t="shared" si="14"/>
        <v>6.8239639290779701</v>
      </c>
      <c r="I44" s="6">
        <f t="shared" si="14"/>
        <v>8.0404036495821654</v>
      </c>
      <c r="J44" s="4">
        <f t="shared" si="14"/>
        <v>4.1919486763744045</v>
      </c>
      <c r="K44" s="5">
        <f t="shared" si="14"/>
        <v>5.5052179793356011</v>
      </c>
      <c r="L44" s="5">
        <f t="shared" si="14"/>
        <v>7.3032827745962505</v>
      </c>
      <c r="M44" s="5">
        <f t="shared" si="14"/>
        <v>7.3413305893025038</v>
      </c>
      <c r="N44" s="5">
        <f t="shared" si="14"/>
        <v>10.33247505916246</v>
      </c>
      <c r="O44" s="5">
        <f t="shared" si="14"/>
        <v>5.4840293287482895</v>
      </c>
      <c r="P44" s="5">
        <f t="shared" si="14"/>
        <v>7.4189561741720578</v>
      </c>
      <c r="Q44" s="5">
        <f t="shared" si="14"/>
        <v>6.2955386520648773</v>
      </c>
      <c r="R44" s="5">
        <f t="shared" si="14"/>
        <v>5.7336012858723544</v>
      </c>
      <c r="S44" s="5">
        <f t="shared" si="14"/>
        <v>7.2164207435690919</v>
      </c>
      <c r="T44" s="5">
        <f t="shared" si="14"/>
        <v>8.3776562951699081</v>
      </c>
      <c r="U44" s="5">
        <f t="shared" si="14"/>
        <v>7.1051030296892908</v>
      </c>
      <c r="V44" s="5">
        <f t="shared" si="14"/>
        <v>6.5173647000861141</v>
      </c>
      <c r="W44" s="5">
        <f t="shared" si="14"/>
        <v>4.4267308711234232</v>
      </c>
      <c r="X44" s="5">
        <f t="shared" si="14"/>
        <v>5.8424578976415633</v>
      </c>
      <c r="Y44" s="6">
        <f t="shared" si="14"/>
        <v>7.1824843369129603</v>
      </c>
      <c r="Z44" s="4">
        <f t="shared" si="14"/>
        <v>1.3715618541075203</v>
      </c>
      <c r="AA44" s="5">
        <f t="shared" si="14"/>
        <v>8.101487503957884</v>
      </c>
      <c r="AB44" s="5">
        <f t="shared" si="14"/>
        <v>6.7149057108314736</v>
      </c>
      <c r="AC44" s="5">
        <f t="shared" si="14"/>
        <v>7.5699247348353076</v>
      </c>
      <c r="AD44" s="5">
        <f t="shared" si="14"/>
        <v>5.1176183556346366</v>
      </c>
      <c r="AE44" s="5">
        <f t="shared" si="14"/>
        <v>3.3671291488977877</v>
      </c>
      <c r="AF44" s="5">
        <f t="shared" si="14"/>
        <v>2.7158229728100571</v>
      </c>
      <c r="AG44" s="5">
        <f t="shared" si="14"/>
        <v>4.7999415686547682</v>
      </c>
      <c r="AH44" s="5">
        <f t="shared" si="14"/>
        <v>1.4967068016147977</v>
      </c>
      <c r="AI44" s="5">
        <f t="shared" si="14"/>
        <v>4.2107942710202719</v>
      </c>
      <c r="AJ44" s="5">
        <f t="shared" ref="AJ44:BE44" si="15">STDEV(AJ27:AJ34)/SQRT(COUNT(AJ27:AJ34))</f>
        <v>5.933675365927451</v>
      </c>
      <c r="AK44" s="5">
        <f t="shared" si="15"/>
        <v>3.0880216447705524</v>
      </c>
      <c r="AL44" s="5">
        <f t="shared" si="15"/>
        <v>6.6238213911177093</v>
      </c>
      <c r="AM44" s="5">
        <f t="shared" si="15"/>
        <v>5.2009163855997524</v>
      </c>
      <c r="AN44" s="5">
        <f t="shared" si="15"/>
        <v>6.3865144612915197</v>
      </c>
      <c r="AO44" s="6">
        <f t="shared" si="15"/>
        <v>1.7890025528010218</v>
      </c>
      <c r="AP44" s="4">
        <f t="shared" si="15"/>
        <v>2.3774693929230115</v>
      </c>
      <c r="AQ44" s="5">
        <f t="shared" si="15"/>
        <v>8.3832380458823099</v>
      </c>
      <c r="AR44" s="5">
        <f t="shared" si="15"/>
        <v>7.5251442647538092</v>
      </c>
      <c r="AS44" s="5">
        <f t="shared" si="15"/>
        <v>6.0783203742011302</v>
      </c>
      <c r="AT44" s="5">
        <f t="shared" si="15"/>
        <v>3.5653484852716115</v>
      </c>
      <c r="AU44" s="5">
        <f t="shared" si="15"/>
        <v>3.4403896944968304</v>
      </c>
      <c r="AV44" s="5">
        <f t="shared" si="15"/>
        <v>5.3615022381791473</v>
      </c>
      <c r="AW44" s="5">
        <f t="shared" si="15"/>
        <v>2.0212102434468031</v>
      </c>
      <c r="AX44" s="5">
        <f t="shared" si="15"/>
        <v>2.6621446778329467</v>
      </c>
      <c r="AY44" s="5">
        <f t="shared" si="15"/>
        <v>1.9066029532728017</v>
      </c>
      <c r="AZ44" s="5">
        <f t="shared" si="15"/>
        <v>2.2464533555298729</v>
      </c>
      <c r="BA44" s="5">
        <f t="shared" si="15"/>
        <v>5.6415277027972284</v>
      </c>
      <c r="BB44" s="5">
        <f t="shared" si="15"/>
        <v>2.0492245920277816</v>
      </c>
      <c r="BC44" s="5">
        <f t="shared" si="15"/>
        <v>7.08151208378953</v>
      </c>
      <c r="BD44" s="5">
        <f t="shared" si="15"/>
        <v>1.6689099709305559</v>
      </c>
      <c r="BE44" s="6">
        <f t="shared" si="15"/>
        <v>6.9886765556863475</v>
      </c>
    </row>
    <row r="46" spans="1:57" x14ac:dyDescent="0.25">
      <c r="G46" s="35"/>
      <c r="H46" s="35"/>
      <c r="I46" s="35"/>
      <c r="L46" s="35"/>
      <c r="M46" s="35"/>
      <c r="N46" s="35"/>
      <c r="Q46" s="35"/>
      <c r="R46" s="35"/>
      <c r="S46" s="35"/>
    </row>
    <row r="47" spans="1:57" x14ac:dyDescent="0.25">
      <c r="G47" s="1"/>
      <c r="H47" s="1"/>
      <c r="I47" s="1"/>
      <c r="L47" s="1"/>
      <c r="M47" s="1"/>
      <c r="N47" s="1"/>
      <c r="Q47" s="1"/>
      <c r="R47" s="1"/>
      <c r="S47" s="1"/>
    </row>
    <row r="49" spans="1:24" x14ac:dyDescent="0.25">
      <c r="T49" s="1"/>
      <c r="U49" s="1"/>
    </row>
    <row r="52" spans="1:24" x14ac:dyDescent="0.25">
      <c r="F52" s="35"/>
      <c r="G52" s="35"/>
      <c r="H52" s="35"/>
      <c r="I52" s="35"/>
      <c r="J52" s="35"/>
      <c r="M52" s="35"/>
      <c r="N52" s="35"/>
      <c r="O52" s="35"/>
      <c r="P52" s="35"/>
      <c r="Q52" s="35"/>
      <c r="T52" s="35"/>
      <c r="U52" s="35"/>
      <c r="V52" s="35"/>
      <c r="W52" s="35"/>
      <c r="X52" s="35"/>
    </row>
    <row r="53" spans="1:24" x14ac:dyDescent="0.25">
      <c r="F53" s="1"/>
      <c r="G53" s="1"/>
      <c r="H53" s="1"/>
      <c r="I53" s="1"/>
      <c r="J53" s="1"/>
      <c r="M53" s="1"/>
      <c r="N53" s="1"/>
      <c r="O53" s="1"/>
      <c r="P53" s="1"/>
      <c r="Q53" s="1"/>
      <c r="T53" s="1"/>
      <c r="U53" s="1"/>
      <c r="V53" s="1"/>
      <c r="W53" s="1"/>
      <c r="X53" s="1"/>
    </row>
    <row r="61" spans="1:24" x14ac:dyDescent="0.25">
      <c r="A61" s="35" t="s">
        <v>131</v>
      </c>
      <c r="B61" s="35"/>
      <c r="C61" s="35"/>
      <c r="D61" s="35"/>
      <c r="E61" s="35"/>
      <c r="F61" s="35"/>
      <c r="G61" s="35"/>
    </row>
    <row r="62" spans="1:24" x14ac:dyDescent="0.25">
      <c r="A62" t="s">
        <v>125</v>
      </c>
      <c r="B62">
        <f t="shared" ref="B62:G62" si="16">AVERAGE(D3:D10,D19:D26)</f>
        <v>4.1875000000000002E-2</v>
      </c>
      <c r="C62">
        <f t="shared" si="16"/>
        <v>0</v>
      </c>
      <c r="D62">
        <f t="shared" si="16"/>
        <v>1.7293750000000001</v>
      </c>
      <c r="E62">
        <f t="shared" si="16"/>
        <v>27.298125000000002</v>
      </c>
      <c r="F62">
        <f t="shared" si="16"/>
        <v>60.18</v>
      </c>
      <c r="G62">
        <f t="shared" si="16"/>
        <v>76.513750000000002</v>
      </c>
    </row>
    <row r="63" spans="1:24" x14ac:dyDescent="0.25">
      <c r="B63">
        <f t="shared" ref="B63:G63" si="17">STDEV(D3:D10,D19:D26)/SQRT(COUNT(D3:D10,D19:D26))</f>
        <v>4.1875000000000002E-2</v>
      </c>
      <c r="C63">
        <f t="shared" si="17"/>
        <v>0</v>
      </c>
      <c r="D63">
        <f t="shared" si="17"/>
        <v>0.99755219944873064</v>
      </c>
      <c r="E63">
        <f t="shared" si="17"/>
        <v>4.1396246024196834</v>
      </c>
      <c r="F63">
        <f t="shared" si="17"/>
        <v>4.7540712377217611</v>
      </c>
      <c r="G63">
        <f t="shared" si="17"/>
        <v>4.8499577210356479</v>
      </c>
    </row>
  </sheetData>
  <sortState xmlns:xlrd2="http://schemas.microsoft.com/office/spreadsheetml/2017/richdata2" ref="A3:BE34">
    <sortCondition ref="C3:C34"/>
    <sortCondition ref="B3:B34"/>
  </sortState>
  <mergeCells count="11">
    <mergeCell ref="A61:G61"/>
    <mergeCell ref="F52:J52"/>
    <mergeCell ref="M52:Q52"/>
    <mergeCell ref="T52:X52"/>
    <mergeCell ref="D1:I1"/>
    <mergeCell ref="J1:Y1"/>
    <mergeCell ref="Z1:AO1"/>
    <mergeCell ref="AP1:BE1"/>
    <mergeCell ref="G46:I46"/>
    <mergeCell ref="L46:N46"/>
    <mergeCell ref="Q46:S46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6EA2-3CFA-4148-B89D-F480114CB9A6}">
  <dimension ref="A1:AS24"/>
  <sheetViews>
    <sheetView zoomScale="70" zoomScaleNormal="70" workbookViewId="0">
      <selection activeCell="AN26" sqref="AN26"/>
    </sheetView>
  </sheetViews>
  <sheetFormatPr defaultRowHeight="15" x14ac:dyDescent="0.25"/>
  <sheetData>
    <row r="1" spans="1:45" x14ac:dyDescent="0.25">
      <c r="A1" t="s">
        <v>0</v>
      </c>
      <c r="B1" t="s">
        <v>23</v>
      </c>
      <c r="C1" t="s">
        <v>24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S1" t="s">
        <v>0</v>
      </c>
      <c r="T1" t="s">
        <v>23</v>
      </c>
      <c r="U1" t="s">
        <v>24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N1">
        <v>0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</row>
    <row r="2" spans="1:45" x14ac:dyDescent="0.25">
      <c r="A2" t="s">
        <v>70</v>
      </c>
      <c r="B2" t="s">
        <v>26</v>
      </c>
      <c r="C2">
        <v>0</v>
      </c>
      <c r="D2">
        <v>0</v>
      </c>
      <c r="E2">
        <v>0</v>
      </c>
      <c r="F2">
        <v>13.78</v>
      </c>
      <c r="G2">
        <v>54.67</v>
      </c>
      <c r="H2">
        <v>76.56</v>
      </c>
      <c r="I2">
        <v>89.56</v>
      </c>
      <c r="S2" t="s">
        <v>70</v>
      </c>
      <c r="T2" t="s">
        <v>26</v>
      </c>
      <c r="U2">
        <v>0</v>
      </c>
      <c r="V2">
        <v>39.78</v>
      </c>
      <c r="W2">
        <v>56.44</v>
      </c>
      <c r="X2">
        <v>83.22</v>
      </c>
      <c r="Y2">
        <v>68.56</v>
      </c>
      <c r="Z2">
        <v>79.44</v>
      </c>
      <c r="AA2">
        <v>28</v>
      </c>
      <c r="AB2">
        <v>65.78</v>
      </c>
      <c r="AC2">
        <v>46.44</v>
      </c>
      <c r="AD2">
        <v>76.33</v>
      </c>
      <c r="AE2">
        <v>53.44</v>
      </c>
      <c r="AF2">
        <v>78.67</v>
      </c>
      <c r="AG2">
        <v>94.56</v>
      </c>
      <c r="AH2">
        <v>53.22</v>
      </c>
      <c r="AI2">
        <v>18.559999999999999</v>
      </c>
      <c r="AJ2">
        <v>59.22</v>
      </c>
      <c r="AK2">
        <v>71.89</v>
      </c>
      <c r="AL2">
        <f>AVERAGE(W2:AK2)</f>
        <v>62.251333333333328</v>
      </c>
      <c r="AO2">
        <f t="shared" ref="AO2:AO17" si="0">AVERAGE(W2:Y2)</f>
        <v>69.406666666666666</v>
      </c>
      <c r="AP2">
        <f t="shared" ref="AP2:AP17" si="1">AVERAGE(Z2:AB2)</f>
        <v>57.74</v>
      </c>
      <c r="AQ2">
        <f t="shared" ref="AQ2:AQ17" si="2">AVERAGE(AC2:AE2)</f>
        <v>58.736666666666657</v>
      </c>
      <c r="AR2">
        <f t="shared" ref="AR2:AR17" si="3">AVERAGE(AF2:AH2)</f>
        <v>75.483333333333334</v>
      </c>
      <c r="AS2">
        <f t="shared" ref="AS2:AS17" si="4">AVERAGE(AI2:AK2)</f>
        <v>49.890000000000008</v>
      </c>
    </row>
    <row r="3" spans="1:45" x14ac:dyDescent="0.25">
      <c r="A3" t="s">
        <v>73</v>
      </c>
      <c r="B3" t="s">
        <v>26</v>
      </c>
      <c r="C3">
        <v>0</v>
      </c>
      <c r="D3">
        <v>0.98</v>
      </c>
      <c r="E3">
        <v>0</v>
      </c>
      <c r="F3">
        <v>11.67</v>
      </c>
      <c r="G3">
        <v>25.89</v>
      </c>
      <c r="H3">
        <v>64.22</v>
      </c>
      <c r="I3">
        <v>66.67</v>
      </c>
      <c r="S3" t="s">
        <v>73</v>
      </c>
      <c r="T3" t="s">
        <v>26</v>
      </c>
      <c r="U3">
        <v>0</v>
      </c>
      <c r="V3">
        <v>10.93</v>
      </c>
      <c r="W3">
        <v>45.56</v>
      </c>
      <c r="X3">
        <v>31.22</v>
      </c>
      <c r="Y3">
        <v>16.22</v>
      </c>
      <c r="Z3">
        <v>36.33</v>
      </c>
      <c r="AA3">
        <v>36.56</v>
      </c>
      <c r="AB3">
        <v>18.670000000000002</v>
      </c>
      <c r="AC3">
        <v>4</v>
      </c>
      <c r="AD3">
        <v>0</v>
      </c>
      <c r="AE3">
        <v>18.329999999999998</v>
      </c>
      <c r="AF3">
        <v>13.78</v>
      </c>
      <c r="AG3">
        <v>6.89</v>
      </c>
      <c r="AH3">
        <v>8.44</v>
      </c>
      <c r="AI3">
        <v>10.89</v>
      </c>
      <c r="AJ3">
        <v>4.5599999999999996</v>
      </c>
      <c r="AK3">
        <v>6.44</v>
      </c>
      <c r="AL3">
        <f t="shared" ref="AL3:AL17" si="5">AVERAGE(W3:AK3)</f>
        <v>17.192666666666664</v>
      </c>
      <c r="AO3">
        <f t="shared" si="0"/>
        <v>31</v>
      </c>
      <c r="AP3">
        <f t="shared" si="1"/>
        <v>30.52</v>
      </c>
      <c r="AQ3">
        <f t="shared" si="2"/>
        <v>7.4433333333333325</v>
      </c>
      <c r="AR3">
        <f t="shared" si="3"/>
        <v>9.7033333333333331</v>
      </c>
      <c r="AS3">
        <f t="shared" si="4"/>
        <v>7.2966666666666669</v>
      </c>
    </row>
    <row r="4" spans="1:45" x14ac:dyDescent="0.25">
      <c r="A4" t="s">
        <v>78</v>
      </c>
      <c r="B4" t="s">
        <v>26</v>
      </c>
      <c r="C4">
        <v>0</v>
      </c>
      <c r="D4">
        <v>0</v>
      </c>
      <c r="E4">
        <v>0</v>
      </c>
      <c r="F4">
        <v>0</v>
      </c>
      <c r="G4">
        <v>37.22</v>
      </c>
      <c r="H4">
        <v>29.11</v>
      </c>
      <c r="I4">
        <v>74.22</v>
      </c>
      <c r="S4" t="s">
        <v>78</v>
      </c>
      <c r="T4" t="s">
        <v>26</v>
      </c>
      <c r="U4">
        <v>0</v>
      </c>
      <c r="V4">
        <v>15.07</v>
      </c>
      <c r="W4">
        <v>42.11</v>
      </c>
      <c r="X4">
        <v>36.56</v>
      </c>
      <c r="Y4">
        <v>63.33</v>
      </c>
      <c r="Z4">
        <v>9.2200000000000006</v>
      </c>
      <c r="AA4">
        <v>45.44</v>
      </c>
      <c r="AB4">
        <v>10.89</v>
      </c>
      <c r="AC4">
        <v>27.22</v>
      </c>
      <c r="AD4">
        <v>56.33</v>
      </c>
      <c r="AE4">
        <v>39.33</v>
      </c>
      <c r="AF4">
        <v>33</v>
      </c>
      <c r="AG4">
        <v>23.56</v>
      </c>
      <c r="AH4">
        <v>50.56</v>
      </c>
      <c r="AI4">
        <v>36.22</v>
      </c>
      <c r="AJ4">
        <v>43.67</v>
      </c>
      <c r="AK4">
        <v>29.67</v>
      </c>
      <c r="AL4">
        <f t="shared" si="5"/>
        <v>36.473999999999997</v>
      </c>
      <c r="AO4">
        <f t="shared" si="0"/>
        <v>47.333333333333336</v>
      </c>
      <c r="AP4">
        <f t="shared" si="1"/>
        <v>21.849999999999998</v>
      </c>
      <c r="AQ4">
        <f t="shared" si="2"/>
        <v>40.96</v>
      </c>
      <c r="AR4">
        <f t="shared" si="3"/>
        <v>35.706666666666671</v>
      </c>
      <c r="AS4">
        <f t="shared" si="4"/>
        <v>36.520000000000003</v>
      </c>
    </row>
    <row r="5" spans="1:45" x14ac:dyDescent="0.25">
      <c r="A5" t="s">
        <v>81</v>
      </c>
      <c r="B5" t="s">
        <v>26</v>
      </c>
      <c r="C5">
        <v>0</v>
      </c>
      <c r="D5">
        <v>0</v>
      </c>
      <c r="E5">
        <v>3.67</v>
      </c>
      <c r="F5">
        <v>3.33</v>
      </c>
      <c r="G5">
        <v>24</v>
      </c>
      <c r="H5">
        <v>65</v>
      </c>
      <c r="I5">
        <v>58</v>
      </c>
      <c r="S5" t="s">
        <v>81</v>
      </c>
      <c r="T5" t="s">
        <v>26</v>
      </c>
      <c r="U5">
        <v>0</v>
      </c>
      <c r="V5">
        <v>4.17</v>
      </c>
      <c r="W5">
        <v>39.22</v>
      </c>
      <c r="X5">
        <v>27.11</v>
      </c>
      <c r="Y5">
        <v>11.56</v>
      </c>
      <c r="Z5">
        <v>21.89</v>
      </c>
      <c r="AA5">
        <v>14.67</v>
      </c>
      <c r="AB5">
        <v>26.56</v>
      </c>
      <c r="AC5">
        <v>35.44</v>
      </c>
      <c r="AD5">
        <v>27.22</v>
      </c>
      <c r="AE5">
        <v>12.67</v>
      </c>
      <c r="AF5">
        <v>3.56</v>
      </c>
      <c r="AG5">
        <v>5.33</v>
      </c>
      <c r="AH5">
        <v>7.78</v>
      </c>
      <c r="AI5">
        <v>0</v>
      </c>
      <c r="AJ5">
        <v>3.33</v>
      </c>
      <c r="AK5">
        <v>0</v>
      </c>
      <c r="AL5">
        <f t="shared" si="5"/>
        <v>15.756</v>
      </c>
      <c r="AO5">
        <f t="shared" si="0"/>
        <v>25.963333333333335</v>
      </c>
      <c r="AP5">
        <f t="shared" si="1"/>
        <v>21.040000000000003</v>
      </c>
      <c r="AQ5">
        <f t="shared" si="2"/>
        <v>25.11</v>
      </c>
      <c r="AR5">
        <f t="shared" si="3"/>
        <v>5.5566666666666675</v>
      </c>
      <c r="AS5">
        <f t="shared" si="4"/>
        <v>1.1100000000000001</v>
      </c>
    </row>
    <row r="6" spans="1:45" x14ac:dyDescent="0.25">
      <c r="A6" t="s">
        <v>74</v>
      </c>
      <c r="B6" t="s">
        <v>25</v>
      </c>
      <c r="C6">
        <v>0</v>
      </c>
      <c r="D6">
        <v>0</v>
      </c>
      <c r="E6">
        <v>0</v>
      </c>
      <c r="F6">
        <v>4.67</v>
      </c>
      <c r="G6">
        <v>25.22</v>
      </c>
      <c r="H6">
        <v>42.11</v>
      </c>
      <c r="I6">
        <v>51.89</v>
      </c>
      <c r="S6" t="s">
        <v>74</v>
      </c>
      <c r="T6" t="s">
        <v>25</v>
      </c>
      <c r="U6">
        <v>0</v>
      </c>
      <c r="V6">
        <v>14</v>
      </c>
      <c r="W6">
        <v>63.33</v>
      </c>
      <c r="X6">
        <v>46.56</v>
      </c>
      <c r="Y6">
        <v>45.22</v>
      </c>
      <c r="Z6">
        <v>46.78</v>
      </c>
      <c r="AA6">
        <v>14.56</v>
      </c>
      <c r="AB6">
        <v>62.33</v>
      </c>
      <c r="AC6">
        <v>69.56</v>
      </c>
      <c r="AD6">
        <v>86.89</v>
      </c>
      <c r="AE6">
        <v>24.78</v>
      </c>
      <c r="AF6">
        <v>17.559999999999999</v>
      </c>
      <c r="AG6">
        <v>21.44</v>
      </c>
      <c r="AH6">
        <v>36.44</v>
      </c>
      <c r="AI6">
        <v>15.33</v>
      </c>
      <c r="AJ6">
        <v>22.67</v>
      </c>
      <c r="AK6">
        <v>12.33</v>
      </c>
      <c r="AL6">
        <f t="shared" si="5"/>
        <v>39.052000000000007</v>
      </c>
      <c r="AO6">
        <f t="shared" si="0"/>
        <v>51.70333333333334</v>
      </c>
      <c r="AP6">
        <f t="shared" si="1"/>
        <v>41.223333333333336</v>
      </c>
      <c r="AQ6">
        <f t="shared" si="2"/>
        <v>60.41</v>
      </c>
      <c r="AR6">
        <f t="shared" si="3"/>
        <v>25.146666666666665</v>
      </c>
      <c r="AS6">
        <f t="shared" si="4"/>
        <v>16.776666666666667</v>
      </c>
    </row>
    <row r="7" spans="1:45" x14ac:dyDescent="0.25">
      <c r="A7" t="s">
        <v>77</v>
      </c>
      <c r="B7" t="s">
        <v>25</v>
      </c>
      <c r="C7">
        <v>0</v>
      </c>
      <c r="D7">
        <v>0</v>
      </c>
      <c r="E7">
        <v>0</v>
      </c>
      <c r="F7">
        <v>3.67</v>
      </c>
      <c r="G7">
        <v>39</v>
      </c>
      <c r="H7">
        <v>42.22</v>
      </c>
      <c r="I7">
        <v>18</v>
      </c>
      <c r="S7" t="s">
        <v>77</v>
      </c>
      <c r="T7" t="s">
        <v>25</v>
      </c>
      <c r="U7">
        <v>0</v>
      </c>
      <c r="V7">
        <v>12.33</v>
      </c>
      <c r="W7">
        <v>29.78</v>
      </c>
      <c r="X7">
        <v>72.11</v>
      </c>
      <c r="Y7">
        <v>42.89</v>
      </c>
      <c r="Z7">
        <v>56.44</v>
      </c>
      <c r="AA7">
        <v>61.22</v>
      </c>
      <c r="AB7">
        <v>19.11</v>
      </c>
      <c r="AC7">
        <v>32.89</v>
      </c>
      <c r="AD7">
        <v>37.56</v>
      </c>
      <c r="AE7">
        <v>69.44</v>
      </c>
      <c r="AF7">
        <v>58.67</v>
      </c>
      <c r="AG7">
        <v>4</v>
      </c>
      <c r="AH7">
        <v>41.78</v>
      </c>
      <c r="AI7">
        <v>8.67</v>
      </c>
      <c r="AJ7">
        <v>11.78</v>
      </c>
      <c r="AK7">
        <v>45.78</v>
      </c>
      <c r="AL7">
        <f t="shared" si="5"/>
        <v>39.474666666666657</v>
      </c>
      <c r="AO7">
        <f t="shared" si="0"/>
        <v>48.26</v>
      </c>
      <c r="AP7">
        <f t="shared" si="1"/>
        <v>45.589999999999996</v>
      </c>
      <c r="AQ7">
        <f t="shared" si="2"/>
        <v>46.629999999999995</v>
      </c>
      <c r="AR7">
        <f t="shared" si="3"/>
        <v>34.81666666666667</v>
      </c>
      <c r="AS7">
        <f t="shared" si="4"/>
        <v>22.076666666666668</v>
      </c>
    </row>
    <row r="8" spans="1:45" x14ac:dyDescent="0.25">
      <c r="A8" t="s">
        <v>82</v>
      </c>
      <c r="B8" t="s">
        <v>25</v>
      </c>
      <c r="C8">
        <v>0</v>
      </c>
      <c r="D8">
        <v>0</v>
      </c>
      <c r="E8">
        <v>0</v>
      </c>
      <c r="F8">
        <v>0</v>
      </c>
      <c r="G8">
        <v>53.67</v>
      </c>
      <c r="H8">
        <v>70.44</v>
      </c>
      <c r="I8">
        <v>80.33</v>
      </c>
      <c r="S8" t="s">
        <v>82</v>
      </c>
      <c r="T8" t="s">
        <v>25</v>
      </c>
      <c r="U8">
        <v>0</v>
      </c>
      <c r="V8">
        <v>15.22</v>
      </c>
      <c r="W8">
        <v>24.89</v>
      </c>
      <c r="X8">
        <v>31.89</v>
      </c>
      <c r="Y8">
        <v>50</v>
      </c>
      <c r="Z8">
        <v>62.78</v>
      </c>
      <c r="AA8">
        <v>17.440000000000001</v>
      </c>
      <c r="AB8">
        <v>10.220000000000001</v>
      </c>
      <c r="AC8">
        <v>3.44</v>
      </c>
      <c r="AD8">
        <v>10.44</v>
      </c>
      <c r="AE8">
        <v>15</v>
      </c>
      <c r="AF8">
        <v>19.11</v>
      </c>
      <c r="AG8">
        <v>60</v>
      </c>
      <c r="AH8">
        <v>14.78</v>
      </c>
      <c r="AI8">
        <v>31</v>
      </c>
      <c r="AJ8">
        <v>29.44</v>
      </c>
      <c r="AK8">
        <v>7.89</v>
      </c>
      <c r="AL8">
        <f t="shared" si="5"/>
        <v>25.887999999999995</v>
      </c>
      <c r="AO8">
        <f t="shared" si="0"/>
        <v>35.593333333333334</v>
      </c>
      <c r="AP8">
        <f t="shared" si="1"/>
        <v>30.146666666666665</v>
      </c>
      <c r="AQ8">
        <f t="shared" si="2"/>
        <v>9.6266666666666669</v>
      </c>
      <c r="AR8">
        <f t="shared" si="3"/>
        <v>31.296666666666667</v>
      </c>
      <c r="AS8">
        <f t="shared" si="4"/>
        <v>22.776666666666667</v>
      </c>
    </row>
    <row r="9" spans="1:45" x14ac:dyDescent="0.25">
      <c r="A9" t="s">
        <v>85</v>
      </c>
      <c r="B9" t="s">
        <v>25</v>
      </c>
      <c r="C9">
        <v>0</v>
      </c>
      <c r="D9">
        <v>0.78</v>
      </c>
      <c r="E9">
        <v>0</v>
      </c>
      <c r="F9">
        <v>0</v>
      </c>
      <c r="G9">
        <v>52.89</v>
      </c>
      <c r="H9">
        <v>65.22</v>
      </c>
      <c r="I9">
        <v>92.78</v>
      </c>
      <c r="S9" t="s">
        <v>85</v>
      </c>
      <c r="T9" t="s">
        <v>25</v>
      </c>
      <c r="U9">
        <v>0</v>
      </c>
      <c r="V9">
        <v>13.5</v>
      </c>
      <c r="W9">
        <v>73.33</v>
      </c>
      <c r="X9">
        <v>87.89</v>
      </c>
      <c r="Y9">
        <v>85.67</v>
      </c>
      <c r="Z9">
        <v>37.11</v>
      </c>
      <c r="AA9">
        <v>70.44</v>
      </c>
      <c r="AB9">
        <v>86.33</v>
      </c>
      <c r="AC9">
        <v>15.11</v>
      </c>
      <c r="AD9">
        <v>62.22</v>
      </c>
      <c r="AE9">
        <v>62.44</v>
      </c>
      <c r="AF9">
        <v>76.22</v>
      </c>
      <c r="AG9">
        <v>83</v>
      </c>
      <c r="AH9">
        <v>25.78</v>
      </c>
      <c r="AI9">
        <v>57.56</v>
      </c>
      <c r="AJ9">
        <v>93.89</v>
      </c>
      <c r="AK9">
        <v>59.44</v>
      </c>
      <c r="AL9">
        <f t="shared" si="5"/>
        <v>65.095333333333329</v>
      </c>
      <c r="AO9">
        <f t="shared" si="0"/>
        <v>82.296666666666667</v>
      </c>
      <c r="AP9">
        <f t="shared" si="1"/>
        <v>64.626666666666665</v>
      </c>
      <c r="AQ9">
        <f t="shared" si="2"/>
        <v>46.589999999999996</v>
      </c>
      <c r="AR9">
        <f t="shared" si="3"/>
        <v>61.666666666666664</v>
      </c>
      <c r="AS9">
        <f t="shared" si="4"/>
        <v>70.296666666666667</v>
      </c>
    </row>
    <row r="10" spans="1:45" x14ac:dyDescent="0.25">
      <c r="A10" t="s">
        <v>71</v>
      </c>
      <c r="B10" t="s">
        <v>26</v>
      </c>
      <c r="C10">
        <v>1</v>
      </c>
      <c r="D10">
        <v>0</v>
      </c>
      <c r="E10">
        <v>0</v>
      </c>
      <c r="F10">
        <v>16.329999999999998</v>
      </c>
      <c r="G10">
        <v>63.44</v>
      </c>
      <c r="H10">
        <v>47.89</v>
      </c>
      <c r="I10">
        <v>45.44</v>
      </c>
      <c r="S10" t="s">
        <v>71</v>
      </c>
      <c r="T10" t="s">
        <v>26</v>
      </c>
      <c r="U10">
        <v>1</v>
      </c>
      <c r="V10">
        <v>9.59</v>
      </c>
      <c r="W10">
        <v>42.78</v>
      </c>
      <c r="X10">
        <v>47.89</v>
      </c>
      <c r="Y10">
        <v>37.78</v>
      </c>
      <c r="Z10">
        <v>35</v>
      </c>
      <c r="AA10">
        <v>28.44</v>
      </c>
      <c r="AB10">
        <v>31.56</v>
      </c>
      <c r="AC10">
        <v>0</v>
      </c>
      <c r="AD10">
        <v>8.2200000000000006</v>
      </c>
      <c r="AE10">
        <v>0</v>
      </c>
      <c r="AF10">
        <v>0</v>
      </c>
      <c r="AG10">
        <v>9</v>
      </c>
      <c r="AH10">
        <v>0</v>
      </c>
      <c r="AI10">
        <v>3.89</v>
      </c>
      <c r="AJ10">
        <v>9.33</v>
      </c>
      <c r="AK10">
        <v>21.22</v>
      </c>
      <c r="AL10">
        <f t="shared" si="5"/>
        <v>18.340666666666667</v>
      </c>
      <c r="AO10">
        <f t="shared" si="0"/>
        <v>42.816666666666663</v>
      </c>
      <c r="AP10">
        <f t="shared" si="1"/>
        <v>31.666666666666668</v>
      </c>
      <c r="AQ10">
        <f t="shared" si="2"/>
        <v>2.74</v>
      </c>
      <c r="AR10">
        <f t="shared" si="3"/>
        <v>3</v>
      </c>
      <c r="AS10">
        <f t="shared" si="4"/>
        <v>11.479999999999999</v>
      </c>
    </row>
    <row r="11" spans="1:45" x14ac:dyDescent="0.25">
      <c r="A11" t="s">
        <v>72</v>
      </c>
      <c r="B11" t="s">
        <v>26</v>
      </c>
      <c r="C11">
        <v>1</v>
      </c>
      <c r="D11">
        <v>0</v>
      </c>
      <c r="E11">
        <v>0</v>
      </c>
      <c r="F11">
        <v>0</v>
      </c>
      <c r="G11">
        <v>3.33</v>
      </c>
      <c r="H11">
        <v>53.67</v>
      </c>
      <c r="I11">
        <v>59.44</v>
      </c>
      <c r="S11" t="s">
        <v>72</v>
      </c>
      <c r="T11" t="s">
        <v>26</v>
      </c>
      <c r="U11">
        <v>1</v>
      </c>
      <c r="V11">
        <v>6.17</v>
      </c>
      <c r="W11">
        <v>37.67</v>
      </c>
      <c r="X11">
        <v>21</v>
      </c>
      <c r="Y11">
        <v>12.11</v>
      </c>
      <c r="Z11">
        <v>0</v>
      </c>
      <c r="AA11">
        <v>0</v>
      </c>
      <c r="AB11">
        <v>0</v>
      </c>
      <c r="AC11">
        <v>0</v>
      </c>
      <c r="AD11">
        <v>40.78</v>
      </c>
      <c r="AE11">
        <v>41.33</v>
      </c>
      <c r="AF11">
        <v>58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5"/>
        <v>14.059333333333333</v>
      </c>
      <c r="AO11">
        <f t="shared" si="0"/>
        <v>23.593333333333334</v>
      </c>
      <c r="AP11">
        <f t="shared" si="1"/>
        <v>0</v>
      </c>
      <c r="AQ11">
        <f t="shared" si="2"/>
        <v>27.37</v>
      </c>
      <c r="AR11">
        <f t="shared" si="3"/>
        <v>19.333333333333332</v>
      </c>
      <c r="AS11">
        <f t="shared" si="4"/>
        <v>0</v>
      </c>
    </row>
    <row r="12" spans="1:45" x14ac:dyDescent="0.25">
      <c r="A12" t="s">
        <v>79</v>
      </c>
      <c r="B12" t="s">
        <v>26</v>
      </c>
      <c r="C12">
        <v>1</v>
      </c>
      <c r="D12">
        <v>0</v>
      </c>
      <c r="E12">
        <v>0</v>
      </c>
      <c r="F12">
        <v>0</v>
      </c>
      <c r="G12">
        <v>15.11</v>
      </c>
      <c r="H12">
        <v>40.67</v>
      </c>
      <c r="I12">
        <v>44.44</v>
      </c>
      <c r="S12" t="s">
        <v>79</v>
      </c>
      <c r="T12" t="s">
        <v>26</v>
      </c>
      <c r="U12">
        <v>1</v>
      </c>
      <c r="V12">
        <v>12.8</v>
      </c>
      <c r="W12">
        <v>69.33</v>
      </c>
      <c r="X12">
        <v>72.78</v>
      </c>
      <c r="Y12">
        <v>27.78</v>
      </c>
      <c r="Z12">
        <v>35.22</v>
      </c>
      <c r="AA12">
        <v>27.33</v>
      </c>
      <c r="AB12">
        <v>28.11</v>
      </c>
      <c r="AC12">
        <v>65.56</v>
      </c>
      <c r="AD12">
        <v>45.11</v>
      </c>
      <c r="AE12">
        <v>41.11</v>
      </c>
      <c r="AF12">
        <v>31.11</v>
      </c>
      <c r="AG12">
        <v>17.89</v>
      </c>
      <c r="AH12">
        <v>28.33</v>
      </c>
      <c r="AI12">
        <v>15.89</v>
      </c>
      <c r="AJ12">
        <v>11.89</v>
      </c>
      <c r="AK12">
        <v>7.22</v>
      </c>
      <c r="AL12">
        <f t="shared" si="5"/>
        <v>34.977333333333341</v>
      </c>
      <c r="AO12">
        <f t="shared" si="0"/>
        <v>56.63</v>
      </c>
      <c r="AP12">
        <f t="shared" si="1"/>
        <v>30.22</v>
      </c>
      <c r="AQ12">
        <f t="shared" si="2"/>
        <v>50.593333333333334</v>
      </c>
      <c r="AR12">
        <f t="shared" si="3"/>
        <v>25.776666666666667</v>
      </c>
      <c r="AS12">
        <f t="shared" si="4"/>
        <v>11.666666666666666</v>
      </c>
    </row>
    <row r="13" spans="1:45" x14ac:dyDescent="0.25">
      <c r="A13" t="s">
        <v>80</v>
      </c>
      <c r="B13" t="s">
        <v>26</v>
      </c>
      <c r="C13">
        <v>1</v>
      </c>
      <c r="D13">
        <v>0</v>
      </c>
      <c r="E13">
        <v>0</v>
      </c>
      <c r="F13">
        <v>0</v>
      </c>
      <c r="G13">
        <v>3.33</v>
      </c>
      <c r="H13">
        <v>56.22</v>
      </c>
      <c r="I13">
        <v>47.67</v>
      </c>
      <c r="S13" t="s">
        <v>80</v>
      </c>
      <c r="T13" t="s">
        <v>26</v>
      </c>
      <c r="U13">
        <v>1</v>
      </c>
      <c r="V13">
        <v>0.67</v>
      </c>
      <c r="W13">
        <v>30.11</v>
      </c>
      <c r="X13">
        <v>39.78</v>
      </c>
      <c r="Y13">
        <v>17.78</v>
      </c>
      <c r="Z13">
        <v>8.33</v>
      </c>
      <c r="AA13">
        <v>0</v>
      </c>
      <c r="AB13">
        <v>3.67</v>
      </c>
      <c r="AC13">
        <v>28.78</v>
      </c>
      <c r="AD13">
        <v>0</v>
      </c>
      <c r="AE13">
        <v>0</v>
      </c>
      <c r="AF13">
        <v>10.11</v>
      </c>
      <c r="AG13">
        <v>8.2200000000000006</v>
      </c>
      <c r="AH13">
        <v>19.559999999999999</v>
      </c>
      <c r="AI13">
        <v>0</v>
      </c>
      <c r="AJ13">
        <v>13.89</v>
      </c>
      <c r="AK13">
        <v>0</v>
      </c>
      <c r="AL13">
        <f t="shared" si="5"/>
        <v>12.015333333333334</v>
      </c>
      <c r="AO13">
        <f t="shared" si="0"/>
        <v>29.223333333333333</v>
      </c>
      <c r="AP13">
        <f t="shared" si="1"/>
        <v>4</v>
      </c>
      <c r="AQ13">
        <f t="shared" si="2"/>
        <v>9.5933333333333337</v>
      </c>
      <c r="AR13">
        <f t="shared" si="3"/>
        <v>12.63</v>
      </c>
      <c r="AS13">
        <f t="shared" si="4"/>
        <v>4.63</v>
      </c>
    </row>
    <row r="14" spans="1:45" x14ac:dyDescent="0.25">
      <c r="A14" t="s">
        <v>75</v>
      </c>
      <c r="B14" t="s">
        <v>25</v>
      </c>
      <c r="C14">
        <v>1</v>
      </c>
      <c r="D14">
        <v>0</v>
      </c>
      <c r="E14">
        <v>0</v>
      </c>
      <c r="F14">
        <v>0</v>
      </c>
      <c r="G14">
        <v>25.89</v>
      </c>
      <c r="H14">
        <v>47.56</v>
      </c>
      <c r="I14">
        <v>61.22</v>
      </c>
      <c r="S14" t="s">
        <v>75</v>
      </c>
      <c r="T14" t="s">
        <v>25</v>
      </c>
      <c r="U14">
        <v>1</v>
      </c>
      <c r="V14">
        <v>3.67</v>
      </c>
      <c r="W14">
        <v>33.11</v>
      </c>
      <c r="X14">
        <v>35</v>
      </c>
      <c r="Y14">
        <v>47.56</v>
      </c>
      <c r="Z14">
        <v>36.33</v>
      </c>
      <c r="AA14">
        <v>47.78</v>
      </c>
      <c r="AB14">
        <v>35.78</v>
      </c>
      <c r="AC14">
        <v>57.56</v>
      </c>
      <c r="AD14">
        <v>9.11</v>
      </c>
      <c r="AE14">
        <v>18.89</v>
      </c>
      <c r="AF14">
        <v>33.89</v>
      </c>
      <c r="AG14">
        <v>34.78</v>
      </c>
      <c r="AH14">
        <v>29.11</v>
      </c>
      <c r="AI14">
        <v>41.33</v>
      </c>
      <c r="AJ14">
        <v>25.67</v>
      </c>
      <c r="AK14">
        <v>6.44</v>
      </c>
      <c r="AL14">
        <f t="shared" si="5"/>
        <v>32.822666666666663</v>
      </c>
      <c r="AO14">
        <f t="shared" si="0"/>
        <v>38.556666666666665</v>
      </c>
      <c r="AP14">
        <f t="shared" si="1"/>
        <v>39.963333333333331</v>
      </c>
      <c r="AQ14">
        <f t="shared" si="2"/>
        <v>28.52</v>
      </c>
      <c r="AR14">
        <f t="shared" si="3"/>
        <v>32.593333333333334</v>
      </c>
      <c r="AS14">
        <f t="shared" si="4"/>
        <v>24.48</v>
      </c>
    </row>
    <row r="15" spans="1:45" x14ac:dyDescent="0.25">
      <c r="A15" t="s">
        <v>76</v>
      </c>
      <c r="B15" t="s">
        <v>25</v>
      </c>
      <c r="C15">
        <v>1</v>
      </c>
      <c r="D15">
        <v>0</v>
      </c>
      <c r="E15">
        <v>0</v>
      </c>
      <c r="F15">
        <v>0</v>
      </c>
      <c r="G15">
        <v>66.56</v>
      </c>
      <c r="H15">
        <v>76.56</v>
      </c>
      <c r="I15">
        <v>64.56</v>
      </c>
      <c r="S15" t="s">
        <v>76</v>
      </c>
      <c r="T15" t="s">
        <v>25</v>
      </c>
      <c r="U15">
        <v>1</v>
      </c>
      <c r="V15">
        <v>2.83</v>
      </c>
      <c r="W15">
        <v>62.44</v>
      </c>
      <c r="X15">
        <v>80.11</v>
      </c>
      <c r="Y15">
        <v>40.11</v>
      </c>
      <c r="Z15">
        <v>42.67</v>
      </c>
      <c r="AA15">
        <v>0</v>
      </c>
      <c r="AB15">
        <v>3.78</v>
      </c>
      <c r="AC15">
        <v>18.559999999999999</v>
      </c>
      <c r="AD15">
        <v>12.89</v>
      </c>
      <c r="AE15">
        <v>17.78</v>
      </c>
      <c r="AF15">
        <v>18.11</v>
      </c>
      <c r="AG15">
        <v>3.33</v>
      </c>
      <c r="AH15">
        <v>4.1100000000000003</v>
      </c>
      <c r="AI15">
        <v>26.78</v>
      </c>
      <c r="AJ15">
        <v>13.78</v>
      </c>
      <c r="AK15">
        <v>11.67</v>
      </c>
      <c r="AL15">
        <f t="shared" si="5"/>
        <v>23.741333333333337</v>
      </c>
      <c r="AO15">
        <f t="shared" si="0"/>
        <v>60.886666666666677</v>
      </c>
      <c r="AP15">
        <f t="shared" si="1"/>
        <v>15.483333333333334</v>
      </c>
      <c r="AQ15">
        <f t="shared" si="2"/>
        <v>16.41</v>
      </c>
      <c r="AR15">
        <f t="shared" si="3"/>
        <v>8.5166666666666657</v>
      </c>
      <c r="AS15">
        <f t="shared" si="4"/>
        <v>17.41</v>
      </c>
    </row>
    <row r="16" spans="1:45" x14ac:dyDescent="0.25">
      <c r="A16" t="s">
        <v>83</v>
      </c>
      <c r="B16" t="s">
        <v>25</v>
      </c>
      <c r="C16">
        <v>1</v>
      </c>
      <c r="D16">
        <v>0</v>
      </c>
      <c r="E16">
        <v>6.22</v>
      </c>
      <c r="F16">
        <v>16.670000000000002</v>
      </c>
      <c r="G16">
        <v>68.44</v>
      </c>
      <c r="H16">
        <v>64.44</v>
      </c>
      <c r="I16">
        <v>76.33</v>
      </c>
      <c r="S16" t="s">
        <v>83</v>
      </c>
      <c r="T16" t="s">
        <v>25</v>
      </c>
      <c r="U16">
        <v>1</v>
      </c>
      <c r="V16">
        <v>1.83</v>
      </c>
      <c r="W16">
        <v>44</v>
      </c>
      <c r="X16">
        <v>44.67</v>
      </c>
      <c r="Y16">
        <v>23</v>
      </c>
      <c r="Z16">
        <v>50.11</v>
      </c>
      <c r="AA16">
        <v>55.67</v>
      </c>
      <c r="AB16">
        <v>27.11</v>
      </c>
      <c r="AC16">
        <v>7.56</v>
      </c>
      <c r="AD16">
        <v>13.22</v>
      </c>
      <c r="AE16">
        <v>11.56</v>
      </c>
      <c r="AF16">
        <v>38.11</v>
      </c>
      <c r="AG16">
        <v>29.22</v>
      </c>
      <c r="AH16">
        <v>19.22</v>
      </c>
      <c r="AI16">
        <v>11.11</v>
      </c>
      <c r="AJ16">
        <v>38.78</v>
      </c>
      <c r="AK16">
        <v>24.56</v>
      </c>
      <c r="AL16">
        <f t="shared" si="5"/>
        <v>29.193333333333335</v>
      </c>
      <c r="AO16">
        <f t="shared" si="0"/>
        <v>37.223333333333336</v>
      </c>
      <c r="AP16">
        <f t="shared" si="1"/>
        <v>44.29666666666666</v>
      </c>
      <c r="AQ16">
        <f t="shared" si="2"/>
        <v>10.780000000000001</v>
      </c>
      <c r="AR16">
        <f t="shared" si="3"/>
        <v>28.849999999999998</v>
      </c>
      <c r="AS16">
        <f t="shared" si="4"/>
        <v>24.816666666666666</v>
      </c>
    </row>
    <row r="17" spans="1:45" x14ac:dyDescent="0.25">
      <c r="A17" t="s">
        <v>84</v>
      </c>
      <c r="B17" t="s">
        <v>25</v>
      </c>
      <c r="C17">
        <v>1</v>
      </c>
      <c r="D17">
        <v>0</v>
      </c>
      <c r="E17">
        <v>0</v>
      </c>
      <c r="F17">
        <v>0</v>
      </c>
      <c r="G17">
        <v>11.78</v>
      </c>
      <c r="H17">
        <v>44</v>
      </c>
      <c r="I17">
        <v>53.44</v>
      </c>
      <c r="S17" t="s">
        <v>84</v>
      </c>
      <c r="T17" t="s">
        <v>25</v>
      </c>
      <c r="U17">
        <v>1</v>
      </c>
      <c r="V17">
        <v>26.26</v>
      </c>
      <c r="W17">
        <v>60.89</v>
      </c>
      <c r="X17">
        <v>51.11</v>
      </c>
      <c r="Y17">
        <v>35.22</v>
      </c>
      <c r="Z17">
        <v>45</v>
      </c>
      <c r="AA17">
        <v>46.11</v>
      </c>
      <c r="AB17">
        <v>52.67</v>
      </c>
      <c r="AC17">
        <v>53.33</v>
      </c>
      <c r="AD17">
        <v>17.89</v>
      </c>
      <c r="AE17">
        <v>42.33</v>
      </c>
      <c r="AF17">
        <v>80.11</v>
      </c>
      <c r="AG17">
        <v>77.22</v>
      </c>
      <c r="AH17">
        <v>47.78</v>
      </c>
      <c r="AI17">
        <v>26.22</v>
      </c>
      <c r="AJ17">
        <v>85</v>
      </c>
      <c r="AK17">
        <v>74.78</v>
      </c>
      <c r="AL17">
        <f t="shared" si="5"/>
        <v>53.043999999999997</v>
      </c>
      <c r="AO17">
        <f t="shared" si="0"/>
        <v>49.073333333333331</v>
      </c>
      <c r="AP17">
        <f t="shared" si="1"/>
        <v>47.926666666666669</v>
      </c>
      <c r="AQ17">
        <f t="shared" si="2"/>
        <v>37.85</v>
      </c>
      <c r="AR17">
        <f t="shared" si="3"/>
        <v>68.36999999999999</v>
      </c>
      <c r="AS17">
        <f t="shared" si="4"/>
        <v>62</v>
      </c>
    </row>
    <row r="18" spans="1:45" x14ac:dyDescent="0.25"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V18">
        <v>0</v>
      </c>
      <c r="W18">
        <v>1</v>
      </c>
      <c r="X18">
        <v>2</v>
      </c>
      <c r="Y18">
        <v>3</v>
      </c>
      <c r="Z18">
        <v>4</v>
      </c>
      <c r="AA18">
        <v>5</v>
      </c>
      <c r="AB18">
        <v>6</v>
      </c>
      <c r="AC18">
        <v>7</v>
      </c>
      <c r="AD18">
        <v>8</v>
      </c>
      <c r="AE18">
        <v>9</v>
      </c>
      <c r="AF18">
        <v>10</v>
      </c>
      <c r="AG18">
        <v>11</v>
      </c>
      <c r="AH18">
        <v>12</v>
      </c>
      <c r="AI18">
        <v>13</v>
      </c>
      <c r="AJ18">
        <v>14</v>
      </c>
      <c r="AK18">
        <v>15</v>
      </c>
      <c r="AN18">
        <v>0</v>
      </c>
      <c r="AO18" s="1" t="s">
        <v>63</v>
      </c>
      <c r="AP18" s="1" t="s">
        <v>64</v>
      </c>
      <c r="AQ18" s="1" t="s">
        <v>65</v>
      </c>
      <c r="AR18" s="1" t="s">
        <v>66</v>
      </c>
      <c r="AS18" s="1" t="s">
        <v>67</v>
      </c>
    </row>
    <row r="19" spans="1:45" x14ac:dyDescent="0.25">
      <c r="C19" t="s">
        <v>86</v>
      </c>
      <c r="D19">
        <f>AVERAGE(D2:D9)</f>
        <v>0.22</v>
      </c>
      <c r="E19">
        <f t="shared" ref="E19:I19" si="6">AVERAGE(E2:E9)</f>
        <v>0.45874999999999999</v>
      </c>
      <c r="F19">
        <f t="shared" si="6"/>
        <v>4.6400000000000006</v>
      </c>
      <c r="G19">
        <f t="shared" si="6"/>
        <v>39.07</v>
      </c>
      <c r="H19">
        <f t="shared" si="6"/>
        <v>56.86</v>
      </c>
      <c r="I19">
        <f t="shared" si="6"/>
        <v>66.431250000000006</v>
      </c>
      <c r="U19" t="s">
        <v>86</v>
      </c>
      <c r="V19">
        <f>AVERAGE(V2:V9)</f>
        <v>15.625</v>
      </c>
      <c r="W19">
        <f t="shared" ref="W19:AK19" si="7">AVERAGE(W2:W9)</f>
        <v>46.832500000000003</v>
      </c>
      <c r="X19">
        <f t="shared" si="7"/>
        <v>52.07</v>
      </c>
      <c r="Y19">
        <f t="shared" si="7"/>
        <v>47.931250000000006</v>
      </c>
      <c r="Z19">
        <f t="shared" si="7"/>
        <v>43.748750000000001</v>
      </c>
      <c r="AA19">
        <f t="shared" si="7"/>
        <v>36.041249999999998</v>
      </c>
      <c r="AB19">
        <f t="shared" si="7"/>
        <v>37.486250000000005</v>
      </c>
      <c r="AC19">
        <f t="shared" si="7"/>
        <v>29.262500000000003</v>
      </c>
      <c r="AD19">
        <f t="shared" si="7"/>
        <v>44.623750000000001</v>
      </c>
      <c r="AE19">
        <f t="shared" si="7"/>
        <v>36.928750000000001</v>
      </c>
      <c r="AF19">
        <f t="shared" si="7"/>
        <v>37.571250000000006</v>
      </c>
      <c r="AG19">
        <f t="shared" si="7"/>
        <v>37.347499999999997</v>
      </c>
      <c r="AH19">
        <f t="shared" si="7"/>
        <v>29.8475</v>
      </c>
      <c r="AI19">
        <f t="shared" si="7"/>
        <v>22.278750000000002</v>
      </c>
      <c r="AJ19">
        <f t="shared" si="7"/>
        <v>33.57</v>
      </c>
      <c r="AK19">
        <f t="shared" si="7"/>
        <v>29.18</v>
      </c>
      <c r="AM19" t="s">
        <v>86</v>
      </c>
      <c r="AN19">
        <f>V19</f>
        <v>15.625</v>
      </c>
      <c r="AO19">
        <f>AVERAGE(AO2:AO9)</f>
        <v>48.944583333333334</v>
      </c>
      <c r="AP19">
        <f t="shared" ref="AP19:AS19" si="8">AVERAGE(AP2:AP9)</f>
        <v>39.092083333333335</v>
      </c>
      <c r="AQ19">
        <f t="shared" si="8"/>
        <v>36.938333333333333</v>
      </c>
      <c r="AR19">
        <f t="shared" si="8"/>
        <v>34.92208333333334</v>
      </c>
      <c r="AS19">
        <f t="shared" si="8"/>
        <v>28.342916666666667</v>
      </c>
    </row>
    <row r="20" spans="1:45" x14ac:dyDescent="0.25">
      <c r="D20">
        <f>STDEV(D2:D9)/SQRT(COUNT(D2:D9))</f>
        <v>0.14525839046333949</v>
      </c>
      <c r="E20">
        <f t="shared" ref="E20:I20" si="9">STDEV(E2:E9)/SQRT(COUNT(E2:E9))</f>
        <v>0.45874999999999994</v>
      </c>
      <c r="F20">
        <f t="shared" si="9"/>
        <v>1.8908010396201316</v>
      </c>
      <c r="G20">
        <f t="shared" si="9"/>
        <v>4.712406876685054</v>
      </c>
      <c r="H20">
        <f t="shared" si="9"/>
        <v>5.9232890838982835</v>
      </c>
      <c r="I20">
        <f t="shared" si="9"/>
        <v>8.5682266954928892</v>
      </c>
      <c r="V20">
        <f>STDEV(V2:V9)/SQRT(COUNT(V2:V9))</f>
        <v>3.6723129146162283</v>
      </c>
      <c r="W20">
        <f t="shared" ref="W20:AK20" si="10">STDEV(W2:W9)/SQRT(COUNT(W2:W9))</f>
        <v>5.8565005854300702</v>
      </c>
      <c r="X20">
        <f t="shared" si="10"/>
        <v>8.8548546007260871</v>
      </c>
      <c r="Y20">
        <f t="shared" si="10"/>
        <v>8.9166738748858236</v>
      </c>
      <c r="Z20">
        <f t="shared" si="10"/>
        <v>7.9904636101641273</v>
      </c>
      <c r="AA20">
        <f t="shared" si="10"/>
        <v>7.6001547064845987</v>
      </c>
      <c r="AB20">
        <f t="shared" si="10"/>
        <v>10.407234595205528</v>
      </c>
      <c r="AC20">
        <f t="shared" si="10"/>
        <v>7.8827747901901315</v>
      </c>
      <c r="AD20">
        <f t="shared" si="10"/>
        <v>10.979673905107562</v>
      </c>
      <c r="AE20">
        <f t="shared" si="10"/>
        <v>7.9609036721207529</v>
      </c>
      <c r="AF20">
        <f t="shared" si="10"/>
        <v>10.447952027191734</v>
      </c>
      <c r="AG20">
        <f t="shared" si="10"/>
        <v>12.941168906963984</v>
      </c>
      <c r="AH20">
        <f t="shared" si="10"/>
        <v>6.4779250839182403</v>
      </c>
      <c r="AI20">
        <f t="shared" si="10"/>
        <v>6.5308934625855617</v>
      </c>
      <c r="AJ20">
        <f t="shared" si="10"/>
        <v>10.991184454565655</v>
      </c>
      <c r="AK20">
        <f t="shared" si="10"/>
        <v>9.5631158998668244</v>
      </c>
      <c r="AN20">
        <f>V20</f>
        <v>3.6723129146162283</v>
      </c>
      <c r="AO20">
        <f>STDEV(AO2:AO9)/SQRT(COUNT(AO2:AO9))</f>
        <v>6.7746054163048441</v>
      </c>
      <c r="AP20">
        <f t="shared" ref="AP20:AS20" si="11">STDEV(AP2:AP9)/SQRT(COUNT(AP2:AP9))</f>
        <v>5.7058759374256978</v>
      </c>
      <c r="AQ20">
        <f t="shared" si="11"/>
        <v>7.3010945580804325</v>
      </c>
      <c r="AR20">
        <f t="shared" si="11"/>
        <v>8.4178062627257955</v>
      </c>
      <c r="AS20">
        <f t="shared" si="11"/>
        <v>8.1062830432193618</v>
      </c>
    </row>
    <row r="21" spans="1:45" x14ac:dyDescent="0.25">
      <c r="C21" t="s">
        <v>87</v>
      </c>
      <c r="D21">
        <f>AVERAGE(D10:D17)</f>
        <v>0</v>
      </c>
      <c r="E21">
        <f t="shared" ref="E21:I21" si="12">AVERAGE(E10:E17)</f>
        <v>0.77749999999999997</v>
      </c>
      <c r="F21">
        <f t="shared" si="12"/>
        <v>4.125</v>
      </c>
      <c r="G21">
        <f t="shared" si="12"/>
        <v>32.234999999999999</v>
      </c>
      <c r="H21">
        <f t="shared" si="12"/>
        <v>53.876250000000006</v>
      </c>
      <c r="I21">
        <f t="shared" si="12"/>
        <v>56.567500000000003</v>
      </c>
      <c r="U21" t="s">
        <v>87</v>
      </c>
      <c r="V21">
        <f>AVERAGE(V10:V17)</f>
        <v>7.9775000000000009</v>
      </c>
      <c r="W21">
        <f t="shared" ref="W21:AK21" si="13">AVERAGE(W10:W17)</f>
        <v>47.541249999999998</v>
      </c>
      <c r="X21">
        <f t="shared" si="13"/>
        <v>49.042500000000004</v>
      </c>
      <c r="Y21">
        <f t="shared" si="13"/>
        <v>30.1675</v>
      </c>
      <c r="Z21">
        <f t="shared" si="13"/>
        <v>31.582500000000003</v>
      </c>
      <c r="AA21">
        <f t="shared" si="13"/>
        <v>25.666249999999998</v>
      </c>
      <c r="AB21">
        <f t="shared" si="13"/>
        <v>22.835000000000001</v>
      </c>
      <c r="AC21">
        <f t="shared" si="13"/>
        <v>28.918750000000003</v>
      </c>
      <c r="AD21">
        <f t="shared" si="13"/>
        <v>18.402500000000003</v>
      </c>
      <c r="AE21">
        <f t="shared" si="13"/>
        <v>21.625</v>
      </c>
      <c r="AF21">
        <f t="shared" si="13"/>
        <v>33.680000000000007</v>
      </c>
      <c r="AG21">
        <f t="shared" si="13"/>
        <v>22.4575</v>
      </c>
      <c r="AH21">
        <f t="shared" si="13"/>
        <v>18.513750000000002</v>
      </c>
      <c r="AI21">
        <f t="shared" si="13"/>
        <v>15.6525</v>
      </c>
      <c r="AJ21">
        <f t="shared" si="13"/>
        <v>24.7925</v>
      </c>
      <c r="AK21">
        <f t="shared" si="13"/>
        <v>18.236249999999998</v>
      </c>
      <c r="AM21" t="s">
        <v>87</v>
      </c>
      <c r="AN21">
        <f t="shared" ref="AN21" si="14">V21</f>
        <v>7.9775000000000009</v>
      </c>
      <c r="AO21">
        <f>AVERAGE(AO10:AO17)</f>
        <v>42.250416666666666</v>
      </c>
      <c r="AP21">
        <f t="shared" ref="AP21:AS21" si="15">AVERAGE(AP10:AP17)</f>
        <v>26.694583333333334</v>
      </c>
      <c r="AQ21">
        <f t="shared" si="15"/>
        <v>22.982083333333332</v>
      </c>
      <c r="AR21">
        <f t="shared" si="15"/>
        <v>24.883749999999999</v>
      </c>
      <c r="AS21">
        <f t="shared" si="15"/>
        <v>19.560416666666665</v>
      </c>
    </row>
    <row r="22" spans="1:45" x14ac:dyDescent="0.25">
      <c r="D22">
        <f>STDEV(D10:D17)/SQRT(COUNT(D10:D17))</f>
        <v>0</v>
      </c>
      <c r="E22">
        <f t="shared" ref="E22:I22" si="16">STDEV(E10:E17)/SQRT(COUNT(E10:E17))</f>
        <v>0.77749999999999997</v>
      </c>
      <c r="F22">
        <f t="shared" si="16"/>
        <v>2.7006374908793029</v>
      </c>
      <c r="G22">
        <f t="shared" si="16"/>
        <v>10.251906965466054</v>
      </c>
      <c r="H22">
        <f t="shared" si="16"/>
        <v>4.1819266482174617</v>
      </c>
      <c r="I22">
        <f t="shared" si="16"/>
        <v>3.8826025651064699</v>
      </c>
      <c r="V22">
        <f>STDEV(V10:V17)/SQRT(COUNT(V10:V17))</f>
        <v>2.9869243318647549</v>
      </c>
      <c r="W22">
        <f t="shared" ref="W22:AK22" si="17">STDEV(W10:W17)/SQRT(COUNT(W10:W17))</f>
        <v>5.2093194090358041</v>
      </c>
      <c r="X22">
        <f t="shared" si="17"/>
        <v>6.8435939153759957</v>
      </c>
      <c r="Y22">
        <f t="shared" si="17"/>
        <v>4.2708040184824352</v>
      </c>
      <c r="Z22">
        <f t="shared" si="17"/>
        <v>6.3129865441914914</v>
      </c>
      <c r="AA22">
        <f t="shared" si="17"/>
        <v>8.2309528908305278</v>
      </c>
      <c r="AB22">
        <f t="shared" si="17"/>
        <v>6.589703277516695</v>
      </c>
      <c r="AC22">
        <f t="shared" si="17"/>
        <v>9.4443094048177265</v>
      </c>
      <c r="AD22">
        <f t="shared" si="17"/>
        <v>5.669841188881998</v>
      </c>
      <c r="AE22">
        <f t="shared" si="17"/>
        <v>6.3463980222755367</v>
      </c>
      <c r="AF22">
        <f t="shared" si="17"/>
        <v>9.1668983304059797</v>
      </c>
      <c r="AG22">
        <f t="shared" si="17"/>
        <v>8.935663047986024</v>
      </c>
      <c r="AH22">
        <f t="shared" si="17"/>
        <v>5.9156752837271238</v>
      </c>
      <c r="AI22">
        <f t="shared" si="17"/>
        <v>5.2506393318201861</v>
      </c>
      <c r="AJ22">
        <f t="shared" si="17"/>
        <v>9.5260304560714051</v>
      </c>
      <c r="AK22">
        <f t="shared" si="17"/>
        <v>8.6755349644643154</v>
      </c>
      <c r="AN22">
        <f>V22</f>
        <v>2.9869243318647549</v>
      </c>
      <c r="AO22">
        <f>STDEV(AO10:AO17)/SQRT(COUNT(AO10:AO17))</f>
        <v>4.5467061790237802</v>
      </c>
      <c r="AP22">
        <f t="shared" ref="AP22:AS22" si="18">STDEV(AP10:AP17)/SQRT(COUNT(AP10:AP17))</f>
        <v>6.4464575278006828</v>
      </c>
      <c r="AQ22">
        <f t="shared" si="18"/>
        <v>5.6921658059564653</v>
      </c>
      <c r="AR22">
        <f t="shared" si="18"/>
        <v>7.189726671999118</v>
      </c>
      <c r="AS22">
        <f t="shared" si="18"/>
        <v>6.8016603201070724</v>
      </c>
    </row>
    <row r="24" spans="1:45" x14ac:dyDescent="0.25">
      <c r="D24">
        <f>TTEST(D2:D9,D10:D17,2,2)</f>
        <v>0.15213542284991036</v>
      </c>
      <c r="E24">
        <f t="shared" ref="E24:I24" si="19">TTEST(E2:E9,E10:E17,2,2)</f>
        <v>0.72928255741014969</v>
      </c>
      <c r="F24">
        <f t="shared" si="19"/>
        <v>0.87809426864085327</v>
      </c>
      <c r="G24">
        <f t="shared" si="19"/>
        <v>0.55436005606586702</v>
      </c>
      <c r="H24">
        <f t="shared" si="19"/>
        <v>0.68693110658087786</v>
      </c>
      <c r="I24">
        <f t="shared" si="19"/>
        <v>0.31214184086185337</v>
      </c>
    </row>
  </sheetData>
  <sortState xmlns:xlrd2="http://schemas.microsoft.com/office/spreadsheetml/2017/richdata2" ref="S2:AK17">
    <sortCondition ref="U2:U17"/>
    <sortCondition descending="1" ref="T2:T17"/>
  </sortState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CA3AC-4981-4837-98EE-34ED4FF13A2C}">
  <dimension ref="A1:AZ57"/>
  <sheetViews>
    <sheetView zoomScale="70" zoomScaleNormal="70" workbookViewId="0">
      <selection activeCell="B21" sqref="B21"/>
    </sheetView>
  </sheetViews>
  <sheetFormatPr defaultRowHeight="15" x14ac:dyDescent="0.25"/>
  <sheetData>
    <row r="1" spans="1:51" x14ac:dyDescent="0.25">
      <c r="A1" t="s">
        <v>0</v>
      </c>
      <c r="B1" t="s">
        <v>23</v>
      </c>
      <c r="C1" t="s">
        <v>24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L1" t="s">
        <v>0</v>
      </c>
      <c r="M1" t="s">
        <v>23</v>
      </c>
      <c r="N1" t="s">
        <v>24</v>
      </c>
      <c r="O1">
        <v>0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>
        <v>10</v>
      </c>
      <c r="Z1">
        <v>11</v>
      </c>
      <c r="AA1">
        <v>12</v>
      </c>
      <c r="AB1">
        <v>13</v>
      </c>
      <c r="AC1">
        <v>14</v>
      </c>
      <c r="AD1">
        <v>15</v>
      </c>
      <c r="AG1" t="s">
        <v>0</v>
      </c>
      <c r="AH1" t="s">
        <v>23</v>
      </c>
      <c r="AI1">
        <v>0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T1">
        <v>11</v>
      </c>
      <c r="AU1">
        <v>12</v>
      </c>
      <c r="AV1">
        <v>13</v>
      </c>
      <c r="AW1">
        <v>14</v>
      </c>
      <c r="AX1">
        <v>15</v>
      </c>
      <c r="AY1" t="s">
        <v>38</v>
      </c>
    </row>
    <row r="2" spans="1:51" x14ac:dyDescent="0.25">
      <c r="A2" t="s">
        <v>88</v>
      </c>
      <c r="B2" t="s">
        <v>26</v>
      </c>
      <c r="C2">
        <v>0</v>
      </c>
      <c r="D2">
        <v>0</v>
      </c>
      <c r="E2">
        <v>0</v>
      </c>
      <c r="F2">
        <v>0</v>
      </c>
      <c r="G2">
        <v>9.56</v>
      </c>
      <c r="H2">
        <v>51.78</v>
      </c>
      <c r="I2">
        <v>87</v>
      </c>
      <c r="L2" t="s">
        <v>88</v>
      </c>
      <c r="M2" t="s">
        <v>26</v>
      </c>
      <c r="N2">
        <v>0</v>
      </c>
      <c r="O2">
        <v>10.67</v>
      </c>
      <c r="P2">
        <v>13.89</v>
      </c>
      <c r="Q2">
        <v>14.22</v>
      </c>
      <c r="R2">
        <v>0</v>
      </c>
      <c r="S2">
        <v>12.78</v>
      </c>
      <c r="T2">
        <v>44.67</v>
      </c>
      <c r="U2">
        <v>14.33</v>
      </c>
      <c r="V2">
        <v>28.44</v>
      </c>
      <c r="W2">
        <v>55.78</v>
      </c>
      <c r="X2">
        <v>68</v>
      </c>
      <c r="Y2">
        <v>17.559999999999999</v>
      </c>
      <c r="Z2">
        <v>14.67</v>
      </c>
      <c r="AA2">
        <v>4</v>
      </c>
      <c r="AB2">
        <v>30.67</v>
      </c>
      <c r="AC2">
        <v>50.56</v>
      </c>
      <c r="AD2">
        <v>64.56</v>
      </c>
      <c r="AG2" t="s">
        <v>88</v>
      </c>
      <c r="AH2" t="s">
        <v>26</v>
      </c>
      <c r="AI2">
        <v>0</v>
      </c>
      <c r="AJ2">
        <v>0.56999999999999995</v>
      </c>
      <c r="AK2">
        <v>49</v>
      </c>
      <c r="AL2">
        <v>36.89</v>
      </c>
      <c r="AM2">
        <v>13.33</v>
      </c>
      <c r="AN2">
        <v>5</v>
      </c>
      <c r="AO2">
        <v>0</v>
      </c>
      <c r="AP2">
        <v>4.33</v>
      </c>
      <c r="AQ2">
        <v>3.33</v>
      </c>
      <c r="AR2">
        <v>0</v>
      </c>
      <c r="AS2">
        <v>0</v>
      </c>
      <c r="AT2">
        <v>14.33</v>
      </c>
      <c r="AU2">
        <v>0</v>
      </c>
      <c r="AV2">
        <v>0</v>
      </c>
      <c r="AW2">
        <v>3.78</v>
      </c>
      <c r="AX2">
        <v>3.56</v>
      </c>
      <c r="AY2">
        <v>8.7799999999999994</v>
      </c>
    </row>
    <row r="3" spans="1:51" x14ac:dyDescent="0.25">
      <c r="A3" t="s">
        <v>91</v>
      </c>
      <c r="B3" t="s">
        <v>26</v>
      </c>
      <c r="C3">
        <v>0</v>
      </c>
      <c r="D3">
        <v>0</v>
      </c>
      <c r="E3">
        <v>0</v>
      </c>
      <c r="F3">
        <v>5.33</v>
      </c>
      <c r="G3">
        <v>64.78</v>
      </c>
      <c r="H3">
        <v>81.56</v>
      </c>
      <c r="I3">
        <v>87.33</v>
      </c>
      <c r="L3" t="s">
        <v>91</v>
      </c>
      <c r="M3" t="s">
        <v>26</v>
      </c>
      <c r="N3">
        <v>0</v>
      </c>
      <c r="O3">
        <v>19.940000000000001</v>
      </c>
      <c r="P3">
        <v>82.33</v>
      </c>
      <c r="Q3">
        <v>50.44</v>
      </c>
      <c r="R3">
        <v>54.89</v>
      </c>
      <c r="S3">
        <v>26</v>
      </c>
      <c r="T3">
        <v>35.44</v>
      </c>
      <c r="U3">
        <v>62.22</v>
      </c>
      <c r="V3">
        <v>27.33</v>
      </c>
      <c r="W3">
        <v>12.56</v>
      </c>
      <c r="X3">
        <v>16.11</v>
      </c>
      <c r="Y3">
        <v>8.89</v>
      </c>
      <c r="Z3">
        <v>3.44</v>
      </c>
      <c r="AA3">
        <v>0</v>
      </c>
      <c r="AB3">
        <v>20.67</v>
      </c>
      <c r="AC3">
        <v>58.78</v>
      </c>
      <c r="AD3">
        <v>3.44</v>
      </c>
      <c r="AG3" t="s">
        <v>91</v>
      </c>
      <c r="AH3" t="s">
        <v>26</v>
      </c>
      <c r="AI3">
        <v>0</v>
      </c>
      <c r="AJ3">
        <v>23.41</v>
      </c>
      <c r="AK3">
        <v>30.33</v>
      </c>
      <c r="AL3">
        <v>78.78</v>
      </c>
      <c r="AM3">
        <v>67.67</v>
      </c>
      <c r="AN3">
        <v>72.44</v>
      </c>
      <c r="AO3">
        <v>60.11</v>
      </c>
      <c r="AP3">
        <v>0</v>
      </c>
      <c r="AQ3">
        <v>0</v>
      </c>
      <c r="AR3">
        <v>0</v>
      </c>
      <c r="AS3">
        <v>0</v>
      </c>
      <c r="AT3">
        <v>4.22</v>
      </c>
      <c r="AU3">
        <v>6.67</v>
      </c>
      <c r="AV3">
        <v>7</v>
      </c>
      <c r="AW3">
        <v>4.5599999999999996</v>
      </c>
      <c r="AX3">
        <v>0</v>
      </c>
      <c r="AY3">
        <v>0</v>
      </c>
    </row>
    <row r="4" spans="1:51" x14ac:dyDescent="0.25">
      <c r="A4" t="s">
        <v>96</v>
      </c>
      <c r="B4" t="s">
        <v>26</v>
      </c>
      <c r="C4">
        <v>0</v>
      </c>
      <c r="D4">
        <v>0</v>
      </c>
      <c r="E4">
        <v>0</v>
      </c>
      <c r="F4">
        <v>0</v>
      </c>
      <c r="G4">
        <v>7.89</v>
      </c>
      <c r="H4">
        <v>13.78</v>
      </c>
      <c r="I4">
        <v>69.78</v>
      </c>
      <c r="L4" t="s">
        <v>96</v>
      </c>
      <c r="M4" t="s">
        <v>26</v>
      </c>
      <c r="N4">
        <v>0</v>
      </c>
      <c r="O4">
        <v>10.94</v>
      </c>
      <c r="P4">
        <v>0</v>
      </c>
      <c r="Q4">
        <v>0</v>
      </c>
      <c r="R4">
        <v>10</v>
      </c>
      <c r="S4">
        <v>5.67</v>
      </c>
      <c r="T4">
        <v>22.44</v>
      </c>
      <c r="U4">
        <v>5</v>
      </c>
      <c r="V4">
        <v>15.44</v>
      </c>
      <c r="W4">
        <v>0</v>
      </c>
      <c r="X4">
        <v>9</v>
      </c>
      <c r="Y4">
        <v>6.89</v>
      </c>
      <c r="Z4">
        <v>6.78</v>
      </c>
      <c r="AA4">
        <v>4.1100000000000003</v>
      </c>
      <c r="AB4">
        <v>0</v>
      </c>
      <c r="AC4">
        <v>8.44</v>
      </c>
      <c r="AD4">
        <v>0</v>
      </c>
      <c r="AG4" t="s">
        <v>96</v>
      </c>
      <c r="AH4" t="s">
        <v>26</v>
      </c>
      <c r="AI4">
        <v>0</v>
      </c>
      <c r="AJ4">
        <v>19.760000000000002</v>
      </c>
      <c r="AK4">
        <v>40.56</v>
      </c>
      <c r="AL4">
        <v>77.44</v>
      </c>
      <c r="AM4">
        <v>13.11</v>
      </c>
      <c r="AN4">
        <v>0</v>
      </c>
      <c r="AO4">
        <v>0</v>
      </c>
      <c r="AP4">
        <v>58.33</v>
      </c>
      <c r="AQ4">
        <v>8.7799999999999994</v>
      </c>
      <c r="AR4">
        <v>16</v>
      </c>
      <c r="AS4">
        <v>16.11</v>
      </c>
      <c r="AT4">
        <v>35.67</v>
      </c>
      <c r="AU4">
        <v>10.56</v>
      </c>
      <c r="AV4">
        <v>19.670000000000002</v>
      </c>
      <c r="AW4">
        <v>17.670000000000002</v>
      </c>
      <c r="AX4">
        <v>43</v>
      </c>
      <c r="AY4">
        <v>79.56</v>
      </c>
    </row>
    <row r="5" spans="1:51" x14ac:dyDescent="0.25">
      <c r="A5" t="s">
        <v>99</v>
      </c>
      <c r="B5" t="s">
        <v>26</v>
      </c>
      <c r="C5">
        <v>0</v>
      </c>
      <c r="D5">
        <v>0.87</v>
      </c>
      <c r="E5">
        <v>0</v>
      </c>
      <c r="F5">
        <v>0</v>
      </c>
      <c r="G5">
        <v>21.11</v>
      </c>
      <c r="H5">
        <v>66</v>
      </c>
      <c r="I5">
        <v>26.78</v>
      </c>
      <c r="L5" t="s">
        <v>99</v>
      </c>
      <c r="M5" t="s">
        <v>26</v>
      </c>
      <c r="N5">
        <v>0</v>
      </c>
      <c r="O5">
        <v>19.260000000000002</v>
      </c>
      <c r="P5">
        <v>82</v>
      </c>
      <c r="Q5">
        <v>84.33</v>
      </c>
      <c r="R5">
        <v>43.89</v>
      </c>
      <c r="S5">
        <v>14.33</v>
      </c>
      <c r="T5">
        <v>52.44</v>
      </c>
      <c r="U5">
        <v>18.559999999999999</v>
      </c>
      <c r="V5">
        <v>14.67</v>
      </c>
      <c r="W5">
        <v>4.33</v>
      </c>
      <c r="X5">
        <v>11.11</v>
      </c>
      <c r="Y5">
        <v>13.22</v>
      </c>
      <c r="Z5">
        <v>11.22</v>
      </c>
      <c r="AA5">
        <v>0</v>
      </c>
      <c r="AB5">
        <v>0</v>
      </c>
      <c r="AC5">
        <v>8.7799999999999994</v>
      </c>
      <c r="AD5">
        <v>64.44</v>
      </c>
      <c r="AG5" t="s">
        <v>99</v>
      </c>
      <c r="AH5" t="s">
        <v>26</v>
      </c>
      <c r="AI5">
        <v>0</v>
      </c>
      <c r="AJ5">
        <v>3.15</v>
      </c>
      <c r="AK5">
        <v>57.11</v>
      </c>
      <c r="AL5">
        <v>33.33</v>
      </c>
      <c r="AM5">
        <v>8.56</v>
      </c>
      <c r="AN5">
        <v>3.56</v>
      </c>
      <c r="AO5">
        <v>8.89</v>
      </c>
      <c r="AP5">
        <v>25</v>
      </c>
      <c r="AQ5">
        <v>22.67</v>
      </c>
      <c r="AR5">
        <v>0</v>
      </c>
      <c r="AS5">
        <v>7.78</v>
      </c>
      <c r="AT5">
        <v>0</v>
      </c>
      <c r="AU5">
        <v>0</v>
      </c>
      <c r="AV5">
        <v>31.33</v>
      </c>
      <c r="AW5">
        <v>36.89</v>
      </c>
      <c r="AX5">
        <v>31</v>
      </c>
      <c r="AY5">
        <v>3.67</v>
      </c>
    </row>
    <row r="6" spans="1:51" x14ac:dyDescent="0.25">
      <c r="A6" t="s">
        <v>92</v>
      </c>
      <c r="B6" t="s">
        <v>25</v>
      </c>
      <c r="C6">
        <v>0</v>
      </c>
      <c r="D6">
        <v>0</v>
      </c>
      <c r="E6">
        <v>0</v>
      </c>
      <c r="F6">
        <v>24.22</v>
      </c>
      <c r="G6">
        <v>38.89</v>
      </c>
      <c r="H6">
        <v>84.78</v>
      </c>
      <c r="I6">
        <v>91</v>
      </c>
      <c r="L6" t="s">
        <v>92</v>
      </c>
      <c r="M6" t="s">
        <v>25</v>
      </c>
      <c r="N6">
        <v>0</v>
      </c>
      <c r="O6">
        <v>37.15</v>
      </c>
      <c r="P6">
        <v>87.44</v>
      </c>
      <c r="Q6">
        <v>95</v>
      </c>
      <c r="R6">
        <v>32.44</v>
      </c>
      <c r="S6">
        <v>47</v>
      </c>
      <c r="T6">
        <v>60.33</v>
      </c>
      <c r="U6">
        <v>64.11</v>
      </c>
      <c r="V6">
        <v>19.670000000000002</v>
      </c>
      <c r="W6">
        <v>35.22</v>
      </c>
      <c r="X6">
        <v>35.44</v>
      </c>
      <c r="Y6">
        <v>66.89</v>
      </c>
      <c r="Z6">
        <v>60.67</v>
      </c>
      <c r="AA6">
        <v>65.11</v>
      </c>
      <c r="AB6">
        <v>69.22</v>
      </c>
      <c r="AC6">
        <v>0</v>
      </c>
      <c r="AD6">
        <v>18.559999999999999</v>
      </c>
      <c r="AG6" t="s">
        <v>92</v>
      </c>
      <c r="AH6" t="s">
        <v>25</v>
      </c>
      <c r="AI6">
        <v>0</v>
      </c>
      <c r="AJ6">
        <v>38.85</v>
      </c>
      <c r="AK6">
        <v>48.33</v>
      </c>
      <c r="AL6">
        <v>57.56</v>
      </c>
      <c r="AM6">
        <v>63.56</v>
      </c>
      <c r="AN6">
        <v>66.44</v>
      </c>
      <c r="AO6">
        <v>37.78</v>
      </c>
      <c r="AP6">
        <v>32.22</v>
      </c>
      <c r="AQ6">
        <v>14.89</v>
      </c>
      <c r="AR6">
        <v>38.78</v>
      </c>
      <c r="AS6">
        <v>57.67</v>
      </c>
      <c r="AT6">
        <v>54.44</v>
      </c>
      <c r="AU6">
        <v>66.44</v>
      </c>
      <c r="AV6">
        <v>30.67</v>
      </c>
      <c r="AW6">
        <v>75.89</v>
      </c>
      <c r="AX6">
        <v>59.56</v>
      </c>
      <c r="AY6">
        <v>73.44</v>
      </c>
    </row>
    <row r="7" spans="1:51" x14ac:dyDescent="0.25">
      <c r="A7" t="s">
        <v>95</v>
      </c>
      <c r="B7" t="s">
        <v>25</v>
      </c>
      <c r="C7">
        <v>0</v>
      </c>
      <c r="D7">
        <v>0.65</v>
      </c>
      <c r="E7">
        <v>0</v>
      </c>
      <c r="F7">
        <v>3.56</v>
      </c>
      <c r="G7">
        <v>12.44</v>
      </c>
      <c r="H7">
        <v>39</v>
      </c>
      <c r="I7">
        <v>51</v>
      </c>
      <c r="L7" t="s">
        <v>95</v>
      </c>
      <c r="M7" t="s">
        <v>25</v>
      </c>
      <c r="N7">
        <v>0</v>
      </c>
      <c r="O7">
        <v>15.13</v>
      </c>
      <c r="P7">
        <v>38.67</v>
      </c>
      <c r="Q7">
        <v>65.89</v>
      </c>
      <c r="R7">
        <v>85.56</v>
      </c>
      <c r="S7">
        <v>81.11</v>
      </c>
      <c r="T7">
        <v>18</v>
      </c>
      <c r="U7">
        <v>32</v>
      </c>
      <c r="V7">
        <v>20.22</v>
      </c>
      <c r="W7">
        <v>47.22</v>
      </c>
      <c r="X7">
        <v>10</v>
      </c>
      <c r="Y7">
        <v>26.78</v>
      </c>
      <c r="Z7">
        <v>11.56</v>
      </c>
      <c r="AA7">
        <v>17.440000000000001</v>
      </c>
      <c r="AB7">
        <v>10.44</v>
      </c>
      <c r="AC7">
        <v>4.1100000000000003</v>
      </c>
      <c r="AD7">
        <v>11</v>
      </c>
      <c r="AG7" t="s">
        <v>95</v>
      </c>
      <c r="AH7" t="s">
        <v>25</v>
      </c>
      <c r="AI7">
        <v>0</v>
      </c>
      <c r="AJ7">
        <v>3.39</v>
      </c>
      <c r="AK7">
        <v>31.33</v>
      </c>
      <c r="AL7">
        <v>35.33</v>
      </c>
      <c r="AM7">
        <v>10.33</v>
      </c>
      <c r="AN7">
        <v>50.11</v>
      </c>
      <c r="AO7">
        <v>17.329999999999998</v>
      </c>
      <c r="AP7">
        <v>5</v>
      </c>
      <c r="AQ7">
        <v>10.67</v>
      </c>
      <c r="AR7">
        <v>55</v>
      </c>
      <c r="AS7">
        <v>75.89</v>
      </c>
      <c r="AT7">
        <v>36.22</v>
      </c>
      <c r="AU7">
        <v>13.22</v>
      </c>
      <c r="AV7">
        <v>4.22</v>
      </c>
      <c r="AW7">
        <v>7.89</v>
      </c>
      <c r="AX7">
        <v>0</v>
      </c>
      <c r="AY7">
        <v>12.11</v>
      </c>
    </row>
    <row r="8" spans="1:51" x14ac:dyDescent="0.25">
      <c r="A8" t="s">
        <v>100</v>
      </c>
      <c r="B8" t="s">
        <v>25</v>
      </c>
      <c r="C8">
        <v>0</v>
      </c>
      <c r="D8">
        <v>0</v>
      </c>
      <c r="E8">
        <v>0</v>
      </c>
      <c r="F8">
        <v>0</v>
      </c>
      <c r="G8">
        <v>31.44</v>
      </c>
      <c r="H8">
        <v>59.67</v>
      </c>
      <c r="I8">
        <v>70</v>
      </c>
      <c r="L8" t="s">
        <v>100</v>
      </c>
      <c r="M8" t="s">
        <v>25</v>
      </c>
      <c r="N8">
        <v>0</v>
      </c>
      <c r="O8">
        <v>18.57</v>
      </c>
      <c r="P8">
        <v>56.11</v>
      </c>
      <c r="Q8">
        <v>9.33</v>
      </c>
      <c r="R8">
        <v>52.56</v>
      </c>
      <c r="S8">
        <v>58.33</v>
      </c>
      <c r="T8">
        <v>38</v>
      </c>
      <c r="U8">
        <v>16.89</v>
      </c>
      <c r="V8">
        <v>32.11</v>
      </c>
      <c r="W8">
        <v>12.22</v>
      </c>
      <c r="X8">
        <v>25.11</v>
      </c>
      <c r="Y8">
        <v>8.89</v>
      </c>
      <c r="Z8">
        <v>34.78</v>
      </c>
      <c r="AA8">
        <v>16.11</v>
      </c>
      <c r="AB8">
        <v>3.56</v>
      </c>
      <c r="AC8">
        <v>20</v>
      </c>
      <c r="AD8">
        <v>9</v>
      </c>
      <c r="AG8" t="s">
        <v>100</v>
      </c>
      <c r="AH8" t="s">
        <v>25</v>
      </c>
      <c r="AI8">
        <v>0</v>
      </c>
      <c r="AJ8">
        <v>17.02</v>
      </c>
      <c r="AK8">
        <v>19</v>
      </c>
      <c r="AL8">
        <v>46.44</v>
      </c>
      <c r="AM8">
        <v>17.22</v>
      </c>
      <c r="AN8">
        <v>19.22</v>
      </c>
      <c r="AO8">
        <v>12</v>
      </c>
      <c r="AP8">
        <v>31.89</v>
      </c>
      <c r="AQ8">
        <v>15.67</v>
      </c>
      <c r="AR8">
        <v>21.22</v>
      </c>
      <c r="AS8">
        <v>36.67</v>
      </c>
      <c r="AT8">
        <v>11.11</v>
      </c>
      <c r="AU8">
        <v>5.33</v>
      </c>
      <c r="AV8">
        <v>8</v>
      </c>
      <c r="AW8">
        <v>37.22</v>
      </c>
      <c r="AX8">
        <v>40.11</v>
      </c>
      <c r="AY8">
        <v>24.89</v>
      </c>
    </row>
    <row r="9" spans="1:51" x14ac:dyDescent="0.25">
      <c r="A9" t="s">
        <v>103</v>
      </c>
      <c r="B9" t="s">
        <v>25</v>
      </c>
      <c r="C9">
        <v>0</v>
      </c>
      <c r="D9">
        <v>0</v>
      </c>
      <c r="E9">
        <v>0</v>
      </c>
      <c r="F9">
        <v>0</v>
      </c>
      <c r="G9">
        <v>26.67</v>
      </c>
      <c r="H9">
        <v>69.33</v>
      </c>
      <c r="I9">
        <v>81.22</v>
      </c>
      <c r="L9" t="s">
        <v>103</v>
      </c>
      <c r="M9" t="s">
        <v>25</v>
      </c>
      <c r="N9">
        <v>0</v>
      </c>
      <c r="O9">
        <v>21.17</v>
      </c>
      <c r="P9">
        <v>87.33</v>
      </c>
      <c r="Q9">
        <v>56.33</v>
      </c>
      <c r="R9">
        <v>54</v>
      </c>
      <c r="S9">
        <v>81.22</v>
      </c>
      <c r="T9">
        <v>36.89</v>
      </c>
      <c r="U9">
        <v>59.89</v>
      </c>
      <c r="V9">
        <v>33.67</v>
      </c>
      <c r="W9">
        <v>79.22</v>
      </c>
      <c r="X9">
        <v>41.56</v>
      </c>
      <c r="Y9">
        <v>3.67</v>
      </c>
      <c r="Z9">
        <v>45.89</v>
      </c>
      <c r="AA9">
        <v>21</v>
      </c>
      <c r="AB9">
        <v>30</v>
      </c>
      <c r="AC9">
        <v>29.33</v>
      </c>
      <c r="AD9">
        <v>20.329999999999998</v>
      </c>
      <c r="AG9" t="s">
        <v>103</v>
      </c>
      <c r="AH9" t="s">
        <v>25</v>
      </c>
      <c r="AI9">
        <v>0</v>
      </c>
      <c r="AJ9">
        <v>11.35</v>
      </c>
      <c r="AK9">
        <v>52.89</v>
      </c>
      <c r="AL9">
        <v>62.44</v>
      </c>
      <c r="AM9">
        <v>47.78</v>
      </c>
      <c r="AN9">
        <v>13.89</v>
      </c>
      <c r="AO9">
        <v>43.33</v>
      </c>
      <c r="AP9">
        <v>24.78</v>
      </c>
      <c r="AQ9">
        <v>3.44</v>
      </c>
      <c r="AR9">
        <v>21.22</v>
      </c>
      <c r="AS9">
        <v>12.11</v>
      </c>
      <c r="AT9">
        <v>28.11</v>
      </c>
      <c r="AU9">
        <v>29.11</v>
      </c>
      <c r="AV9">
        <v>19</v>
      </c>
      <c r="AW9">
        <v>7.44</v>
      </c>
      <c r="AX9">
        <v>46.33</v>
      </c>
      <c r="AY9">
        <v>43.78</v>
      </c>
    </row>
    <row r="10" spans="1:51" x14ac:dyDescent="0.25">
      <c r="A10" t="s">
        <v>89</v>
      </c>
      <c r="B10" t="s">
        <v>26</v>
      </c>
      <c r="C10">
        <v>1</v>
      </c>
      <c r="D10">
        <v>0</v>
      </c>
      <c r="E10">
        <v>0</v>
      </c>
      <c r="F10">
        <v>0</v>
      </c>
      <c r="G10">
        <v>0</v>
      </c>
      <c r="H10">
        <v>10.89</v>
      </c>
      <c r="I10">
        <v>32</v>
      </c>
      <c r="L10" t="s">
        <v>89</v>
      </c>
      <c r="M10" t="s">
        <v>26</v>
      </c>
      <c r="N10">
        <v>1</v>
      </c>
      <c r="O10">
        <v>0.69</v>
      </c>
      <c r="P10">
        <v>4.22</v>
      </c>
      <c r="Q10">
        <v>0</v>
      </c>
      <c r="R10">
        <v>17.89</v>
      </c>
      <c r="S10">
        <v>23.78</v>
      </c>
      <c r="T10">
        <v>9.44</v>
      </c>
      <c r="U10">
        <v>31.67</v>
      </c>
      <c r="V10">
        <v>17.22</v>
      </c>
      <c r="W10">
        <v>19.559999999999999</v>
      </c>
      <c r="X10">
        <v>3.67</v>
      </c>
      <c r="Y10">
        <v>10.44</v>
      </c>
      <c r="Z10">
        <v>6.22</v>
      </c>
      <c r="AA10">
        <v>5.56</v>
      </c>
      <c r="AB10">
        <v>0</v>
      </c>
      <c r="AC10">
        <v>32.67</v>
      </c>
      <c r="AD10">
        <v>17.22</v>
      </c>
      <c r="AG10" t="s">
        <v>89</v>
      </c>
      <c r="AH10" t="s">
        <v>26</v>
      </c>
      <c r="AI10">
        <v>1</v>
      </c>
      <c r="AJ10">
        <v>0</v>
      </c>
      <c r="AK10">
        <v>6.89</v>
      </c>
      <c r="AL10">
        <v>26.11</v>
      </c>
      <c r="AM10">
        <v>18.440000000000001</v>
      </c>
      <c r="AN10">
        <v>5.67</v>
      </c>
      <c r="AO10">
        <v>9.7799999999999994</v>
      </c>
      <c r="AP10">
        <v>3.78</v>
      </c>
      <c r="AQ10">
        <v>7.67</v>
      </c>
      <c r="AR10">
        <v>10</v>
      </c>
      <c r="AS10">
        <v>4.4400000000000004</v>
      </c>
      <c r="AT10">
        <v>0</v>
      </c>
      <c r="AU10">
        <v>0</v>
      </c>
      <c r="AV10">
        <v>0</v>
      </c>
      <c r="AW10">
        <v>0</v>
      </c>
      <c r="AX10">
        <v>5</v>
      </c>
      <c r="AY10">
        <v>0</v>
      </c>
    </row>
    <row r="11" spans="1:51" x14ac:dyDescent="0.25">
      <c r="A11" t="s">
        <v>90</v>
      </c>
      <c r="B11" t="s">
        <v>26</v>
      </c>
      <c r="C11">
        <v>1</v>
      </c>
      <c r="D11">
        <v>0</v>
      </c>
      <c r="E11">
        <v>0</v>
      </c>
      <c r="F11">
        <v>0</v>
      </c>
      <c r="G11">
        <v>46.56</v>
      </c>
      <c r="H11">
        <v>80</v>
      </c>
      <c r="I11">
        <v>62</v>
      </c>
      <c r="L11" t="s">
        <v>90</v>
      </c>
      <c r="M11" t="s">
        <v>26</v>
      </c>
      <c r="N11">
        <v>1</v>
      </c>
      <c r="O11">
        <v>11.98</v>
      </c>
      <c r="P11">
        <v>54</v>
      </c>
      <c r="Q11">
        <v>38.56</v>
      </c>
      <c r="R11">
        <v>43.89</v>
      </c>
      <c r="S11">
        <v>53.44</v>
      </c>
      <c r="T11">
        <v>47.89</v>
      </c>
      <c r="U11">
        <v>0</v>
      </c>
      <c r="V11">
        <v>11.67</v>
      </c>
      <c r="W11">
        <v>7.22</v>
      </c>
      <c r="X11">
        <v>10.78</v>
      </c>
      <c r="Y11">
        <v>14.44</v>
      </c>
      <c r="Z11">
        <v>40.56</v>
      </c>
      <c r="AA11">
        <v>8.7799999999999994</v>
      </c>
      <c r="AB11">
        <v>56</v>
      </c>
      <c r="AC11">
        <v>45.89</v>
      </c>
      <c r="AD11">
        <v>5.33</v>
      </c>
      <c r="AG11" t="s">
        <v>90</v>
      </c>
      <c r="AH11" t="s">
        <v>26</v>
      </c>
      <c r="AI11">
        <v>1</v>
      </c>
      <c r="AJ11">
        <v>4.26</v>
      </c>
      <c r="AK11">
        <v>51.78</v>
      </c>
      <c r="AL11">
        <v>42</v>
      </c>
      <c r="AM11">
        <v>12.67</v>
      </c>
      <c r="AN11">
        <v>15.67</v>
      </c>
      <c r="AO11">
        <v>66.56</v>
      </c>
      <c r="AP11">
        <v>17.89</v>
      </c>
      <c r="AQ11">
        <v>7</v>
      </c>
      <c r="AR11">
        <v>0</v>
      </c>
      <c r="AS11">
        <v>0</v>
      </c>
      <c r="AT11">
        <v>21.89</v>
      </c>
      <c r="AU11">
        <v>8.33</v>
      </c>
      <c r="AV11">
        <v>0</v>
      </c>
      <c r="AW11">
        <v>6.22</v>
      </c>
      <c r="AX11">
        <v>0</v>
      </c>
      <c r="AY11">
        <v>10.44</v>
      </c>
    </row>
    <row r="12" spans="1:51" x14ac:dyDescent="0.25">
      <c r="A12" t="s">
        <v>97</v>
      </c>
      <c r="B12" t="s">
        <v>26</v>
      </c>
      <c r="C12">
        <v>1</v>
      </c>
      <c r="D12">
        <v>0.91</v>
      </c>
      <c r="E12">
        <v>0</v>
      </c>
      <c r="F12">
        <v>0</v>
      </c>
      <c r="G12">
        <v>3.67</v>
      </c>
      <c r="H12">
        <v>48.22</v>
      </c>
      <c r="I12">
        <v>67.89</v>
      </c>
      <c r="L12" t="s">
        <v>97</v>
      </c>
      <c r="M12" t="s">
        <v>26</v>
      </c>
      <c r="N12">
        <v>1</v>
      </c>
      <c r="O12">
        <v>6.76</v>
      </c>
      <c r="P12">
        <v>26.22</v>
      </c>
      <c r="Q12">
        <v>45.56</v>
      </c>
      <c r="R12">
        <v>22.44</v>
      </c>
      <c r="S12">
        <v>5.78</v>
      </c>
      <c r="T12">
        <v>41.33</v>
      </c>
      <c r="U12">
        <v>35</v>
      </c>
      <c r="V12">
        <v>36.33</v>
      </c>
      <c r="W12">
        <v>30.33</v>
      </c>
      <c r="X12">
        <v>12</v>
      </c>
      <c r="Y12">
        <v>11.22</v>
      </c>
      <c r="Z12">
        <v>59.33</v>
      </c>
      <c r="AA12">
        <v>3.33</v>
      </c>
      <c r="AB12">
        <v>9</v>
      </c>
      <c r="AC12">
        <v>73.67</v>
      </c>
      <c r="AD12">
        <v>5.89</v>
      </c>
      <c r="AG12" t="s">
        <v>97</v>
      </c>
      <c r="AH12" t="s">
        <v>26</v>
      </c>
      <c r="AI12">
        <v>1</v>
      </c>
      <c r="AJ12">
        <v>6.19</v>
      </c>
      <c r="AK12">
        <v>32</v>
      </c>
      <c r="AL12">
        <v>31.89</v>
      </c>
      <c r="AM12">
        <v>48.78</v>
      </c>
      <c r="AN12">
        <v>3.33</v>
      </c>
      <c r="AO12">
        <v>26.78</v>
      </c>
      <c r="AP12">
        <v>7.89</v>
      </c>
      <c r="AQ12">
        <v>0</v>
      </c>
      <c r="AR12">
        <v>5</v>
      </c>
      <c r="AS12">
        <v>18</v>
      </c>
      <c r="AT12">
        <v>18.670000000000002</v>
      </c>
      <c r="AU12">
        <v>13.33</v>
      </c>
      <c r="AV12">
        <v>24.89</v>
      </c>
      <c r="AW12">
        <v>26.78</v>
      </c>
      <c r="AX12">
        <v>16.440000000000001</v>
      </c>
      <c r="AY12">
        <v>0</v>
      </c>
    </row>
    <row r="13" spans="1:51" x14ac:dyDescent="0.25">
      <c r="A13" t="s">
        <v>98</v>
      </c>
      <c r="B13" t="s">
        <v>26</v>
      </c>
      <c r="C13">
        <v>1</v>
      </c>
      <c r="D13">
        <v>0</v>
      </c>
      <c r="E13">
        <v>0</v>
      </c>
      <c r="F13">
        <v>0</v>
      </c>
      <c r="G13">
        <v>38.33</v>
      </c>
      <c r="H13">
        <v>85.11</v>
      </c>
      <c r="I13">
        <v>81.44</v>
      </c>
      <c r="L13" t="s">
        <v>98</v>
      </c>
      <c r="M13" t="s">
        <v>26</v>
      </c>
      <c r="N13">
        <v>1</v>
      </c>
      <c r="O13">
        <v>7.96</v>
      </c>
      <c r="P13">
        <v>38.56</v>
      </c>
      <c r="Q13">
        <v>64.89</v>
      </c>
      <c r="R13">
        <v>71.67</v>
      </c>
      <c r="S13">
        <v>91.11</v>
      </c>
      <c r="T13">
        <v>40.89</v>
      </c>
      <c r="U13">
        <v>7.56</v>
      </c>
      <c r="V13">
        <v>24.78</v>
      </c>
      <c r="W13">
        <v>19.670000000000002</v>
      </c>
      <c r="X13">
        <v>11</v>
      </c>
      <c r="Y13">
        <v>4.1100000000000003</v>
      </c>
      <c r="Z13">
        <v>38.78</v>
      </c>
      <c r="AA13">
        <v>4.8899999999999997</v>
      </c>
      <c r="AB13">
        <v>30.22</v>
      </c>
      <c r="AC13">
        <v>12</v>
      </c>
      <c r="AD13">
        <v>32.67</v>
      </c>
      <c r="AG13" t="s">
        <v>98</v>
      </c>
      <c r="AH13" t="s">
        <v>26</v>
      </c>
      <c r="AI13">
        <v>1</v>
      </c>
      <c r="AJ13">
        <v>17.329999999999998</v>
      </c>
      <c r="AK13">
        <v>35</v>
      </c>
      <c r="AL13">
        <v>80.44</v>
      </c>
      <c r="AM13">
        <v>69.33</v>
      </c>
      <c r="AN13">
        <v>68.78</v>
      </c>
      <c r="AO13">
        <v>44.67</v>
      </c>
      <c r="AP13">
        <v>20.56</v>
      </c>
      <c r="AQ13">
        <v>14.89</v>
      </c>
      <c r="AR13">
        <v>17.559999999999999</v>
      </c>
      <c r="AS13">
        <v>0</v>
      </c>
      <c r="AT13">
        <v>3.56</v>
      </c>
      <c r="AU13">
        <v>15.44</v>
      </c>
      <c r="AV13">
        <v>45.56</v>
      </c>
      <c r="AW13">
        <v>26</v>
      </c>
      <c r="AX13">
        <v>16</v>
      </c>
      <c r="AY13">
        <v>16</v>
      </c>
    </row>
    <row r="14" spans="1:51" x14ac:dyDescent="0.25">
      <c r="A14" t="s">
        <v>93</v>
      </c>
      <c r="B14" t="s">
        <v>25</v>
      </c>
      <c r="C14">
        <v>1</v>
      </c>
      <c r="D14">
        <v>0</v>
      </c>
      <c r="E14">
        <v>0</v>
      </c>
      <c r="F14">
        <v>0</v>
      </c>
      <c r="G14">
        <v>10.220000000000001</v>
      </c>
      <c r="H14">
        <v>42.44</v>
      </c>
      <c r="I14">
        <v>71.89</v>
      </c>
      <c r="L14" t="s">
        <v>93</v>
      </c>
      <c r="M14" t="s">
        <v>25</v>
      </c>
      <c r="N14">
        <v>1</v>
      </c>
      <c r="O14">
        <v>13.06</v>
      </c>
      <c r="P14">
        <v>64.78</v>
      </c>
      <c r="Q14">
        <v>38.67</v>
      </c>
      <c r="R14">
        <v>40.22</v>
      </c>
      <c r="S14">
        <v>39.22</v>
      </c>
      <c r="T14">
        <v>12.22</v>
      </c>
      <c r="U14">
        <v>23.11</v>
      </c>
      <c r="V14">
        <v>3.44</v>
      </c>
      <c r="W14">
        <v>65</v>
      </c>
      <c r="X14">
        <v>38.11</v>
      </c>
      <c r="Y14">
        <v>32</v>
      </c>
      <c r="Z14">
        <v>15</v>
      </c>
      <c r="AA14">
        <v>15.11</v>
      </c>
      <c r="AB14">
        <v>32.89</v>
      </c>
      <c r="AC14">
        <v>11.67</v>
      </c>
      <c r="AD14">
        <v>8.11</v>
      </c>
      <c r="AG14" t="s">
        <v>93</v>
      </c>
      <c r="AH14" t="s">
        <v>25</v>
      </c>
      <c r="AI14">
        <v>1</v>
      </c>
      <c r="AJ14">
        <v>29.22</v>
      </c>
      <c r="AK14">
        <v>50.89</v>
      </c>
      <c r="AL14">
        <v>27.56</v>
      </c>
      <c r="AM14">
        <v>65.89</v>
      </c>
      <c r="AN14">
        <v>69.89</v>
      </c>
      <c r="AO14">
        <v>38.78</v>
      </c>
      <c r="AP14">
        <v>33.67</v>
      </c>
      <c r="AQ14">
        <v>59.33</v>
      </c>
      <c r="AR14">
        <v>50.22</v>
      </c>
      <c r="AS14">
        <v>16.559999999999999</v>
      </c>
      <c r="AT14">
        <v>27.89</v>
      </c>
      <c r="AU14">
        <v>16.89</v>
      </c>
      <c r="AV14">
        <v>25</v>
      </c>
      <c r="AW14">
        <v>26.78</v>
      </c>
      <c r="AX14">
        <v>20.11</v>
      </c>
      <c r="AY14">
        <v>43.89</v>
      </c>
    </row>
    <row r="15" spans="1:51" x14ac:dyDescent="0.25">
      <c r="A15" t="s">
        <v>94</v>
      </c>
      <c r="B15" t="s">
        <v>25</v>
      </c>
      <c r="C15">
        <v>1</v>
      </c>
      <c r="D15">
        <v>0</v>
      </c>
      <c r="E15">
        <v>0</v>
      </c>
      <c r="F15">
        <v>10</v>
      </c>
      <c r="G15">
        <v>27.33</v>
      </c>
      <c r="H15">
        <v>46.11</v>
      </c>
      <c r="I15">
        <v>87</v>
      </c>
      <c r="L15" t="s">
        <v>94</v>
      </c>
      <c r="M15" t="s">
        <v>25</v>
      </c>
      <c r="N15">
        <v>1</v>
      </c>
      <c r="O15">
        <v>0.76</v>
      </c>
      <c r="P15">
        <v>53.56</v>
      </c>
      <c r="Q15">
        <v>69.44</v>
      </c>
      <c r="R15">
        <v>79.78</v>
      </c>
      <c r="S15">
        <v>62.22</v>
      </c>
      <c r="T15">
        <v>44.78</v>
      </c>
      <c r="U15">
        <v>24.33</v>
      </c>
      <c r="V15">
        <v>50.22</v>
      </c>
      <c r="W15">
        <v>44</v>
      </c>
      <c r="X15">
        <v>62.33</v>
      </c>
      <c r="Y15">
        <v>3.78</v>
      </c>
      <c r="Z15">
        <v>31.67</v>
      </c>
      <c r="AA15">
        <v>4.5599999999999996</v>
      </c>
      <c r="AB15">
        <v>5.1100000000000003</v>
      </c>
      <c r="AC15">
        <v>16.559999999999999</v>
      </c>
      <c r="AD15">
        <v>12.67</v>
      </c>
      <c r="AG15" t="s">
        <v>94</v>
      </c>
      <c r="AH15" t="s">
        <v>25</v>
      </c>
      <c r="AI15">
        <v>1</v>
      </c>
      <c r="AJ15">
        <v>22.2</v>
      </c>
      <c r="AK15">
        <v>66.67</v>
      </c>
      <c r="AL15">
        <v>74.89</v>
      </c>
      <c r="AM15">
        <v>52.33</v>
      </c>
      <c r="AN15">
        <v>38.89</v>
      </c>
      <c r="AO15">
        <v>26.89</v>
      </c>
      <c r="AP15">
        <v>41.33</v>
      </c>
      <c r="AQ15">
        <v>13.33</v>
      </c>
      <c r="AR15">
        <v>35.22</v>
      </c>
      <c r="AS15">
        <v>32.78</v>
      </c>
      <c r="AT15">
        <v>32</v>
      </c>
      <c r="AU15">
        <v>25.33</v>
      </c>
      <c r="AV15">
        <v>10.78</v>
      </c>
      <c r="AW15">
        <v>22.11</v>
      </c>
      <c r="AX15">
        <v>11.67</v>
      </c>
      <c r="AY15">
        <v>14.56</v>
      </c>
    </row>
    <row r="16" spans="1:51" x14ac:dyDescent="0.25">
      <c r="A16" t="s">
        <v>101</v>
      </c>
      <c r="B16" t="s">
        <v>25</v>
      </c>
      <c r="C16">
        <v>1</v>
      </c>
      <c r="D16">
        <v>0</v>
      </c>
      <c r="E16">
        <v>0</v>
      </c>
      <c r="F16">
        <v>0</v>
      </c>
      <c r="G16">
        <v>33.11</v>
      </c>
      <c r="H16">
        <v>70.56</v>
      </c>
      <c r="I16">
        <v>69.44</v>
      </c>
      <c r="L16" t="s">
        <v>101</v>
      </c>
      <c r="M16" t="s">
        <v>25</v>
      </c>
      <c r="N16">
        <v>1</v>
      </c>
      <c r="O16">
        <v>17.59</v>
      </c>
      <c r="P16">
        <v>74.56</v>
      </c>
      <c r="Q16">
        <v>41.33</v>
      </c>
      <c r="R16">
        <v>53.56</v>
      </c>
      <c r="S16">
        <v>34.33</v>
      </c>
      <c r="T16">
        <v>67.56</v>
      </c>
      <c r="U16">
        <v>74.78</v>
      </c>
      <c r="V16">
        <v>41.11</v>
      </c>
      <c r="W16">
        <v>11.67</v>
      </c>
      <c r="X16">
        <v>12.11</v>
      </c>
      <c r="Y16">
        <v>60</v>
      </c>
      <c r="Z16">
        <v>26.56</v>
      </c>
      <c r="AA16">
        <v>50.22</v>
      </c>
      <c r="AB16">
        <v>30.67</v>
      </c>
      <c r="AC16">
        <v>44.89</v>
      </c>
      <c r="AD16">
        <v>33.67</v>
      </c>
      <c r="AG16" t="s">
        <v>101</v>
      </c>
      <c r="AH16" t="s">
        <v>25</v>
      </c>
      <c r="AI16">
        <v>1</v>
      </c>
      <c r="AJ16">
        <v>32.44</v>
      </c>
      <c r="AK16">
        <v>92.56</v>
      </c>
      <c r="AL16">
        <v>82.78</v>
      </c>
      <c r="AM16">
        <v>89.33</v>
      </c>
      <c r="AN16">
        <v>78.33</v>
      </c>
      <c r="AO16">
        <v>34.44</v>
      </c>
      <c r="AP16">
        <v>11.56</v>
      </c>
      <c r="AQ16">
        <v>24.89</v>
      </c>
      <c r="AR16">
        <v>18.670000000000002</v>
      </c>
      <c r="AS16">
        <v>52</v>
      </c>
      <c r="AT16">
        <v>45.78</v>
      </c>
      <c r="AU16">
        <v>35.67</v>
      </c>
      <c r="AV16">
        <v>46.89</v>
      </c>
      <c r="AW16">
        <v>29.56</v>
      </c>
      <c r="AX16">
        <v>23.33</v>
      </c>
      <c r="AY16">
        <v>21.67</v>
      </c>
    </row>
    <row r="17" spans="1:52" x14ac:dyDescent="0.25">
      <c r="A17" t="s">
        <v>102</v>
      </c>
      <c r="B17" t="s">
        <v>25</v>
      </c>
      <c r="C17">
        <v>1</v>
      </c>
      <c r="D17">
        <v>0.87</v>
      </c>
      <c r="E17">
        <v>0</v>
      </c>
      <c r="F17">
        <v>3.56</v>
      </c>
      <c r="G17">
        <v>19.329999999999998</v>
      </c>
      <c r="H17">
        <v>26.67</v>
      </c>
      <c r="I17">
        <v>72.11</v>
      </c>
      <c r="L17" t="s">
        <v>102</v>
      </c>
      <c r="M17" t="s">
        <v>25</v>
      </c>
      <c r="N17">
        <v>1</v>
      </c>
      <c r="O17">
        <v>50.24</v>
      </c>
      <c r="P17">
        <v>65.78</v>
      </c>
      <c r="Q17">
        <v>54.89</v>
      </c>
      <c r="R17">
        <v>75.33</v>
      </c>
      <c r="S17">
        <v>79.33</v>
      </c>
      <c r="T17">
        <v>72.78</v>
      </c>
      <c r="U17">
        <v>41.11</v>
      </c>
      <c r="V17">
        <v>25.11</v>
      </c>
      <c r="W17">
        <v>63.33</v>
      </c>
      <c r="X17">
        <v>85.33</v>
      </c>
      <c r="Y17">
        <v>79.56</v>
      </c>
      <c r="Z17">
        <v>78.78</v>
      </c>
      <c r="AA17">
        <v>33.56</v>
      </c>
      <c r="AB17">
        <v>48</v>
      </c>
      <c r="AC17">
        <v>79.11</v>
      </c>
      <c r="AD17">
        <v>65.11</v>
      </c>
      <c r="AG17" t="s">
        <v>102</v>
      </c>
      <c r="AH17" t="s">
        <v>25</v>
      </c>
      <c r="AI17">
        <v>1</v>
      </c>
      <c r="AJ17">
        <v>56.37</v>
      </c>
      <c r="AK17">
        <v>80.44</v>
      </c>
      <c r="AL17">
        <v>74.33</v>
      </c>
      <c r="AM17">
        <v>71.78</v>
      </c>
      <c r="AN17">
        <v>80</v>
      </c>
      <c r="AO17">
        <v>84.89</v>
      </c>
      <c r="AP17">
        <v>84.44</v>
      </c>
      <c r="AQ17">
        <v>68.78</v>
      </c>
      <c r="AR17">
        <v>81.22</v>
      </c>
      <c r="AS17">
        <v>51.11</v>
      </c>
      <c r="AT17">
        <v>40.67</v>
      </c>
      <c r="AU17">
        <v>62.11</v>
      </c>
      <c r="AV17">
        <v>58.56</v>
      </c>
      <c r="AW17">
        <v>83.11</v>
      </c>
      <c r="AX17">
        <v>93.56</v>
      </c>
      <c r="AY17">
        <v>63.78</v>
      </c>
    </row>
    <row r="19" spans="1:52" x14ac:dyDescent="0.25">
      <c r="C19" t="s">
        <v>104</v>
      </c>
      <c r="D19">
        <f>AVERAGE(D2:D9)</f>
        <v>0.19</v>
      </c>
      <c r="E19">
        <f t="shared" ref="E19:I19" si="0">AVERAGE(E2:E9)</f>
        <v>0</v>
      </c>
      <c r="F19">
        <f t="shared" si="0"/>
        <v>4.1387499999999999</v>
      </c>
      <c r="G19">
        <f t="shared" si="0"/>
        <v>26.597500000000004</v>
      </c>
      <c r="H19">
        <f t="shared" si="0"/>
        <v>58.237499999999997</v>
      </c>
      <c r="I19">
        <f t="shared" si="0"/>
        <v>70.513750000000002</v>
      </c>
      <c r="N19" t="s">
        <v>104</v>
      </c>
      <c r="O19">
        <f>AVERAGE(O2:O9)</f>
        <v>19.103749999999998</v>
      </c>
      <c r="P19">
        <f t="shared" ref="P19:AD19" si="1">AVERAGE(P2:P9)</f>
        <v>55.971249999999998</v>
      </c>
      <c r="Q19">
        <f t="shared" si="1"/>
        <v>46.942499999999995</v>
      </c>
      <c r="R19">
        <f t="shared" si="1"/>
        <v>41.667500000000004</v>
      </c>
      <c r="S19">
        <f t="shared" si="1"/>
        <v>40.804999999999993</v>
      </c>
      <c r="T19">
        <f t="shared" si="1"/>
        <v>38.526249999999997</v>
      </c>
      <c r="U19">
        <f t="shared" si="1"/>
        <v>34.125</v>
      </c>
      <c r="V19">
        <f t="shared" si="1"/>
        <v>23.943750000000001</v>
      </c>
      <c r="W19">
        <f t="shared" si="1"/>
        <v>30.818750000000001</v>
      </c>
      <c r="X19">
        <f t="shared" si="1"/>
        <v>27.041249999999998</v>
      </c>
      <c r="Y19">
        <f t="shared" si="1"/>
        <v>19.098749999999999</v>
      </c>
      <c r="Z19">
        <f t="shared" si="1"/>
        <v>23.626249999999999</v>
      </c>
      <c r="AA19">
        <f t="shared" si="1"/>
        <v>15.97125</v>
      </c>
      <c r="AB19">
        <f t="shared" si="1"/>
        <v>20.57</v>
      </c>
      <c r="AC19">
        <f t="shared" si="1"/>
        <v>22.5</v>
      </c>
      <c r="AD19">
        <f t="shared" si="1"/>
        <v>23.916249999999998</v>
      </c>
      <c r="AI19" t="s">
        <v>104</v>
      </c>
      <c r="AJ19">
        <f>AVERAGE(AJ2:AJ9)</f>
        <v>14.6875</v>
      </c>
      <c r="AK19">
        <f t="shared" ref="AK19:AY19" si="2">AVERAGE(AK2:AK9)</f>
        <v>41.068749999999994</v>
      </c>
      <c r="AL19">
        <f t="shared" si="2"/>
        <v>53.526249999999997</v>
      </c>
      <c r="AM19">
        <f t="shared" si="2"/>
        <v>30.195000000000004</v>
      </c>
      <c r="AN19">
        <f t="shared" si="2"/>
        <v>28.832500000000003</v>
      </c>
      <c r="AO19">
        <f t="shared" si="2"/>
        <v>22.43</v>
      </c>
      <c r="AP19">
        <f t="shared" si="2"/>
        <v>22.693749999999998</v>
      </c>
      <c r="AQ19">
        <f t="shared" si="2"/>
        <v>9.9312500000000004</v>
      </c>
      <c r="AR19">
        <f t="shared" si="2"/>
        <v>19.0275</v>
      </c>
      <c r="AS19">
        <f t="shared" si="2"/>
        <v>25.778750000000002</v>
      </c>
      <c r="AT19">
        <f t="shared" si="2"/>
        <v>23.012500000000003</v>
      </c>
      <c r="AU19">
        <f t="shared" si="2"/>
        <v>16.416249999999998</v>
      </c>
      <c r="AV19">
        <f t="shared" si="2"/>
        <v>14.98625</v>
      </c>
      <c r="AW19">
        <f t="shared" si="2"/>
        <v>23.9175</v>
      </c>
      <c r="AX19">
        <f t="shared" si="2"/>
        <v>27.945</v>
      </c>
      <c r="AY19">
        <f t="shared" si="2"/>
        <v>30.778749999999999</v>
      </c>
    </row>
    <row r="20" spans="1:52" x14ac:dyDescent="0.25">
      <c r="D20">
        <f>STDEV(D2:D9)/SQRT(COUNT(D2:D9))</f>
        <v>0.12610936296949338</v>
      </c>
      <c r="E20">
        <f t="shared" ref="E20:I20" si="3">STDEV(E2:E9)/SQRT(COUNT(E2:E9))</f>
        <v>0</v>
      </c>
      <c r="F20">
        <f t="shared" si="3"/>
        <v>2.9600219820009053</v>
      </c>
      <c r="G20">
        <f t="shared" si="3"/>
        <v>6.6858837833367764</v>
      </c>
      <c r="H20">
        <f t="shared" si="3"/>
        <v>8.2614048334062797</v>
      </c>
      <c r="I20">
        <f t="shared" si="3"/>
        <v>7.772573791750979</v>
      </c>
      <c r="O20">
        <f>STDEV(O2:O9)/SQRT(COUNT(O2:O9))</f>
        <v>2.9414245440286764</v>
      </c>
      <c r="P20">
        <f t="shared" ref="P20:AD20" si="4">STDEV(P2:P9)/SQRT(COUNT(P2:P9))</f>
        <v>12.355520662773152</v>
      </c>
      <c r="Q20">
        <f t="shared" si="4"/>
        <v>12.575326146011937</v>
      </c>
      <c r="R20">
        <f t="shared" si="4"/>
        <v>9.6373719650565057</v>
      </c>
      <c r="S20">
        <f t="shared" si="4"/>
        <v>10.809512510482875</v>
      </c>
      <c r="T20">
        <f t="shared" si="4"/>
        <v>4.9987769709557135</v>
      </c>
      <c r="U20">
        <f t="shared" si="4"/>
        <v>8.594227921775671</v>
      </c>
      <c r="V20">
        <f t="shared" si="4"/>
        <v>2.6166294687604696</v>
      </c>
      <c r="W20">
        <f t="shared" si="4"/>
        <v>9.9864745025995738</v>
      </c>
      <c r="X20">
        <f t="shared" si="4"/>
        <v>7.2603004260695521</v>
      </c>
      <c r="Y20">
        <f t="shared" si="4"/>
        <v>7.2892652082899074</v>
      </c>
      <c r="Z20">
        <f t="shared" si="4"/>
        <v>7.3960954799281957</v>
      </c>
      <c r="AA20">
        <f t="shared" si="4"/>
        <v>7.6019772891897768</v>
      </c>
      <c r="AB20">
        <f t="shared" si="4"/>
        <v>8.2331800400227237</v>
      </c>
      <c r="AC20">
        <f t="shared" si="4"/>
        <v>7.7768716167143399</v>
      </c>
      <c r="AD20">
        <f t="shared" si="4"/>
        <v>9.1770552267014587</v>
      </c>
      <c r="AJ20">
        <f>STDEV(AJ2:AJ9)/SQRT(COUNT(AJ2:AJ9))</f>
        <v>4.5557447054711675</v>
      </c>
      <c r="AK20">
        <f t="shared" ref="AK20:AY20" si="5">STDEV(AK2:AK9)/SQRT(COUNT(AK2:AK9))</f>
        <v>4.648630150569713</v>
      </c>
      <c r="AL20">
        <f t="shared" si="5"/>
        <v>6.5072997300559097</v>
      </c>
      <c r="AM20">
        <f t="shared" si="5"/>
        <v>8.8984334496102644</v>
      </c>
      <c r="AN20">
        <f t="shared" si="5"/>
        <v>10.455986793288737</v>
      </c>
      <c r="AO20">
        <f t="shared" si="5"/>
        <v>7.8108797748488499</v>
      </c>
      <c r="AP20">
        <f t="shared" si="5"/>
        <v>6.8403169145202201</v>
      </c>
      <c r="AQ20">
        <f t="shared" si="5"/>
        <v>2.6926218220882245</v>
      </c>
      <c r="AR20">
        <f t="shared" si="5"/>
        <v>7.0572899872603871</v>
      </c>
      <c r="AS20">
        <f t="shared" si="5"/>
        <v>9.9822797348780554</v>
      </c>
      <c r="AT20">
        <f t="shared" si="5"/>
        <v>6.6118280782030521</v>
      </c>
      <c r="AU20">
        <f t="shared" si="5"/>
        <v>7.8659521577628659</v>
      </c>
      <c r="AV20">
        <f t="shared" si="5"/>
        <v>4.2347069124000267</v>
      </c>
      <c r="AW20">
        <f t="shared" si="5"/>
        <v>8.8580418970560295</v>
      </c>
      <c r="AX20">
        <f t="shared" si="5"/>
        <v>8.3216198629147389</v>
      </c>
      <c r="AY20">
        <f t="shared" si="5"/>
        <v>11.114650472863666</v>
      </c>
    </row>
    <row r="21" spans="1:52" x14ac:dyDescent="0.25">
      <c r="C21" t="s">
        <v>87</v>
      </c>
      <c r="D21">
        <f>AVERAGE(D10:D17)</f>
        <v>0.2225</v>
      </c>
      <c r="E21">
        <f t="shared" ref="E21:I21" si="6">AVERAGE(E10:E17)</f>
        <v>0</v>
      </c>
      <c r="F21">
        <f t="shared" si="6"/>
        <v>1.6950000000000001</v>
      </c>
      <c r="G21">
        <f t="shared" si="6"/>
        <v>22.318750000000001</v>
      </c>
      <c r="H21">
        <f t="shared" si="6"/>
        <v>51.250000000000007</v>
      </c>
      <c r="I21">
        <f t="shared" si="6"/>
        <v>67.971249999999998</v>
      </c>
      <c r="N21" t="s">
        <v>87</v>
      </c>
      <c r="O21">
        <f>AVERAGE(O10:O17)</f>
        <v>13.629999999999999</v>
      </c>
      <c r="P21">
        <f t="shared" ref="P21:AD21" si="7">AVERAGE(P10:P17)</f>
        <v>47.709999999999994</v>
      </c>
      <c r="Q21">
        <f t="shared" si="7"/>
        <v>44.167499999999997</v>
      </c>
      <c r="R21">
        <f t="shared" si="7"/>
        <v>50.597499999999997</v>
      </c>
      <c r="S21">
        <f t="shared" si="7"/>
        <v>48.651249999999997</v>
      </c>
      <c r="T21">
        <f t="shared" si="7"/>
        <v>42.111249999999998</v>
      </c>
      <c r="U21">
        <f t="shared" si="7"/>
        <v>29.695</v>
      </c>
      <c r="V21">
        <f t="shared" si="7"/>
        <v>26.234999999999999</v>
      </c>
      <c r="W21">
        <f t="shared" si="7"/>
        <v>32.597499999999997</v>
      </c>
      <c r="X21">
        <f t="shared" si="7"/>
        <v>29.416249999999998</v>
      </c>
      <c r="Y21">
        <f t="shared" si="7"/>
        <v>26.943750000000001</v>
      </c>
      <c r="Z21">
        <f t="shared" si="7"/>
        <v>37.112499999999997</v>
      </c>
      <c r="AA21">
        <f t="shared" si="7"/>
        <v>15.751250000000001</v>
      </c>
      <c r="AB21">
        <f t="shared" si="7"/>
        <v>26.486250000000005</v>
      </c>
      <c r="AC21">
        <f t="shared" si="7"/>
        <v>39.557500000000005</v>
      </c>
      <c r="AD21">
        <f t="shared" si="7"/>
        <v>22.583750000000002</v>
      </c>
      <c r="AI21" t="s">
        <v>87</v>
      </c>
      <c r="AJ21">
        <f>AVERAGE(AJ10:AJ17)</f>
        <v>21.001249999999999</v>
      </c>
      <c r="AK21">
        <f t="shared" ref="AK21:AY21" si="8">AVERAGE(AK10:AK17)</f>
        <v>52.028750000000002</v>
      </c>
      <c r="AL21">
        <f t="shared" si="8"/>
        <v>54.999999999999993</v>
      </c>
      <c r="AM21">
        <f t="shared" si="8"/>
        <v>53.568749999999994</v>
      </c>
      <c r="AN21">
        <f t="shared" si="8"/>
        <v>45.07</v>
      </c>
      <c r="AO21">
        <f t="shared" si="8"/>
        <v>41.598750000000003</v>
      </c>
      <c r="AP21">
        <f t="shared" si="8"/>
        <v>27.64</v>
      </c>
      <c r="AQ21">
        <f t="shared" si="8"/>
        <v>24.486249999999998</v>
      </c>
      <c r="AR21">
        <f t="shared" si="8"/>
        <v>27.236250000000002</v>
      </c>
      <c r="AS21">
        <f t="shared" si="8"/>
        <v>21.861249999999998</v>
      </c>
      <c r="AT21">
        <f t="shared" si="8"/>
        <v>23.807500000000005</v>
      </c>
      <c r="AU21">
        <f t="shared" si="8"/>
        <v>22.137499999999999</v>
      </c>
      <c r="AV21">
        <f t="shared" si="8"/>
        <v>26.46</v>
      </c>
      <c r="AW21">
        <f t="shared" si="8"/>
        <v>27.57</v>
      </c>
      <c r="AX21">
        <f t="shared" si="8"/>
        <v>23.263750000000002</v>
      </c>
      <c r="AY21">
        <f t="shared" si="8"/>
        <v>21.2925</v>
      </c>
    </row>
    <row r="22" spans="1:52" x14ac:dyDescent="0.25">
      <c r="D22">
        <f>STDEV(D10:D17)/SQRT(COUNT(D10:D17))</f>
        <v>0.14570947120897804</v>
      </c>
      <c r="E22">
        <f t="shared" ref="E22:I22" si="9">STDEV(E10:E17)/SQRT(COUNT(E10:E17))</f>
        <v>0</v>
      </c>
      <c r="F22">
        <f t="shared" si="9"/>
        <v>1.2655419505379615</v>
      </c>
      <c r="G22">
        <f t="shared" si="9"/>
        <v>5.9563544811702682</v>
      </c>
      <c r="H22">
        <f t="shared" si="9"/>
        <v>9.1537080698791833</v>
      </c>
      <c r="I22">
        <f t="shared" si="9"/>
        <v>5.8366711517720979</v>
      </c>
      <c r="O22">
        <f>STDEV(O10:O17)/SQRT(COUNT(O10:O17))</f>
        <v>5.6243212288874727</v>
      </c>
      <c r="P22">
        <f t="shared" ref="P22:AD22" si="10">STDEV(P10:P17)/SQRT(COUNT(P10:P17))</f>
        <v>8.2910683440503821</v>
      </c>
      <c r="Q22">
        <f t="shared" si="10"/>
        <v>7.565804590864273</v>
      </c>
      <c r="R22">
        <f t="shared" si="10"/>
        <v>8.3788103805287957</v>
      </c>
      <c r="S22">
        <f t="shared" si="10"/>
        <v>10.090257047111621</v>
      </c>
      <c r="T22">
        <f t="shared" si="10"/>
        <v>8.0086186693506303</v>
      </c>
      <c r="U22">
        <f t="shared" si="10"/>
        <v>8.0610392364402106</v>
      </c>
      <c r="V22">
        <f t="shared" si="10"/>
        <v>5.5337584102359516</v>
      </c>
      <c r="W22">
        <f t="shared" si="10"/>
        <v>7.9604396302680973</v>
      </c>
      <c r="X22">
        <f t="shared" si="10"/>
        <v>10.553785024729955</v>
      </c>
      <c r="Y22">
        <f t="shared" si="10"/>
        <v>10.018415532247886</v>
      </c>
      <c r="Z22">
        <f t="shared" si="10"/>
        <v>8.2686466222886637</v>
      </c>
      <c r="AA22">
        <f t="shared" si="10"/>
        <v>6.0586651162670657</v>
      </c>
      <c r="AB22">
        <f t="shared" si="10"/>
        <v>7.1596463244402928</v>
      </c>
      <c r="AC22">
        <f t="shared" si="10"/>
        <v>9.363731465835917</v>
      </c>
      <c r="AD22">
        <f t="shared" si="10"/>
        <v>7.2531202491213582</v>
      </c>
      <c r="AJ22">
        <f>STDEV(AJ10:AJ17)/SQRT(COUNT(AJ10:AJ17))</f>
        <v>6.5532863722551982</v>
      </c>
      <c r="AK22">
        <f t="shared" ref="AK22:AY22" si="11">STDEV(AK10:AK17)/SQRT(COUNT(AK10:AK17))</f>
        <v>9.8146593051814914</v>
      </c>
      <c r="AL22">
        <f t="shared" si="11"/>
        <v>8.9431146699569997</v>
      </c>
      <c r="AM22">
        <f t="shared" si="11"/>
        <v>9.3940998651699381</v>
      </c>
      <c r="AN22">
        <f t="shared" si="11"/>
        <v>11.727310159257685</v>
      </c>
      <c r="AO22">
        <f t="shared" si="11"/>
        <v>8.4665280954516042</v>
      </c>
      <c r="AP22">
        <f t="shared" si="11"/>
        <v>9.2708591064382251</v>
      </c>
      <c r="AQ22">
        <f t="shared" si="11"/>
        <v>9.0444021632759899</v>
      </c>
      <c r="AR22">
        <f t="shared" si="11"/>
        <v>9.6423555838476069</v>
      </c>
      <c r="AS22">
        <f t="shared" si="11"/>
        <v>7.5420176434378989</v>
      </c>
      <c r="AT22">
        <f t="shared" si="11"/>
        <v>5.7596929946705595</v>
      </c>
      <c r="AU22">
        <f t="shared" si="11"/>
        <v>6.8423603775096709</v>
      </c>
      <c r="AV22">
        <f t="shared" si="11"/>
        <v>7.8641671523435974</v>
      </c>
      <c r="AW22">
        <f t="shared" si="11"/>
        <v>8.8014850613810758</v>
      </c>
      <c r="AX22">
        <f t="shared" si="11"/>
        <v>10.402627232974096</v>
      </c>
      <c r="AY22">
        <f t="shared" si="11"/>
        <v>7.80777102589831</v>
      </c>
    </row>
    <row r="23" spans="1:52" x14ac:dyDescent="0.25">
      <c r="C23" t="s">
        <v>111</v>
      </c>
      <c r="D23">
        <f>AVERAGE(D2:D17)</f>
        <v>0.20625000000000002</v>
      </c>
      <c r="E23">
        <f t="shared" ref="E23:I23" si="12">AVERAGE(E2:E17)</f>
        <v>0</v>
      </c>
      <c r="F23">
        <f t="shared" si="12"/>
        <v>2.9168750000000001</v>
      </c>
      <c r="G23">
        <f t="shared" si="12"/>
        <v>24.458125000000003</v>
      </c>
      <c r="H23">
        <f t="shared" si="12"/>
        <v>54.743749999999999</v>
      </c>
      <c r="I23">
        <f t="shared" si="12"/>
        <v>69.242499999999993</v>
      </c>
      <c r="N23" t="s">
        <v>111</v>
      </c>
      <c r="O23">
        <f>AVERAGE(O2:O17)</f>
        <v>16.366874999999997</v>
      </c>
      <c r="P23">
        <f t="shared" ref="P23:AD23" si="13">AVERAGE(P2:P17)</f>
        <v>51.840624999999989</v>
      </c>
      <c r="Q23">
        <f t="shared" si="13"/>
        <v>45.554999999999993</v>
      </c>
      <c r="R23">
        <f t="shared" si="13"/>
        <v>46.1325</v>
      </c>
      <c r="S23">
        <f t="shared" si="13"/>
        <v>44.728124999999999</v>
      </c>
      <c r="T23">
        <f t="shared" si="13"/>
        <v>40.318749999999994</v>
      </c>
      <c r="U23">
        <f t="shared" si="13"/>
        <v>31.910000000000004</v>
      </c>
      <c r="V23">
        <f t="shared" si="13"/>
        <v>25.089374999999997</v>
      </c>
      <c r="W23">
        <f t="shared" si="13"/>
        <v>31.708125000000003</v>
      </c>
      <c r="X23">
        <f t="shared" si="13"/>
        <v>28.228749999999998</v>
      </c>
      <c r="Y23">
        <f t="shared" si="13"/>
        <v>23.021249999999998</v>
      </c>
      <c r="Z23">
        <f t="shared" si="13"/>
        <v>30.369374999999998</v>
      </c>
      <c r="AA23">
        <f t="shared" si="13"/>
        <v>15.86125</v>
      </c>
      <c r="AB23">
        <f t="shared" si="13"/>
        <v>23.528124999999999</v>
      </c>
      <c r="AC23">
        <f t="shared" si="13"/>
        <v>31.028750000000002</v>
      </c>
      <c r="AD23">
        <f t="shared" si="13"/>
        <v>23.250000000000004</v>
      </c>
    </row>
    <row r="24" spans="1:52" x14ac:dyDescent="0.25">
      <c r="D24">
        <f>STDEV(D1:D17)/SQRT(COUNT(D1:D17))</f>
        <v>8.8363632156500199E-2</v>
      </c>
      <c r="E24">
        <f t="shared" ref="E24:I24" si="14">STDEV(E1:E17)/SQRT(COUNT(E1:E17))</f>
        <v>5.8823529411764705E-2</v>
      </c>
      <c r="F24">
        <f t="shared" si="14"/>
        <v>1.4914278996756081</v>
      </c>
      <c r="G24">
        <f t="shared" si="14"/>
        <v>4.286020286488827</v>
      </c>
      <c r="H24">
        <f t="shared" si="14"/>
        <v>6.3976870178370477</v>
      </c>
      <c r="I24">
        <f t="shared" si="14"/>
        <v>5.8161302667905304</v>
      </c>
      <c r="O24">
        <f t="shared" ref="O24:AD24" si="15">STDEV(O1:O17)/SQRT(COUNT(O1:O17))</f>
        <v>3.1082925210143553</v>
      </c>
      <c r="P24">
        <f t="shared" si="15"/>
        <v>7.4518445209696882</v>
      </c>
      <c r="Q24">
        <f t="shared" si="15"/>
        <v>7.1428550151998831</v>
      </c>
      <c r="R24">
        <f t="shared" si="15"/>
        <v>6.4176418794123729</v>
      </c>
      <c r="S24">
        <f t="shared" si="15"/>
        <v>7.1877026584939099</v>
      </c>
      <c r="T24">
        <f t="shared" si="15"/>
        <v>4.7806624019826094</v>
      </c>
      <c r="U24">
        <f t="shared" si="15"/>
        <v>5.5853800135884892</v>
      </c>
      <c r="V24">
        <f t="shared" si="15"/>
        <v>2.9872604651260648</v>
      </c>
      <c r="W24">
        <f t="shared" si="15"/>
        <v>5.9640993934033721</v>
      </c>
      <c r="X24">
        <f t="shared" si="15"/>
        <v>5.9284461019217343</v>
      </c>
      <c r="Y24">
        <f t="shared" si="15"/>
        <v>5.7528347946677991</v>
      </c>
      <c r="Z24">
        <f t="shared" si="15"/>
        <v>5.4139977889562845</v>
      </c>
      <c r="AA24">
        <f t="shared" si="15"/>
        <v>4.4167482098411437</v>
      </c>
      <c r="AB24">
        <f t="shared" si="15"/>
        <v>5.0406048220742656</v>
      </c>
      <c r="AC24">
        <f t="shared" si="15"/>
        <v>5.9821023358349006</v>
      </c>
      <c r="AD24">
        <f t="shared" si="15"/>
        <v>5.3321384159176866</v>
      </c>
      <c r="AU24">
        <v>0</v>
      </c>
      <c r="AV24" s="1" t="s">
        <v>63</v>
      </c>
      <c r="AW24" s="1" t="s">
        <v>64</v>
      </c>
      <c r="AX24" s="1" t="s">
        <v>65</v>
      </c>
      <c r="AY24" s="1" t="s">
        <v>66</v>
      </c>
      <c r="AZ24" s="1" t="s">
        <v>67</v>
      </c>
    </row>
    <row r="25" spans="1:52" x14ac:dyDescent="0.25">
      <c r="AR25" t="s">
        <v>88</v>
      </c>
      <c r="AS25" t="s">
        <v>26</v>
      </c>
      <c r="AT25">
        <v>0</v>
      </c>
      <c r="AU25">
        <v>0.56999999999999995</v>
      </c>
      <c r="AV25">
        <f>AVERAGE(AK2:AM2)</f>
        <v>33.073333333333331</v>
      </c>
      <c r="AW25">
        <f>AVERAGE(AN2:AP2)</f>
        <v>3.11</v>
      </c>
      <c r="AX25">
        <f>AVERAGE(AQ2:AS2)</f>
        <v>1.1100000000000001</v>
      </c>
      <c r="AY25">
        <f>AVERAGE(AT2:AV2)</f>
        <v>4.7766666666666664</v>
      </c>
      <c r="AZ25">
        <f>AVERAGE(AW2:AY2)</f>
        <v>5.3733333333333322</v>
      </c>
    </row>
    <row r="26" spans="1:52" x14ac:dyDescent="0.25">
      <c r="AR26" t="s">
        <v>91</v>
      </c>
      <c r="AS26" t="s">
        <v>26</v>
      </c>
      <c r="AT26">
        <v>0</v>
      </c>
      <c r="AU26">
        <v>23.41</v>
      </c>
      <c r="AV26">
        <f t="shared" ref="AV26:AV40" si="16">AVERAGE(AK3:AM3)</f>
        <v>58.926666666666669</v>
      </c>
      <c r="AW26">
        <f t="shared" ref="AW26:AW40" si="17">AVERAGE(AN3:AP3)</f>
        <v>44.183333333333337</v>
      </c>
      <c r="AX26">
        <f t="shared" ref="AX26:AX40" si="18">AVERAGE(AQ3:AS3)</f>
        <v>0</v>
      </c>
      <c r="AY26">
        <f t="shared" ref="AY26:AY40" si="19">AVERAGE(AT3:AV3)</f>
        <v>5.9633333333333338</v>
      </c>
      <c r="AZ26">
        <f t="shared" ref="AZ26:AZ40" si="20">AVERAGE(AW3:AY3)</f>
        <v>1.5199999999999998</v>
      </c>
    </row>
    <row r="27" spans="1:52" x14ac:dyDescent="0.25">
      <c r="AR27" t="s">
        <v>96</v>
      </c>
      <c r="AS27" t="s">
        <v>26</v>
      </c>
      <c r="AT27">
        <v>0</v>
      </c>
      <c r="AU27">
        <v>19.760000000000002</v>
      </c>
      <c r="AV27">
        <f t="shared" si="16"/>
        <v>43.70333333333334</v>
      </c>
      <c r="AW27">
        <f t="shared" si="17"/>
        <v>19.443333333333332</v>
      </c>
      <c r="AX27">
        <f t="shared" si="18"/>
        <v>13.63</v>
      </c>
      <c r="AY27">
        <f t="shared" si="19"/>
        <v>21.966666666666669</v>
      </c>
      <c r="AZ27">
        <f t="shared" si="20"/>
        <v>46.743333333333339</v>
      </c>
    </row>
    <row r="28" spans="1:52" x14ac:dyDescent="0.25">
      <c r="AR28" t="s">
        <v>99</v>
      </c>
      <c r="AS28" t="s">
        <v>26</v>
      </c>
      <c r="AT28">
        <v>0</v>
      </c>
      <c r="AU28">
        <v>3.15</v>
      </c>
      <c r="AV28">
        <f t="shared" si="16"/>
        <v>33</v>
      </c>
      <c r="AW28">
        <f t="shared" si="17"/>
        <v>12.483333333333334</v>
      </c>
      <c r="AX28">
        <f t="shared" si="18"/>
        <v>10.15</v>
      </c>
      <c r="AY28">
        <f t="shared" si="19"/>
        <v>10.443333333333333</v>
      </c>
      <c r="AZ28">
        <f t="shared" si="20"/>
        <v>23.853333333333335</v>
      </c>
    </row>
    <row r="29" spans="1:52" x14ac:dyDescent="0.25">
      <c r="AR29" t="s">
        <v>92</v>
      </c>
      <c r="AS29" t="s">
        <v>25</v>
      </c>
      <c r="AT29">
        <v>0</v>
      </c>
      <c r="AU29">
        <v>38.85</v>
      </c>
      <c r="AV29">
        <f t="shared" si="16"/>
        <v>56.483333333333327</v>
      </c>
      <c r="AW29">
        <f t="shared" si="17"/>
        <v>45.48</v>
      </c>
      <c r="AX29">
        <f t="shared" si="18"/>
        <v>37.113333333333337</v>
      </c>
      <c r="AY29">
        <f t="shared" si="19"/>
        <v>50.516666666666673</v>
      </c>
      <c r="AZ29">
        <f t="shared" si="20"/>
        <v>69.63</v>
      </c>
    </row>
    <row r="30" spans="1:52" x14ac:dyDescent="0.25">
      <c r="AR30" t="s">
        <v>95</v>
      </c>
      <c r="AS30" t="s">
        <v>25</v>
      </c>
      <c r="AT30">
        <v>0</v>
      </c>
      <c r="AU30">
        <v>3.39</v>
      </c>
      <c r="AV30">
        <f t="shared" si="16"/>
        <v>25.66333333333333</v>
      </c>
      <c r="AW30">
        <f t="shared" si="17"/>
        <v>24.146666666666665</v>
      </c>
      <c r="AX30">
        <f t="shared" si="18"/>
        <v>47.186666666666667</v>
      </c>
      <c r="AY30">
        <f t="shared" si="19"/>
        <v>17.886666666666667</v>
      </c>
      <c r="AZ30">
        <f t="shared" si="20"/>
        <v>6.666666666666667</v>
      </c>
    </row>
    <row r="31" spans="1:52" x14ac:dyDescent="0.25">
      <c r="AR31" t="s">
        <v>100</v>
      </c>
      <c r="AS31" t="s">
        <v>25</v>
      </c>
      <c r="AT31">
        <v>0</v>
      </c>
      <c r="AU31">
        <v>17.02</v>
      </c>
      <c r="AV31">
        <f t="shared" si="16"/>
        <v>27.553333333333331</v>
      </c>
      <c r="AW31">
        <f t="shared" si="17"/>
        <v>21.036666666666665</v>
      </c>
      <c r="AX31">
        <f t="shared" si="18"/>
        <v>24.52</v>
      </c>
      <c r="AY31">
        <f t="shared" si="19"/>
        <v>8.1466666666666665</v>
      </c>
      <c r="AZ31">
        <f t="shared" si="20"/>
        <v>34.073333333333331</v>
      </c>
    </row>
    <row r="32" spans="1:52" x14ac:dyDescent="0.25">
      <c r="AR32" t="s">
        <v>103</v>
      </c>
      <c r="AS32" t="s">
        <v>25</v>
      </c>
      <c r="AT32">
        <v>0</v>
      </c>
      <c r="AU32">
        <v>11.35</v>
      </c>
      <c r="AV32">
        <f t="shared" si="16"/>
        <v>54.370000000000005</v>
      </c>
      <c r="AW32">
        <f t="shared" si="17"/>
        <v>27.333333333333332</v>
      </c>
      <c r="AX32">
        <f t="shared" si="18"/>
        <v>12.256666666666666</v>
      </c>
      <c r="AY32">
        <f t="shared" si="19"/>
        <v>25.406666666666666</v>
      </c>
      <c r="AZ32">
        <f t="shared" si="20"/>
        <v>32.516666666666666</v>
      </c>
    </row>
    <row r="33" spans="23:52" x14ac:dyDescent="0.25">
      <c r="Z33">
        <v>0</v>
      </c>
      <c r="AA33" s="1" t="s">
        <v>63</v>
      </c>
      <c r="AB33" s="1" t="s">
        <v>64</v>
      </c>
      <c r="AC33" s="1" t="s">
        <v>65</v>
      </c>
      <c r="AD33" s="1" t="s">
        <v>66</v>
      </c>
      <c r="AE33" s="1" t="s">
        <v>67</v>
      </c>
      <c r="AR33" t="s">
        <v>89</v>
      </c>
      <c r="AS33" t="s">
        <v>26</v>
      </c>
      <c r="AT33">
        <v>1</v>
      </c>
      <c r="AU33">
        <v>0</v>
      </c>
      <c r="AV33">
        <f t="shared" si="16"/>
        <v>17.146666666666665</v>
      </c>
      <c r="AW33">
        <f t="shared" si="17"/>
        <v>6.41</v>
      </c>
      <c r="AX33">
        <f t="shared" si="18"/>
        <v>7.370000000000001</v>
      </c>
      <c r="AY33">
        <f t="shared" si="19"/>
        <v>0</v>
      </c>
      <c r="AZ33">
        <f t="shared" si="20"/>
        <v>1.6666666666666667</v>
      </c>
    </row>
    <row r="34" spans="23:52" x14ac:dyDescent="0.25">
      <c r="W34" t="s">
        <v>88</v>
      </c>
      <c r="X34" t="s">
        <v>26</v>
      </c>
      <c r="Y34">
        <v>0</v>
      </c>
      <c r="Z34">
        <f t="shared" ref="Z34:Z49" si="21">O2</f>
        <v>10.67</v>
      </c>
      <c r="AA34">
        <f>AVERAGE(P2:R2)</f>
        <v>9.3699999999999992</v>
      </c>
      <c r="AB34">
        <f t="shared" ref="AB34:AB49" si="22">AVERAGE(S2:U2)</f>
        <v>23.926666666666666</v>
      </c>
      <c r="AC34">
        <f t="shared" ref="AC34:AC49" si="23">AVERAGE(V2:X2)</f>
        <v>50.74</v>
      </c>
      <c r="AD34">
        <f t="shared" ref="AD34:AD49" si="24">AVERAGE(Y2:AA2)</f>
        <v>12.076666666666666</v>
      </c>
      <c r="AE34">
        <f t="shared" ref="AE34:AE49" si="25">AVERAGE(AB2:AD2)</f>
        <v>48.596666666666671</v>
      </c>
      <c r="AR34" t="s">
        <v>90</v>
      </c>
      <c r="AS34" t="s">
        <v>26</v>
      </c>
      <c r="AT34">
        <v>1</v>
      </c>
      <c r="AU34">
        <v>4.26</v>
      </c>
      <c r="AV34">
        <f t="shared" si="16"/>
        <v>35.483333333333334</v>
      </c>
      <c r="AW34">
        <f t="shared" si="17"/>
        <v>33.373333333333335</v>
      </c>
      <c r="AX34">
        <f t="shared" si="18"/>
        <v>2.3333333333333335</v>
      </c>
      <c r="AY34">
        <f t="shared" si="19"/>
        <v>10.073333333333332</v>
      </c>
      <c r="AZ34">
        <f t="shared" si="20"/>
        <v>5.5533333333333337</v>
      </c>
    </row>
    <row r="35" spans="23:52" x14ac:dyDescent="0.25">
      <c r="W35" t="s">
        <v>91</v>
      </c>
      <c r="X35" t="s">
        <v>26</v>
      </c>
      <c r="Y35">
        <v>0</v>
      </c>
      <c r="Z35">
        <f t="shared" si="21"/>
        <v>19.940000000000001</v>
      </c>
      <c r="AA35">
        <f t="shared" ref="AA35:AA49" si="26">AVERAGE(P3:R3)</f>
        <v>62.55333333333332</v>
      </c>
      <c r="AB35">
        <f t="shared" si="22"/>
        <v>41.22</v>
      </c>
      <c r="AC35">
        <f t="shared" si="23"/>
        <v>18.666666666666668</v>
      </c>
      <c r="AD35">
        <f t="shared" si="24"/>
        <v>4.1100000000000003</v>
      </c>
      <c r="AE35">
        <f t="shared" si="25"/>
        <v>27.63</v>
      </c>
      <c r="AR35" t="s">
        <v>97</v>
      </c>
      <c r="AS35" t="s">
        <v>26</v>
      </c>
      <c r="AT35">
        <v>1</v>
      </c>
      <c r="AU35">
        <v>6.19</v>
      </c>
      <c r="AV35">
        <f t="shared" si="16"/>
        <v>37.556666666666665</v>
      </c>
      <c r="AW35">
        <f t="shared" si="17"/>
        <v>12.666666666666666</v>
      </c>
      <c r="AX35">
        <f t="shared" si="18"/>
        <v>7.666666666666667</v>
      </c>
      <c r="AY35">
        <f t="shared" si="19"/>
        <v>18.963333333333335</v>
      </c>
      <c r="AZ35">
        <f t="shared" si="20"/>
        <v>14.406666666666666</v>
      </c>
    </row>
    <row r="36" spans="23:52" x14ac:dyDescent="0.25">
      <c r="W36" t="s">
        <v>96</v>
      </c>
      <c r="X36" t="s">
        <v>26</v>
      </c>
      <c r="Y36">
        <v>0</v>
      </c>
      <c r="Z36">
        <f t="shared" si="21"/>
        <v>10.94</v>
      </c>
      <c r="AA36">
        <f t="shared" si="26"/>
        <v>3.3333333333333335</v>
      </c>
      <c r="AB36">
        <f t="shared" si="22"/>
        <v>11.036666666666667</v>
      </c>
      <c r="AC36">
        <f t="shared" si="23"/>
        <v>8.1466666666666665</v>
      </c>
      <c r="AD36">
        <f t="shared" si="24"/>
        <v>5.9266666666666667</v>
      </c>
      <c r="AE36">
        <f t="shared" si="25"/>
        <v>2.813333333333333</v>
      </c>
      <c r="AR36" t="s">
        <v>98</v>
      </c>
      <c r="AS36" t="s">
        <v>26</v>
      </c>
      <c r="AT36">
        <v>1</v>
      </c>
      <c r="AU36">
        <v>17.329999999999998</v>
      </c>
      <c r="AV36">
        <f t="shared" si="16"/>
        <v>61.589999999999996</v>
      </c>
      <c r="AW36">
        <f t="shared" si="17"/>
        <v>44.669999999999995</v>
      </c>
      <c r="AX36">
        <f t="shared" si="18"/>
        <v>10.816666666666668</v>
      </c>
      <c r="AY36">
        <f t="shared" si="19"/>
        <v>21.52</v>
      </c>
      <c r="AZ36">
        <f t="shared" si="20"/>
        <v>19.333333333333332</v>
      </c>
    </row>
    <row r="37" spans="23:52" x14ac:dyDescent="0.25">
      <c r="W37" t="s">
        <v>99</v>
      </c>
      <c r="X37" t="s">
        <v>26</v>
      </c>
      <c r="Y37">
        <v>0</v>
      </c>
      <c r="Z37">
        <f t="shared" si="21"/>
        <v>19.260000000000002</v>
      </c>
      <c r="AA37">
        <f t="shared" si="26"/>
        <v>70.073333333333323</v>
      </c>
      <c r="AB37">
        <f t="shared" si="22"/>
        <v>28.443333333333332</v>
      </c>
      <c r="AC37">
        <f t="shared" si="23"/>
        <v>10.036666666666667</v>
      </c>
      <c r="AD37">
        <f t="shared" si="24"/>
        <v>8.1466666666666665</v>
      </c>
      <c r="AE37">
        <f t="shared" si="25"/>
        <v>24.406666666666666</v>
      </c>
      <c r="AR37" t="s">
        <v>93</v>
      </c>
      <c r="AS37" t="s">
        <v>25</v>
      </c>
      <c r="AT37">
        <v>1</v>
      </c>
      <c r="AU37">
        <v>29.22</v>
      </c>
      <c r="AV37">
        <f t="shared" si="16"/>
        <v>48.113333333333337</v>
      </c>
      <c r="AW37">
        <f t="shared" si="17"/>
        <v>47.446666666666665</v>
      </c>
      <c r="AX37">
        <f t="shared" si="18"/>
        <v>42.036666666666669</v>
      </c>
      <c r="AY37">
        <f t="shared" si="19"/>
        <v>23.26</v>
      </c>
      <c r="AZ37">
        <f t="shared" si="20"/>
        <v>30.26</v>
      </c>
    </row>
    <row r="38" spans="23:52" x14ac:dyDescent="0.25">
      <c r="W38" t="s">
        <v>92</v>
      </c>
      <c r="X38" t="s">
        <v>25</v>
      </c>
      <c r="Y38">
        <v>0</v>
      </c>
      <c r="Z38">
        <f t="shared" si="21"/>
        <v>37.15</v>
      </c>
      <c r="AA38">
        <f t="shared" si="26"/>
        <v>71.626666666666665</v>
      </c>
      <c r="AB38">
        <f t="shared" si="22"/>
        <v>57.146666666666668</v>
      </c>
      <c r="AC38">
        <f t="shared" si="23"/>
        <v>30.11</v>
      </c>
      <c r="AD38">
        <f t="shared" si="24"/>
        <v>64.223333333333343</v>
      </c>
      <c r="AE38">
        <f t="shared" si="25"/>
        <v>29.26</v>
      </c>
      <c r="AR38" t="s">
        <v>94</v>
      </c>
      <c r="AS38" t="s">
        <v>25</v>
      </c>
      <c r="AT38">
        <v>1</v>
      </c>
      <c r="AU38">
        <v>22.2</v>
      </c>
      <c r="AV38">
        <f t="shared" si="16"/>
        <v>64.63</v>
      </c>
      <c r="AW38">
        <f t="shared" si="17"/>
        <v>35.703333333333333</v>
      </c>
      <c r="AX38">
        <f t="shared" si="18"/>
        <v>27.11</v>
      </c>
      <c r="AY38">
        <f t="shared" si="19"/>
        <v>22.703333333333333</v>
      </c>
      <c r="AZ38">
        <f t="shared" si="20"/>
        <v>16.113333333333333</v>
      </c>
    </row>
    <row r="39" spans="23:52" x14ac:dyDescent="0.25">
      <c r="W39" t="s">
        <v>95</v>
      </c>
      <c r="X39" t="s">
        <v>25</v>
      </c>
      <c r="Y39">
        <v>0</v>
      </c>
      <c r="Z39">
        <f t="shared" si="21"/>
        <v>15.13</v>
      </c>
      <c r="AA39">
        <f t="shared" si="26"/>
        <v>63.373333333333335</v>
      </c>
      <c r="AB39">
        <f t="shared" si="22"/>
        <v>43.70333333333334</v>
      </c>
      <c r="AC39">
        <f t="shared" si="23"/>
        <v>25.813333333333333</v>
      </c>
      <c r="AD39">
        <f t="shared" si="24"/>
        <v>18.593333333333334</v>
      </c>
      <c r="AE39">
        <f t="shared" si="25"/>
        <v>8.5166666666666675</v>
      </c>
      <c r="AR39" t="s">
        <v>101</v>
      </c>
      <c r="AS39" t="s">
        <v>25</v>
      </c>
      <c r="AT39">
        <v>1</v>
      </c>
      <c r="AU39">
        <v>32.44</v>
      </c>
      <c r="AV39">
        <f t="shared" si="16"/>
        <v>88.223333333333343</v>
      </c>
      <c r="AW39">
        <f t="shared" si="17"/>
        <v>41.443333333333335</v>
      </c>
      <c r="AX39">
        <f t="shared" si="18"/>
        <v>31.853333333333335</v>
      </c>
      <c r="AY39">
        <f t="shared" si="19"/>
        <v>42.78</v>
      </c>
      <c r="AZ39">
        <f t="shared" si="20"/>
        <v>24.853333333333335</v>
      </c>
    </row>
    <row r="40" spans="23:52" x14ac:dyDescent="0.25">
      <c r="W40" t="s">
        <v>100</v>
      </c>
      <c r="X40" t="s">
        <v>25</v>
      </c>
      <c r="Y40">
        <v>0</v>
      </c>
      <c r="Z40">
        <f t="shared" si="21"/>
        <v>18.57</v>
      </c>
      <c r="AA40">
        <f t="shared" si="26"/>
        <v>39.333333333333336</v>
      </c>
      <c r="AB40">
        <f t="shared" si="22"/>
        <v>37.74</v>
      </c>
      <c r="AC40">
        <f t="shared" si="23"/>
        <v>23.146666666666665</v>
      </c>
      <c r="AD40">
        <f t="shared" si="24"/>
        <v>19.926666666666666</v>
      </c>
      <c r="AE40">
        <f t="shared" si="25"/>
        <v>10.853333333333333</v>
      </c>
      <c r="AR40" t="s">
        <v>102</v>
      </c>
      <c r="AS40" t="s">
        <v>25</v>
      </c>
      <c r="AT40">
        <v>1</v>
      </c>
      <c r="AU40">
        <v>56.37</v>
      </c>
      <c r="AV40">
        <f t="shared" si="16"/>
        <v>75.516666666666666</v>
      </c>
      <c r="AW40">
        <f t="shared" si="17"/>
        <v>83.11</v>
      </c>
      <c r="AX40">
        <f t="shared" si="18"/>
        <v>67.036666666666676</v>
      </c>
      <c r="AY40">
        <f t="shared" si="19"/>
        <v>53.78</v>
      </c>
      <c r="AZ40">
        <f t="shared" si="20"/>
        <v>80.150000000000006</v>
      </c>
    </row>
    <row r="41" spans="23:52" x14ac:dyDescent="0.25">
      <c r="W41" t="s">
        <v>103</v>
      </c>
      <c r="X41" t="s">
        <v>25</v>
      </c>
      <c r="Y41">
        <v>0</v>
      </c>
      <c r="Z41">
        <f t="shared" si="21"/>
        <v>21.17</v>
      </c>
      <c r="AA41">
        <f t="shared" si="26"/>
        <v>65.88666666666667</v>
      </c>
      <c r="AB41">
        <f t="shared" si="22"/>
        <v>59.333333333333336</v>
      </c>
      <c r="AC41">
        <f t="shared" si="23"/>
        <v>51.483333333333327</v>
      </c>
      <c r="AD41">
        <f t="shared" si="24"/>
        <v>23.52</v>
      </c>
      <c r="AE41">
        <f t="shared" si="25"/>
        <v>26.553333333333331</v>
      </c>
    </row>
    <row r="42" spans="23:52" x14ac:dyDescent="0.25">
      <c r="W42" t="s">
        <v>89</v>
      </c>
      <c r="X42" t="s">
        <v>26</v>
      </c>
      <c r="Y42">
        <v>1</v>
      </c>
      <c r="Z42">
        <f t="shared" si="21"/>
        <v>0.69</v>
      </c>
      <c r="AA42">
        <f t="shared" si="26"/>
        <v>7.37</v>
      </c>
      <c r="AB42">
        <f t="shared" si="22"/>
        <v>21.63</v>
      </c>
      <c r="AC42">
        <f t="shared" si="23"/>
        <v>13.483333333333334</v>
      </c>
      <c r="AD42">
        <f t="shared" si="24"/>
        <v>7.4066666666666663</v>
      </c>
      <c r="AE42">
        <f t="shared" si="25"/>
        <v>16.63</v>
      </c>
      <c r="AT42" t="s">
        <v>104</v>
      </c>
      <c r="AU42">
        <f>AVERAGE(AU25:AU32)</f>
        <v>14.6875</v>
      </c>
      <c r="AV42">
        <f t="shared" ref="AV42:AZ42" si="27">AVERAGE(AV25:AV32)</f>
        <v>41.596666666666664</v>
      </c>
      <c r="AW42">
        <f t="shared" si="27"/>
        <v>24.652083333333334</v>
      </c>
      <c r="AX42">
        <f t="shared" si="27"/>
        <v>18.245833333333334</v>
      </c>
      <c r="AY42">
        <f t="shared" si="27"/>
        <v>18.138333333333335</v>
      </c>
      <c r="AZ42">
        <f t="shared" si="27"/>
        <v>27.547083333333333</v>
      </c>
    </row>
    <row r="43" spans="23:52" x14ac:dyDescent="0.25">
      <c r="W43" t="s">
        <v>90</v>
      </c>
      <c r="X43" t="s">
        <v>26</v>
      </c>
      <c r="Y43">
        <v>1</v>
      </c>
      <c r="Z43">
        <f t="shared" si="21"/>
        <v>11.98</v>
      </c>
      <c r="AA43">
        <f t="shared" si="26"/>
        <v>45.483333333333327</v>
      </c>
      <c r="AB43">
        <f t="shared" si="22"/>
        <v>33.776666666666664</v>
      </c>
      <c r="AC43">
        <f t="shared" si="23"/>
        <v>9.89</v>
      </c>
      <c r="AD43">
        <f t="shared" si="24"/>
        <v>21.26</v>
      </c>
      <c r="AE43">
        <f t="shared" si="25"/>
        <v>35.74</v>
      </c>
      <c r="AU43">
        <f>STDEV(AU25:AU32)/SQRT(COUNT(AU25:AU32))</f>
        <v>4.5557447054711675</v>
      </c>
      <c r="AV43">
        <f>STDEV(AV25:AV32)/SQRT(COUNT(AV25:AV32))</f>
        <v>4.7942935656518628</v>
      </c>
      <c r="AW43">
        <f t="shared" ref="AW43:AZ43" si="28">STDEV(AW25:AW32)/SQRT(COUNT(AW25:AW32))</f>
        <v>5.1322832080448721</v>
      </c>
      <c r="AX43">
        <f t="shared" si="28"/>
        <v>5.9494677549727353</v>
      </c>
      <c r="AY43">
        <f t="shared" si="28"/>
        <v>5.3480901130350125</v>
      </c>
      <c r="AZ43">
        <f t="shared" si="28"/>
        <v>8.2651121675307628</v>
      </c>
    </row>
    <row r="44" spans="23:52" x14ac:dyDescent="0.25">
      <c r="W44" t="s">
        <v>97</v>
      </c>
      <c r="X44" t="s">
        <v>26</v>
      </c>
      <c r="Y44">
        <v>1</v>
      </c>
      <c r="Z44">
        <f t="shared" si="21"/>
        <v>6.76</v>
      </c>
      <c r="AA44">
        <f t="shared" si="26"/>
        <v>31.406666666666666</v>
      </c>
      <c r="AB44">
        <f t="shared" si="22"/>
        <v>27.37</v>
      </c>
      <c r="AC44">
        <f t="shared" si="23"/>
        <v>26.22</v>
      </c>
      <c r="AD44">
        <f t="shared" si="24"/>
        <v>24.626666666666665</v>
      </c>
      <c r="AE44">
        <f t="shared" si="25"/>
        <v>29.52</v>
      </c>
      <c r="AT44" t="s">
        <v>87</v>
      </c>
      <c r="AU44">
        <f>AVERAGE(AU33:AU40)</f>
        <v>21.001249999999999</v>
      </c>
      <c r="AV44">
        <f t="shared" ref="AV44:AZ44" si="29">AVERAGE(AV33:AV40)</f>
        <v>53.532499999999999</v>
      </c>
      <c r="AW44">
        <f t="shared" si="29"/>
        <v>38.102916666666665</v>
      </c>
      <c r="AX44">
        <f t="shared" si="29"/>
        <v>24.52791666666667</v>
      </c>
      <c r="AY44">
        <f t="shared" si="29"/>
        <v>24.135000000000002</v>
      </c>
      <c r="AZ44">
        <f t="shared" si="29"/>
        <v>24.042083333333334</v>
      </c>
    </row>
    <row r="45" spans="23:52" x14ac:dyDescent="0.25">
      <c r="W45" t="s">
        <v>98</v>
      </c>
      <c r="X45" t="s">
        <v>26</v>
      </c>
      <c r="Y45">
        <v>1</v>
      </c>
      <c r="Z45">
        <f t="shared" si="21"/>
        <v>7.96</v>
      </c>
      <c r="AA45">
        <f t="shared" si="26"/>
        <v>58.373333333333335</v>
      </c>
      <c r="AB45">
        <f t="shared" si="22"/>
        <v>46.52</v>
      </c>
      <c r="AC45">
        <f t="shared" si="23"/>
        <v>18.483333333333334</v>
      </c>
      <c r="AD45">
        <f t="shared" si="24"/>
        <v>15.926666666666668</v>
      </c>
      <c r="AE45">
        <f t="shared" si="25"/>
        <v>24.963333333333335</v>
      </c>
      <c r="AU45">
        <f>STDEV(AU33:AU40)/SQRT(COUNT(AU33:AU40))</f>
        <v>6.5532863722551982</v>
      </c>
      <c r="AV45">
        <f t="shared" ref="AV45:AZ45" si="30">STDEV(AV33:AV40)/SQRT(COUNT(AV33:AV40))</f>
        <v>8.2474359832386135</v>
      </c>
      <c r="AW45">
        <f t="shared" si="30"/>
        <v>8.2881142530749301</v>
      </c>
      <c r="AX45">
        <f t="shared" si="30"/>
        <v>7.82985677506655</v>
      </c>
      <c r="AY45">
        <f t="shared" si="30"/>
        <v>6.0401785687889333</v>
      </c>
      <c r="AZ45">
        <f t="shared" si="30"/>
        <v>8.6682824257919542</v>
      </c>
    </row>
    <row r="46" spans="23:52" x14ac:dyDescent="0.25">
      <c r="W46" t="s">
        <v>93</v>
      </c>
      <c r="X46" t="s">
        <v>25</v>
      </c>
      <c r="Y46">
        <v>1</v>
      </c>
      <c r="Z46">
        <f t="shared" si="21"/>
        <v>13.06</v>
      </c>
      <c r="AA46">
        <f t="shared" si="26"/>
        <v>47.890000000000008</v>
      </c>
      <c r="AB46">
        <f t="shared" si="22"/>
        <v>24.849999999999998</v>
      </c>
      <c r="AC46">
        <f t="shared" si="23"/>
        <v>35.516666666666666</v>
      </c>
      <c r="AD46">
        <f t="shared" si="24"/>
        <v>20.703333333333333</v>
      </c>
      <c r="AE46">
        <f t="shared" si="25"/>
        <v>17.556666666666668</v>
      </c>
    </row>
    <row r="47" spans="23:52" x14ac:dyDescent="0.25">
      <c r="W47" t="s">
        <v>94</v>
      </c>
      <c r="X47" t="s">
        <v>25</v>
      </c>
      <c r="Y47">
        <v>1</v>
      </c>
      <c r="Z47">
        <f t="shared" si="21"/>
        <v>0.76</v>
      </c>
      <c r="AA47">
        <f t="shared" si="26"/>
        <v>67.593333333333334</v>
      </c>
      <c r="AB47">
        <f t="shared" si="22"/>
        <v>43.776666666666664</v>
      </c>
      <c r="AC47">
        <f t="shared" si="23"/>
        <v>52.183333333333337</v>
      </c>
      <c r="AD47">
        <f t="shared" si="24"/>
        <v>13.336666666666668</v>
      </c>
      <c r="AE47">
        <f t="shared" si="25"/>
        <v>11.446666666666665</v>
      </c>
    </row>
    <row r="48" spans="23:52" x14ac:dyDescent="0.25">
      <c r="W48" t="s">
        <v>101</v>
      </c>
      <c r="X48" t="s">
        <v>25</v>
      </c>
      <c r="Y48">
        <v>1</v>
      </c>
      <c r="Z48">
        <f t="shared" si="21"/>
        <v>17.59</v>
      </c>
      <c r="AA48">
        <f t="shared" si="26"/>
        <v>56.483333333333327</v>
      </c>
      <c r="AB48">
        <f t="shared" si="22"/>
        <v>58.890000000000008</v>
      </c>
      <c r="AC48">
        <f t="shared" si="23"/>
        <v>21.63</v>
      </c>
      <c r="AD48">
        <f t="shared" si="24"/>
        <v>45.593333333333334</v>
      </c>
      <c r="AE48">
        <f t="shared" si="25"/>
        <v>36.410000000000004</v>
      </c>
    </row>
    <row r="49" spans="23:31" x14ac:dyDescent="0.25">
      <c r="W49" t="s">
        <v>102</v>
      </c>
      <c r="X49" t="s">
        <v>25</v>
      </c>
      <c r="Y49">
        <v>1</v>
      </c>
      <c r="Z49">
        <f t="shared" si="21"/>
        <v>50.24</v>
      </c>
      <c r="AA49">
        <f t="shared" si="26"/>
        <v>65.333333333333329</v>
      </c>
      <c r="AB49">
        <f t="shared" si="22"/>
        <v>64.40666666666668</v>
      </c>
      <c r="AC49">
        <f t="shared" si="23"/>
        <v>57.923333333333325</v>
      </c>
      <c r="AD49">
        <f t="shared" si="24"/>
        <v>63.966666666666669</v>
      </c>
      <c r="AE49">
        <f t="shared" si="25"/>
        <v>64.073333333333338</v>
      </c>
    </row>
    <row r="51" spans="23:31" x14ac:dyDescent="0.25">
      <c r="Y51" t="s">
        <v>104</v>
      </c>
      <c r="Z51">
        <f>AVERAGE(Z34:Z41)</f>
        <v>19.103749999999998</v>
      </c>
      <c r="AA51">
        <f t="shared" ref="AA51:AE51" si="31">AVERAGE(AA34:AA41)</f>
        <v>48.193749999999994</v>
      </c>
      <c r="AB51">
        <f t="shared" si="31"/>
        <v>37.818750000000001</v>
      </c>
      <c r="AC51">
        <f t="shared" si="31"/>
        <v>27.267916666666665</v>
      </c>
      <c r="AD51">
        <f t="shared" si="31"/>
        <v>19.565416666666671</v>
      </c>
      <c r="AE51">
        <f t="shared" si="31"/>
        <v>22.328750000000003</v>
      </c>
    </row>
    <row r="52" spans="23:31" x14ac:dyDescent="0.25">
      <c r="Z52">
        <f>STDEV(Z34:Z41)/SQRT(COUNT(Z34:Z41))</f>
        <v>2.9414245440286764</v>
      </c>
      <c r="AA52">
        <f>STDEV(AA34:AA41)/SQRT(COUNT(AA34:AA41))</f>
        <v>9.7977056035709715</v>
      </c>
      <c r="AB52">
        <f t="shared" ref="AB52:AE52" si="32">STDEV(AB34:AB41)/SQRT(COUNT(AB34:AB41))</f>
        <v>5.795344633379699</v>
      </c>
      <c r="AC52">
        <f t="shared" si="32"/>
        <v>5.8263912071717208</v>
      </c>
      <c r="AD52">
        <f t="shared" si="32"/>
        <v>6.8431382889625336</v>
      </c>
      <c r="AE52">
        <f t="shared" si="32"/>
        <v>5.1610216449500435</v>
      </c>
    </row>
    <row r="53" spans="23:31" x14ac:dyDescent="0.25">
      <c r="Y53" t="s">
        <v>87</v>
      </c>
      <c r="Z53">
        <f>AVERAGE(Z42:Z49)</f>
        <v>13.629999999999999</v>
      </c>
      <c r="AA53">
        <f t="shared" ref="AA53:AE53" si="33">AVERAGE(AA42:AA49)</f>
        <v>47.491666666666667</v>
      </c>
      <c r="AB53">
        <f t="shared" si="33"/>
        <v>40.152500000000003</v>
      </c>
      <c r="AC53">
        <f t="shared" si="33"/>
        <v>29.416249999999998</v>
      </c>
      <c r="AD53">
        <f t="shared" si="33"/>
        <v>26.602500000000003</v>
      </c>
      <c r="AE53">
        <f t="shared" si="33"/>
        <v>29.542500000000004</v>
      </c>
    </row>
    <row r="54" spans="23:31" x14ac:dyDescent="0.25">
      <c r="Z54">
        <f>STDEV(Z42:Z49)/SQRT(COUNT(Z42:Z49))</f>
        <v>5.6243212288874727</v>
      </c>
      <c r="AA54">
        <f t="shared" ref="AA54:AE54" si="34">STDEV(AA42:AA49)/SQRT(COUNT(AA42:AA49))</f>
        <v>7.0639050365275464</v>
      </c>
      <c r="AB54">
        <f t="shared" si="34"/>
        <v>5.6288974064113813</v>
      </c>
      <c r="AC54">
        <f t="shared" si="34"/>
        <v>6.2588674376585516</v>
      </c>
      <c r="AD54">
        <f t="shared" si="34"/>
        <v>6.6579904479922103</v>
      </c>
      <c r="AE54">
        <f t="shared" si="34"/>
        <v>5.8809184896362918</v>
      </c>
    </row>
    <row r="56" spans="23:31" x14ac:dyDescent="0.25">
      <c r="Y56" t="s">
        <v>130</v>
      </c>
      <c r="Z56">
        <f>AVERAGE(Z34:Z49)</f>
        <v>16.366874999999997</v>
      </c>
      <c r="AA56">
        <f t="shared" ref="AA56:AE56" si="35">AVERAGE(AA34:AA49)</f>
        <v>47.842708333333334</v>
      </c>
      <c r="AB56">
        <f t="shared" si="35"/>
        <v>38.985624999999999</v>
      </c>
      <c r="AC56">
        <f t="shared" si="35"/>
        <v>28.342083333333335</v>
      </c>
      <c r="AD56">
        <f t="shared" si="35"/>
        <v>23.083958333333335</v>
      </c>
      <c r="AE56">
        <f t="shared" si="35"/>
        <v>25.935625000000002</v>
      </c>
    </row>
    <row r="57" spans="23:31" x14ac:dyDescent="0.25">
      <c r="Z57">
        <f>STDEV(Z34:Z49)/SQRT(COUNT(Z34:Z49))</f>
        <v>3.146298052043333</v>
      </c>
      <c r="AA57">
        <f t="shared" ref="AA57:AE57" si="36">STDEV(AA34:AA49)/SQRT(COUNT(AA34:AA49))</f>
        <v>5.8352463150488898</v>
      </c>
      <c r="AB57">
        <f t="shared" si="36"/>
        <v>3.9141484069636578</v>
      </c>
      <c r="AC57">
        <f t="shared" si="36"/>
        <v>4.1398448471888747</v>
      </c>
      <c r="AD57">
        <f t="shared" si="36"/>
        <v>4.7005741495129554</v>
      </c>
      <c r="AE57">
        <f t="shared" si="36"/>
        <v>3.8925934861005471</v>
      </c>
    </row>
  </sheetData>
  <sortState xmlns:xlrd2="http://schemas.microsoft.com/office/spreadsheetml/2017/richdata2" ref="A2:I17">
    <sortCondition ref="C2:C17"/>
    <sortCondition descending="1" ref="B2:B17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87111-A412-4C12-85B9-E76D5D9DF4EA}">
  <dimension ref="A1:BF255"/>
  <sheetViews>
    <sheetView topLeftCell="Q1" zoomScale="50" zoomScaleNormal="50" workbookViewId="0">
      <selection activeCell="BF135" sqref="BF135"/>
    </sheetView>
  </sheetViews>
  <sheetFormatPr defaultRowHeight="15" x14ac:dyDescent="0.25"/>
  <cols>
    <col min="1" max="1" width="12.7109375" bestFit="1" customWidth="1"/>
  </cols>
  <sheetData>
    <row r="1" spans="1:58" x14ac:dyDescent="0.25">
      <c r="E1" s="35" t="s">
        <v>132</v>
      </c>
      <c r="F1" s="35"/>
      <c r="G1" s="35"/>
      <c r="H1" s="35"/>
      <c r="I1" s="35"/>
      <c r="J1" s="35"/>
      <c r="K1" s="38" t="s">
        <v>133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9"/>
      <c r="AA1" s="38" t="s">
        <v>134</v>
      </c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8" t="s">
        <v>135</v>
      </c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</row>
    <row r="2" spans="1:58" x14ac:dyDescent="0.25">
      <c r="A2" t="s">
        <v>0</v>
      </c>
      <c r="B2" t="s">
        <v>23</v>
      </c>
      <c r="C2" t="s">
        <v>136</v>
      </c>
      <c r="D2" t="s">
        <v>137</v>
      </c>
      <c r="E2">
        <v>0</v>
      </c>
      <c r="F2">
        <v>1</v>
      </c>
      <c r="G2">
        <v>2</v>
      </c>
      <c r="H2">
        <v>3</v>
      </c>
      <c r="I2">
        <v>4</v>
      </c>
      <c r="J2" s="3">
        <v>5</v>
      </c>
      <c r="K2">
        <v>0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 s="3">
        <v>15</v>
      </c>
      <c r="AA2">
        <v>0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>
        <v>11</v>
      </c>
      <c r="AM2">
        <v>12</v>
      </c>
      <c r="AN2">
        <v>13</v>
      </c>
      <c r="AO2">
        <v>14</v>
      </c>
      <c r="AP2" s="3">
        <v>15</v>
      </c>
      <c r="AQ2" s="2">
        <v>0</v>
      </c>
      <c r="AR2">
        <v>1</v>
      </c>
      <c r="AS2">
        <v>2</v>
      </c>
      <c r="AT2">
        <v>3</v>
      </c>
      <c r="AU2">
        <v>4</v>
      </c>
      <c r="AV2">
        <v>5</v>
      </c>
      <c r="AW2">
        <v>6</v>
      </c>
      <c r="AX2">
        <v>7</v>
      </c>
      <c r="AY2">
        <v>8</v>
      </c>
      <c r="AZ2">
        <v>9</v>
      </c>
      <c r="BA2">
        <v>10</v>
      </c>
      <c r="BB2">
        <v>11</v>
      </c>
      <c r="BC2">
        <v>12</v>
      </c>
      <c r="BD2">
        <v>13</v>
      </c>
      <c r="BE2">
        <v>14</v>
      </c>
      <c r="BF2" s="3">
        <v>15</v>
      </c>
    </row>
    <row r="3" spans="1:58" x14ac:dyDescent="0.25">
      <c r="A3" s="20" t="s">
        <v>138</v>
      </c>
      <c r="B3" s="20" t="s">
        <v>26</v>
      </c>
      <c r="C3" s="20" t="s">
        <v>139</v>
      </c>
      <c r="D3" s="20">
        <v>1</v>
      </c>
      <c r="E3" s="20">
        <v>0</v>
      </c>
      <c r="F3" s="20">
        <v>0</v>
      </c>
      <c r="G3" s="20">
        <v>3.56</v>
      </c>
      <c r="H3" s="20">
        <v>36.33</v>
      </c>
      <c r="I3" s="20">
        <v>45.56</v>
      </c>
      <c r="J3" s="21">
        <v>84.33</v>
      </c>
      <c r="K3" s="20">
        <v>21.5</v>
      </c>
      <c r="L3" s="20">
        <v>85.33</v>
      </c>
      <c r="M3" s="20">
        <v>90.11</v>
      </c>
      <c r="N3" s="20">
        <v>74.67</v>
      </c>
      <c r="O3" s="20">
        <v>76.11</v>
      </c>
      <c r="P3" s="20">
        <v>41.56</v>
      </c>
      <c r="Q3" s="20">
        <v>15.33</v>
      </c>
      <c r="R3" s="20">
        <v>5.33</v>
      </c>
      <c r="S3" s="20">
        <v>35.44</v>
      </c>
      <c r="T3" s="20">
        <v>46.78</v>
      </c>
      <c r="U3" s="20">
        <v>61.56</v>
      </c>
      <c r="V3" s="20">
        <v>37.78</v>
      </c>
      <c r="W3" s="20">
        <v>65.33</v>
      </c>
      <c r="X3" s="20">
        <v>33.67</v>
      </c>
      <c r="Y3" s="20">
        <v>59.67</v>
      </c>
      <c r="Z3" s="21">
        <v>10</v>
      </c>
      <c r="AA3" s="20">
        <v>13.98</v>
      </c>
      <c r="AB3" s="20">
        <v>78.11</v>
      </c>
      <c r="AC3" s="20">
        <v>42.56</v>
      </c>
      <c r="AD3" s="20">
        <v>35.11</v>
      </c>
      <c r="AE3" s="20">
        <v>63.44</v>
      </c>
      <c r="AF3" s="20">
        <v>47.67</v>
      </c>
      <c r="AG3" s="20">
        <v>12.44</v>
      </c>
      <c r="AH3" s="20">
        <v>11.11</v>
      </c>
      <c r="AI3" s="20">
        <v>52.44</v>
      </c>
      <c r="AJ3" s="20">
        <v>6.67</v>
      </c>
      <c r="AK3" s="20">
        <v>18.329999999999998</v>
      </c>
      <c r="AL3" s="20">
        <v>32.22</v>
      </c>
      <c r="AM3" s="20">
        <v>27.11</v>
      </c>
      <c r="AN3" s="20">
        <v>20.440000000000001</v>
      </c>
      <c r="AO3" s="20">
        <v>22.33</v>
      </c>
      <c r="AP3" s="21">
        <v>18.559999999999999</v>
      </c>
      <c r="AQ3" s="20">
        <v>4.26</v>
      </c>
      <c r="AR3" s="20">
        <v>39.22</v>
      </c>
      <c r="AS3" s="20">
        <v>33.56</v>
      </c>
      <c r="AT3" s="20">
        <v>49.67</v>
      </c>
      <c r="AU3" s="20">
        <v>25.67</v>
      </c>
      <c r="AV3" s="20">
        <v>26.11</v>
      </c>
      <c r="AW3" s="20">
        <v>3.33</v>
      </c>
      <c r="AX3" s="20">
        <v>29.11</v>
      </c>
      <c r="AY3" s="20">
        <v>8.2200000000000006</v>
      </c>
      <c r="AZ3" s="20">
        <v>30.33</v>
      </c>
      <c r="BA3" s="20">
        <v>0</v>
      </c>
      <c r="BB3" s="20">
        <v>28.56</v>
      </c>
      <c r="BC3" s="20">
        <v>20.89</v>
      </c>
      <c r="BD3" s="20">
        <v>17.78</v>
      </c>
      <c r="BE3" s="20">
        <v>7.78</v>
      </c>
      <c r="BF3" s="21">
        <v>31.67</v>
      </c>
    </row>
    <row r="4" spans="1:58" x14ac:dyDescent="0.25">
      <c r="A4" s="20" t="s">
        <v>140</v>
      </c>
      <c r="B4" s="20" t="s">
        <v>25</v>
      </c>
      <c r="C4" s="20" t="s">
        <v>139</v>
      </c>
      <c r="D4" s="20">
        <v>1</v>
      </c>
      <c r="E4" s="20">
        <v>0</v>
      </c>
      <c r="F4" s="20">
        <v>0</v>
      </c>
      <c r="G4" s="20">
        <v>0</v>
      </c>
      <c r="H4" s="20">
        <v>4.33</v>
      </c>
      <c r="I4" s="20">
        <v>51.33</v>
      </c>
      <c r="J4" s="21">
        <v>75.11</v>
      </c>
      <c r="K4" s="20">
        <v>9.83</v>
      </c>
      <c r="L4" s="20">
        <v>61.89</v>
      </c>
      <c r="M4" s="20">
        <v>69.78</v>
      </c>
      <c r="N4" s="20">
        <v>77.44</v>
      </c>
      <c r="O4" s="20">
        <v>13.33</v>
      </c>
      <c r="P4" s="20">
        <v>26.67</v>
      </c>
      <c r="Q4" s="20">
        <v>45.22</v>
      </c>
      <c r="R4" s="20">
        <v>36</v>
      </c>
      <c r="S4" s="20">
        <v>13</v>
      </c>
      <c r="T4" s="20">
        <v>42.22</v>
      </c>
      <c r="U4" s="20">
        <v>49.89</v>
      </c>
      <c r="V4" s="20">
        <v>21.78</v>
      </c>
      <c r="W4" s="20">
        <v>15.11</v>
      </c>
      <c r="X4" s="20">
        <v>24.89</v>
      </c>
      <c r="Y4" s="20">
        <v>15.89</v>
      </c>
      <c r="Z4" s="21">
        <v>51</v>
      </c>
      <c r="AA4" s="20">
        <v>26.19</v>
      </c>
      <c r="AB4" s="20">
        <v>76.56</v>
      </c>
      <c r="AC4" s="20">
        <v>57</v>
      </c>
      <c r="AD4" s="20">
        <v>47.22</v>
      </c>
      <c r="AE4" s="20">
        <v>12.56</v>
      </c>
      <c r="AF4" s="20">
        <v>39.11</v>
      </c>
      <c r="AG4" s="20">
        <v>50.78</v>
      </c>
      <c r="AH4" s="20">
        <v>5.67</v>
      </c>
      <c r="AI4" s="20">
        <v>18.78</v>
      </c>
      <c r="AJ4" s="20">
        <v>33.89</v>
      </c>
      <c r="AK4" s="20">
        <v>5.44</v>
      </c>
      <c r="AL4" s="20">
        <v>29.78</v>
      </c>
      <c r="AM4" s="20">
        <v>4.4400000000000004</v>
      </c>
      <c r="AN4" s="20">
        <v>19.11</v>
      </c>
      <c r="AO4" s="20">
        <v>30</v>
      </c>
      <c r="AP4" s="21">
        <v>33.11</v>
      </c>
      <c r="AQ4" s="20">
        <v>9.5</v>
      </c>
      <c r="AR4" s="20">
        <v>68</v>
      </c>
      <c r="AS4" s="20">
        <v>60.67</v>
      </c>
      <c r="AT4" s="20">
        <v>23.89</v>
      </c>
      <c r="AU4" s="20">
        <v>58</v>
      </c>
      <c r="AV4" s="20">
        <v>10.89</v>
      </c>
      <c r="AW4" s="20">
        <v>78.22</v>
      </c>
      <c r="AX4" s="20">
        <v>14.44</v>
      </c>
      <c r="AY4" s="20">
        <v>8.44</v>
      </c>
      <c r="AZ4" s="20">
        <v>29.33</v>
      </c>
      <c r="BA4" s="20">
        <v>23.56</v>
      </c>
      <c r="BB4" s="20">
        <v>0</v>
      </c>
      <c r="BC4" s="20">
        <v>0</v>
      </c>
      <c r="BD4" s="20">
        <v>19.329999999999998</v>
      </c>
      <c r="BE4" s="20">
        <v>0</v>
      </c>
      <c r="BF4" s="21">
        <v>3.78</v>
      </c>
    </row>
    <row r="5" spans="1:58" x14ac:dyDescent="0.25">
      <c r="A5" s="20" t="s">
        <v>141</v>
      </c>
      <c r="B5" s="20" t="s">
        <v>26</v>
      </c>
      <c r="C5" s="20" t="s">
        <v>139</v>
      </c>
      <c r="D5" s="20">
        <v>1</v>
      </c>
      <c r="E5" s="20">
        <v>0</v>
      </c>
      <c r="F5" s="20">
        <v>0</v>
      </c>
      <c r="G5" s="20">
        <v>0</v>
      </c>
      <c r="H5" s="20">
        <v>51.78</v>
      </c>
      <c r="I5" s="20">
        <v>90.11</v>
      </c>
      <c r="J5" s="21">
        <v>82.89</v>
      </c>
      <c r="K5" s="20">
        <v>25.91</v>
      </c>
      <c r="L5" s="20">
        <v>84.56</v>
      </c>
      <c r="M5" s="20">
        <v>68.67</v>
      </c>
      <c r="N5" s="20">
        <v>66.78</v>
      </c>
      <c r="O5" s="20">
        <v>76.78</v>
      </c>
      <c r="P5" s="20">
        <v>61.33</v>
      </c>
      <c r="Q5" s="20">
        <v>71.89</v>
      </c>
      <c r="R5" s="20">
        <v>28.44</v>
      </c>
      <c r="S5" s="20">
        <v>52.33</v>
      </c>
      <c r="T5" s="20">
        <v>62.89</v>
      </c>
      <c r="U5" s="20">
        <v>58.89</v>
      </c>
      <c r="V5" s="20">
        <v>31.11</v>
      </c>
      <c r="W5" s="20">
        <v>7.56</v>
      </c>
      <c r="X5" s="20">
        <v>35.56</v>
      </c>
      <c r="Y5" s="20">
        <v>26</v>
      </c>
      <c r="Z5" s="21">
        <v>16.329999999999998</v>
      </c>
      <c r="AA5" s="20">
        <v>16.7</v>
      </c>
      <c r="AB5" s="20">
        <v>84.89</v>
      </c>
      <c r="AC5" s="20">
        <v>90</v>
      </c>
      <c r="AD5" s="20">
        <v>75.89</v>
      </c>
      <c r="AE5" s="20">
        <v>37.33</v>
      </c>
      <c r="AF5" s="20">
        <v>29.33</v>
      </c>
      <c r="AG5" s="20">
        <v>44.78</v>
      </c>
      <c r="AH5" s="20">
        <v>20.56</v>
      </c>
      <c r="AI5" s="20">
        <v>16.78</v>
      </c>
      <c r="AJ5" s="20">
        <v>22.67</v>
      </c>
      <c r="AK5" s="20">
        <v>39.33</v>
      </c>
      <c r="AL5" s="20">
        <v>23.11</v>
      </c>
      <c r="AM5" s="20">
        <v>23.11</v>
      </c>
      <c r="AN5" s="20">
        <v>12.22</v>
      </c>
      <c r="AO5" s="20">
        <v>13.56</v>
      </c>
      <c r="AP5" s="21">
        <v>5</v>
      </c>
      <c r="AQ5" s="20">
        <v>10.43</v>
      </c>
      <c r="AR5" s="20">
        <v>97.56</v>
      </c>
      <c r="AS5" s="20">
        <v>48.44</v>
      </c>
      <c r="AT5" s="20">
        <v>54.44</v>
      </c>
      <c r="AU5" s="20">
        <v>38.89</v>
      </c>
      <c r="AV5" s="20">
        <v>12.11</v>
      </c>
      <c r="AW5" s="20">
        <v>13.11</v>
      </c>
      <c r="AX5" s="20">
        <v>3.33</v>
      </c>
      <c r="AY5" s="20">
        <v>10.220000000000001</v>
      </c>
      <c r="AZ5" s="20">
        <v>9.56</v>
      </c>
      <c r="BA5" s="20">
        <v>31.11</v>
      </c>
      <c r="BB5" s="20">
        <v>32.67</v>
      </c>
      <c r="BC5" s="20">
        <v>6.89</v>
      </c>
      <c r="BD5" s="20">
        <v>11.44</v>
      </c>
      <c r="BE5" s="20">
        <v>23</v>
      </c>
      <c r="BF5" s="21">
        <v>4</v>
      </c>
    </row>
    <row r="6" spans="1:58" x14ac:dyDescent="0.25">
      <c r="A6" s="20" t="s">
        <v>142</v>
      </c>
      <c r="B6" s="20" t="s">
        <v>25</v>
      </c>
      <c r="C6" s="20" t="s">
        <v>139</v>
      </c>
      <c r="D6" s="20">
        <v>1</v>
      </c>
      <c r="E6" s="20">
        <v>0</v>
      </c>
      <c r="F6" s="20">
        <v>0</v>
      </c>
      <c r="G6" s="20">
        <v>0</v>
      </c>
      <c r="H6" s="20">
        <v>4.78</v>
      </c>
      <c r="I6" s="20">
        <v>16.22</v>
      </c>
      <c r="J6" s="21">
        <v>68.33</v>
      </c>
      <c r="K6" s="20">
        <v>11.06</v>
      </c>
      <c r="L6" s="20">
        <v>51.22</v>
      </c>
      <c r="M6" s="20">
        <v>32.78</v>
      </c>
      <c r="N6" s="20">
        <v>38.22</v>
      </c>
      <c r="O6" s="20">
        <v>11.78</v>
      </c>
      <c r="P6" s="20">
        <v>12</v>
      </c>
      <c r="Q6" s="20">
        <v>15.89</v>
      </c>
      <c r="R6" s="20">
        <v>23.11</v>
      </c>
      <c r="S6" s="20">
        <v>45.22</v>
      </c>
      <c r="T6" s="20">
        <v>33.44</v>
      </c>
      <c r="U6" s="20">
        <v>27.56</v>
      </c>
      <c r="V6" s="20">
        <v>39.44</v>
      </c>
      <c r="W6" s="20">
        <v>20.89</v>
      </c>
      <c r="X6" s="20">
        <v>4.8899999999999997</v>
      </c>
      <c r="Y6" s="20">
        <v>28.56</v>
      </c>
      <c r="Z6" s="21">
        <v>47.22</v>
      </c>
      <c r="AA6" s="20">
        <v>13.3</v>
      </c>
      <c r="AB6" s="20">
        <v>15.11</v>
      </c>
      <c r="AC6" s="20">
        <v>14.11</v>
      </c>
      <c r="AD6" s="20">
        <v>52</v>
      </c>
      <c r="AE6" s="20">
        <v>75.89</v>
      </c>
      <c r="AF6" s="20">
        <v>41.44</v>
      </c>
      <c r="AG6" s="20">
        <v>16.78</v>
      </c>
      <c r="AH6" s="20">
        <v>45.11</v>
      </c>
      <c r="AI6" s="20">
        <v>5.67</v>
      </c>
      <c r="AJ6" s="20">
        <v>51.11</v>
      </c>
      <c r="AK6" s="20">
        <v>34.33</v>
      </c>
      <c r="AL6" s="20">
        <v>16.11</v>
      </c>
      <c r="AM6" s="20">
        <v>12.22</v>
      </c>
      <c r="AN6" s="20">
        <v>29.33</v>
      </c>
      <c r="AO6" s="20">
        <v>17.670000000000002</v>
      </c>
      <c r="AP6" s="21">
        <v>5.44</v>
      </c>
      <c r="AQ6" s="20">
        <v>2.2599999999999998</v>
      </c>
      <c r="AR6" s="20">
        <v>57.33</v>
      </c>
      <c r="AS6" s="20">
        <v>13.11</v>
      </c>
      <c r="AT6" s="20">
        <v>8</v>
      </c>
      <c r="AU6" s="20">
        <v>4.67</v>
      </c>
      <c r="AV6" s="20">
        <v>14.22</v>
      </c>
      <c r="AW6" s="20">
        <v>10.89</v>
      </c>
      <c r="AX6" s="20">
        <v>11.78</v>
      </c>
      <c r="AY6" s="20">
        <v>8.56</v>
      </c>
      <c r="AZ6" s="20">
        <v>0</v>
      </c>
      <c r="BA6" s="20">
        <v>0</v>
      </c>
      <c r="BB6" s="20">
        <v>6.22</v>
      </c>
      <c r="BC6" s="20">
        <v>7.22</v>
      </c>
      <c r="BD6" s="20">
        <v>0</v>
      </c>
      <c r="BE6" s="20">
        <v>0</v>
      </c>
      <c r="BF6" s="21">
        <v>0</v>
      </c>
    </row>
    <row r="7" spans="1:58" x14ac:dyDescent="0.25">
      <c r="A7" s="20" t="s">
        <v>143</v>
      </c>
      <c r="B7" s="20" t="s">
        <v>26</v>
      </c>
      <c r="C7" s="20" t="s">
        <v>139</v>
      </c>
      <c r="D7" s="20">
        <v>2</v>
      </c>
      <c r="E7" s="20">
        <v>0</v>
      </c>
      <c r="F7" s="20">
        <v>0</v>
      </c>
      <c r="G7" s="20">
        <v>0</v>
      </c>
      <c r="H7" s="20">
        <v>31.89</v>
      </c>
      <c r="I7" s="20">
        <v>85.78</v>
      </c>
      <c r="J7" s="21">
        <v>93.44</v>
      </c>
      <c r="K7" s="20">
        <v>54.52</v>
      </c>
      <c r="L7" s="20">
        <v>87.67</v>
      </c>
      <c r="M7" s="20">
        <v>89</v>
      </c>
      <c r="N7" s="20">
        <v>100</v>
      </c>
      <c r="O7" s="20">
        <v>100</v>
      </c>
      <c r="P7" s="20">
        <v>81.11</v>
      </c>
      <c r="Q7" s="20">
        <v>96.33</v>
      </c>
      <c r="R7" s="20">
        <v>89.22</v>
      </c>
      <c r="S7" s="20">
        <v>100</v>
      </c>
      <c r="T7" s="20">
        <v>100</v>
      </c>
      <c r="U7" s="20">
        <v>97.44</v>
      </c>
      <c r="V7" s="20">
        <v>100</v>
      </c>
      <c r="W7" s="20">
        <v>100</v>
      </c>
      <c r="X7" s="20">
        <v>100</v>
      </c>
      <c r="Y7" s="20">
        <v>99.44</v>
      </c>
      <c r="Z7" s="21">
        <v>99.78</v>
      </c>
      <c r="AA7" s="20">
        <v>47.83</v>
      </c>
      <c r="AB7" s="20">
        <v>81.78</v>
      </c>
      <c r="AC7" s="20">
        <v>89.11</v>
      </c>
      <c r="AD7" s="20">
        <v>87.33</v>
      </c>
      <c r="AE7" s="20">
        <v>97.44</v>
      </c>
      <c r="AF7" s="20">
        <v>82.11</v>
      </c>
      <c r="AG7" s="20">
        <v>98.22</v>
      </c>
      <c r="AH7" s="20">
        <v>92.67</v>
      </c>
      <c r="AI7" s="20">
        <v>93.56</v>
      </c>
      <c r="AJ7" s="20">
        <v>80.89</v>
      </c>
      <c r="AK7" s="20">
        <v>100</v>
      </c>
      <c r="AL7" s="20">
        <v>96</v>
      </c>
      <c r="AM7" s="20">
        <v>88.89</v>
      </c>
      <c r="AN7" s="20">
        <v>88.11</v>
      </c>
      <c r="AO7" s="20">
        <v>12.56</v>
      </c>
      <c r="AP7" s="21">
        <v>0</v>
      </c>
      <c r="AQ7" s="20">
        <v>27.28</v>
      </c>
      <c r="AR7" s="20">
        <v>75.44</v>
      </c>
      <c r="AS7" s="20">
        <v>91</v>
      </c>
      <c r="AT7" s="20">
        <v>81.89</v>
      </c>
      <c r="AU7" s="20">
        <v>97.89</v>
      </c>
      <c r="AV7" s="20">
        <v>81.78</v>
      </c>
      <c r="AW7" s="20">
        <v>39.33</v>
      </c>
      <c r="AX7" s="20">
        <v>68</v>
      </c>
      <c r="AY7" s="20">
        <v>49.78</v>
      </c>
      <c r="AZ7" s="20">
        <v>43.89</v>
      </c>
      <c r="BA7" s="20">
        <v>65</v>
      </c>
      <c r="BB7" s="20">
        <v>78</v>
      </c>
      <c r="BC7" s="20">
        <v>60.11</v>
      </c>
      <c r="BD7" s="20">
        <v>48.11</v>
      </c>
      <c r="BE7" s="20">
        <v>90.56</v>
      </c>
      <c r="BF7" s="21">
        <v>67.33</v>
      </c>
    </row>
    <row r="8" spans="1:58" x14ac:dyDescent="0.25">
      <c r="A8" s="20" t="s">
        <v>144</v>
      </c>
      <c r="B8" s="20" t="s">
        <v>25</v>
      </c>
      <c r="C8" s="20" t="s">
        <v>139</v>
      </c>
      <c r="D8" s="20">
        <v>2</v>
      </c>
      <c r="E8" s="20">
        <v>0</v>
      </c>
      <c r="F8" s="20">
        <v>0</v>
      </c>
      <c r="G8" s="20">
        <v>0</v>
      </c>
      <c r="H8" s="20">
        <v>35.11</v>
      </c>
      <c r="I8" s="20">
        <v>57.11</v>
      </c>
      <c r="J8" s="21">
        <v>70.56</v>
      </c>
      <c r="K8" s="20">
        <v>37.11</v>
      </c>
      <c r="L8" s="20">
        <v>83.56</v>
      </c>
      <c r="M8" s="20">
        <v>84.78</v>
      </c>
      <c r="N8" s="20">
        <v>96.11</v>
      </c>
      <c r="O8" s="20">
        <v>87</v>
      </c>
      <c r="P8" s="20">
        <v>91.22</v>
      </c>
      <c r="Q8" s="20">
        <v>94.89</v>
      </c>
      <c r="R8" s="20">
        <v>78.67</v>
      </c>
      <c r="S8" s="20">
        <v>76.56</v>
      </c>
      <c r="T8" s="20">
        <v>93.33</v>
      </c>
      <c r="U8" s="20">
        <v>42.33</v>
      </c>
      <c r="V8" s="20">
        <v>58</v>
      </c>
      <c r="W8" s="20">
        <v>10.56</v>
      </c>
      <c r="X8" s="20">
        <v>14.22</v>
      </c>
      <c r="Y8" s="20">
        <v>4.4400000000000004</v>
      </c>
      <c r="Z8" s="21">
        <v>0</v>
      </c>
      <c r="AA8" s="20">
        <v>13.57</v>
      </c>
      <c r="AB8" s="20">
        <v>34</v>
      </c>
      <c r="AC8" s="20">
        <v>35.56</v>
      </c>
      <c r="AD8" s="20">
        <v>53.44</v>
      </c>
      <c r="AE8" s="20">
        <v>5.67</v>
      </c>
      <c r="AF8" s="20">
        <v>28.11</v>
      </c>
      <c r="AG8" s="20">
        <v>14.56</v>
      </c>
      <c r="AH8" s="20">
        <v>27.56</v>
      </c>
      <c r="AI8" s="20">
        <v>33.78</v>
      </c>
      <c r="AJ8" s="20">
        <v>29.89</v>
      </c>
      <c r="AK8" s="20">
        <v>0</v>
      </c>
      <c r="AL8" s="20">
        <v>13.33</v>
      </c>
      <c r="AM8" s="20">
        <v>13.22</v>
      </c>
      <c r="AN8" s="20">
        <v>7.22</v>
      </c>
      <c r="AO8" s="20">
        <v>9.33</v>
      </c>
      <c r="AP8" s="21">
        <v>4</v>
      </c>
      <c r="AQ8" s="20">
        <v>5.56</v>
      </c>
      <c r="AR8" s="20">
        <v>77.44</v>
      </c>
      <c r="AS8" s="20">
        <v>72.67</v>
      </c>
      <c r="AT8" s="20">
        <v>25.33</v>
      </c>
      <c r="AU8" s="20">
        <v>41.22</v>
      </c>
      <c r="AV8" s="20">
        <v>17.11</v>
      </c>
      <c r="AW8" s="20">
        <v>16.329999999999998</v>
      </c>
      <c r="AX8" s="20">
        <v>8.44</v>
      </c>
      <c r="AY8" s="20">
        <v>23.33</v>
      </c>
      <c r="AZ8" s="20">
        <v>34.22</v>
      </c>
      <c r="BA8" s="20">
        <v>10.33</v>
      </c>
      <c r="BB8" s="20">
        <v>4.1100000000000003</v>
      </c>
      <c r="BC8" s="20">
        <v>17.22</v>
      </c>
      <c r="BD8" s="20">
        <v>0</v>
      </c>
      <c r="BE8" s="20">
        <v>0</v>
      </c>
      <c r="BF8" s="21">
        <v>15.78</v>
      </c>
    </row>
    <row r="9" spans="1:58" x14ac:dyDescent="0.25">
      <c r="A9" s="20" t="s">
        <v>145</v>
      </c>
      <c r="B9" s="20" t="s">
        <v>26</v>
      </c>
      <c r="C9" s="20" t="s">
        <v>139</v>
      </c>
      <c r="D9" s="20">
        <v>2</v>
      </c>
      <c r="E9" s="20">
        <v>0</v>
      </c>
      <c r="F9" s="20">
        <v>0</v>
      </c>
      <c r="G9" s="20">
        <v>3.78</v>
      </c>
      <c r="H9" s="20">
        <v>42.33</v>
      </c>
      <c r="I9" s="20">
        <v>79.89</v>
      </c>
      <c r="J9" s="21">
        <v>85.22</v>
      </c>
      <c r="K9" s="20">
        <v>31.63</v>
      </c>
      <c r="L9" s="20">
        <v>51.22</v>
      </c>
      <c r="M9" s="20">
        <v>63.33</v>
      </c>
      <c r="N9" s="20">
        <v>17.11</v>
      </c>
      <c r="O9" s="20">
        <v>60.78</v>
      </c>
      <c r="P9" s="20">
        <v>31.89</v>
      </c>
      <c r="Q9" s="20">
        <v>13.56</v>
      </c>
      <c r="R9" s="20">
        <v>24.56</v>
      </c>
      <c r="S9" s="20">
        <v>21.78</v>
      </c>
      <c r="T9" s="20">
        <v>30.67</v>
      </c>
      <c r="U9" s="20">
        <v>19.559999999999999</v>
      </c>
      <c r="V9" s="20">
        <v>24.78</v>
      </c>
      <c r="W9" s="20">
        <v>25</v>
      </c>
      <c r="X9" s="20">
        <v>14.44</v>
      </c>
      <c r="Y9" s="20">
        <v>11.89</v>
      </c>
      <c r="Z9" s="21">
        <v>3.78</v>
      </c>
      <c r="AA9" s="20">
        <v>38.520000000000003</v>
      </c>
      <c r="AB9" s="20">
        <v>38.78</v>
      </c>
      <c r="AC9" s="20">
        <v>72.11</v>
      </c>
      <c r="AD9" s="20">
        <v>59.44</v>
      </c>
      <c r="AE9" s="20">
        <v>70.89</v>
      </c>
      <c r="AF9" s="20">
        <v>25.11</v>
      </c>
      <c r="AG9" s="20">
        <v>14.11</v>
      </c>
      <c r="AH9" s="20">
        <v>3.33</v>
      </c>
      <c r="AI9" s="20">
        <v>24</v>
      </c>
      <c r="AJ9" s="20">
        <v>15.11</v>
      </c>
      <c r="AK9" s="20">
        <v>18.440000000000001</v>
      </c>
      <c r="AL9" s="20">
        <v>30.22</v>
      </c>
      <c r="AM9" s="20">
        <v>29.33</v>
      </c>
      <c r="AN9" s="20">
        <v>28.44</v>
      </c>
      <c r="AO9" s="20">
        <v>27.78</v>
      </c>
      <c r="AP9" s="21">
        <v>13.11</v>
      </c>
      <c r="AQ9" s="20">
        <v>29.87</v>
      </c>
      <c r="AR9" s="20">
        <v>76.67</v>
      </c>
      <c r="AS9" s="20">
        <v>43.78</v>
      </c>
      <c r="AT9" s="20">
        <v>52.11</v>
      </c>
      <c r="AU9" s="20">
        <v>29.11</v>
      </c>
      <c r="AV9" s="20">
        <v>0</v>
      </c>
      <c r="AW9" s="20">
        <v>0</v>
      </c>
      <c r="AX9" s="20">
        <v>7.56</v>
      </c>
      <c r="AY9" s="20">
        <v>0</v>
      </c>
      <c r="AZ9" s="20">
        <v>11.44</v>
      </c>
      <c r="BA9" s="20">
        <v>0</v>
      </c>
      <c r="BB9" s="20">
        <v>33.22</v>
      </c>
      <c r="BC9" s="20">
        <v>32.22</v>
      </c>
      <c r="BD9" s="20">
        <v>0</v>
      </c>
      <c r="BE9" s="20">
        <v>15.67</v>
      </c>
      <c r="BF9" s="21">
        <v>13.89</v>
      </c>
    </row>
    <row r="10" spans="1:58" x14ac:dyDescent="0.25">
      <c r="A10" s="20" t="s">
        <v>146</v>
      </c>
      <c r="B10" s="20" t="s">
        <v>25</v>
      </c>
      <c r="C10" s="20" t="s">
        <v>139</v>
      </c>
      <c r="D10" s="20">
        <v>2</v>
      </c>
      <c r="E10" s="20">
        <v>0</v>
      </c>
      <c r="F10" s="20">
        <v>0</v>
      </c>
      <c r="G10" s="20">
        <v>0</v>
      </c>
      <c r="H10" s="20">
        <v>16.22</v>
      </c>
      <c r="I10" s="20">
        <v>81.22</v>
      </c>
      <c r="J10" s="21">
        <v>80.33</v>
      </c>
      <c r="K10" s="20">
        <v>57.83</v>
      </c>
      <c r="L10" s="20">
        <v>84.44</v>
      </c>
      <c r="M10" s="20">
        <v>93.44</v>
      </c>
      <c r="N10" s="20">
        <v>91.33</v>
      </c>
      <c r="O10" s="20">
        <v>95.33</v>
      </c>
      <c r="P10" s="20">
        <v>92.11</v>
      </c>
      <c r="Q10" s="20">
        <v>91.11</v>
      </c>
      <c r="R10" s="20">
        <v>99.56</v>
      </c>
      <c r="S10" s="20">
        <v>90</v>
      </c>
      <c r="T10" s="20">
        <v>79.78</v>
      </c>
      <c r="U10" s="20">
        <v>60.67</v>
      </c>
      <c r="V10" s="20">
        <v>12.89</v>
      </c>
      <c r="W10" s="20">
        <v>5.1100000000000003</v>
      </c>
      <c r="X10" s="20">
        <v>10.33</v>
      </c>
      <c r="Y10" s="20">
        <v>0</v>
      </c>
      <c r="Z10" s="21">
        <v>9.67</v>
      </c>
      <c r="AA10" s="20">
        <v>28.83</v>
      </c>
      <c r="AB10" s="20">
        <v>60.44</v>
      </c>
      <c r="AC10" s="20">
        <v>29.89</v>
      </c>
      <c r="AD10" s="20">
        <v>6.22</v>
      </c>
      <c r="AE10" s="20">
        <v>34.56</v>
      </c>
      <c r="AF10" s="20">
        <v>49.89</v>
      </c>
      <c r="AG10" s="20">
        <v>19.89</v>
      </c>
      <c r="AH10" s="20">
        <v>5.1100000000000003</v>
      </c>
      <c r="AI10" s="20">
        <v>18.670000000000002</v>
      </c>
      <c r="AJ10" s="20">
        <v>4.67</v>
      </c>
      <c r="AK10" s="20">
        <v>8.2200000000000006</v>
      </c>
      <c r="AL10" s="20">
        <v>20.440000000000001</v>
      </c>
      <c r="AM10" s="20">
        <v>15.67</v>
      </c>
      <c r="AN10" s="20">
        <v>12.44</v>
      </c>
      <c r="AO10" s="20">
        <v>10.78</v>
      </c>
      <c r="AP10" s="21">
        <v>40.11</v>
      </c>
      <c r="AQ10" s="20">
        <v>17.190000000000001</v>
      </c>
      <c r="AR10" s="20">
        <v>61</v>
      </c>
      <c r="AS10" s="20">
        <v>32.89</v>
      </c>
      <c r="AT10" s="20">
        <v>23.44</v>
      </c>
      <c r="AU10" s="20">
        <v>53.56</v>
      </c>
      <c r="AV10" s="20">
        <v>20.67</v>
      </c>
      <c r="AW10" s="20">
        <v>4.1100000000000003</v>
      </c>
      <c r="AX10" s="20">
        <v>33.22</v>
      </c>
      <c r="AY10" s="20">
        <v>15.67</v>
      </c>
      <c r="AZ10" s="20">
        <v>3.78</v>
      </c>
      <c r="BA10" s="20">
        <v>19</v>
      </c>
      <c r="BB10" s="20">
        <v>0</v>
      </c>
      <c r="BC10" s="20">
        <v>0</v>
      </c>
      <c r="BD10" s="20">
        <v>3.56</v>
      </c>
      <c r="BE10" s="20">
        <v>0</v>
      </c>
      <c r="BF10" s="21">
        <v>0</v>
      </c>
    </row>
    <row r="11" spans="1:58" x14ac:dyDescent="0.25">
      <c r="A11" s="20" t="s">
        <v>147</v>
      </c>
      <c r="B11" s="20" t="s">
        <v>26</v>
      </c>
      <c r="C11" s="20" t="s">
        <v>139</v>
      </c>
      <c r="D11" s="20">
        <v>3</v>
      </c>
      <c r="E11" s="20">
        <v>0</v>
      </c>
      <c r="F11" s="20">
        <v>0</v>
      </c>
      <c r="G11" s="20">
        <v>0</v>
      </c>
      <c r="H11" s="20">
        <v>67.11</v>
      </c>
      <c r="I11" s="20">
        <v>79.78</v>
      </c>
      <c r="J11" s="21">
        <v>81.22</v>
      </c>
      <c r="K11" s="20">
        <v>75.239999999999995</v>
      </c>
      <c r="L11" s="20">
        <v>100</v>
      </c>
      <c r="M11" s="20">
        <v>100</v>
      </c>
      <c r="N11" s="20">
        <v>88.11</v>
      </c>
      <c r="O11" s="20">
        <v>43.67</v>
      </c>
      <c r="P11" s="20">
        <v>75.22</v>
      </c>
      <c r="Q11" s="20">
        <v>90.33</v>
      </c>
      <c r="R11" s="20">
        <v>100</v>
      </c>
      <c r="S11" s="20">
        <v>100</v>
      </c>
      <c r="T11" s="20">
        <v>76.22</v>
      </c>
      <c r="U11" s="20">
        <v>97.22</v>
      </c>
      <c r="V11" s="20">
        <v>100</v>
      </c>
      <c r="W11" s="20">
        <v>100</v>
      </c>
      <c r="X11" s="20">
        <v>100</v>
      </c>
      <c r="Y11" s="20">
        <v>94</v>
      </c>
      <c r="Z11" s="21">
        <v>100</v>
      </c>
      <c r="AA11" s="20">
        <v>20.170000000000002</v>
      </c>
      <c r="AB11" s="20">
        <v>81.22</v>
      </c>
      <c r="AC11" s="20">
        <v>77.22</v>
      </c>
      <c r="AD11" s="20">
        <v>80.22</v>
      </c>
      <c r="AE11" s="20">
        <v>47.56</v>
      </c>
      <c r="AF11" s="20">
        <v>62.67</v>
      </c>
      <c r="AG11" s="20">
        <v>51.11</v>
      </c>
      <c r="AH11" s="20">
        <v>72.44</v>
      </c>
      <c r="AI11" s="20">
        <v>38.22</v>
      </c>
      <c r="AJ11" s="20">
        <v>68.67</v>
      </c>
      <c r="AK11" s="20">
        <v>92</v>
      </c>
      <c r="AL11" s="20">
        <v>88.67</v>
      </c>
      <c r="AM11" s="20">
        <v>10.89</v>
      </c>
      <c r="AN11" s="20">
        <v>21.78</v>
      </c>
      <c r="AO11" s="20">
        <v>17.89</v>
      </c>
      <c r="AP11" s="21">
        <v>15.67</v>
      </c>
      <c r="AQ11" s="20">
        <v>24.46</v>
      </c>
      <c r="AR11" s="20">
        <v>71.89</v>
      </c>
      <c r="AS11" s="20">
        <v>65.89</v>
      </c>
      <c r="AT11" s="20">
        <v>85.67</v>
      </c>
      <c r="AU11" s="20">
        <v>17.11</v>
      </c>
      <c r="AV11" s="20">
        <v>59.44</v>
      </c>
      <c r="AW11" s="20">
        <v>3.44</v>
      </c>
      <c r="AX11" s="20">
        <v>3.67</v>
      </c>
      <c r="AY11" s="20">
        <v>17</v>
      </c>
      <c r="AZ11" s="20">
        <v>4.22</v>
      </c>
      <c r="BA11" s="20">
        <v>11.56</v>
      </c>
      <c r="BB11" s="20">
        <v>24.67</v>
      </c>
      <c r="BC11" s="20">
        <v>0</v>
      </c>
      <c r="BD11" s="20">
        <v>13.78</v>
      </c>
      <c r="BE11" s="20">
        <v>4.33</v>
      </c>
      <c r="BF11" s="21">
        <v>40.56</v>
      </c>
    </row>
    <row r="12" spans="1:58" x14ac:dyDescent="0.25">
      <c r="A12" s="20" t="s">
        <v>148</v>
      </c>
      <c r="B12" s="20" t="s">
        <v>25</v>
      </c>
      <c r="C12" s="20" t="s">
        <v>139</v>
      </c>
      <c r="D12" s="20">
        <v>3</v>
      </c>
      <c r="E12" s="20">
        <v>0</v>
      </c>
      <c r="F12" s="20">
        <v>0</v>
      </c>
      <c r="G12" s="20">
        <v>3.67</v>
      </c>
      <c r="H12" s="20">
        <v>15.11</v>
      </c>
      <c r="I12" s="20">
        <v>79</v>
      </c>
      <c r="J12" s="21">
        <v>63.33</v>
      </c>
      <c r="K12" s="20">
        <v>21.76</v>
      </c>
      <c r="L12" s="20">
        <v>79.11</v>
      </c>
      <c r="M12" s="20">
        <v>78.44</v>
      </c>
      <c r="N12" s="20">
        <v>81.56</v>
      </c>
      <c r="O12" s="20">
        <v>37.44</v>
      </c>
      <c r="P12" s="20">
        <v>49.78</v>
      </c>
      <c r="Q12" s="20">
        <v>5</v>
      </c>
      <c r="R12" s="20">
        <v>27.22</v>
      </c>
      <c r="S12" s="20">
        <v>13.89</v>
      </c>
      <c r="T12" s="20">
        <v>16.78</v>
      </c>
      <c r="U12" s="20">
        <v>3.78</v>
      </c>
      <c r="V12" s="20">
        <v>4.4400000000000004</v>
      </c>
      <c r="W12" s="20">
        <v>10.89</v>
      </c>
      <c r="X12" s="20">
        <v>3.89</v>
      </c>
      <c r="Y12" s="20">
        <v>3.78</v>
      </c>
      <c r="Z12" s="21">
        <v>0</v>
      </c>
      <c r="AA12" s="20">
        <v>2.61</v>
      </c>
      <c r="AB12" s="20">
        <v>53.67</v>
      </c>
      <c r="AC12" s="20">
        <v>50.67</v>
      </c>
      <c r="AD12" s="20">
        <v>57</v>
      </c>
      <c r="AE12" s="20">
        <v>16.78</v>
      </c>
      <c r="AF12" s="20">
        <v>23.44</v>
      </c>
      <c r="AG12" s="20">
        <v>15.33</v>
      </c>
      <c r="AH12" s="20">
        <v>21.11</v>
      </c>
      <c r="AI12" s="20">
        <v>21.56</v>
      </c>
      <c r="AJ12" s="20">
        <v>19.11</v>
      </c>
      <c r="AK12" s="20">
        <v>55.89</v>
      </c>
      <c r="AL12" s="20">
        <v>37.89</v>
      </c>
      <c r="AM12" s="20">
        <v>12</v>
      </c>
      <c r="AN12" s="20">
        <v>6.89</v>
      </c>
      <c r="AO12" s="20">
        <v>8.67</v>
      </c>
      <c r="AP12" s="21">
        <v>16.440000000000001</v>
      </c>
      <c r="AQ12" s="20">
        <v>0</v>
      </c>
      <c r="AR12" s="20">
        <v>38.89</v>
      </c>
      <c r="AS12" s="20">
        <v>36.22</v>
      </c>
      <c r="AT12" s="20">
        <v>16.89</v>
      </c>
      <c r="AU12" s="20">
        <v>44</v>
      </c>
      <c r="AV12" s="20">
        <v>31</v>
      </c>
      <c r="AW12" s="20">
        <v>8.7799999999999994</v>
      </c>
      <c r="AX12" s="20">
        <v>3.67</v>
      </c>
      <c r="AY12" s="20">
        <v>8.89</v>
      </c>
      <c r="AZ12" s="20">
        <v>3.56</v>
      </c>
      <c r="BA12" s="20">
        <v>3.56</v>
      </c>
      <c r="BB12" s="20">
        <v>4.5599999999999996</v>
      </c>
      <c r="BC12" s="20">
        <v>10.220000000000001</v>
      </c>
      <c r="BD12" s="20">
        <v>0</v>
      </c>
      <c r="BE12" s="20">
        <v>12.33</v>
      </c>
      <c r="BF12" s="21">
        <v>8.7799999999999994</v>
      </c>
    </row>
    <row r="13" spans="1:58" x14ac:dyDescent="0.25">
      <c r="A13" s="20" t="s">
        <v>149</v>
      </c>
      <c r="B13" s="20" t="s">
        <v>26</v>
      </c>
      <c r="C13" s="20" t="s">
        <v>139</v>
      </c>
      <c r="D13" s="20">
        <v>3</v>
      </c>
      <c r="E13" s="20">
        <v>0</v>
      </c>
      <c r="F13" s="20">
        <v>0</v>
      </c>
      <c r="G13" s="20">
        <v>0</v>
      </c>
      <c r="H13" s="20">
        <v>53.11</v>
      </c>
      <c r="I13" s="20">
        <v>88.89</v>
      </c>
      <c r="J13" s="21">
        <v>85.22</v>
      </c>
      <c r="K13" s="20">
        <v>68.94</v>
      </c>
      <c r="L13" s="20">
        <v>71.22</v>
      </c>
      <c r="M13" s="20">
        <v>51.56</v>
      </c>
      <c r="N13" s="20">
        <v>55.33</v>
      </c>
      <c r="O13" s="20">
        <v>81.11</v>
      </c>
      <c r="P13" s="20">
        <v>65.67</v>
      </c>
      <c r="Q13" s="20">
        <v>26.33</v>
      </c>
      <c r="R13" s="20">
        <v>69.89</v>
      </c>
      <c r="S13" s="20">
        <v>77.78</v>
      </c>
      <c r="T13" s="20">
        <v>69.11</v>
      </c>
      <c r="U13" s="20">
        <v>33.33</v>
      </c>
      <c r="V13" s="20">
        <v>30.89</v>
      </c>
      <c r="W13" s="20">
        <v>29.56</v>
      </c>
      <c r="X13" s="20">
        <v>68.22</v>
      </c>
      <c r="Y13" s="20">
        <v>60</v>
      </c>
      <c r="Z13" s="21">
        <v>84.56</v>
      </c>
      <c r="AA13" s="20">
        <v>27.85</v>
      </c>
      <c r="AB13" s="20">
        <v>42.44</v>
      </c>
      <c r="AC13" s="20">
        <v>26.33</v>
      </c>
      <c r="AD13" s="20">
        <v>14.56</v>
      </c>
      <c r="AE13" s="20">
        <v>3.44</v>
      </c>
      <c r="AF13" s="20">
        <v>56.89</v>
      </c>
      <c r="AG13" s="20">
        <v>19</v>
      </c>
      <c r="AH13" s="20">
        <v>18.559999999999999</v>
      </c>
      <c r="AI13" s="20">
        <v>21.67</v>
      </c>
      <c r="AJ13" s="20">
        <v>13.89</v>
      </c>
      <c r="AK13" s="20">
        <v>41</v>
      </c>
      <c r="AL13" s="20">
        <v>11.33</v>
      </c>
      <c r="AM13" s="20">
        <v>15.78</v>
      </c>
      <c r="AN13" s="20">
        <v>7.33</v>
      </c>
      <c r="AO13" s="20">
        <v>7.67</v>
      </c>
      <c r="AP13" s="21">
        <v>33</v>
      </c>
      <c r="AQ13" s="20">
        <v>50.8</v>
      </c>
      <c r="AR13" s="20">
        <v>81.78</v>
      </c>
      <c r="AS13" s="20">
        <v>85.33</v>
      </c>
      <c r="AT13" s="20">
        <v>64</v>
      </c>
      <c r="AU13" s="20">
        <v>65.78</v>
      </c>
      <c r="AV13" s="20">
        <v>68.33</v>
      </c>
      <c r="AW13" s="20">
        <v>87.44</v>
      </c>
      <c r="AX13" s="20">
        <v>14</v>
      </c>
      <c r="AY13" s="20">
        <v>26.56</v>
      </c>
      <c r="AZ13" s="20">
        <v>20.329999999999998</v>
      </c>
      <c r="BA13" s="20">
        <v>23.33</v>
      </c>
      <c r="BB13" s="20">
        <v>56.89</v>
      </c>
      <c r="BC13" s="20">
        <v>34.22</v>
      </c>
      <c r="BD13" s="20">
        <v>50.33</v>
      </c>
      <c r="BE13" s="20">
        <v>33.67</v>
      </c>
      <c r="BF13" s="21">
        <v>13.89</v>
      </c>
    </row>
    <row r="14" spans="1:58" x14ac:dyDescent="0.25">
      <c r="A14" s="20" t="s">
        <v>150</v>
      </c>
      <c r="B14" s="20" t="s">
        <v>25</v>
      </c>
      <c r="C14" s="20" t="s">
        <v>139</v>
      </c>
      <c r="D14" s="20">
        <v>3</v>
      </c>
      <c r="E14" s="20">
        <v>0</v>
      </c>
      <c r="F14" s="20">
        <v>0</v>
      </c>
      <c r="G14" s="20">
        <v>0</v>
      </c>
      <c r="H14" s="20">
        <v>30.11</v>
      </c>
      <c r="I14" s="20">
        <v>69.67</v>
      </c>
      <c r="J14" s="21">
        <v>59.44</v>
      </c>
      <c r="K14" s="20">
        <v>20.3</v>
      </c>
      <c r="L14" s="20">
        <v>79.11</v>
      </c>
      <c r="M14" s="20">
        <v>82.44</v>
      </c>
      <c r="N14" s="20">
        <v>90.78</v>
      </c>
      <c r="O14" s="20">
        <v>86.44</v>
      </c>
      <c r="P14" s="20">
        <v>69.33</v>
      </c>
      <c r="Q14" s="20">
        <v>3.67</v>
      </c>
      <c r="R14" s="20">
        <v>7.22</v>
      </c>
      <c r="S14" s="20">
        <v>4.4400000000000004</v>
      </c>
      <c r="T14" s="20">
        <v>3.56</v>
      </c>
      <c r="U14" s="20">
        <v>37.56</v>
      </c>
      <c r="V14" s="20">
        <v>30.44</v>
      </c>
      <c r="W14" s="20">
        <v>8.33</v>
      </c>
      <c r="X14" s="20">
        <v>9.33</v>
      </c>
      <c r="Y14" s="20">
        <v>0</v>
      </c>
      <c r="Z14" s="21">
        <v>4.1100000000000003</v>
      </c>
      <c r="AA14" s="20">
        <v>9.31</v>
      </c>
      <c r="AB14" s="20">
        <v>30.67</v>
      </c>
      <c r="AC14" s="20">
        <v>66.11</v>
      </c>
      <c r="AD14" s="20">
        <v>3.33</v>
      </c>
      <c r="AE14" s="20">
        <v>14.11</v>
      </c>
      <c r="AF14" s="20">
        <v>4</v>
      </c>
      <c r="AG14" s="20">
        <v>0</v>
      </c>
      <c r="AH14" s="20">
        <v>0</v>
      </c>
      <c r="AI14" s="20">
        <v>0</v>
      </c>
      <c r="AJ14" s="20">
        <v>24.67</v>
      </c>
      <c r="AK14" s="20">
        <v>14.89</v>
      </c>
      <c r="AL14" s="20">
        <v>21.67</v>
      </c>
      <c r="AM14" s="20">
        <v>3.78</v>
      </c>
      <c r="AN14" s="20">
        <v>5.22</v>
      </c>
      <c r="AO14" s="20">
        <v>14.33</v>
      </c>
      <c r="AP14" s="21">
        <v>39.56</v>
      </c>
      <c r="AQ14" s="20">
        <v>2.52</v>
      </c>
      <c r="AR14" s="20">
        <v>51.89</v>
      </c>
      <c r="AS14" s="20">
        <v>18.670000000000002</v>
      </c>
      <c r="AT14" s="20">
        <v>9.7799999999999994</v>
      </c>
      <c r="AU14" s="20">
        <v>59.56</v>
      </c>
      <c r="AV14" s="20">
        <v>17.670000000000002</v>
      </c>
      <c r="AW14" s="20">
        <v>4.1100000000000003</v>
      </c>
      <c r="AX14" s="20">
        <v>4.1100000000000003</v>
      </c>
      <c r="AY14" s="20">
        <v>0</v>
      </c>
      <c r="AZ14" s="20">
        <v>14</v>
      </c>
      <c r="BA14" s="20">
        <v>7.56</v>
      </c>
      <c r="BB14" s="20">
        <v>3.33</v>
      </c>
      <c r="BC14" s="20">
        <v>8.2200000000000006</v>
      </c>
      <c r="BD14" s="20">
        <v>0</v>
      </c>
      <c r="BE14" s="20">
        <v>19.670000000000002</v>
      </c>
      <c r="BF14" s="21">
        <v>15.22</v>
      </c>
    </row>
    <row r="15" spans="1:58" x14ac:dyDescent="0.25">
      <c r="A15" s="20" t="s">
        <v>151</v>
      </c>
      <c r="B15" s="20" t="s">
        <v>26</v>
      </c>
      <c r="C15" s="20" t="s">
        <v>139</v>
      </c>
      <c r="D15" s="20">
        <v>4</v>
      </c>
      <c r="E15" s="20">
        <v>0</v>
      </c>
      <c r="F15" s="20">
        <v>0</v>
      </c>
      <c r="G15" s="20">
        <v>0</v>
      </c>
      <c r="H15" s="20">
        <v>51.22</v>
      </c>
      <c r="I15" s="20">
        <v>67.33</v>
      </c>
      <c r="J15" s="21">
        <v>77</v>
      </c>
      <c r="K15" s="20">
        <v>17.850000000000001</v>
      </c>
      <c r="L15" s="20">
        <v>79.89</v>
      </c>
      <c r="M15" s="20">
        <v>57.56</v>
      </c>
      <c r="N15" s="20">
        <v>68.89</v>
      </c>
      <c r="O15" s="20">
        <v>32.56</v>
      </c>
      <c r="P15" s="20">
        <v>60.33</v>
      </c>
      <c r="Q15" s="20">
        <v>26.56</v>
      </c>
      <c r="R15" s="20">
        <v>16.89</v>
      </c>
      <c r="S15" s="20">
        <v>63.89</v>
      </c>
      <c r="T15" s="20">
        <v>56.11</v>
      </c>
      <c r="U15" s="20">
        <v>18.559999999999999</v>
      </c>
      <c r="V15" s="20">
        <v>33.44</v>
      </c>
      <c r="W15" s="20">
        <v>7.56</v>
      </c>
      <c r="X15" s="20">
        <v>35.22</v>
      </c>
      <c r="Y15" s="20">
        <v>43.78</v>
      </c>
      <c r="Z15" s="21">
        <v>70.11</v>
      </c>
      <c r="AA15" s="20">
        <v>12.63</v>
      </c>
      <c r="AB15" s="20">
        <v>57.22</v>
      </c>
      <c r="AC15" s="20">
        <v>42.33</v>
      </c>
      <c r="AD15" s="20">
        <v>10.78</v>
      </c>
      <c r="AE15" s="20">
        <v>18.440000000000001</v>
      </c>
      <c r="AF15" s="20">
        <v>7.67</v>
      </c>
      <c r="AG15" s="20">
        <v>0</v>
      </c>
      <c r="AH15" s="20">
        <v>3.33</v>
      </c>
      <c r="AI15" s="20">
        <v>11.11</v>
      </c>
      <c r="AJ15" s="20">
        <v>50.33</v>
      </c>
      <c r="AK15" s="20">
        <v>15.22</v>
      </c>
      <c r="AL15" s="20">
        <v>7.56</v>
      </c>
      <c r="AM15" s="20">
        <v>4.4400000000000004</v>
      </c>
      <c r="AN15" s="20">
        <v>10.11</v>
      </c>
      <c r="AO15" s="20">
        <v>0</v>
      </c>
      <c r="AP15" s="21">
        <v>3.56</v>
      </c>
      <c r="AQ15" s="20">
        <v>1.91</v>
      </c>
      <c r="AR15" s="20">
        <v>39.78</v>
      </c>
      <c r="AS15" s="20">
        <v>12</v>
      </c>
      <c r="AT15" s="20">
        <v>38.89</v>
      </c>
      <c r="AU15" s="20">
        <v>0</v>
      </c>
      <c r="AV15" s="20">
        <v>14.78</v>
      </c>
      <c r="AW15" s="20">
        <v>17.22</v>
      </c>
      <c r="AX15" s="20">
        <v>0</v>
      </c>
      <c r="AY15" s="20">
        <v>19.22</v>
      </c>
      <c r="AZ15" s="20">
        <v>18.11</v>
      </c>
      <c r="BA15" s="20">
        <v>22.44</v>
      </c>
      <c r="BB15" s="20">
        <v>0</v>
      </c>
      <c r="BC15" s="20">
        <v>3.44</v>
      </c>
      <c r="BD15" s="20">
        <v>0</v>
      </c>
      <c r="BE15" s="20">
        <v>7.22</v>
      </c>
      <c r="BF15" s="21">
        <v>3.67</v>
      </c>
    </row>
    <row r="16" spans="1:58" x14ac:dyDescent="0.25">
      <c r="A16" s="20" t="s">
        <v>152</v>
      </c>
      <c r="B16" s="20" t="s">
        <v>25</v>
      </c>
      <c r="C16" s="20" t="s">
        <v>139</v>
      </c>
      <c r="D16" s="20">
        <v>4</v>
      </c>
      <c r="E16" s="20">
        <v>0</v>
      </c>
      <c r="F16" s="20">
        <v>0</v>
      </c>
      <c r="G16" s="20">
        <v>0</v>
      </c>
      <c r="H16" s="20">
        <v>4.22</v>
      </c>
      <c r="I16" s="20">
        <v>16.329999999999998</v>
      </c>
      <c r="J16" s="21">
        <v>40.11</v>
      </c>
      <c r="K16" s="20">
        <v>2.69</v>
      </c>
      <c r="L16" s="20">
        <v>60.11</v>
      </c>
      <c r="M16" s="20">
        <v>32.11</v>
      </c>
      <c r="N16" s="20">
        <v>68.89</v>
      </c>
      <c r="O16" s="20">
        <v>39.22</v>
      </c>
      <c r="P16" s="20">
        <v>6</v>
      </c>
      <c r="Q16" s="20">
        <v>52.56</v>
      </c>
      <c r="R16" s="20">
        <v>0</v>
      </c>
      <c r="S16" s="20">
        <v>40.22</v>
      </c>
      <c r="T16" s="20">
        <v>0</v>
      </c>
      <c r="U16" s="20">
        <v>63.33</v>
      </c>
      <c r="V16" s="20">
        <v>14.67</v>
      </c>
      <c r="W16" s="20">
        <v>8.56</v>
      </c>
      <c r="X16" s="20">
        <v>6.78</v>
      </c>
      <c r="Y16" s="20">
        <v>9</v>
      </c>
      <c r="Z16" s="21">
        <v>25.11</v>
      </c>
      <c r="AA16" s="20">
        <v>13.2</v>
      </c>
      <c r="AB16" s="20">
        <v>46.89</v>
      </c>
      <c r="AC16" s="20">
        <v>45.56</v>
      </c>
      <c r="AD16" s="20">
        <v>24.22</v>
      </c>
      <c r="AE16" s="20">
        <v>25.78</v>
      </c>
      <c r="AF16" s="20">
        <v>16.78</v>
      </c>
      <c r="AG16" s="20">
        <v>21.56</v>
      </c>
      <c r="AH16" s="20">
        <v>5.44</v>
      </c>
      <c r="AI16" s="20">
        <v>3.89</v>
      </c>
      <c r="AJ16" s="20">
        <v>0</v>
      </c>
      <c r="AK16" s="20">
        <v>8.33</v>
      </c>
      <c r="AL16" s="20">
        <v>23.56</v>
      </c>
      <c r="AM16" s="20">
        <v>4.8899999999999997</v>
      </c>
      <c r="AN16" s="20">
        <v>3.67</v>
      </c>
      <c r="AO16" s="20">
        <v>10.11</v>
      </c>
      <c r="AP16" s="21">
        <v>0</v>
      </c>
      <c r="AQ16" s="20">
        <v>5.24</v>
      </c>
      <c r="AR16" s="20">
        <v>48.78</v>
      </c>
      <c r="AS16" s="20">
        <v>15.11</v>
      </c>
      <c r="AT16" s="20">
        <v>3.67</v>
      </c>
      <c r="AU16" s="20">
        <v>12.89</v>
      </c>
      <c r="AV16" s="20">
        <v>7.67</v>
      </c>
      <c r="AW16" s="20">
        <v>9</v>
      </c>
      <c r="AX16" s="20">
        <v>0</v>
      </c>
      <c r="AY16" s="20">
        <v>0</v>
      </c>
      <c r="AZ16" s="20">
        <v>0</v>
      </c>
      <c r="BA16" s="20">
        <v>7</v>
      </c>
      <c r="BB16" s="20">
        <v>4.67</v>
      </c>
      <c r="BC16" s="20">
        <v>0</v>
      </c>
      <c r="BD16" s="20">
        <v>11</v>
      </c>
      <c r="BE16" s="20">
        <v>0</v>
      </c>
      <c r="BF16" s="21">
        <v>22.56</v>
      </c>
    </row>
    <row r="17" spans="1:58" x14ac:dyDescent="0.25">
      <c r="A17" s="20" t="s">
        <v>153</v>
      </c>
      <c r="B17" s="20" t="s">
        <v>26</v>
      </c>
      <c r="C17" s="20" t="s">
        <v>139</v>
      </c>
      <c r="D17" s="20">
        <v>4</v>
      </c>
      <c r="E17" s="20">
        <v>0</v>
      </c>
      <c r="F17" s="20">
        <v>0</v>
      </c>
      <c r="G17" s="20">
        <v>3.89</v>
      </c>
      <c r="H17" s="20">
        <v>11.22</v>
      </c>
      <c r="I17" s="20">
        <v>64.22</v>
      </c>
      <c r="J17" s="21">
        <v>85.44</v>
      </c>
      <c r="K17" s="20">
        <v>6.5</v>
      </c>
      <c r="L17" s="20">
        <v>44.78</v>
      </c>
      <c r="M17" s="20">
        <v>73.11</v>
      </c>
      <c r="N17" s="20">
        <v>46.11</v>
      </c>
      <c r="O17" s="20">
        <v>15.89</v>
      </c>
      <c r="P17" s="20">
        <v>14.44</v>
      </c>
      <c r="Q17" s="20">
        <v>0</v>
      </c>
      <c r="R17" s="20">
        <v>22.33</v>
      </c>
      <c r="S17" s="20">
        <v>9.11</v>
      </c>
      <c r="T17" s="20">
        <v>9.11</v>
      </c>
      <c r="U17" s="20">
        <v>5.1100000000000003</v>
      </c>
      <c r="V17" s="20">
        <v>4</v>
      </c>
      <c r="W17" s="20">
        <v>5.44</v>
      </c>
      <c r="X17" s="20">
        <v>4.1100000000000003</v>
      </c>
      <c r="Y17" s="20">
        <v>7.44</v>
      </c>
      <c r="Z17" s="21">
        <v>5.78</v>
      </c>
      <c r="AA17" s="20">
        <v>12.96</v>
      </c>
      <c r="AB17" s="20">
        <v>33.11</v>
      </c>
      <c r="AC17" s="20">
        <v>8.67</v>
      </c>
      <c r="AD17" s="20">
        <v>0</v>
      </c>
      <c r="AE17" s="20">
        <v>13.11</v>
      </c>
      <c r="AF17" s="20">
        <v>21.78</v>
      </c>
      <c r="AG17" s="20">
        <v>3.89</v>
      </c>
      <c r="AH17" s="20">
        <v>0</v>
      </c>
      <c r="AI17" s="20">
        <v>12.67</v>
      </c>
      <c r="AJ17" s="20">
        <v>0</v>
      </c>
      <c r="AK17" s="20">
        <v>11.33</v>
      </c>
      <c r="AL17" s="20">
        <v>0</v>
      </c>
      <c r="AM17" s="20">
        <v>4.1100000000000003</v>
      </c>
      <c r="AN17" s="20">
        <v>0</v>
      </c>
      <c r="AO17" s="20">
        <v>0</v>
      </c>
      <c r="AP17" s="21">
        <v>24.22</v>
      </c>
      <c r="AQ17" s="20">
        <v>31.24</v>
      </c>
      <c r="AR17" s="20">
        <v>74.44</v>
      </c>
      <c r="AS17" s="20">
        <v>87.89</v>
      </c>
      <c r="AT17" s="20">
        <v>6.89</v>
      </c>
      <c r="AU17" s="20">
        <v>5.56</v>
      </c>
      <c r="AV17" s="20">
        <v>8.2200000000000006</v>
      </c>
      <c r="AW17" s="20">
        <v>0</v>
      </c>
      <c r="AX17" s="20">
        <v>0</v>
      </c>
      <c r="AY17" s="20">
        <v>0</v>
      </c>
      <c r="AZ17" s="20">
        <v>4.5599999999999996</v>
      </c>
      <c r="BA17" s="20">
        <v>0</v>
      </c>
      <c r="BB17" s="20">
        <v>3.56</v>
      </c>
      <c r="BC17" s="20">
        <v>0</v>
      </c>
      <c r="BD17" s="20">
        <v>4.67</v>
      </c>
      <c r="BE17" s="20">
        <v>3.44</v>
      </c>
      <c r="BF17" s="21">
        <v>3.67</v>
      </c>
    </row>
    <row r="18" spans="1:58" x14ac:dyDescent="0.25">
      <c r="A18" s="20" t="s">
        <v>154</v>
      </c>
      <c r="B18" s="20" t="s">
        <v>25</v>
      </c>
      <c r="C18" s="20" t="s">
        <v>139</v>
      </c>
      <c r="D18" s="20">
        <v>4</v>
      </c>
      <c r="E18" s="20">
        <v>0</v>
      </c>
      <c r="F18" s="20">
        <v>0</v>
      </c>
      <c r="G18" s="20">
        <v>0</v>
      </c>
      <c r="H18" s="20">
        <v>0</v>
      </c>
      <c r="I18" s="20">
        <v>22</v>
      </c>
      <c r="J18" s="21">
        <v>65</v>
      </c>
      <c r="K18" s="20">
        <v>25.76</v>
      </c>
      <c r="L18" s="20">
        <v>61</v>
      </c>
      <c r="M18" s="20">
        <v>74.67</v>
      </c>
      <c r="N18" s="20">
        <v>55.33</v>
      </c>
      <c r="O18" s="20">
        <v>18.670000000000002</v>
      </c>
      <c r="P18" s="20">
        <v>40.33</v>
      </c>
      <c r="Q18" s="20">
        <v>15.22</v>
      </c>
      <c r="R18" s="20">
        <v>13.89</v>
      </c>
      <c r="S18" s="20">
        <v>22.11</v>
      </c>
      <c r="T18" s="20">
        <v>8.33</v>
      </c>
      <c r="U18" s="20">
        <v>4</v>
      </c>
      <c r="V18" s="20">
        <v>11.44</v>
      </c>
      <c r="W18" s="20">
        <v>21.67</v>
      </c>
      <c r="X18" s="20">
        <v>8</v>
      </c>
      <c r="Y18" s="20">
        <v>13.89</v>
      </c>
      <c r="Z18" s="21">
        <v>5.1100000000000003</v>
      </c>
      <c r="AA18" s="20">
        <v>0.67</v>
      </c>
      <c r="AB18" s="20">
        <v>11.11</v>
      </c>
      <c r="AC18" s="20">
        <v>12.89</v>
      </c>
      <c r="AD18" s="20">
        <v>0</v>
      </c>
      <c r="AE18" s="20">
        <v>23.11</v>
      </c>
      <c r="AF18" s="20">
        <v>0</v>
      </c>
      <c r="AG18" s="20">
        <v>0</v>
      </c>
      <c r="AH18" s="20">
        <v>6.89</v>
      </c>
      <c r="AI18" s="20">
        <v>24.33</v>
      </c>
      <c r="AJ18" s="20">
        <v>4</v>
      </c>
      <c r="AK18" s="20">
        <v>0</v>
      </c>
      <c r="AL18" s="20">
        <v>0</v>
      </c>
      <c r="AM18" s="20">
        <v>0</v>
      </c>
      <c r="AN18" s="20">
        <v>0</v>
      </c>
      <c r="AO18" s="20">
        <v>8.67</v>
      </c>
      <c r="AP18" s="21">
        <v>5.33</v>
      </c>
      <c r="AQ18" s="20">
        <v>26.41</v>
      </c>
      <c r="AR18" s="20">
        <v>36</v>
      </c>
      <c r="AS18" s="20">
        <v>72.89</v>
      </c>
      <c r="AT18" s="20">
        <v>13.33</v>
      </c>
      <c r="AU18" s="20">
        <v>32</v>
      </c>
      <c r="AV18" s="20">
        <v>17.11</v>
      </c>
      <c r="AW18" s="20">
        <v>22</v>
      </c>
      <c r="AX18" s="20">
        <v>9</v>
      </c>
      <c r="AY18" s="20">
        <v>63.44</v>
      </c>
      <c r="AZ18" s="20">
        <v>6</v>
      </c>
      <c r="BA18" s="20">
        <v>18.22</v>
      </c>
      <c r="BB18" s="20">
        <v>32.22</v>
      </c>
      <c r="BC18" s="20">
        <v>47.67</v>
      </c>
      <c r="BD18" s="20">
        <v>56.22</v>
      </c>
      <c r="BE18" s="20">
        <v>16.329999999999998</v>
      </c>
      <c r="BF18" s="21">
        <v>0</v>
      </c>
    </row>
    <row r="19" spans="1:58" x14ac:dyDescent="0.25">
      <c r="A19" s="22" t="s">
        <v>155</v>
      </c>
      <c r="B19" s="22" t="s">
        <v>26</v>
      </c>
      <c r="C19" s="22" t="s">
        <v>156</v>
      </c>
      <c r="D19" s="22">
        <v>1</v>
      </c>
      <c r="E19" s="22">
        <v>0</v>
      </c>
      <c r="F19" s="22">
        <v>0</v>
      </c>
      <c r="G19" s="22">
        <v>15.78</v>
      </c>
      <c r="H19" s="22">
        <v>39.22</v>
      </c>
      <c r="I19" s="22">
        <v>14.78</v>
      </c>
      <c r="J19" s="23">
        <v>46.89</v>
      </c>
      <c r="K19" s="22">
        <v>15.31</v>
      </c>
      <c r="L19" s="22">
        <v>19.329999999999998</v>
      </c>
      <c r="M19" s="22">
        <v>26.89</v>
      </c>
      <c r="N19" s="22">
        <v>37.67</v>
      </c>
      <c r="O19" s="22">
        <v>22.67</v>
      </c>
      <c r="P19" s="22">
        <v>53.67</v>
      </c>
      <c r="Q19" s="22">
        <v>15.56</v>
      </c>
      <c r="R19" s="22">
        <v>14</v>
      </c>
      <c r="S19" s="22">
        <v>3.78</v>
      </c>
      <c r="T19" s="22">
        <v>3.78</v>
      </c>
      <c r="U19" s="22">
        <v>4.4400000000000004</v>
      </c>
      <c r="V19" s="22">
        <v>12.89</v>
      </c>
      <c r="W19" s="22">
        <v>12.33</v>
      </c>
      <c r="X19" s="22">
        <v>4</v>
      </c>
      <c r="Y19" s="22">
        <v>17.329999999999998</v>
      </c>
      <c r="Z19" s="23">
        <v>16.22</v>
      </c>
      <c r="AA19" s="22">
        <v>2.09</v>
      </c>
      <c r="AB19" s="22">
        <v>21.56</v>
      </c>
      <c r="AC19" s="22">
        <v>4.22</v>
      </c>
      <c r="AD19" s="22">
        <v>3.89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3.78</v>
      </c>
      <c r="AL19" s="22">
        <v>3.78</v>
      </c>
      <c r="AM19" s="22">
        <v>4.67</v>
      </c>
      <c r="AN19" s="22">
        <v>0</v>
      </c>
      <c r="AO19" s="22">
        <v>0</v>
      </c>
      <c r="AP19" s="23">
        <v>0</v>
      </c>
      <c r="AQ19" s="22">
        <v>2.74</v>
      </c>
      <c r="AR19" s="22">
        <v>20.11</v>
      </c>
      <c r="AS19" s="22">
        <v>50.33</v>
      </c>
      <c r="AT19" s="22">
        <v>31</v>
      </c>
      <c r="AU19" s="22">
        <v>8.2200000000000006</v>
      </c>
      <c r="AV19" s="22">
        <v>0</v>
      </c>
      <c r="AW19" s="22">
        <v>0</v>
      </c>
      <c r="AX19" s="22">
        <v>5.89</v>
      </c>
      <c r="AY19" s="22">
        <v>13.89</v>
      </c>
      <c r="AZ19" s="22">
        <v>0</v>
      </c>
      <c r="BA19" s="22">
        <v>3.56</v>
      </c>
      <c r="BB19" s="22">
        <v>4</v>
      </c>
      <c r="BC19" s="22">
        <v>14.89</v>
      </c>
      <c r="BD19" s="22">
        <v>0</v>
      </c>
      <c r="BE19" s="22">
        <v>11.56</v>
      </c>
      <c r="BF19" s="23">
        <v>0</v>
      </c>
    </row>
    <row r="20" spans="1:58" x14ac:dyDescent="0.25">
      <c r="A20" s="22" t="s">
        <v>157</v>
      </c>
      <c r="B20" s="22" t="s">
        <v>25</v>
      </c>
      <c r="C20" s="22" t="s">
        <v>156</v>
      </c>
      <c r="D20" s="22">
        <v>1</v>
      </c>
      <c r="E20" s="22">
        <v>0</v>
      </c>
      <c r="F20" s="22">
        <v>0</v>
      </c>
      <c r="G20" s="22">
        <v>0</v>
      </c>
      <c r="H20" s="22">
        <v>35.78</v>
      </c>
      <c r="I20" s="22">
        <v>28</v>
      </c>
      <c r="J20" s="23">
        <v>62.78</v>
      </c>
      <c r="K20" s="22">
        <v>13.94</v>
      </c>
      <c r="L20" s="22">
        <v>45.56</v>
      </c>
      <c r="M20" s="22">
        <v>38.11</v>
      </c>
      <c r="N20" s="22">
        <v>22.22</v>
      </c>
      <c r="O20" s="22">
        <v>26.78</v>
      </c>
      <c r="P20" s="22">
        <v>31.56</v>
      </c>
      <c r="Q20" s="22">
        <v>37.22</v>
      </c>
      <c r="R20" s="22">
        <v>9.44</v>
      </c>
      <c r="S20" s="22">
        <v>11.33</v>
      </c>
      <c r="T20" s="22">
        <v>24</v>
      </c>
      <c r="U20" s="22">
        <v>49.11</v>
      </c>
      <c r="V20" s="22">
        <v>28.22</v>
      </c>
      <c r="W20" s="22">
        <v>5.33</v>
      </c>
      <c r="X20" s="22">
        <v>0</v>
      </c>
      <c r="Y20" s="22">
        <v>18.11</v>
      </c>
      <c r="Z20" s="23">
        <v>22.78</v>
      </c>
      <c r="AA20" s="22">
        <v>10.91</v>
      </c>
      <c r="AB20" s="22">
        <v>43.33</v>
      </c>
      <c r="AC20" s="22">
        <v>41</v>
      </c>
      <c r="AD20" s="22">
        <v>0</v>
      </c>
      <c r="AE20" s="22">
        <v>6.67</v>
      </c>
      <c r="AF20" s="22">
        <v>10.44</v>
      </c>
      <c r="AG20" s="22">
        <v>34.56</v>
      </c>
      <c r="AH20" s="22">
        <v>21</v>
      </c>
      <c r="AI20" s="22">
        <v>11.22</v>
      </c>
      <c r="AJ20" s="22">
        <v>20.56</v>
      </c>
      <c r="AK20" s="22">
        <v>16.559999999999999</v>
      </c>
      <c r="AL20" s="22">
        <v>12.11</v>
      </c>
      <c r="AM20" s="22">
        <v>7.89</v>
      </c>
      <c r="AN20" s="22">
        <v>3.33</v>
      </c>
      <c r="AO20" s="22">
        <v>5.44</v>
      </c>
      <c r="AP20" s="23">
        <v>0</v>
      </c>
      <c r="AQ20" s="22">
        <v>11.11</v>
      </c>
      <c r="AR20" s="22">
        <v>52.89</v>
      </c>
      <c r="AS20" s="22">
        <v>33.56</v>
      </c>
      <c r="AT20" s="22">
        <v>21.22</v>
      </c>
      <c r="AU20" s="22">
        <v>9</v>
      </c>
      <c r="AV20" s="22">
        <v>16.440000000000001</v>
      </c>
      <c r="AW20" s="22">
        <v>13.33</v>
      </c>
      <c r="AX20" s="22">
        <v>10.11</v>
      </c>
      <c r="AY20" s="22">
        <v>0</v>
      </c>
      <c r="AZ20" s="22">
        <v>3.44</v>
      </c>
      <c r="BA20" s="22">
        <v>4</v>
      </c>
      <c r="BB20" s="22">
        <v>29.89</v>
      </c>
      <c r="BC20" s="22">
        <v>17.11</v>
      </c>
      <c r="BD20" s="22">
        <v>34.78</v>
      </c>
      <c r="BE20" s="22">
        <v>0</v>
      </c>
      <c r="BF20" s="23">
        <v>28</v>
      </c>
    </row>
    <row r="21" spans="1:58" x14ac:dyDescent="0.25">
      <c r="A21" s="22" t="s">
        <v>158</v>
      </c>
      <c r="B21" s="22" t="s">
        <v>26</v>
      </c>
      <c r="C21" s="22" t="s">
        <v>156</v>
      </c>
      <c r="D21" s="22">
        <v>1</v>
      </c>
      <c r="E21" s="22">
        <v>0</v>
      </c>
      <c r="F21" s="22">
        <v>0</v>
      </c>
      <c r="G21" s="22">
        <v>4.4400000000000004</v>
      </c>
      <c r="H21" s="22">
        <v>30.89</v>
      </c>
      <c r="I21" s="22">
        <v>76</v>
      </c>
      <c r="J21" s="23">
        <v>79.56</v>
      </c>
      <c r="K21" s="22">
        <v>34.46</v>
      </c>
      <c r="L21" s="22">
        <v>58.89</v>
      </c>
      <c r="M21" s="22">
        <v>51.89</v>
      </c>
      <c r="N21" s="22">
        <v>56</v>
      </c>
      <c r="O21" s="22">
        <v>38</v>
      </c>
      <c r="P21" s="22">
        <v>46.56</v>
      </c>
      <c r="Q21" s="22">
        <v>44.33</v>
      </c>
      <c r="R21" s="22">
        <v>66.33</v>
      </c>
      <c r="S21" s="22">
        <v>18.11</v>
      </c>
      <c r="T21" s="22">
        <v>12.33</v>
      </c>
      <c r="U21" s="22">
        <v>20.78</v>
      </c>
      <c r="V21" s="22">
        <v>16</v>
      </c>
      <c r="W21" s="22">
        <v>68.11</v>
      </c>
      <c r="X21" s="22">
        <v>20.11</v>
      </c>
      <c r="Y21" s="22">
        <v>26.11</v>
      </c>
      <c r="Z21" s="23">
        <v>10.67</v>
      </c>
      <c r="AA21" s="22">
        <v>12.06</v>
      </c>
      <c r="AB21" s="22">
        <v>20.89</v>
      </c>
      <c r="AC21" s="22">
        <v>13.89</v>
      </c>
      <c r="AD21" s="22">
        <v>19.329999999999998</v>
      </c>
      <c r="AE21" s="22">
        <v>13.67</v>
      </c>
      <c r="AF21" s="22">
        <v>36.56</v>
      </c>
      <c r="AG21" s="22">
        <v>24.33</v>
      </c>
      <c r="AH21" s="22">
        <v>33.56</v>
      </c>
      <c r="AI21" s="22">
        <v>9.33</v>
      </c>
      <c r="AJ21" s="22">
        <v>6.11</v>
      </c>
      <c r="AK21" s="22">
        <v>12.22</v>
      </c>
      <c r="AL21" s="22">
        <v>4.4400000000000004</v>
      </c>
      <c r="AM21" s="22">
        <v>0</v>
      </c>
      <c r="AN21" s="22">
        <v>3.33</v>
      </c>
      <c r="AO21" s="22">
        <v>3.67</v>
      </c>
      <c r="AP21" s="23">
        <v>31</v>
      </c>
      <c r="AQ21" s="22">
        <v>11.24</v>
      </c>
      <c r="AR21" s="22">
        <v>58.33</v>
      </c>
      <c r="AS21" s="22">
        <v>35.67</v>
      </c>
      <c r="AT21" s="22">
        <v>32.22</v>
      </c>
      <c r="AU21" s="22">
        <v>30</v>
      </c>
      <c r="AV21" s="22">
        <v>37.11</v>
      </c>
      <c r="AW21" s="22">
        <v>65.11</v>
      </c>
      <c r="AX21" s="22">
        <v>17.440000000000001</v>
      </c>
      <c r="AY21" s="22">
        <v>12</v>
      </c>
      <c r="AZ21" s="22">
        <v>22.22</v>
      </c>
      <c r="BA21" s="22">
        <v>23.89</v>
      </c>
      <c r="BB21" s="22">
        <v>21.78</v>
      </c>
      <c r="BC21" s="22">
        <v>7.33</v>
      </c>
      <c r="BD21" s="22">
        <v>12.44</v>
      </c>
      <c r="BE21" s="22">
        <v>15.22</v>
      </c>
      <c r="BF21" s="23">
        <v>10.89</v>
      </c>
    </row>
    <row r="22" spans="1:58" x14ac:dyDescent="0.25">
      <c r="A22" s="22" t="s">
        <v>159</v>
      </c>
      <c r="B22" s="22" t="s">
        <v>25</v>
      </c>
      <c r="C22" s="22" t="s">
        <v>156</v>
      </c>
      <c r="D22" s="22">
        <v>1</v>
      </c>
      <c r="E22" s="22">
        <v>0</v>
      </c>
      <c r="F22" s="22">
        <v>0</v>
      </c>
      <c r="G22" s="22">
        <v>16.670000000000002</v>
      </c>
      <c r="H22" s="22">
        <v>21.44</v>
      </c>
      <c r="I22" s="22">
        <v>74.78</v>
      </c>
      <c r="J22" s="23">
        <v>82.44</v>
      </c>
      <c r="K22" s="22">
        <v>19.190000000000001</v>
      </c>
      <c r="L22" s="22">
        <v>56</v>
      </c>
      <c r="M22" s="22">
        <v>65.67</v>
      </c>
      <c r="N22" s="22">
        <v>43.11</v>
      </c>
      <c r="O22" s="22">
        <v>9.33</v>
      </c>
      <c r="P22" s="22">
        <v>37.11</v>
      </c>
      <c r="Q22" s="22">
        <v>45.11</v>
      </c>
      <c r="R22" s="22">
        <v>15.56</v>
      </c>
      <c r="S22" s="22">
        <v>0</v>
      </c>
      <c r="T22" s="22">
        <v>17.78</v>
      </c>
      <c r="U22" s="22">
        <v>5.67</v>
      </c>
      <c r="V22" s="22">
        <v>10.44</v>
      </c>
      <c r="W22" s="22">
        <v>44</v>
      </c>
      <c r="X22" s="22">
        <v>28.22</v>
      </c>
      <c r="Y22" s="22">
        <v>21.11</v>
      </c>
      <c r="Z22" s="23">
        <v>3.89</v>
      </c>
      <c r="AA22" s="22">
        <v>0</v>
      </c>
      <c r="AB22" s="22">
        <v>57.56</v>
      </c>
      <c r="AC22" s="22">
        <v>21.56</v>
      </c>
      <c r="AD22" s="22">
        <v>20.11</v>
      </c>
      <c r="AE22" s="22">
        <v>5.56</v>
      </c>
      <c r="AF22" s="22">
        <v>4.4400000000000004</v>
      </c>
      <c r="AG22" s="22">
        <v>4.5599999999999996</v>
      </c>
      <c r="AH22" s="22">
        <v>15.33</v>
      </c>
      <c r="AI22" s="22">
        <v>12.78</v>
      </c>
      <c r="AJ22" s="22">
        <v>12.89</v>
      </c>
      <c r="AK22" s="22">
        <v>5.22</v>
      </c>
      <c r="AL22" s="22">
        <v>7.22</v>
      </c>
      <c r="AM22" s="22">
        <v>7.78</v>
      </c>
      <c r="AN22" s="22">
        <v>0</v>
      </c>
      <c r="AO22" s="22">
        <v>40.11</v>
      </c>
      <c r="AP22" s="23">
        <v>85.11</v>
      </c>
      <c r="AQ22" s="22">
        <v>0</v>
      </c>
      <c r="AR22" s="22">
        <v>37.89</v>
      </c>
      <c r="AS22" s="22">
        <v>39</v>
      </c>
      <c r="AT22" s="22">
        <v>22.33</v>
      </c>
      <c r="AU22" s="22">
        <v>35.33</v>
      </c>
      <c r="AV22" s="22">
        <v>23.56</v>
      </c>
      <c r="AW22" s="22">
        <v>0</v>
      </c>
      <c r="AX22" s="22">
        <v>14.67</v>
      </c>
      <c r="AY22" s="22">
        <v>34</v>
      </c>
      <c r="AZ22" s="22">
        <v>23</v>
      </c>
      <c r="BA22" s="22">
        <v>27.11</v>
      </c>
      <c r="BB22" s="22">
        <v>20.78</v>
      </c>
      <c r="BC22" s="22">
        <v>24.67</v>
      </c>
      <c r="BD22" s="22">
        <v>3.78</v>
      </c>
      <c r="BE22" s="22">
        <v>39.44</v>
      </c>
      <c r="BF22" s="23">
        <v>19</v>
      </c>
    </row>
    <row r="23" spans="1:58" x14ac:dyDescent="0.25">
      <c r="A23" s="22" t="s">
        <v>160</v>
      </c>
      <c r="B23" s="22" t="s">
        <v>26</v>
      </c>
      <c r="C23" s="22" t="s">
        <v>156</v>
      </c>
      <c r="D23" s="22">
        <v>2</v>
      </c>
      <c r="E23" s="22">
        <v>0.61</v>
      </c>
      <c r="F23" s="22">
        <v>0</v>
      </c>
      <c r="G23" s="22">
        <v>9.67</v>
      </c>
      <c r="H23" s="22">
        <v>51.33</v>
      </c>
      <c r="I23" s="22">
        <v>80.56</v>
      </c>
      <c r="J23" s="23">
        <v>84.22</v>
      </c>
      <c r="K23" s="22">
        <v>52.41</v>
      </c>
      <c r="L23" s="22">
        <v>79.56</v>
      </c>
      <c r="M23" s="22">
        <v>91.33</v>
      </c>
      <c r="N23" s="22">
        <v>94.89</v>
      </c>
      <c r="O23" s="22">
        <v>84.89</v>
      </c>
      <c r="P23" s="22">
        <v>23.11</v>
      </c>
      <c r="Q23" s="22">
        <v>0</v>
      </c>
      <c r="R23" s="22">
        <v>62</v>
      </c>
      <c r="S23" s="22">
        <v>0</v>
      </c>
      <c r="T23" s="22">
        <v>23.67</v>
      </c>
      <c r="U23" s="22">
        <v>14.56</v>
      </c>
      <c r="V23" s="22">
        <v>64.44</v>
      </c>
      <c r="W23" s="22">
        <v>41.22</v>
      </c>
      <c r="X23" s="22">
        <v>46</v>
      </c>
      <c r="Y23" s="22">
        <v>65.44</v>
      </c>
      <c r="Z23" s="23">
        <v>63.44</v>
      </c>
      <c r="AA23" s="22">
        <v>26.96</v>
      </c>
      <c r="AB23" s="22">
        <v>74.56</v>
      </c>
      <c r="AC23" s="22">
        <v>82.78</v>
      </c>
      <c r="AD23" s="22">
        <v>89</v>
      </c>
      <c r="AE23" s="22">
        <v>87.11</v>
      </c>
      <c r="AF23" s="22">
        <v>24.78</v>
      </c>
      <c r="AG23" s="22">
        <v>21.56</v>
      </c>
      <c r="AH23" s="22">
        <v>15.44</v>
      </c>
      <c r="AI23" s="22">
        <v>40.33</v>
      </c>
      <c r="AJ23" s="22">
        <v>46.33</v>
      </c>
      <c r="AK23" s="22">
        <v>14.89</v>
      </c>
      <c r="AL23" s="22">
        <v>12.56</v>
      </c>
      <c r="AM23" s="22">
        <v>6.11</v>
      </c>
      <c r="AN23" s="22">
        <v>0</v>
      </c>
      <c r="AO23" s="22">
        <v>0</v>
      </c>
      <c r="AP23" s="23">
        <v>34.22</v>
      </c>
      <c r="AQ23" s="22">
        <v>10</v>
      </c>
      <c r="AR23" s="22">
        <v>51.33</v>
      </c>
      <c r="AS23" s="22">
        <v>56</v>
      </c>
      <c r="AT23" s="22">
        <v>31.67</v>
      </c>
      <c r="AU23" s="22">
        <v>37.78</v>
      </c>
      <c r="AV23" s="22">
        <v>53.56</v>
      </c>
      <c r="AW23" s="22">
        <v>4.8899999999999997</v>
      </c>
      <c r="AX23" s="22">
        <v>20.67</v>
      </c>
      <c r="AY23" s="22">
        <v>12.67</v>
      </c>
      <c r="AZ23" s="22">
        <v>21.22</v>
      </c>
      <c r="BA23" s="22">
        <v>21.22</v>
      </c>
      <c r="BB23" s="22">
        <v>14.67</v>
      </c>
      <c r="BC23" s="22">
        <v>8.89</v>
      </c>
      <c r="BD23" s="22">
        <v>4.1100000000000003</v>
      </c>
      <c r="BE23" s="22">
        <v>11.22</v>
      </c>
      <c r="BF23" s="23">
        <v>10.44</v>
      </c>
    </row>
    <row r="24" spans="1:58" x14ac:dyDescent="0.25">
      <c r="A24" s="22" t="s">
        <v>161</v>
      </c>
      <c r="B24" s="22" t="s">
        <v>25</v>
      </c>
      <c r="C24" s="22" t="s">
        <v>156</v>
      </c>
      <c r="D24" s="22">
        <v>2</v>
      </c>
      <c r="E24" s="22">
        <v>0</v>
      </c>
      <c r="F24" s="22">
        <v>0</v>
      </c>
      <c r="G24" s="22">
        <v>0</v>
      </c>
      <c r="H24" s="22">
        <v>0</v>
      </c>
      <c r="I24" s="22">
        <v>42.11</v>
      </c>
      <c r="J24" s="23">
        <v>25.22</v>
      </c>
      <c r="K24" s="22">
        <v>11.76</v>
      </c>
      <c r="L24" s="22">
        <v>42.11</v>
      </c>
      <c r="M24" s="22">
        <v>43.44</v>
      </c>
      <c r="N24" s="22">
        <v>47.22</v>
      </c>
      <c r="O24" s="22">
        <v>26.22</v>
      </c>
      <c r="P24" s="22">
        <v>22.89</v>
      </c>
      <c r="Q24" s="22">
        <v>18.11</v>
      </c>
      <c r="R24" s="22">
        <v>12.89</v>
      </c>
      <c r="S24" s="22">
        <v>3.44</v>
      </c>
      <c r="T24" s="22">
        <v>35.11</v>
      </c>
      <c r="U24" s="22">
        <v>16.670000000000002</v>
      </c>
      <c r="V24" s="22">
        <v>12.78</v>
      </c>
      <c r="W24" s="22">
        <v>4.4400000000000004</v>
      </c>
      <c r="X24" s="22">
        <v>22.44</v>
      </c>
      <c r="Y24" s="22">
        <v>10</v>
      </c>
      <c r="Z24" s="23">
        <v>3.89</v>
      </c>
      <c r="AA24" s="22">
        <v>1.2</v>
      </c>
      <c r="AB24" s="22">
        <v>44.89</v>
      </c>
      <c r="AC24" s="22">
        <v>19.89</v>
      </c>
      <c r="AD24" s="22">
        <v>19.670000000000002</v>
      </c>
      <c r="AE24" s="22">
        <v>4.22</v>
      </c>
      <c r="AF24" s="22">
        <v>0</v>
      </c>
      <c r="AG24" s="22">
        <v>3.44</v>
      </c>
      <c r="AH24" s="22">
        <v>0</v>
      </c>
      <c r="AI24" s="22">
        <v>11</v>
      </c>
      <c r="AJ24" s="22">
        <v>0</v>
      </c>
      <c r="AK24" s="22">
        <v>16.559999999999999</v>
      </c>
      <c r="AL24" s="22">
        <v>0</v>
      </c>
      <c r="AM24" s="22">
        <v>0</v>
      </c>
      <c r="AN24" s="22">
        <v>3.33</v>
      </c>
      <c r="AO24" s="22">
        <v>0</v>
      </c>
      <c r="AP24" s="23">
        <v>0</v>
      </c>
      <c r="AQ24" s="22">
        <v>1.43</v>
      </c>
      <c r="AR24" s="22">
        <v>28.56</v>
      </c>
      <c r="AS24" s="22">
        <v>14.11</v>
      </c>
      <c r="AT24" s="22">
        <v>0</v>
      </c>
      <c r="AU24" s="22">
        <v>12.78</v>
      </c>
      <c r="AV24" s="22">
        <v>3.56</v>
      </c>
      <c r="AW24" s="22">
        <v>0</v>
      </c>
      <c r="AX24" s="22">
        <v>4</v>
      </c>
      <c r="AY24" s="22">
        <v>0</v>
      </c>
      <c r="AZ24" s="22">
        <v>3.33</v>
      </c>
      <c r="BA24" s="22">
        <v>0</v>
      </c>
      <c r="BB24" s="22">
        <v>7.33</v>
      </c>
      <c r="BC24" s="22">
        <v>0</v>
      </c>
      <c r="BD24" s="22">
        <v>0</v>
      </c>
      <c r="BE24" s="22">
        <v>13.78</v>
      </c>
      <c r="BF24" s="23">
        <v>0</v>
      </c>
    </row>
    <row r="25" spans="1:58" x14ac:dyDescent="0.25">
      <c r="A25" s="22" t="s">
        <v>162</v>
      </c>
      <c r="B25" s="22" t="s">
        <v>26</v>
      </c>
      <c r="C25" s="22" t="s">
        <v>156</v>
      </c>
      <c r="D25" s="22">
        <v>2</v>
      </c>
      <c r="E25" s="22">
        <v>0</v>
      </c>
      <c r="F25" s="22">
        <v>0</v>
      </c>
      <c r="G25" s="22">
        <v>7.22</v>
      </c>
      <c r="H25" s="22">
        <v>21.56</v>
      </c>
      <c r="I25" s="22">
        <v>40.56</v>
      </c>
      <c r="J25" s="23">
        <v>63.33</v>
      </c>
      <c r="K25" s="22">
        <v>5.13</v>
      </c>
      <c r="L25" s="22">
        <v>27.44</v>
      </c>
      <c r="M25" s="22">
        <v>22</v>
      </c>
      <c r="N25" s="22">
        <v>20.67</v>
      </c>
      <c r="O25" s="22">
        <v>9.2200000000000006</v>
      </c>
      <c r="P25" s="22">
        <v>25.11</v>
      </c>
      <c r="Q25" s="22">
        <v>28.67</v>
      </c>
      <c r="R25" s="22">
        <v>13.11</v>
      </c>
      <c r="S25" s="22">
        <v>0</v>
      </c>
      <c r="T25" s="22">
        <v>6.89</v>
      </c>
      <c r="U25" s="22">
        <v>12.22</v>
      </c>
      <c r="V25" s="22">
        <v>16.670000000000002</v>
      </c>
      <c r="W25" s="22">
        <v>9</v>
      </c>
      <c r="X25" s="22">
        <v>12.78</v>
      </c>
      <c r="Y25" s="22">
        <v>4.67</v>
      </c>
      <c r="Z25" s="23">
        <v>10.89</v>
      </c>
      <c r="AA25" s="22">
        <v>1.02</v>
      </c>
      <c r="AB25" s="22">
        <v>4.67</v>
      </c>
      <c r="AC25" s="22">
        <v>0</v>
      </c>
      <c r="AD25" s="22">
        <v>0</v>
      </c>
      <c r="AE25" s="22">
        <v>0</v>
      </c>
      <c r="AF25" s="22">
        <v>4.5599999999999996</v>
      </c>
      <c r="AG25" s="22">
        <v>8.56</v>
      </c>
      <c r="AH25" s="22">
        <v>0</v>
      </c>
      <c r="AI25" s="22">
        <v>0</v>
      </c>
      <c r="AJ25" s="22">
        <v>4.33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3">
        <v>0</v>
      </c>
      <c r="AQ25" s="22">
        <v>0</v>
      </c>
      <c r="AR25" s="22">
        <v>12</v>
      </c>
      <c r="AS25" s="22">
        <v>0</v>
      </c>
      <c r="AT25" s="22">
        <v>11.33</v>
      </c>
      <c r="AU25" s="22">
        <v>0</v>
      </c>
      <c r="AV25" s="22">
        <v>3.56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7.33</v>
      </c>
      <c r="BC25" s="22">
        <v>4.33</v>
      </c>
      <c r="BD25" s="22">
        <v>0</v>
      </c>
      <c r="BE25" s="22">
        <v>0</v>
      </c>
      <c r="BF25" s="23">
        <v>0</v>
      </c>
    </row>
    <row r="26" spans="1:58" x14ac:dyDescent="0.25">
      <c r="A26" s="22" t="s">
        <v>163</v>
      </c>
      <c r="B26" s="22" t="s">
        <v>25</v>
      </c>
      <c r="C26" s="22" t="s">
        <v>156</v>
      </c>
      <c r="D26" s="22">
        <v>2</v>
      </c>
      <c r="E26" s="22">
        <v>0</v>
      </c>
      <c r="F26" s="22">
        <v>0</v>
      </c>
      <c r="G26" s="22">
        <v>0</v>
      </c>
      <c r="H26" s="22">
        <v>47</v>
      </c>
      <c r="I26" s="22">
        <v>80.89</v>
      </c>
      <c r="J26" s="23">
        <v>82.33</v>
      </c>
      <c r="K26" s="22">
        <v>36.07</v>
      </c>
      <c r="L26" s="22">
        <v>74.78</v>
      </c>
      <c r="M26" s="22">
        <v>64.22</v>
      </c>
      <c r="N26" s="22">
        <v>92.11</v>
      </c>
      <c r="O26" s="22">
        <v>85.56</v>
      </c>
      <c r="P26" s="22">
        <v>87.67</v>
      </c>
      <c r="Q26" s="22">
        <v>95.22</v>
      </c>
      <c r="R26" s="22">
        <v>71.33</v>
      </c>
      <c r="S26" s="22">
        <v>84.78</v>
      </c>
      <c r="T26" s="22">
        <v>96.56</v>
      </c>
      <c r="U26" s="22">
        <v>53.33</v>
      </c>
      <c r="V26" s="22">
        <v>5.44</v>
      </c>
      <c r="W26" s="22">
        <v>0</v>
      </c>
      <c r="X26" s="22">
        <v>21.78</v>
      </c>
      <c r="Y26" s="22">
        <v>59</v>
      </c>
      <c r="Z26" s="23">
        <v>20.22</v>
      </c>
      <c r="AA26" s="22">
        <v>3.98</v>
      </c>
      <c r="AB26" s="22">
        <v>39.89</v>
      </c>
      <c r="AC26" s="22">
        <v>15.67</v>
      </c>
      <c r="AD26" s="22">
        <v>23.44</v>
      </c>
      <c r="AE26" s="22">
        <v>22.22</v>
      </c>
      <c r="AF26" s="22">
        <v>10.56</v>
      </c>
      <c r="AG26" s="22">
        <v>29</v>
      </c>
      <c r="AH26" s="22">
        <v>41.78</v>
      </c>
      <c r="AI26" s="22">
        <v>42.44</v>
      </c>
      <c r="AJ26" s="22">
        <v>13.56</v>
      </c>
      <c r="AK26" s="22">
        <v>0</v>
      </c>
      <c r="AL26" s="22">
        <v>7.78</v>
      </c>
      <c r="AM26" s="22">
        <v>11.44</v>
      </c>
      <c r="AN26" s="22">
        <v>8.7799999999999994</v>
      </c>
      <c r="AO26" s="22">
        <v>5.44</v>
      </c>
      <c r="AP26" s="23">
        <v>27.89</v>
      </c>
      <c r="AQ26" s="22">
        <v>5.28</v>
      </c>
      <c r="AR26" s="22">
        <v>55.33</v>
      </c>
      <c r="AS26" s="22">
        <v>31</v>
      </c>
      <c r="AT26" s="22">
        <v>41</v>
      </c>
      <c r="AU26" s="22">
        <v>48.56</v>
      </c>
      <c r="AV26" s="22">
        <v>61.44</v>
      </c>
      <c r="AW26" s="22">
        <v>25</v>
      </c>
      <c r="AX26" s="22">
        <v>15</v>
      </c>
      <c r="AY26" s="22">
        <v>27.56</v>
      </c>
      <c r="AZ26" s="22">
        <v>18.78</v>
      </c>
      <c r="BA26" s="22">
        <v>44.11</v>
      </c>
      <c r="BB26" s="22">
        <v>25.56</v>
      </c>
      <c r="BC26" s="22">
        <v>15.22</v>
      </c>
      <c r="BD26" s="22">
        <v>8</v>
      </c>
      <c r="BE26" s="22">
        <v>28.78</v>
      </c>
      <c r="BF26" s="23">
        <v>8.11</v>
      </c>
    </row>
    <row r="27" spans="1:58" x14ac:dyDescent="0.25">
      <c r="A27" s="22" t="s">
        <v>164</v>
      </c>
      <c r="B27" s="22" t="s">
        <v>26</v>
      </c>
      <c r="C27" s="22" t="s">
        <v>156</v>
      </c>
      <c r="D27" s="22">
        <v>3</v>
      </c>
      <c r="E27" s="22">
        <v>0</v>
      </c>
      <c r="F27" s="22">
        <v>0</v>
      </c>
      <c r="G27" s="22">
        <v>4.78</v>
      </c>
      <c r="H27" s="22">
        <v>38</v>
      </c>
      <c r="I27" s="22">
        <v>60.56</v>
      </c>
      <c r="J27" s="23">
        <v>63.11</v>
      </c>
      <c r="K27" s="22">
        <v>23.96</v>
      </c>
      <c r="L27" s="22">
        <v>55.89</v>
      </c>
      <c r="M27" s="22">
        <v>16.329999999999998</v>
      </c>
      <c r="N27" s="22">
        <v>14.78</v>
      </c>
      <c r="O27" s="22">
        <v>24.33</v>
      </c>
      <c r="P27" s="22">
        <v>12.56</v>
      </c>
      <c r="Q27" s="22">
        <v>9.56</v>
      </c>
      <c r="R27" s="22">
        <v>18.670000000000002</v>
      </c>
      <c r="S27" s="22">
        <v>19.329999999999998</v>
      </c>
      <c r="T27" s="22">
        <v>19.670000000000002</v>
      </c>
      <c r="U27" s="22">
        <v>12.56</v>
      </c>
      <c r="V27" s="22">
        <v>18.11</v>
      </c>
      <c r="W27" s="22">
        <v>31</v>
      </c>
      <c r="X27" s="22">
        <v>27.33</v>
      </c>
      <c r="Y27" s="22">
        <v>9.56</v>
      </c>
      <c r="Z27" s="23">
        <v>11.11</v>
      </c>
      <c r="AA27" s="22">
        <v>0</v>
      </c>
      <c r="AB27" s="22">
        <v>17.22</v>
      </c>
      <c r="AC27" s="22">
        <v>3.89</v>
      </c>
      <c r="AD27" s="22">
        <v>7.22</v>
      </c>
      <c r="AE27" s="22">
        <v>4.33</v>
      </c>
      <c r="AF27" s="22">
        <v>0</v>
      </c>
      <c r="AG27" s="22">
        <v>5.67</v>
      </c>
      <c r="AH27" s="22">
        <v>11.44</v>
      </c>
      <c r="AI27" s="22">
        <v>4.4400000000000004</v>
      </c>
      <c r="AJ27" s="22">
        <v>0</v>
      </c>
      <c r="AK27" s="22">
        <v>4.33</v>
      </c>
      <c r="AL27" s="22">
        <v>0</v>
      </c>
      <c r="AM27" s="22">
        <v>6.22</v>
      </c>
      <c r="AN27" s="22">
        <v>11.56</v>
      </c>
      <c r="AO27" s="22">
        <v>4.4400000000000004</v>
      </c>
      <c r="AP27" s="23">
        <v>12.22</v>
      </c>
      <c r="AQ27" s="22">
        <v>0.7</v>
      </c>
      <c r="AR27" s="22">
        <v>23.22</v>
      </c>
      <c r="AS27" s="22">
        <v>9.33</v>
      </c>
      <c r="AT27" s="22">
        <v>11.44</v>
      </c>
      <c r="AU27" s="22">
        <v>9.11</v>
      </c>
      <c r="AV27" s="22">
        <v>4.67</v>
      </c>
      <c r="AW27" s="22">
        <v>9.67</v>
      </c>
      <c r="AX27" s="22">
        <v>4.5599999999999996</v>
      </c>
      <c r="AY27" s="22">
        <v>17.559999999999999</v>
      </c>
      <c r="AZ27" s="22">
        <v>4.8899999999999997</v>
      </c>
      <c r="BA27" s="22">
        <v>4.33</v>
      </c>
      <c r="BB27" s="22">
        <v>0</v>
      </c>
      <c r="BC27" s="22">
        <v>7.44</v>
      </c>
      <c r="BD27" s="22">
        <v>11.11</v>
      </c>
      <c r="BE27" s="22">
        <v>4</v>
      </c>
      <c r="BF27" s="23">
        <v>14.78</v>
      </c>
    </row>
    <row r="28" spans="1:58" x14ac:dyDescent="0.25">
      <c r="A28" s="22" t="s">
        <v>165</v>
      </c>
      <c r="B28" s="22" t="s">
        <v>25</v>
      </c>
      <c r="C28" s="22" t="s">
        <v>156</v>
      </c>
      <c r="D28" s="22">
        <v>3</v>
      </c>
      <c r="E28" s="22">
        <v>0</v>
      </c>
      <c r="F28" s="22">
        <v>0</v>
      </c>
      <c r="G28" s="22">
        <v>0</v>
      </c>
      <c r="H28" s="22">
        <v>27.22</v>
      </c>
      <c r="I28" s="22">
        <v>45.11</v>
      </c>
      <c r="J28" s="23">
        <v>62.22</v>
      </c>
      <c r="K28" s="22">
        <v>34.369999999999997</v>
      </c>
      <c r="L28" s="22">
        <v>75.33</v>
      </c>
      <c r="M28" s="22">
        <v>88.44</v>
      </c>
      <c r="N28" s="22">
        <v>25.22</v>
      </c>
      <c r="O28" s="22">
        <v>33</v>
      </c>
      <c r="P28" s="22">
        <v>32.89</v>
      </c>
      <c r="Q28" s="22">
        <v>55.33</v>
      </c>
      <c r="R28" s="22">
        <v>54.44</v>
      </c>
      <c r="S28" s="22">
        <v>35</v>
      </c>
      <c r="T28" s="22">
        <v>21.67</v>
      </c>
      <c r="U28" s="22">
        <v>64</v>
      </c>
      <c r="V28" s="22">
        <v>39.89</v>
      </c>
      <c r="W28" s="22">
        <v>20</v>
      </c>
      <c r="X28" s="22">
        <v>33.22</v>
      </c>
      <c r="Y28" s="22">
        <v>51.33</v>
      </c>
      <c r="Z28" s="23">
        <v>18.78</v>
      </c>
      <c r="AA28" s="22">
        <v>0</v>
      </c>
      <c r="AB28" s="22">
        <v>10.89</v>
      </c>
      <c r="AC28" s="22">
        <v>32.33</v>
      </c>
      <c r="AD28" s="22">
        <v>20</v>
      </c>
      <c r="AE28" s="22">
        <v>8.89</v>
      </c>
      <c r="AF28" s="22">
        <v>25.11</v>
      </c>
      <c r="AG28" s="22">
        <v>9</v>
      </c>
      <c r="AH28" s="22">
        <v>11.22</v>
      </c>
      <c r="AI28" s="22">
        <v>10.89</v>
      </c>
      <c r="AJ28" s="22">
        <v>21.33</v>
      </c>
      <c r="AK28" s="22">
        <v>3.78</v>
      </c>
      <c r="AL28" s="22">
        <v>3.44</v>
      </c>
      <c r="AM28" s="22">
        <v>23</v>
      </c>
      <c r="AN28" s="22">
        <v>13.33</v>
      </c>
      <c r="AO28" s="22">
        <v>18</v>
      </c>
      <c r="AP28" s="23">
        <v>10.33</v>
      </c>
      <c r="AQ28" s="22">
        <v>3.81</v>
      </c>
      <c r="AR28" s="22">
        <v>10</v>
      </c>
      <c r="AS28" s="22">
        <v>12.78</v>
      </c>
      <c r="AT28" s="22">
        <v>29.22</v>
      </c>
      <c r="AU28" s="22">
        <v>18</v>
      </c>
      <c r="AV28" s="22">
        <v>32.67</v>
      </c>
      <c r="AW28" s="22">
        <v>12.78</v>
      </c>
      <c r="AX28" s="22">
        <v>18.89</v>
      </c>
      <c r="AY28" s="22">
        <v>0</v>
      </c>
      <c r="AZ28" s="22">
        <v>25.11</v>
      </c>
      <c r="BA28" s="22">
        <v>7.44</v>
      </c>
      <c r="BB28" s="22">
        <v>5.44</v>
      </c>
      <c r="BC28" s="22">
        <v>7.33</v>
      </c>
      <c r="BD28" s="22">
        <v>4</v>
      </c>
      <c r="BE28" s="22">
        <v>25.67</v>
      </c>
      <c r="BF28" s="23">
        <v>24</v>
      </c>
    </row>
    <row r="29" spans="1:58" x14ac:dyDescent="0.25">
      <c r="A29" s="22" t="s">
        <v>166</v>
      </c>
      <c r="B29" s="22" t="s">
        <v>26</v>
      </c>
      <c r="C29" s="22" t="s">
        <v>156</v>
      </c>
      <c r="D29" s="22">
        <v>3</v>
      </c>
      <c r="E29" s="22">
        <v>0</v>
      </c>
      <c r="F29" s="22">
        <v>0</v>
      </c>
      <c r="G29" s="22">
        <v>0</v>
      </c>
      <c r="H29" s="22">
        <v>7</v>
      </c>
      <c r="I29" s="22">
        <v>18.670000000000002</v>
      </c>
      <c r="J29" s="23">
        <v>48.44</v>
      </c>
      <c r="K29" s="22">
        <v>4.63</v>
      </c>
      <c r="L29" s="22">
        <v>45.11</v>
      </c>
      <c r="M29" s="22">
        <v>33.56</v>
      </c>
      <c r="N29" s="22">
        <v>48.56</v>
      </c>
      <c r="O29" s="22">
        <v>0</v>
      </c>
      <c r="P29" s="22">
        <v>7.67</v>
      </c>
      <c r="Q29" s="22">
        <v>0</v>
      </c>
      <c r="R29" s="22">
        <v>9.56</v>
      </c>
      <c r="S29" s="22">
        <v>4.1100000000000003</v>
      </c>
      <c r="T29" s="22">
        <v>12</v>
      </c>
      <c r="U29" s="22">
        <v>7.67</v>
      </c>
      <c r="V29" s="22">
        <v>18.22</v>
      </c>
      <c r="W29" s="22">
        <v>3.56</v>
      </c>
      <c r="X29" s="22">
        <v>4.4400000000000004</v>
      </c>
      <c r="Y29" s="22">
        <v>3.67</v>
      </c>
      <c r="Z29" s="23">
        <v>7.44</v>
      </c>
      <c r="AA29" s="22">
        <v>3.89</v>
      </c>
      <c r="AB29" s="22">
        <v>5.33</v>
      </c>
      <c r="AC29" s="22">
        <v>34.33</v>
      </c>
      <c r="AD29" s="22">
        <v>33.67</v>
      </c>
      <c r="AE29" s="22">
        <v>4.8899999999999997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9.2200000000000006</v>
      </c>
      <c r="AL29" s="22">
        <v>0</v>
      </c>
      <c r="AM29" s="22">
        <v>0</v>
      </c>
      <c r="AN29" s="22">
        <v>5</v>
      </c>
      <c r="AO29" s="22">
        <v>0</v>
      </c>
      <c r="AP29" s="23">
        <v>0</v>
      </c>
      <c r="AQ29" s="22">
        <v>1.37</v>
      </c>
      <c r="AR29" s="22">
        <v>30.78</v>
      </c>
      <c r="AS29" s="22">
        <v>43.44</v>
      </c>
      <c r="AT29" s="22">
        <v>12.67</v>
      </c>
      <c r="AU29" s="22">
        <v>8.7799999999999994</v>
      </c>
      <c r="AV29" s="22">
        <v>12.44</v>
      </c>
      <c r="AW29" s="22">
        <v>7.89</v>
      </c>
      <c r="AX29" s="22">
        <v>4.67</v>
      </c>
      <c r="AY29" s="22">
        <v>7.56</v>
      </c>
      <c r="AZ29" s="22">
        <v>4.22</v>
      </c>
      <c r="BA29" s="22">
        <v>3.44</v>
      </c>
      <c r="BB29" s="22">
        <v>0</v>
      </c>
      <c r="BC29" s="22">
        <v>3.44</v>
      </c>
      <c r="BD29" s="22">
        <v>3.67</v>
      </c>
      <c r="BE29" s="22">
        <v>0</v>
      </c>
      <c r="BF29" s="23">
        <v>0</v>
      </c>
    </row>
    <row r="30" spans="1:58" x14ac:dyDescent="0.25">
      <c r="A30" s="22" t="s">
        <v>167</v>
      </c>
      <c r="B30" s="22" t="s">
        <v>25</v>
      </c>
      <c r="C30" s="22" t="s">
        <v>156</v>
      </c>
      <c r="D30" s="22">
        <v>3</v>
      </c>
      <c r="E30" s="22">
        <v>0</v>
      </c>
      <c r="F30" s="22">
        <v>0</v>
      </c>
      <c r="G30" s="22">
        <v>0</v>
      </c>
      <c r="H30" s="22">
        <v>23.44</v>
      </c>
      <c r="I30" s="22">
        <v>65.11</v>
      </c>
      <c r="J30" s="23">
        <v>87.89</v>
      </c>
      <c r="K30" s="22">
        <v>47.17</v>
      </c>
      <c r="L30" s="22">
        <v>16.329999999999998</v>
      </c>
      <c r="M30" s="22">
        <v>73.11</v>
      </c>
      <c r="N30" s="22">
        <v>72.67</v>
      </c>
      <c r="O30" s="22">
        <v>60.78</v>
      </c>
      <c r="P30" s="22">
        <v>63.89</v>
      </c>
      <c r="Q30" s="22">
        <v>72.67</v>
      </c>
      <c r="R30" s="22">
        <v>80.11</v>
      </c>
      <c r="S30" s="22">
        <v>89.56</v>
      </c>
      <c r="T30" s="22">
        <v>41.78</v>
      </c>
      <c r="U30" s="22">
        <v>48.44</v>
      </c>
      <c r="V30" s="22">
        <v>63</v>
      </c>
      <c r="W30" s="22">
        <v>57.56</v>
      </c>
      <c r="X30" s="22">
        <v>20.11</v>
      </c>
      <c r="Y30" s="22">
        <v>82</v>
      </c>
      <c r="Z30" s="23">
        <v>14.56</v>
      </c>
      <c r="AA30" s="22">
        <v>6.72</v>
      </c>
      <c r="AB30" s="22">
        <v>15.78</v>
      </c>
      <c r="AC30" s="22">
        <v>4</v>
      </c>
      <c r="AD30" s="22">
        <v>56.33</v>
      </c>
      <c r="AE30" s="22">
        <v>21.67</v>
      </c>
      <c r="AF30" s="22">
        <v>19</v>
      </c>
      <c r="AG30" s="22">
        <v>16.11</v>
      </c>
      <c r="AH30" s="22">
        <v>4.33</v>
      </c>
      <c r="AI30" s="22">
        <v>8.44</v>
      </c>
      <c r="AJ30" s="22">
        <v>0</v>
      </c>
      <c r="AK30" s="22">
        <v>5.1100000000000003</v>
      </c>
      <c r="AL30" s="22">
        <v>0</v>
      </c>
      <c r="AM30" s="22">
        <v>22.44</v>
      </c>
      <c r="AN30" s="22">
        <v>0</v>
      </c>
      <c r="AO30" s="22">
        <v>3.56</v>
      </c>
      <c r="AP30" s="23">
        <v>16.329999999999998</v>
      </c>
      <c r="AQ30" s="22">
        <v>5.09</v>
      </c>
      <c r="AR30" s="22">
        <v>38.22</v>
      </c>
      <c r="AS30" s="22">
        <v>28</v>
      </c>
      <c r="AT30" s="22">
        <v>28.56</v>
      </c>
      <c r="AU30" s="22">
        <v>34.22</v>
      </c>
      <c r="AV30" s="22">
        <v>0</v>
      </c>
      <c r="AW30" s="22">
        <v>13.89</v>
      </c>
      <c r="AX30" s="22">
        <v>16.89</v>
      </c>
      <c r="AY30" s="22">
        <v>0</v>
      </c>
      <c r="AZ30" s="22">
        <v>17.329999999999998</v>
      </c>
      <c r="BA30" s="22">
        <v>20.440000000000001</v>
      </c>
      <c r="BB30" s="22">
        <v>21.44</v>
      </c>
      <c r="BC30" s="22">
        <v>26.78</v>
      </c>
      <c r="BD30" s="22">
        <v>15.67</v>
      </c>
      <c r="BE30" s="22">
        <v>15.56</v>
      </c>
      <c r="BF30" s="23">
        <v>5.89</v>
      </c>
    </row>
    <row r="31" spans="1:58" x14ac:dyDescent="0.25">
      <c r="A31" s="22" t="s">
        <v>168</v>
      </c>
      <c r="B31" s="22" t="s">
        <v>26</v>
      </c>
      <c r="C31" s="22" t="s">
        <v>156</v>
      </c>
      <c r="D31" s="22">
        <v>4</v>
      </c>
      <c r="E31" s="22">
        <v>0</v>
      </c>
      <c r="F31" s="22">
        <v>0</v>
      </c>
      <c r="G31" s="22">
        <v>0</v>
      </c>
      <c r="H31" s="22">
        <v>4.4400000000000004</v>
      </c>
      <c r="I31" s="22">
        <v>36.78</v>
      </c>
      <c r="J31" s="23">
        <v>38.22</v>
      </c>
      <c r="K31" s="22">
        <v>8</v>
      </c>
      <c r="L31" s="22">
        <v>18.22</v>
      </c>
      <c r="M31" s="22">
        <v>3.89</v>
      </c>
      <c r="N31" s="22">
        <v>7.33</v>
      </c>
      <c r="O31" s="22">
        <v>23.78</v>
      </c>
      <c r="P31" s="22">
        <v>12.44</v>
      </c>
      <c r="Q31" s="22">
        <v>3.33</v>
      </c>
      <c r="R31" s="22">
        <v>4.1100000000000003</v>
      </c>
      <c r="S31" s="22">
        <v>4.1100000000000003</v>
      </c>
      <c r="T31" s="22">
        <v>5</v>
      </c>
      <c r="U31" s="22">
        <v>11.33</v>
      </c>
      <c r="V31" s="22">
        <v>4.8899999999999997</v>
      </c>
      <c r="W31" s="22">
        <v>0</v>
      </c>
      <c r="X31" s="22">
        <v>0</v>
      </c>
      <c r="Y31" s="22">
        <v>0</v>
      </c>
      <c r="Z31" s="23">
        <v>3.56</v>
      </c>
      <c r="AA31" s="22">
        <v>0.56000000000000005</v>
      </c>
      <c r="AB31" s="22">
        <v>6.11</v>
      </c>
      <c r="AC31" s="22">
        <v>6.89</v>
      </c>
      <c r="AD31" s="22">
        <v>13.33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3">
        <v>8.33</v>
      </c>
      <c r="AQ31" s="22">
        <v>0</v>
      </c>
      <c r="AR31" s="22">
        <v>32</v>
      </c>
      <c r="AS31" s="22">
        <v>6.78</v>
      </c>
      <c r="AT31" s="22">
        <v>0</v>
      </c>
      <c r="AU31" s="22">
        <v>4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3">
        <v>0</v>
      </c>
    </row>
    <row r="32" spans="1:58" x14ac:dyDescent="0.25">
      <c r="A32" s="22" t="s">
        <v>169</v>
      </c>
      <c r="B32" s="22" t="s">
        <v>25</v>
      </c>
      <c r="C32" s="22" t="s">
        <v>156</v>
      </c>
      <c r="D32" s="22">
        <v>4</v>
      </c>
      <c r="E32" s="22">
        <v>0</v>
      </c>
      <c r="F32" s="22">
        <v>0</v>
      </c>
      <c r="G32" s="22">
        <v>0</v>
      </c>
      <c r="H32" s="22">
        <v>34.22</v>
      </c>
      <c r="I32" s="22">
        <v>52.67</v>
      </c>
      <c r="J32" s="23">
        <v>79</v>
      </c>
      <c r="K32" s="22">
        <v>33.409999999999997</v>
      </c>
      <c r="L32" s="22">
        <v>80.44</v>
      </c>
      <c r="M32" s="22">
        <v>63</v>
      </c>
      <c r="N32" s="22">
        <v>79.67</v>
      </c>
      <c r="O32" s="22">
        <v>85.67</v>
      </c>
      <c r="P32" s="22">
        <v>92.89</v>
      </c>
      <c r="Q32" s="22">
        <v>86.56</v>
      </c>
      <c r="R32" s="22">
        <v>70</v>
      </c>
      <c r="S32" s="22">
        <v>49.11</v>
      </c>
      <c r="T32" s="22">
        <v>27.33</v>
      </c>
      <c r="U32" s="22">
        <v>80.44</v>
      </c>
      <c r="V32" s="22">
        <v>48.56</v>
      </c>
      <c r="W32" s="22">
        <v>52.33</v>
      </c>
      <c r="X32" s="22">
        <v>94.78</v>
      </c>
      <c r="Y32" s="22">
        <v>72.11</v>
      </c>
      <c r="Z32" s="23">
        <v>41.33</v>
      </c>
      <c r="AA32" s="22">
        <v>11.2</v>
      </c>
      <c r="AB32" s="22">
        <v>52.33</v>
      </c>
      <c r="AC32" s="22">
        <v>44.67</v>
      </c>
      <c r="AD32" s="22">
        <v>29.33</v>
      </c>
      <c r="AE32" s="22">
        <v>41.44</v>
      </c>
      <c r="AF32" s="22">
        <v>26.78</v>
      </c>
      <c r="AG32" s="22">
        <v>14.78</v>
      </c>
      <c r="AH32" s="22">
        <v>53.22</v>
      </c>
      <c r="AI32" s="22">
        <v>20</v>
      </c>
      <c r="AJ32" s="22">
        <v>17.22</v>
      </c>
      <c r="AK32" s="22">
        <v>32.11</v>
      </c>
      <c r="AL32" s="22">
        <v>48.22</v>
      </c>
      <c r="AM32" s="22">
        <v>27.89</v>
      </c>
      <c r="AN32" s="22">
        <v>16.89</v>
      </c>
      <c r="AO32" s="22">
        <v>15.22</v>
      </c>
      <c r="AP32" s="23">
        <v>14.78</v>
      </c>
      <c r="AQ32" s="22">
        <v>14.19</v>
      </c>
      <c r="AR32" s="22">
        <v>65.78</v>
      </c>
      <c r="AS32" s="22">
        <v>66.11</v>
      </c>
      <c r="AT32" s="22">
        <v>63.44</v>
      </c>
      <c r="AU32" s="22">
        <v>43.78</v>
      </c>
      <c r="AV32" s="22">
        <v>25</v>
      </c>
      <c r="AW32" s="22">
        <v>72</v>
      </c>
      <c r="AX32" s="22">
        <v>34.89</v>
      </c>
      <c r="AY32" s="22">
        <v>65.56</v>
      </c>
      <c r="AZ32" s="22">
        <v>63.56</v>
      </c>
      <c r="BA32" s="22">
        <v>60.44</v>
      </c>
      <c r="BB32" s="22">
        <v>3.89</v>
      </c>
      <c r="BC32" s="22">
        <v>7.78</v>
      </c>
      <c r="BD32" s="22">
        <v>8.2200000000000006</v>
      </c>
      <c r="BE32" s="22">
        <v>24.11</v>
      </c>
      <c r="BF32" s="23">
        <v>8.2200000000000006</v>
      </c>
    </row>
    <row r="33" spans="1:58" x14ac:dyDescent="0.25">
      <c r="A33" s="22" t="s">
        <v>170</v>
      </c>
      <c r="B33" s="22" t="s">
        <v>26</v>
      </c>
      <c r="C33" s="22" t="s">
        <v>156</v>
      </c>
      <c r="D33" s="22">
        <v>4</v>
      </c>
      <c r="E33" s="22">
        <v>0</v>
      </c>
      <c r="F33" s="22">
        <v>0</v>
      </c>
      <c r="G33" s="22">
        <v>7.11</v>
      </c>
      <c r="H33" s="22">
        <v>17.329999999999998</v>
      </c>
      <c r="I33" s="22">
        <v>54.67</v>
      </c>
      <c r="J33" s="23">
        <v>85.11</v>
      </c>
      <c r="K33" s="22">
        <v>6.59</v>
      </c>
      <c r="L33" s="22">
        <v>36.56</v>
      </c>
      <c r="M33" s="22">
        <v>33</v>
      </c>
      <c r="N33" s="22">
        <v>8.33</v>
      </c>
      <c r="O33" s="22">
        <v>14.44</v>
      </c>
      <c r="P33" s="22">
        <v>22.78</v>
      </c>
      <c r="Q33" s="22">
        <v>7.56</v>
      </c>
      <c r="R33" s="22">
        <v>6.11</v>
      </c>
      <c r="S33" s="22">
        <v>10.220000000000001</v>
      </c>
      <c r="T33" s="22">
        <v>12.33</v>
      </c>
      <c r="U33" s="22">
        <v>4.67</v>
      </c>
      <c r="V33" s="22">
        <v>0</v>
      </c>
      <c r="W33" s="22">
        <v>10.89</v>
      </c>
      <c r="X33" s="22">
        <v>0</v>
      </c>
      <c r="Y33" s="22">
        <v>0</v>
      </c>
      <c r="Z33" s="23">
        <v>3.89</v>
      </c>
      <c r="AA33" s="22">
        <v>9.61</v>
      </c>
      <c r="AB33" s="22">
        <v>19.440000000000001</v>
      </c>
      <c r="AC33" s="22">
        <v>7</v>
      </c>
      <c r="AD33" s="22">
        <v>6.11</v>
      </c>
      <c r="AE33" s="22">
        <v>3.33</v>
      </c>
      <c r="AF33" s="22">
        <v>9.56</v>
      </c>
      <c r="AG33" s="22">
        <v>3.78</v>
      </c>
      <c r="AH33" s="22">
        <v>3.33</v>
      </c>
      <c r="AI33" s="22">
        <v>6.22</v>
      </c>
      <c r="AJ33" s="22">
        <v>0</v>
      </c>
      <c r="AK33" s="22">
        <v>0</v>
      </c>
      <c r="AL33" s="22">
        <v>4.22</v>
      </c>
      <c r="AM33" s="22">
        <v>19.22</v>
      </c>
      <c r="AN33" s="22">
        <v>7.22</v>
      </c>
      <c r="AO33" s="22">
        <v>0</v>
      </c>
      <c r="AP33" s="23">
        <v>0</v>
      </c>
      <c r="AQ33" s="22">
        <v>4.33</v>
      </c>
      <c r="AR33" s="22">
        <v>8</v>
      </c>
      <c r="AS33" s="22">
        <v>9.56</v>
      </c>
      <c r="AT33" s="22">
        <v>0</v>
      </c>
      <c r="AU33" s="22">
        <v>5</v>
      </c>
      <c r="AV33" s="22">
        <v>23.78</v>
      </c>
      <c r="AW33" s="22">
        <v>4.78</v>
      </c>
      <c r="AX33" s="22">
        <v>5.1100000000000003</v>
      </c>
      <c r="AY33" s="22">
        <v>3.44</v>
      </c>
      <c r="AZ33" s="22">
        <v>0</v>
      </c>
      <c r="BA33" s="22">
        <v>0</v>
      </c>
      <c r="BB33" s="22">
        <v>9</v>
      </c>
      <c r="BC33" s="22">
        <v>4.67</v>
      </c>
      <c r="BD33" s="22">
        <v>4.22</v>
      </c>
      <c r="BE33" s="22">
        <v>0</v>
      </c>
      <c r="BF33" s="23">
        <v>4.5599999999999996</v>
      </c>
    </row>
    <row r="34" spans="1:58" x14ac:dyDescent="0.25">
      <c r="A34" s="22" t="s">
        <v>171</v>
      </c>
      <c r="B34" s="22" t="s">
        <v>25</v>
      </c>
      <c r="C34" s="22" t="s">
        <v>156</v>
      </c>
      <c r="D34" s="22">
        <v>4</v>
      </c>
      <c r="E34" s="22">
        <v>0</v>
      </c>
      <c r="F34" s="22">
        <v>0</v>
      </c>
      <c r="G34" s="22">
        <v>4.5599999999999996</v>
      </c>
      <c r="H34" s="22">
        <v>35</v>
      </c>
      <c r="I34" s="22">
        <v>33.67</v>
      </c>
      <c r="J34" s="23">
        <v>62.33</v>
      </c>
      <c r="K34" s="22">
        <v>46.67</v>
      </c>
      <c r="L34" s="22">
        <v>36.33</v>
      </c>
      <c r="M34" s="22">
        <v>62.89</v>
      </c>
      <c r="N34" s="22">
        <v>43.89</v>
      </c>
      <c r="O34" s="22">
        <v>61</v>
      </c>
      <c r="P34" s="22">
        <v>10.56</v>
      </c>
      <c r="Q34" s="22">
        <v>4.5599999999999996</v>
      </c>
      <c r="R34" s="22">
        <v>11.11</v>
      </c>
      <c r="S34" s="22">
        <v>4.22</v>
      </c>
      <c r="T34" s="22">
        <v>17.78</v>
      </c>
      <c r="U34" s="22">
        <v>28.56</v>
      </c>
      <c r="V34" s="22">
        <v>21.78</v>
      </c>
      <c r="W34" s="22">
        <v>18.329999999999998</v>
      </c>
      <c r="X34" s="22">
        <v>29.78</v>
      </c>
      <c r="Y34" s="22">
        <v>26.22</v>
      </c>
      <c r="Z34" s="23">
        <v>17.440000000000001</v>
      </c>
      <c r="AA34" s="22">
        <v>3.83</v>
      </c>
      <c r="AB34" s="22">
        <v>27.11</v>
      </c>
      <c r="AC34" s="22">
        <v>30.22</v>
      </c>
      <c r="AD34" s="22">
        <v>12.67</v>
      </c>
      <c r="AE34" s="22">
        <v>37.44</v>
      </c>
      <c r="AF34" s="22">
        <v>7.67</v>
      </c>
      <c r="AG34" s="22">
        <v>7.11</v>
      </c>
      <c r="AH34" s="22">
        <v>30.11</v>
      </c>
      <c r="AI34" s="22">
        <v>19.559999999999999</v>
      </c>
      <c r="AJ34" s="22">
        <v>33.22</v>
      </c>
      <c r="AK34" s="22">
        <v>17</v>
      </c>
      <c r="AL34" s="22">
        <v>15.44</v>
      </c>
      <c r="AM34" s="22">
        <v>3.78</v>
      </c>
      <c r="AN34" s="22">
        <v>29.56</v>
      </c>
      <c r="AO34" s="22">
        <v>24.44</v>
      </c>
      <c r="AP34" s="23">
        <v>17.559999999999999</v>
      </c>
      <c r="AQ34" s="22">
        <v>6.65</v>
      </c>
      <c r="AR34" s="22">
        <v>15.11</v>
      </c>
      <c r="AS34" s="22">
        <v>9.56</v>
      </c>
      <c r="AT34" s="22">
        <v>13.78</v>
      </c>
      <c r="AU34" s="22">
        <v>9.7799999999999994</v>
      </c>
      <c r="AV34" s="22">
        <v>18.78</v>
      </c>
      <c r="AW34" s="22">
        <v>48.78</v>
      </c>
      <c r="AX34" s="22">
        <v>10.56</v>
      </c>
      <c r="AY34" s="22">
        <v>24</v>
      </c>
      <c r="AZ34" s="22">
        <v>8.67</v>
      </c>
      <c r="BA34" s="22">
        <v>13.33</v>
      </c>
      <c r="BB34" s="22">
        <v>14.33</v>
      </c>
      <c r="BC34" s="22">
        <v>0</v>
      </c>
      <c r="BD34" s="22">
        <v>6.78</v>
      </c>
      <c r="BE34" s="22">
        <v>0</v>
      </c>
      <c r="BF34" s="23">
        <v>7</v>
      </c>
    </row>
    <row r="35" spans="1:58" x14ac:dyDescent="0.25">
      <c r="A35" s="24" t="s">
        <v>172</v>
      </c>
      <c r="B35" s="24" t="s">
        <v>26</v>
      </c>
      <c r="C35" s="24" t="s">
        <v>173</v>
      </c>
      <c r="D35" s="24">
        <v>3</v>
      </c>
      <c r="E35" s="24">
        <v>0</v>
      </c>
      <c r="F35" s="24">
        <v>0</v>
      </c>
      <c r="G35" s="24">
        <v>0</v>
      </c>
      <c r="H35" s="24">
        <v>0</v>
      </c>
      <c r="I35" s="24">
        <v>24.44</v>
      </c>
      <c r="J35" s="25">
        <v>38.11</v>
      </c>
      <c r="K35" s="24">
        <v>16.5</v>
      </c>
      <c r="L35" s="24">
        <v>27.33</v>
      </c>
      <c r="M35" s="24">
        <v>23.44</v>
      </c>
      <c r="N35" s="24">
        <v>27.22</v>
      </c>
      <c r="O35" s="24">
        <v>13.11</v>
      </c>
      <c r="P35" s="24">
        <v>11.33</v>
      </c>
      <c r="Q35" s="24">
        <v>0</v>
      </c>
      <c r="R35" s="24">
        <v>0</v>
      </c>
      <c r="S35" s="24">
        <v>0</v>
      </c>
      <c r="T35" s="24">
        <v>4</v>
      </c>
      <c r="U35" s="24">
        <v>0</v>
      </c>
      <c r="V35" s="24">
        <v>5.78</v>
      </c>
      <c r="W35" s="24">
        <v>16.559999999999999</v>
      </c>
      <c r="X35" s="24">
        <v>0</v>
      </c>
      <c r="Y35" s="24">
        <v>0</v>
      </c>
      <c r="Z35" s="25">
        <v>11.89</v>
      </c>
      <c r="AA35" s="24">
        <v>13.31</v>
      </c>
      <c r="AB35" s="24">
        <v>67.78</v>
      </c>
      <c r="AC35" s="24">
        <v>28.67</v>
      </c>
      <c r="AD35" s="24">
        <v>42.67</v>
      </c>
      <c r="AE35" s="24">
        <v>46.33</v>
      </c>
      <c r="AF35" s="24">
        <v>8.89</v>
      </c>
      <c r="AG35" s="24">
        <v>9.7799999999999994</v>
      </c>
      <c r="AH35" s="24">
        <v>6</v>
      </c>
      <c r="AI35" s="24">
        <v>3.78</v>
      </c>
      <c r="AJ35" s="24">
        <v>6.89</v>
      </c>
      <c r="AK35" s="24">
        <v>25.22</v>
      </c>
      <c r="AL35" s="24">
        <v>11.67</v>
      </c>
      <c r="AM35" s="24">
        <v>0</v>
      </c>
      <c r="AN35" s="24">
        <v>9.44</v>
      </c>
      <c r="AO35" s="24">
        <v>8.67</v>
      </c>
      <c r="AP35" s="25">
        <v>22.22</v>
      </c>
      <c r="AQ35" s="24">
        <v>3.72</v>
      </c>
      <c r="AR35" s="24">
        <v>50</v>
      </c>
      <c r="AS35" s="24">
        <v>46.11</v>
      </c>
      <c r="AT35" s="24">
        <v>3.56</v>
      </c>
      <c r="AU35" s="24">
        <v>13.78</v>
      </c>
      <c r="AV35" s="24">
        <v>56</v>
      </c>
      <c r="AW35" s="24">
        <v>7.44</v>
      </c>
      <c r="AX35" s="24">
        <v>11</v>
      </c>
      <c r="AY35" s="24">
        <v>17.670000000000002</v>
      </c>
      <c r="AZ35" s="24">
        <v>21.22</v>
      </c>
      <c r="BA35" s="24">
        <v>16.89</v>
      </c>
      <c r="BB35" s="24">
        <v>44.22</v>
      </c>
      <c r="BC35" s="24">
        <v>13.89</v>
      </c>
      <c r="BD35" s="24">
        <v>46.78</v>
      </c>
      <c r="BE35" s="24">
        <v>23.89</v>
      </c>
      <c r="BF35" s="25">
        <v>35.33</v>
      </c>
    </row>
    <row r="36" spans="1:58" s="24" customFormat="1" x14ac:dyDescent="0.25">
      <c r="A36" s="24" t="s">
        <v>174</v>
      </c>
      <c r="B36" s="24" t="s">
        <v>25</v>
      </c>
      <c r="C36" s="24" t="s">
        <v>173</v>
      </c>
      <c r="D36" s="24">
        <v>3</v>
      </c>
      <c r="E36" s="24">
        <v>0</v>
      </c>
      <c r="F36" s="24">
        <v>0</v>
      </c>
      <c r="G36" s="24">
        <v>0</v>
      </c>
      <c r="H36" s="24">
        <v>10.33</v>
      </c>
      <c r="I36" s="24">
        <v>28.67</v>
      </c>
      <c r="J36" s="25">
        <v>31.56</v>
      </c>
      <c r="K36" s="24">
        <v>31.17</v>
      </c>
      <c r="L36" s="24">
        <v>40.56</v>
      </c>
      <c r="M36" s="24">
        <v>18.22</v>
      </c>
      <c r="N36" s="24">
        <v>0</v>
      </c>
      <c r="O36" s="24">
        <v>8.11</v>
      </c>
      <c r="P36" s="24">
        <v>21.78</v>
      </c>
      <c r="Q36" s="24">
        <v>8.2200000000000006</v>
      </c>
      <c r="R36" s="24">
        <v>7.89</v>
      </c>
      <c r="S36" s="24">
        <v>11.78</v>
      </c>
      <c r="T36" s="24">
        <v>3.33</v>
      </c>
      <c r="U36" s="24">
        <v>13.56</v>
      </c>
      <c r="V36" s="24">
        <v>0</v>
      </c>
      <c r="W36" s="24">
        <v>0</v>
      </c>
      <c r="X36" s="24">
        <v>0</v>
      </c>
      <c r="Y36" s="24">
        <v>0</v>
      </c>
      <c r="Z36" s="25">
        <v>0</v>
      </c>
      <c r="AA36" s="24">
        <v>7.87</v>
      </c>
      <c r="AB36" s="24">
        <v>37</v>
      </c>
      <c r="AC36" s="24">
        <v>19.78</v>
      </c>
      <c r="AD36" s="24">
        <v>0</v>
      </c>
      <c r="AE36" s="24">
        <v>0</v>
      </c>
      <c r="AF36" s="24">
        <v>13.89</v>
      </c>
      <c r="AG36" s="24">
        <v>13.78</v>
      </c>
      <c r="AH36" s="24">
        <v>18.89</v>
      </c>
      <c r="AI36" s="24">
        <v>0</v>
      </c>
      <c r="AJ36" s="24">
        <v>7.89</v>
      </c>
      <c r="AK36" s="24">
        <v>0</v>
      </c>
      <c r="AL36" s="24">
        <v>0</v>
      </c>
      <c r="AM36" s="24">
        <v>5</v>
      </c>
      <c r="AN36" s="24">
        <v>0</v>
      </c>
      <c r="AO36" s="24">
        <v>8.33</v>
      </c>
      <c r="AP36" s="25">
        <v>4.22</v>
      </c>
      <c r="AQ36" s="24">
        <v>2.37</v>
      </c>
      <c r="AR36" s="24">
        <v>26.89</v>
      </c>
      <c r="AS36" s="24">
        <v>12.56</v>
      </c>
      <c r="AT36" s="24">
        <v>26</v>
      </c>
      <c r="AU36" s="24">
        <v>8.7799999999999994</v>
      </c>
      <c r="AV36" s="24">
        <v>0</v>
      </c>
      <c r="AW36" s="24">
        <v>9.2200000000000006</v>
      </c>
      <c r="AX36" s="24">
        <v>17.670000000000002</v>
      </c>
      <c r="AY36" s="24">
        <v>0</v>
      </c>
      <c r="AZ36" s="24">
        <v>3.56</v>
      </c>
      <c r="BA36" s="24">
        <v>0</v>
      </c>
      <c r="BB36" s="24">
        <v>6</v>
      </c>
      <c r="BC36" s="24">
        <v>18.440000000000001</v>
      </c>
      <c r="BD36" s="24">
        <v>0</v>
      </c>
      <c r="BE36" s="24">
        <v>0</v>
      </c>
      <c r="BF36" s="25">
        <v>8</v>
      </c>
    </row>
    <row r="37" spans="1:58" s="26" customFormat="1" x14ac:dyDescent="0.25">
      <c r="A37" s="24" t="s">
        <v>175</v>
      </c>
      <c r="B37" s="24" t="s">
        <v>26</v>
      </c>
      <c r="C37" s="24" t="s">
        <v>173</v>
      </c>
      <c r="D37" s="24">
        <v>3</v>
      </c>
      <c r="E37" s="24">
        <v>0</v>
      </c>
      <c r="F37" s="24">
        <v>0</v>
      </c>
      <c r="G37" s="24">
        <v>0</v>
      </c>
      <c r="H37" s="24">
        <v>39.33</v>
      </c>
      <c r="I37" s="24">
        <v>70.78</v>
      </c>
      <c r="J37" s="25">
        <v>76.11</v>
      </c>
      <c r="K37" s="24">
        <v>47.33</v>
      </c>
      <c r="L37" s="24">
        <v>69</v>
      </c>
      <c r="M37" s="24">
        <v>62</v>
      </c>
      <c r="N37" s="24">
        <v>52</v>
      </c>
      <c r="O37" s="24">
        <v>48.67</v>
      </c>
      <c r="P37" s="24">
        <v>66.56</v>
      </c>
      <c r="Q37" s="24">
        <v>32.44</v>
      </c>
      <c r="R37" s="24">
        <v>63</v>
      </c>
      <c r="S37" s="24">
        <v>53.33</v>
      </c>
      <c r="T37" s="24">
        <v>40.33</v>
      </c>
      <c r="U37" s="24">
        <v>21.67</v>
      </c>
      <c r="V37" s="24">
        <v>54.89</v>
      </c>
      <c r="W37" s="24">
        <v>31.22</v>
      </c>
      <c r="X37" s="24">
        <v>28.22</v>
      </c>
      <c r="Y37" s="24">
        <v>34.11</v>
      </c>
      <c r="Z37" s="25">
        <v>51.11</v>
      </c>
      <c r="AA37" s="24">
        <v>32.57</v>
      </c>
      <c r="AB37" s="24">
        <v>63.44</v>
      </c>
      <c r="AC37" s="24">
        <v>56.89</v>
      </c>
      <c r="AD37" s="24">
        <v>57.44</v>
      </c>
      <c r="AE37" s="24">
        <v>23.44</v>
      </c>
      <c r="AF37" s="24">
        <v>64.78</v>
      </c>
      <c r="AG37" s="24">
        <v>40.67</v>
      </c>
      <c r="AH37" s="24">
        <v>22.44</v>
      </c>
      <c r="AI37" s="24">
        <v>43</v>
      </c>
      <c r="AJ37" s="24">
        <v>16</v>
      </c>
      <c r="AK37" s="24">
        <v>14.89</v>
      </c>
      <c r="AL37" s="24">
        <v>32.89</v>
      </c>
      <c r="AM37" s="24">
        <v>14.11</v>
      </c>
      <c r="AN37" s="24">
        <v>29.44</v>
      </c>
      <c r="AO37" s="24">
        <v>59.11</v>
      </c>
      <c r="AP37" s="25">
        <v>57.22</v>
      </c>
      <c r="AQ37" s="24">
        <v>24.94</v>
      </c>
      <c r="AR37" s="24">
        <v>73.89</v>
      </c>
      <c r="AS37" s="24">
        <v>72.33</v>
      </c>
      <c r="AT37" s="24">
        <v>41.33</v>
      </c>
      <c r="AU37" s="24">
        <v>28.89</v>
      </c>
      <c r="AV37" s="24">
        <v>31.89</v>
      </c>
      <c r="AW37" s="24">
        <v>29</v>
      </c>
      <c r="AX37" s="24">
        <v>15.67</v>
      </c>
      <c r="AY37" s="24">
        <v>29.33</v>
      </c>
      <c r="AZ37" s="24">
        <v>32.44</v>
      </c>
      <c r="BA37" s="24">
        <v>31.89</v>
      </c>
      <c r="BB37" s="24">
        <v>68.22</v>
      </c>
      <c r="BC37" s="24">
        <v>59.67</v>
      </c>
      <c r="BD37" s="24">
        <v>50.22</v>
      </c>
      <c r="BE37" s="24">
        <v>62.22</v>
      </c>
      <c r="BF37" s="25">
        <v>32.78</v>
      </c>
    </row>
    <row r="38" spans="1:58" x14ac:dyDescent="0.25">
      <c r="A38" s="24" t="s">
        <v>176</v>
      </c>
      <c r="B38" s="24" t="s">
        <v>25</v>
      </c>
      <c r="C38" s="24" t="s">
        <v>173</v>
      </c>
      <c r="D38" s="24">
        <v>3</v>
      </c>
      <c r="E38" s="24">
        <v>0</v>
      </c>
      <c r="F38" s="24">
        <v>0</v>
      </c>
      <c r="G38" s="24">
        <v>4</v>
      </c>
      <c r="H38" s="24">
        <v>26.67</v>
      </c>
      <c r="I38" s="24">
        <v>59.22</v>
      </c>
      <c r="J38" s="25">
        <v>71.33</v>
      </c>
      <c r="K38" s="24">
        <v>23.09</v>
      </c>
      <c r="L38" s="24">
        <v>67</v>
      </c>
      <c r="M38" s="24">
        <v>82.89</v>
      </c>
      <c r="N38" s="24">
        <v>92.67</v>
      </c>
      <c r="O38" s="24">
        <v>63.56</v>
      </c>
      <c r="P38" s="24">
        <v>55.78</v>
      </c>
      <c r="Q38" s="24">
        <v>30.89</v>
      </c>
      <c r="R38" s="24">
        <v>24.22</v>
      </c>
      <c r="S38" s="24">
        <v>10.11</v>
      </c>
      <c r="T38" s="24">
        <v>11.78</v>
      </c>
      <c r="U38" s="24">
        <v>23.22</v>
      </c>
      <c r="V38" s="24">
        <v>24.67</v>
      </c>
      <c r="W38" s="24">
        <v>41.67</v>
      </c>
      <c r="X38" s="24">
        <v>14.56</v>
      </c>
      <c r="Y38" s="24">
        <v>8.67</v>
      </c>
      <c r="Z38" s="25">
        <v>20.78</v>
      </c>
      <c r="AA38" s="24">
        <v>14.98</v>
      </c>
      <c r="AB38" s="24">
        <v>57.89</v>
      </c>
      <c r="AC38" s="24">
        <v>64.22</v>
      </c>
      <c r="AD38" s="24">
        <v>67.44</v>
      </c>
      <c r="AE38" s="24">
        <v>9.67</v>
      </c>
      <c r="AF38" s="24">
        <v>14</v>
      </c>
      <c r="AG38" s="24">
        <v>78.33</v>
      </c>
      <c r="AH38" s="24">
        <v>75.22</v>
      </c>
      <c r="AI38" s="24">
        <v>35.67</v>
      </c>
      <c r="AJ38" s="24">
        <v>10</v>
      </c>
      <c r="AK38" s="24">
        <v>9.11</v>
      </c>
      <c r="AL38" s="24">
        <v>12.22</v>
      </c>
      <c r="AM38" s="24">
        <v>11.89</v>
      </c>
      <c r="AN38" s="24">
        <v>6</v>
      </c>
      <c r="AO38" s="24">
        <v>3.33</v>
      </c>
      <c r="AP38" s="25">
        <v>7.44</v>
      </c>
      <c r="AQ38" s="24">
        <v>8.6300000000000008</v>
      </c>
      <c r="AR38" s="24">
        <v>45.67</v>
      </c>
      <c r="AS38" s="24">
        <v>75.44</v>
      </c>
      <c r="AT38" s="24">
        <v>30.89</v>
      </c>
      <c r="AU38" s="24">
        <v>18.11</v>
      </c>
      <c r="AV38" s="24">
        <v>55.22</v>
      </c>
      <c r="AW38" s="24">
        <v>7.44</v>
      </c>
      <c r="AX38" s="24">
        <v>27.44</v>
      </c>
      <c r="AY38" s="24">
        <v>34.44</v>
      </c>
      <c r="AZ38" s="24">
        <v>51.78</v>
      </c>
      <c r="BA38" s="24">
        <v>15.67</v>
      </c>
      <c r="BB38" s="24">
        <v>50</v>
      </c>
      <c r="BC38" s="24">
        <v>25.56</v>
      </c>
      <c r="BD38" s="24">
        <v>10.33</v>
      </c>
      <c r="BE38" s="24">
        <v>19.22</v>
      </c>
      <c r="BF38" s="25">
        <v>13.22</v>
      </c>
    </row>
    <row r="39" spans="1:58" x14ac:dyDescent="0.25">
      <c r="A39" s="24" t="s">
        <v>177</v>
      </c>
      <c r="B39" s="24" t="s">
        <v>26</v>
      </c>
      <c r="C39" s="24" t="s">
        <v>173</v>
      </c>
      <c r="D39" s="24">
        <v>4</v>
      </c>
      <c r="E39" s="24">
        <v>0</v>
      </c>
      <c r="F39" s="24">
        <v>0</v>
      </c>
      <c r="G39" s="24">
        <v>5.22</v>
      </c>
      <c r="H39" s="24">
        <v>56.22</v>
      </c>
      <c r="I39" s="24">
        <v>60.33</v>
      </c>
      <c r="J39" s="25">
        <v>83.56</v>
      </c>
      <c r="K39" s="24">
        <v>15.72</v>
      </c>
      <c r="L39" s="24">
        <v>76.22</v>
      </c>
      <c r="M39" s="24">
        <v>74.89</v>
      </c>
      <c r="N39" s="24">
        <v>61.22</v>
      </c>
      <c r="O39" s="24">
        <v>89.67</v>
      </c>
      <c r="P39" s="24">
        <v>83.78</v>
      </c>
      <c r="Q39" s="24">
        <v>9.67</v>
      </c>
      <c r="R39" s="24">
        <v>48.22</v>
      </c>
      <c r="S39" s="24">
        <v>9.44</v>
      </c>
      <c r="T39" s="24">
        <v>32.11</v>
      </c>
      <c r="U39" s="24">
        <v>19.78</v>
      </c>
      <c r="V39" s="24">
        <v>9</v>
      </c>
      <c r="W39" s="24">
        <v>8.7799999999999994</v>
      </c>
      <c r="X39" s="24">
        <v>3.44</v>
      </c>
      <c r="Y39" s="24">
        <v>15.67</v>
      </c>
      <c r="Z39" s="25">
        <v>3.78</v>
      </c>
      <c r="AA39" s="24">
        <v>6.63</v>
      </c>
      <c r="AB39" s="24">
        <v>36.78</v>
      </c>
      <c r="AC39" s="24">
        <v>28</v>
      </c>
      <c r="AD39" s="24">
        <v>22.33</v>
      </c>
      <c r="AE39" s="24">
        <v>18.11</v>
      </c>
      <c r="AF39" s="24">
        <v>20.78</v>
      </c>
      <c r="AG39" s="24">
        <v>34</v>
      </c>
      <c r="AH39" s="24">
        <v>30.78</v>
      </c>
      <c r="AI39" s="24">
        <v>53.11</v>
      </c>
      <c r="AJ39" s="24">
        <v>0</v>
      </c>
      <c r="AK39" s="24">
        <v>9.2200000000000006</v>
      </c>
      <c r="AL39" s="24">
        <v>0</v>
      </c>
      <c r="AM39" s="24">
        <v>19.670000000000002</v>
      </c>
      <c r="AN39" s="24">
        <v>12.33</v>
      </c>
      <c r="AO39" s="24">
        <v>27.11</v>
      </c>
      <c r="AP39" s="25">
        <v>3.44</v>
      </c>
      <c r="AQ39" s="24">
        <v>0</v>
      </c>
      <c r="AR39" s="24">
        <v>54.22</v>
      </c>
      <c r="AS39" s="24">
        <v>58.33</v>
      </c>
      <c r="AT39" s="24">
        <v>38.44</v>
      </c>
      <c r="AU39" s="24">
        <v>19.559999999999999</v>
      </c>
      <c r="AV39" s="24">
        <v>22.67</v>
      </c>
      <c r="AW39" s="24">
        <v>18</v>
      </c>
      <c r="AX39" s="24">
        <v>26.78</v>
      </c>
      <c r="AY39" s="24">
        <v>12.22</v>
      </c>
      <c r="AZ39" s="24">
        <v>33.89</v>
      </c>
      <c r="BA39" s="24">
        <v>0</v>
      </c>
      <c r="BB39" s="24">
        <v>5.22</v>
      </c>
      <c r="BC39" s="24">
        <v>11.67</v>
      </c>
      <c r="BD39" s="24">
        <v>0</v>
      </c>
      <c r="BE39" s="24">
        <v>0</v>
      </c>
      <c r="BF39" s="25">
        <v>0</v>
      </c>
    </row>
    <row r="40" spans="1:58" s="24" customFormat="1" x14ac:dyDescent="0.25">
      <c r="A40" s="24" t="s">
        <v>178</v>
      </c>
      <c r="B40" s="24" t="s">
        <v>25</v>
      </c>
      <c r="C40" s="24" t="s">
        <v>173</v>
      </c>
      <c r="D40" s="24">
        <v>4</v>
      </c>
      <c r="E40" s="24">
        <v>0</v>
      </c>
      <c r="F40" s="24">
        <v>0</v>
      </c>
      <c r="G40" s="24">
        <v>0</v>
      </c>
      <c r="H40" s="24">
        <v>17</v>
      </c>
      <c r="I40" s="24">
        <v>11.56</v>
      </c>
      <c r="J40" s="25">
        <v>47.56</v>
      </c>
      <c r="K40" s="24">
        <v>11.61</v>
      </c>
      <c r="L40" s="24">
        <v>73.44</v>
      </c>
      <c r="M40" s="24">
        <v>42.33</v>
      </c>
      <c r="N40" s="24">
        <v>0</v>
      </c>
      <c r="O40" s="24">
        <v>24.33</v>
      </c>
      <c r="P40" s="24">
        <v>27.56</v>
      </c>
      <c r="Q40" s="24">
        <v>7</v>
      </c>
      <c r="R40" s="24">
        <v>0</v>
      </c>
      <c r="S40" s="24">
        <v>14.11</v>
      </c>
      <c r="T40" s="24">
        <v>0</v>
      </c>
      <c r="U40" s="24">
        <v>0</v>
      </c>
      <c r="V40" s="24">
        <v>7.89</v>
      </c>
      <c r="W40" s="24">
        <v>0</v>
      </c>
      <c r="X40" s="24">
        <v>16.329999999999998</v>
      </c>
      <c r="Y40" s="24">
        <v>27.22</v>
      </c>
      <c r="Z40" s="25">
        <v>19.22</v>
      </c>
      <c r="AA40" s="24">
        <v>5.7</v>
      </c>
      <c r="AB40" s="24">
        <v>52.78</v>
      </c>
      <c r="AC40" s="24">
        <v>41</v>
      </c>
      <c r="AD40" s="24">
        <v>69.33</v>
      </c>
      <c r="AE40" s="24">
        <v>16.11</v>
      </c>
      <c r="AF40" s="24">
        <v>15.33</v>
      </c>
      <c r="AG40" s="24">
        <v>12.67</v>
      </c>
      <c r="AH40" s="24">
        <v>20.89</v>
      </c>
      <c r="AI40" s="24">
        <v>0</v>
      </c>
      <c r="AJ40" s="24">
        <v>3.56</v>
      </c>
      <c r="AK40" s="24">
        <v>0</v>
      </c>
      <c r="AL40" s="24">
        <v>19.559999999999999</v>
      </c>
      <c r="AM40" s="24">
        <v>3.67</v>
      </c>
      <c r="AN40" s="24">
        <v>4.8899999999999997</v>
      </c>
      <c r="AO40" s="24">
        <v>20.329999999999998</v>
      </c>
      <c r="AP40" s="25">
        <v>0</v>
      </c>
      <c r="AQ40" s="24">
        <v>15.56</v>
      </c>
      <c r="AR40" s="24">
        <v>35.33</v>
      </c>
      <c r="AS40" s="24">
        <v>64.89</v>
      </c>
      <c r="AT40" s="24">
        <v>63.78</v>
      </c>
      <c r="AU40" s="24">
        <v>22</v>
      </c>
      <c r="AV40" s="24">
        <v>18.78</v>
      </c>
      <c r="AW40" s="24">
        <v>11.89</v>
      </c>
      <c r="AX40" s="24">
        <v>4.5599999999999996</v>
      </c>
      <c r="AY40" s="24">
        <v>15.44</v>
      </c>
      <c r="AZ40" s="24">
        <v>4.33</v>
      </c>
      <c r="BA40" s="24">
        <v>5.78</v>
      </c>
      <c r="BB40" s="24">
        <v>0</v>
      </c>
      <c r="BC40" s="24">
        <v>3.44</v>
      </c>
      <c r="BD40" s="24">
        <v>5.22</v>
      </c>
      <c r="BE40" s="24">
        <v>0</v>
      </c>
      <c r="BF40" s="25">
        <v>4</v>
      </c>
    </row>
    <row r="41" spans="1:58" s="26" customFormat="1" x14ac:dyDescent="0.25">
      <c r="A41" s="24" t="s">
        <v>179</v>
      </c>
      <c r="B41" s="24" t="s">
        <v>26</v>
      </c>
      <c r="C41" s="24" t="s">
        <v>173</v>
      </c>
      <c r="D41" s="24">
        <v>4</v>
      </c>
      <c r="E41" s="24">
        <v>0</v>
      </c>
      <c r="F41" s="24">
        <v>0</v>
      </c>
      <c r="G41" s="24">
        <v>9.67</v>
      </c>
      <c r="H41" s="24">
        <v>32</v>
      </c>
      <c r="I41" s="24">
        <v>35.89</v>
      </c>
      <c r="J41" s="25">
        <v>47.78</v>
      </c>
      <c r="K41" s="24">
        <v>23.94</v>
      </c>
      <c r="L41" s="24">
        <v>49.78</v>
      </c>
      <c r="M41" s="24">
        <v>56.44</v>
      </c>
      <c r="N41" s="24">
        <v>31.44</v>
      </c>
      <c r="O41" s="24">
        <v>40</v>
      </c>
      <c r="P41" s="24">
        <v>24.67</v>
      </c>
      <c r="Q41" s="24">
        <v>17.22</v>
      </c>
      <c r="R41" s="24">
        <v>14.89</v>
      </c>
      <c r="S41" s="24">
        <v>21.11</v>
      </c>
      <c r="T41" s="24">
        <v>10.11</v>
      </c>
      <c r="U41" s="24">
        <v>18.78</v>
      </c>
      <c r="V41" s="24">
        <v>16.329999999999998</v>
      </c>
      <c r="W41" s="24">
        <v>16.559999999999999</v>
      </c>
      <c r="X41" s="24">
        <v>3.44</v>
      </c>
      <c r="Y41" s="24">
        <v>17.89</v>
      </c>
      <c r="Z41" s="25">
        <v>13.67</v>
      </c>
      <c r="AA41" s="24">
        <v>49.28</v>
      </c>
      <c r="AB41" s="24">
        <v>79.22</v>
      </c>
      <c r="AC41" s="24">
        <v>81.22</v>
      </c>
      <c r="AD41" s="24">
        <v>56.78</v>
      </c>
      <c r="AE41" s="24">
        <v>35.22</v>
      </c>
      <c r="AF41" s="24">
        <v>19.11</v>
      </c>
      <c r="AG41" s="24">
        <v>19.89</v>
      </c>
      <c r="AH41" s="24">
        <v>13.78</v>
      </c>
      <c r="AI41" s="24">
        <v>61</v>
      </c>
      <c r="AJ41" s="24">
        <v>25.11</v>
      </c>
      <c r="AK41" s="24">
        <v>26.89</v>
      </c>
      <c r="AL41" s="24">
        <v>45.11</v>
      </c>
      <c r="AM41" s="24">
        <v>26.89</v>
      </c>
      <c r="AN41" s="24">
        <v>17.329999999999998</v>
      </c>
      <c r="AO41" s="24">
        <v>15</v>
      </c>
      <c r="AP41" s="25">
        <v>20.329999999999998</v>
      </c>
      <c r="AQ41" s="24">
        <v>25.74</v>
      </c>
      <c r="AR41" s="24">
        <v>68.56</v>
      </c>
      <c r="AS41" s="24">
        <v>12.11</v>
      </c>
      <c r="AT41" s="24">
        <v>19.22</v>
      </c>
      <c r="AU41" s="24">
        <v>8.33</v>
      </c>
      <c r="AV41" s="24">
        <v>0</v>
      </c>
      <c r="AW41" s="24">
        <v>5.1100000000000003</v>
      </c>
      <c r="AX41" s="24">
        <v>5.78</v>
      </c>
      <c r="AY41" s="24">
        <v>0</v>
      </c>
      <c r="AZ41" s="24">
        <v>3.56</v>
      </c>
      <c r="BA41" s="24">
        <v>9.89</v>
      </c>
      <c r="BB41" s="24">
        <v>0</v>
      </c>
      <c r="BC41" s="24">
        <v>0</v>
      </c>
      <c r="BD41" s="24">
        <v>3.78</v>
      </c>
      <c r="BE41" s="24">
        <v>4.1100000000000003</v>
      </c>
      <c r="BF41" s="25">
        <v>0</v>
      </c>
    </row>
    <row r="42" spans="1:58" x14ac:dyDescent="0.25">
      <c r="A42" s="24" t="s">
        <v>180</v>
      </c>
      <c r="B42" s="24" t="s">
        <v>25</v>
      </c>
      <c r="C42" s="24" t="s">
        <v>173</v>
      </c>
      <c r="D42" s="24">
        <v>4</v>
      </c>
      <c r="E42" s="24">
        <v>0</v>
      </c>
      <c r="F42" s="24">
        <v>0</v>
      </c>
      <c r="G42" s="24">
        <v>0</v>
      </c>
      <c r="H42" s="24">
        <v>54.56</v>
      </c>
      <c r="I42" s="24">
        <v>41.22</v>
      </c>
      <c r="J42" s="25">
        <v>82.33</v>
      </c>
      <c r="K42" s="24">
        <v>14.3</v>
      </c>
      <c r="L42" s="24">
        <v>37.78</v>
      </c>
      <c r="M42" s="24">
        <v>23</v>
      </c>
      <c r="N42" s="24">
        <v>54.44</v>
      </c>
      <c r="O42" s="24">
        <v>5.1100000000000003</v>
      </c>
      <c r="P42" s="24">
        <v>0</v>
      </c>
      <c r="Q42" s="24">
        <v>8.11</v>
      </c>
      <c r="R42" s="24">
        <v>0</v>
      </c>
      <c r="S42" s="24">
        <v>16.11</v>
      </c>
      <c r="T42" s="24">
        <v>8.7799999999999994</v>
      </c>
      <c r="U42" s="24">
        <v>14.78</v>
      </c>
      <c r="V42" s="24">
        <v>0</v>
      </c>
      <c r="W42" s="24">
        <v>3.33</v>
      </c>
      <c r="X42" s="24">
        <v>3.67</v>
      </c>
      <c r="Y42" s="24">
        <v>0</v>
      </c>
      <c r="Z42" s="25">
        <v>0</v>
      </c>
      <c r="AA42" s="24">
        <v>21.61</v>
      </c>
      <c r="AB42" s="24">
        <v>76.78</v>
      </c>
      <c r="AC42" s="24">
        <v>41.22</v>
      </c>
      <c r="AD42" s="24">
        <v>26.33</v>
      </c>
      <c r="AE42" s="24">
        <v>45.44</v>
      </c>
      <c r="AF42" s="24">
        <v>34.11</v>
      </c>
      <c r="AG42" s="24">
        <v>57</v>
      </c>
      <c r="AH42" s="24">
        <v>61.89</v>
      </c>
      <c r="AI42" s="24">
        <v>15.78</v>
      </c>
      <c r="AJ42" s="24">
        <v>4.8899999999999997</v>
      </c>
      <c r="AK42" s="24">
        <v>19.89</v>
      </c>
      <c r="AL42" s="24">
        <v>5.33</v>
      </c>
      <c r="AM42" s="24">
        <v>6.67</v>
      </c>
      <c r="AN42" s="24">
        <v>16.89</v>
      </c>
      <c r="AO42" s="24">
        <v>8.44</v>
      </c>
      <c r="AP42" s="25">
        <v>7.11</v>
      </c>
      <c r="AQ42" s="24">
        <v>5.43</v>
      </c>
      <c r="AR42" s="24">
        <v>72.56</v>
      </c>
      <c r="AS42" s="24">
        <v>41.33</v>
      </c>
      <c r="AT42" s="24">
        <v>31.78</v>
      </c>
      <c r="AU42" s="24">
        <v>16.78</v>
      </c>
      <c r="AV42" s="24">
        <v>21.89</v>
      </c>
      <c r="AW42" s="24">
        <v>7.11</v>
      </c>
      <c r="AX42" s="24">
        <v>3.89</v>
      </c>
      <c r="AY42" s="24">
        <v>8.44</v>
      </c>
      <c r="AZ42" s="24">
        <v>0</v>
      </c>
      <c r="BA42" s="24">
        <v>0</v>
      </c>
      <c r="BB42" s="24">
        <v>0</v>
      </c>
      <c r="BC42" s="24">
        <v>3.33</v>
      </c>
      <c r="BD42" s="24">
        <v>0</v>
      </c>
      <c r="BE42" s="24">
        <v>3.44</v>
      </c>
      <c r="BF42" s="25">
        <v>4.1100000000000003</v>
      </c>
    </row>
    <row r="43" spans="1:58" s="24" customFormat="1" x14ac:dyDescent="0.25">
      <c r="A43" s="26" t="s">
        <v>181</v>
      </c>
      <c r="B43" s="26" t="s">
        <v>26</v>
      </c>
      <c r="C43" s="26" t="s">
        <v>182</v>
      </c>
      <c r="D43" s="26">
        <v>3</v>
      </c>
      <c r="E43" s="26">
        <v>0</v>
      </c>
      <c r="F43" s="26">
        <v>0</v>
      </c>
      <c r="G43" s="26">
        <v>4.4400000000000004</v>
      </c>
      <c r="H43" s="26">
        <v>26.78</v>
      </c>
      <c r="I43" s="26">
        <v>37</v>
      </c>
      <c r="J43" s="27">
        <v>73.78</v>
      </c>
      <c r="K43" s="26">
        <v>5.33</v>
      </c>
      <c r="L43" s="26">
        <v>20.89</v>
      </c>
      <c r="M43" s="26">
        <v>23.44</v>
      </c>
      <c r="N43" s="26">
        <v>34</v>
      </c>
      <c r="O43" s="26">
        <v>20.22</v>
      </c>
      <c r="P43" s="26">
        <v>3.56</v>
      </c>
      <c r="Q43" s="26">
        <v>21.22</v>
      </c>
      <c r="R43" s="26">
        <v>3.78</v>
      </c>
      <c r="S43" s="26">
        <v>42.78</v>
      </c>
      <c r="T43" s="26">
        <v>21.56</v>
      </c>
      <c r="U43" s="26">
        <v>11.56</v>
      </c>
      <c r="V43" s="26">
        <v>0</v>
      </c>
      <c r="W43" s="26">
        <v>14</v>
      </c>
      <c r="X43" s="26">
        <v>0</v>
      </c>
      <c r="Y43" s="26">
        <v>0</v>
      </c>
      <c r="Z43" s="27">
        <v>0</v>
      </c>
      <c r="AA43" s="26">
        <v>5.61</v>
      </c>
      <c r="AB43" s="26">
        <v>23.78</v>
      </c>
      <c r="AC43" s="26">
        <v>31.78</v>
      </c>
      <c r="AD43" s="26">
        <v>48.78</v>
      </c>
      <c r="AE43" s="26">
        <v>12.44</v>
      </c>
      <c r="AF43" s="26">
        <v>11.33</v>
      </c>
      <c r="AG43" s="26">
        <v>0</v>
      </c>
      <c r="AH43" s="26">
        <v>18</v>
      </c>
      <c r="AI43" s="26">
        <v>4.78</v>
      </c>
      <c r="AJ43" s="26">
        <v>0</v>
      </c>
      <c r="AK43" s="26">
        <v>0</v>
      </c>
      <c r="AL43" s="26">
        <v>9.67</v>
      </c>
      <c r="AM43" s="26">
        <v>13.11</v>
      </c>
      <c r="AN43" s="26">
        <v>0</v>
      </c>
      <c r="AO43" s="26">
        <v>0</v>
      </c>
      <c r="AP43" s="27">
        <v>3.56</v>
      </c>
      <c r="AQ43" s="26">
        <v>7.26</v>
      </c>
      <c r="AR43" s="26">
        <v>69.33</v>
      </c>
      <c r="AS43" s="26">
        <v>23.67</v>
      </c>
      <c r="AT43" s="26">
        <v>0</v>
      </c>
      <c r="AU43" s="26">
        <v>0</v>
      </c>
      <c r="AV43" s="26">
        <v>31.78</v>
      </c>
      <c r="AW43" s="26">
        <v>10.44</v>
      </c>
      <c r="AX43" s="26">
        <v>3.56</v>
      </c>
      <c r="AY43" s="26">
        <v>0</v>
      </c>
      <c r="AZ43" s="26">
        <v>7.89</v>
      </c>
      <c r="BA43" s="26">
        <v>0</v>
      </c>
      <c r="BB43" s="26">
        <v>0</v>
      </c>
      <c r="BC43" s="26">
        <v>0</v>
      </c>
      <c r="BD43" s="26">
        <v>0</v>
      </c>
      <c r="BE43" s="26">
        <v>3.33</v>
      </c>
      <c r="BF43" s="27">
        <v>0</v>
      </c>
    </row>
    <row r="44" spans="1:58" x14ac:dyDescent="0.25">
      <c r="A44" s="26" t="s">
        <v>183</v>
      </c>
      <c r="B44" s="26" t="s">
        <v>25</v>
      </c>
      <c r="C44" s="26" t="s">
        <v>182</v>
      </c>
      <c r="D44" s="26">
        <v>3</v>
      </c>
      <c r="E44" s="26">
        <v>0</v>
      </c>
      <c r="F44" s="26">
        <v>0</v>
      </c>
      <c r="G44" s="26">
        <v>0</v>
      </c>
      <c r="H44" s="26">
        <v>28.67</v>
      </c>
      <c r="I44" s="26">
        <v>78.67</v>
      </c>
      <c r="J44" s="27">
        <v>78.67</v>
      </c>
      <c r="K44" s="26">
        <v>21.11</v>
      </c>
      <c r="L44" s="26">
        <v>68.78</v>
      </c>
      <c r="M44" s="26">
        <v>32.11</v>
      </c>
      <c r="N44" s="26">
        <v>61.89</v>
      </c>
      <c r="O44" s="26">
        <v>38</v>
      </c>
      <c r="P44" s="26">
        <v>77.22</v>
      </c>
      <c r="Q44" s="26">
        <v>16.11</v>
      </c>
      <c r="R44" s="26">
        <v>37.56</v>
      </c>
      <c r="S44" s="26">
        <v>31.22</v>
      </c>
      <c r="T44" s="26">
        <v>22.22</v>
      </c>
      <c r="U44" s="26">
        <v>67</v>
      </c>
      <c r="V44" s="26">
        <v>33.22</v>
      </c>
      <c r="W44" s="26">
        <v>9.89</v>
      </c>
      <c r="X44" s="26">
        <v>9.33</v>
      </c>
      <c r="Y44" s="26">
        <v>29.11</v>
      </c>
      <c r="Z44" s="27">
        <v>63.22</v>
      </c>
      <c r="AA44" s="26">
        <v>2.2000000000000002</v>
      </c>
      <c r="AB44" s="26">
        <v>39.44</v>
      </c>
      <c r="AC44" s="26">
        <v>76.44</v>
      </c>
      <c r="AD44" s="26">
        <v>0</v>
      </c>
      <c r="AE44" s="26">
        <v>10.220000000000001</v>
      </c>
      <c r="AF44" s="26">
        <v>20.22</v>
      </c>
      <c r="AG44" s="26">
        <v>5.33</v>
      </c>
      <c r="AH44" s="26">
        <v>36.56</v>
      </c>
      <c r="AI44" s="26">
        <v>15.78</v>
      </c>
      <c r="AJ44" s="26">
        <v>27.78</v>
      </c>
      <c r="AK44" s="26">
        <v>17.440000000000001</v>
      </c>
      <c r="AL44" s="26">
        <v>10.89</v>
      </c>
      <c r="AM44" s="26">
        <v>27.33</v>
      </c>
      <c r="AN44" s="26">
        <v>10.67</v>
      </c>
      <c r="AO44" s="26">
        <v>11</v>
      </c>
      <c r="AP44" s="27">
        <v>12.56</v>
      </c>
      <c r="AQ44" s="26">
        <v>7.56</v>
      </c>
      <c r="AR44" s="26">
        <v>58.56</v>
      </c>
      <c r="AS44" s="26">
        <v>30</v>
      </c>
      <c r="AT44" s="26">
        <v>32.33</v>
      </c>
      <c r="AU44" s="26">
        <v>6.67</v>
      </c>
      <c r="AV44" s="26">
        <v>28.67</v>
      </c>
      <c r="AW44" s="26">
        <v>14.33</v>
      </c>
      <c r="AX44" s="26">
        <v>16.89</v>
      </c>
      <c r="AY44" s="26">
        <v>5.1100000000000003</v>
      </c>
      <c r="AZ44" s="26">
        <v>24.33</v>
      </c>
      <c r="BA44" s="26">
        <v>7.89</v>
      </c>
      <c r="BB44" s="26">
        <v>14.89</v>
      </c>
      <c r="BC44" s="26">
        <v>34.89</v>
      </c>
      <c r="BD44" s="26">
        <v>15.33</v>
      </c>
      <c r="BE44" s="26">
        <v>20</v>
      </c>
      <c r="BF44" s="27">
        <v>21.22</v>
      </c>
    </row>
    <row r="45" spans="1:58" x14ac:dyDescent="0.25">
      <c r="A45" s="26" t="s">
        <v>184</v>
      </c>
      <c r="B45" s="26" t="s">
        <v>26</v>
      </c>
      <c r="C45" s="26" t="s">
        <v>182</v>
      </c>
      <c r="D45" s="26">
        <v>3</v>
      </c>
      <c r="E45" s="26">
        <v>0</v>
      </c>
      <c r="F45" s="26">
        <v>0</v>
      </c>
      <c r="G45" s="26">
        <v>0</v>
      </c>
      <c r="H45" s="26">
        <v>30.78</v>
      </c>
      <c r="I45" s="26">
        <v>61.67</v>
      </c>
      <c r="J45" s="27">
        <v>83.67</v>
      </c>
      <c r="K45" s="26">
        <v>7.24</v>
      </c>
      <c r="L45" s="26">
        <v>21.11</v>
      </c>
      <c r="M45" s="26">
        <v>19.89</v>
      </c>
      <c r="N45" s="26">
        <v>9</v>
      </c>
      <c r="O45" s="26">
        <v>6.67</v>
      </c>
      <c r="P45" s="26">
        <v>11.78</v>
      </c>
      <c r="Q45" s="26">
        <v>16</v>
      </c>
      <c r="R45" s="26">
        <v>19.329999999999998</v>
      </c>
      <c r="S45" s="26">
        <v>4.5599999999999996</v>
      </c>
      <c r="T45" s="26">
        <v>0</v>
      </c>
      <c r="U45" s="26">
        <v>0</v>
      </c>
      <c r="V45" s="26">
        <v>17.329999999999998</v>
      </c>
      <c r="W45" s="26">
        <v>7.56</v>
      </c>
      <c r="X45" s="26">
        <v>7.78</v>
      </c>
      <c r="Y45" s="26">
        <v>0</v>
      </c>
      <c r="Z45" s="27">
        <v>4.5599999999999996</v>
      </c>
      <c r="AA45" s="26">
        <v>5.3</v>
      </c>
      <c r="AB45" s="26">
        <v>25.33</v>
      </c>
      <c r="AC45" s="26">
        <v>63.44</v>
      </c>
      <c r="AD45" s="26">
        <v>3.78</v>
      </c>
      <c r="AE45" s="26">
        <v>8.89</v>
      </c>
      <c r="AF45" s="26">
        <v>5.89</v>
      </c>
      <c r="AG45" s="26">
        <v>23.56</v>
      </c>
      <c r="AH45" s="26">
        <v>5</v>
      </c>
      <c r="AI45" s="26">
        <v>3.44</v>
      </c>
      <c r="AJ45" s="26">
        <v>5</v>
      </c>
      <c r="AK45" s="26">
        <v>11.44</v>
      </c>
      <c r="AL45" s="26">
        <v>4.33</v>
      </c>
      <c r="AM45" s="26">
        <v>10.11</v>
      </c>
      <c r="AN45" s="26">
        <v>0</v>
      </c>
      <c r="AO45" s="26">
        <v>3.89</v>
      </c>
      <c r="AP45" s="27">
        <v>17.89</v>
      </c>
      <c r="AQ45" s="26">
        <v>4.7</v>
      </c>
      <c r="AR45" s="26">
        <v>36.56</v>
      </c>
      <c r="AS45" s="26">
        <v>30.67</v>
      </c>
      <c r="AT45" s="26">
        <v>61</v>
      </c>
      <c r="AU45" s="26">
        <v>25.78</v>
      </c>
      <c r="AV45" s="26">
        <v>31.44</v>
      </c>
      <c r="AW45" s="26">
        <v>34.56</v>
      </c>
      <c r="AX45" s="26">
        <v>6.67</v>
      </c>
      <c r="AY45" s="26">
        <v>49.67</v>
      </c>
      <c r="AZ45" s="26">
        <v>14.44</v>
      </c>
      <c r="BA45" s="26">
        <v>26.67</v>
      </c>
      <c r="BB45" s="26">
        <v>17.89</v>
      </c>
      <c r="BC45" s="26">
        <v>23.44</v>
      </c>
      <c r="BD45" s="26">
        <v>31.44</v>
      </c>
      <c r="BE45" s="26">
        <v>39.89</v>
      </c>
      <c r="BF45" s="27">
        <v>27.44</v>
      </c>
    </row>
    <row r="46" spans="1:58" s="26" customFormat="1" x14ac:dyDescent="0.25">
      <c r="A46" s="26" t="s">
        <v>185</v>
      </c>
      <c r="B46" s="26" t="s">
        <v>25</v>
      </c>
      <c r="C46" s="26" t="s">
        <v>182</v>
      </c>
      <c r="D46" s="26">
        <v>3</v>
      </c>
      <c r="E46" s="26">
        <v>0</v>
      </c>
      <c r="F46" s="26">
        <v>0</v>
      </c>
      <c r="G46" s="26">
        <v>0</v>
      </c>
      <c r="H46" s="26">
        <v>7.22</v>
      </c>
      <c r="I46" s="26">
        <v>62.67</v>
      </c>
      <c r="J46" s="27">
        <v>50.44</v>
      </c>
      <c r="K46" s="26">
        <v>59.26</v>
      </c>
      <c r="L46" s="26">
        <v>94.11</v>
      </c>
      <c r="M46" s="26">
        <v>99.89</v>
      </c>
      <c r="N46" s="26">
        <v>100</v>
      </c>
      <c r="O46" s="26">
        <v>100</v>
      </c>
      <c r="P46" s="26">
        <v>99.78</v>
      </c>
      <c r="Q46" s="26">
        <v>99.33</v>
      </c>
      <c r="R46" s="26">
        <v>100</v>
      </c>
      <c r="S46" s="26">
        <v>100</v>
      </c>
      <c r="T46" s="26">
        <v>44.78</v>
      </c>
      <c r="U46" s="26">
        <v>47.22</v>
      </c>
      <c r="V46" s="26">
        <v>6.78</v>
      </c>
      <c r="W46" s="26">
        <v>18.78</v>
      </c>
      <c r="X46" s="26">
        <v>37.44</v>
      </c>
      <c r="Y46" s="26">
        <v>9.11</v>
      </c>
      <c r="Z46" s="27">
        <v>16.11</v>
      </c>
      <c r="AA46" s="26">
        <v>7.06</v>
      </c>
      <c r="AB46" s="26">
        <v>44.67</v>
      </c>
      <c r="AC46" s="26">
        <v>53.22</v>
      </c>
      <c r="AD46" s="26">
        <v>28.67</v>
      </c>
      <c r="AE46" s="26">
        <v>13.89</v>
      </c>
      <c r="AF46" s="26">
        <v>11.11</v>
      </c>
      <c r="AG46" s="26">
        <v>3.56</v>
      </c>
      <c r="AH46" s="26">
        <v>15.67</v>
      </c>
      <c r="AI46" s="26">
        <v>4.22</v>
      </c>
      <c r="AJ46" s="26">
        <v>0</v>
      </c>
      <c r="AK46" s="26">
        <v>26.44</v>
      </c>
      <c r="AL46" s="26">
        <v>0</v>
      </c>
      <c r="AM46" s="26">
        <v>0</v>
      </c>
      <c r="AN46" s="26">
        <v>0</v>
      </c>
      <c r="AO46" s="26">
        <v>0</v>
      </c>
      <c r="AP46" s="27">
        <v>13.33</v>
      </c>
      <c r="AQ46" s="26">
        <v>5.35</v>
      </c>
      <c r="AR46" s="26">
        <v>66.56</v>
      </c>
      <c r="AS46" s="26">
        <v>64.44</v>
      </c>
      <c r="AT46" s="26">
        <v>72.56</v>
      </c>
      <c r="AU46" s="26">
        <v>29.56</v>
      </c>
      <c r="AV46" s="26">
        <v>66.33</v>
      </c>
      <c r="AW46" s="26">
        <v>69.22</v>
      </c>
      <c r="AX46" s="26">
        <v>70.11</v>
      </c>
      <c r="AY46" s="26">
        <v>18.11</v>
      </c>
      <c r="AZ46" s="26">
        <v>0</v>
      </c>
      <c r="BA46" s="26">
        <v>3.44</v>
      </c>
      <c r="BB46" s="26">
        <v>9.67</v>
      </c>
      <c r="BC46" s="26">
        <v>4</v>
      </c>
      <c r="BD46" s="26">
        <v>23.11</v>
      </c>
      <c r="BE46" s="26">
        <v>22</v>
      </c>
      <c r="BF46" s="27">
        <v>25.78</v>
      </c>
    </row>
    <row r="47" spans="1:58" s="24" customFormat="1" x14ac:dyDescent="0.25">
      <c r="A47" s="26" t="s">
        <v>186</v>
      </c>
      <c r="B47" s="26" t="s">
        <v>26</v>
      </c>
      <c r="C47" s="26" t="s">
        <v>182</v>
      </c>
      <c r="D47" s="26">
        <v>4</v>
      </c>
      <c r="E47" s="26">
        <v>0</v>
      </c>
      <c r="F47" s="26">
        <v>0</v>
      </c>
      <c r="G47" s="26">
        <v>0</v>
      </c>
      <c r="H47" s="26">
        <v>13.78</v>
      </c>
      <c r="I47" s="26">
        <v>43</v>
      </c>
      <c r="J47" s="27">
        <v>48.22</v>
      </c>
      <c r="K47" s="26">
        <v>14.98</v>
      </c>
      <c r="L47" s="26">
        <v>25.33</v>
      </c>
      <c r="M47" s="26">
        <v>20.89</v>
      </c>
      <c r="N47" s="26">
        <v>13.11</v>
      </c>
      <c r="O47" s="26">
        <v>3.44</v>
      </c>
      <c r="P47" s="26">
        <v>0</v>
      </c>
      <c r="Q47" s="26">
        <v>4.33</v>
      </c>
      <c r="R47" s="26">
        <v>17.559999999999999</v>
      </c>
      <c r="S47" s="26">
        <v>17.440000000000001</v>
      </c>
      <c r="T47" s="26">
        <v>17.329999999999998</v>
      </c>
      <c r="U47" s="26">
        <v>11.67</v>
      </c>
      <c r="V47" s="26">
        <v>8.67</v>
      </c>
      <c r="W47" s="26">
        <v>30</v>
      </c>
      <c r="X47" s="26">
        <v>23.33</v>
      </c>
      <c r="Y47" s="26">
        <v>19.329999999999998</v>
      </c>
      <c r="Z47" s="27">
        <v>12.56</v>
      </c>
      <c r="AA47" s="26">
        <v>16.829999999999998</v>
      </c>
      <c r="AB47" s="26">
        <v>20.78</v>
      </c>
      <c r="AC47" s="26">
        <v>40</v>
      </c>
      <c r="AD47" s="26">
        <v>42.89</v>
      </c>
      <c r="AE47" s="26">
        <v>11.56</v>
      </c>
      <c r="AF47" s="26">
        <v>36.11</v>
      </c>
      <c r="AG47" s="26">
        <v>16.329999999999998</v>
      </c>
      <c r="AH47" s="26">
        <v>47.33</v>
      </c>
      <c r="AI47" s="26">
        <v>49.33</v>
      </c>
      <c r="AJ47" s="26">
        <v>69.67</v>
      </c>
      <c r="AK47" s="26">
        <v>49.56</v>
      </c>
      <c r="AL47" s="26">
        <v>39.78</v>
      </c>
      <c r="AM47" s="26">
        <v>21.22</v>
      </c>
      <c r="AN47" s="26">
        <v>45.22</v>
      </c>
      <c r="AO47" s="26">
        <v>5.89</v>
      </c>
      <c r="AP47" s="27">
        <v>61.78</v>
      </c>
      <c r="AQ47" s="26">
        <v>18.89</v>
      </c>
      <c r="AR47" s="26">
        <v>84.78</v>
      </c>
      <c r="AS47" s="26">
        <v>76.89</v>
      </c>
      <c r="AT47" s="26">
        <v>47.56</v>
      </c>
      <c r="AU47" s="26">
        <v>72.89</v>
      </c>
      <c r="AV47" s="26">
        <v>22</v>
      </c>
      <c r="AW47" s="26">
        <v>15.78</v>
      </c>
      <c r="AX47" s="26">
        <v>28.56</v>
      </c>
      <c r="AY47" s="26">
        <v>23.11</v>
      </c>
      <c r="AZ47" s="26">
        <v>29.44</v>
      </c>
      <c r="BA47" s="26">
        <v>3.67</v>
      </c>
      <c r="BB47" s="26">
        <v>21.56</v>
      </c>
      <c r="BC47" s="26">
        <v>5.56</v>
      </c>
      <c r="BD47" s="26">
        <v>17.78</v>
      </c>
      <c r="BE47" s="26">
        <v>12</v>
      </c>
      <c r="BF47" s="27">
        <v>12.44</v>
      </c>
    </row>
    <row r="48" spans="1:58" x14ac:dyDescent="0.25">
      <c r="A48" s="26" t="s">
        <v>187</v>
      </c>
      <c r="B48" s="26" t="s">
        <v>25</v>
      </c>
      <c r="C48" s="26" t="s">
        <v>182</v>
      </c>
      <c r="D48" s="26">
        <v>4</v>
      </c>
      <c r="E48" s="26">
        <v>0</v>
      </c>
      <c r="F48" s="26">
        <v>0</v>
      </c>
      <c r="G48" s="26">
        <v>14.89</v>
      </c>
      <c r="H48" s="26">
        <v>45.78</v>
      </c>
      <c r="I48" s="26">
        <v>81.44</v>
      </c>
      <c r="J48" s="27">
        <v>70.11</v>
      </c>
      <c r="K48" s="26">
        <v>17.739999999999998</v>
      </c>
      <c r="L48" s="26">
        <v>17.11</v>
      </c>
      <c r="M48" s="26">
        <v>51.44</v>
      </c>
      <c r="N48" s="26">
        <v>20.89</v>
      </c>
      <c r="O48" s="26">
        <v>33.89</v>
      </c>
      <c r="P48" s="26">
        <v>51.22</v>
      </c>
      <c r="Q48" s="26">
        <v>21.11</v>
      </c>
      <c r="R48" s="26">
        <v>25.67</v>
      </c>
      <c r="S48" s="26">
        <v>29</v>
      </c>
      <c r="T48" s="26">
        <v>13.11</v>
      </c>
      <c r="U48" s="26">
        <v>7.56</v>
      </c>
      <c r="V48" s="26">
        <v>4.5599999999999996</v>
      </c>
      <c r="W48" s="26">
        <v>5.67</v>
      </c>
      <c r="X48" s="26">
        <v>10.78</v>
      </c>
      <c r="Y48" s="26">
        <v>11</v>
      </c>
      <c r="Z48" s="27">
        <v>4.33</v>
      </c>
      <c r="AA48" s="26">
        <v>4.07</v>
      </c>
      <c r="AB48" s="26">
        <v>9.33</v>
      </c>
      <c r="AC48" s="26">
        <v>5.67</v>
      </c>
      <c r="AD48" s="26">
        <v>12.33</v>
      </c>
      <c r="AE48" s="26">
        <v>10.220000000000001</v>
      </c>
      <c r="AF48" s="26">
        <v>0</v>
      </c>
      <c r="AG48" s="26">
        <v>4</v>
      </c>
      <c r="AH48" s="26">
        <v>24.33</v>
      </c>
      <c r="AI48" s="26">
        <v>6.11</v>
      </c>
      <c r="AJ48" s="26">
        <v>10.56</v>
      </c>
      <c r="AK48" s="26">
        <v>15.67</v>
      </c>
      <c r="AL48" s="26">
        <v>0</v>
      </c>
      <c r="AM48" s="26">
        <v>7.33</v>
      </c>
      <c r="AN48" s="26">
        <v>4.4400000000000004</v>
      </c>
      <c r="AO48" s="26">
        <v>13.22</v>
      </c>
      <c r="AP48" s="27">
        <v>0</v>
      </c>
      <c r="AQ48" s="26">
        <v>6.22</v>
      </c>
      <c r="AR48" s="26">
        <v>36.11</v>
      </c>
      <c r="AS48" s="26">
        <v>26.33</v>
      </c>
      <c r="AT48" s="26">
        <v>4.1100000000000003</v>
      </c>
      <c r="AU48" s="26">
        <v>9</v>
      </c>
      <c r="AV48" s="26">
        <v>23.22</v>
      </c>
      <c r="AW48" s="26">
        <v>9.67</v>
      </c>
      <c r="AX48" s="26">
        <v>0</v>
      </c>
      <c r="AY48" s="26">
        <v>7.11</v>
      </c>
      <c r="AZ48" s="26">
        <v>19</v>
      </c>
      <c r="BA48" s="26">
        <v>7</v>
      </c>
      <c r="BB48" s="26">
        <v>13.11</v>
      </c>
      <c r="BC48" s="26">
        <v>0</v>
      </c>
      <c r="BD48" s="26">
        <v>17.89</v>
      </c>
      <c r="BE48" s="26">
        <v>25.11</v>
      </c>
      <c r="BF48" s="27">
        <v>3.78</v>
      </c>
    </row>
    <row r="49" spans="1:58" x14ac:dyDescent="0.25">
      <c r="A49" s="26" t="s">
        <v>188</v>
      </c>
      <c r="B49" s="26" t="s">
        <v>26</v>
      </c>
      <c r="C49" s="26" t="s">
        <v>182</v>
      </c>
      <c r="D49" s="26">
        <v>4</v>
      </c>
      <c r="E49" s="26">
        <v>0</v>
      </c>
      <c r="F49" s="26">
        <v>0</v>
      </c>
      <c r="G49" s="26">
        <v>0</v>
      </c>
      <c r="H49" s="26">
        <v>27.44</v>
      </c>
      <c r="I49" s="26">
        <v>24.33</v>
      </c>
      <c r="J49" s="27">
        <v>64.78</v>
      </c>
      <c r="K49" s="26">
        <v>2.63</v>
      </c>
      <c r="L49" s="26">
        <v>4.5599999999999996</v>
      </c>
      <c r="M49" s="26">
        <v>6.67</v>
      </c>
      <c r="N49" s="26">
        <v>0</v>
      </c>
      <c r="O49" s="26">
        <v>7</v>
      </c>
      <c r="P49" s="26">
        <v>9.7799999999999994</v>
      </c>
      <c r="Q49" s="26">
        <v>7.44</v>
      </c>
      <c r="R49" s="26">
        <v>0</v>
      </c>
      <c r="S49" s="26">
        <v>0</v>
      </c>
      <c r="T49" s="26">
        <v>0</v>
      </c>
      <c r="U49" s="26">
        <v>0</v>
      </c>
      <c r="V49" s="26">
        <v>6.78</v>
      </c>
      <c r="W49" s="26">
        <v>0</v>
      </c>
      <c r="X49" s="26">
        <v>4.8899999999999997</v>
      </c>
      <c r="Y49" s="26">
        <v>11.44</v>
      </c>
      <c r="Z49" s="27">
        <v>0</v>
      </c>
      <c r="AA49" s="26">
        <v>0.96</v>
      </c>
      <c r="AB49" s="26">
        <v>3.56</v>
      </c>
      <c r="AC49" s="26">
        <v>15.33</v>
      </c>
      <c r="AD49" s="26">
        <v>3.33</v>
      </c>
      <c r="AE49" s="26">
        <v>3.33</v>
      </c>
      <c r="AF49" s="26">
        <v>3.44</v>
      </c>
      <c r="AG49" s="26">
        <v>4.1100000000000003</v>
      </c>
      <c r="AH49" s="26">
        <v>0</v>
      </c>
      <c r="AI49" s="26">
        <v>4.33</v>
      </c>
      <c r="AJ49" s="26">
        <v>0</v>
      </c>
      <c r="AK49" s="26">
        <v>0</v>
      </c>
      <c r="AL49" s="26">
        <v>0</v>
      </c>
      <c r="AM49" s="26">
        <v>3.33</v>
      </c>
      <c r="AN49" s="26">
        <v>3.33</v>
      </c>
      <c r="AO49" s="26">
        <v>3.33</v>
      </c>
      <c r="AP49" s="27">
        <v>0</v>
      </c>
      <c r="AQ49" s="26">
        <v>7.09</v>
      </c>
      <c r="AR49" s="26">
        <v>12.33</v>
      </c>
      <c r="AS49" s="26">
        <v>4.78</v>
      </c>
      <c r="AT49" s="26">
        <v>6.67</v>
      </c>
      <c r="AU49" s="26">
        <v>4.22</v>
      </c>
      <c r="AV49" s="26">
        <v>9.2200000000000006</v>
      </c>
      <c r="AW49" s="26">
        <v>11.44</v>
      </c>
      <c r="AX49" s="26">
        <v>8.44</v>
      </c>
      <c r="AY49" s="26">
        <v>3.78</v>
      </c>
      <c r="AZ49" s="26">
        <v>23.44</v>
      </c>
      <c r="BA49" s="26">
        <v>11.11</v>
      </c>
      <c r="BB49" s="26">
        <v>0</v>
      </c>
      <c r="BC49" s="26">
        <v>17.440000000000001</v>
      </c>
      <c r="BD49" s="26">
        <v>9.89</v>
      </c>
      <c r="BE49" s="26">
        <v>10.67</v>
      </c>
      <c r="BF49" s="27">
        <v>0</v>
      </c>
    </row>
    <row r="50" spans="1:58" s="26" customFormat="1" x14ac:dyDescent="0.25">
      <c r="A50" s="26" t="s">
        <v>189</v>
      </c>
      <c r="B50" s="26" t="s">
        <v>25</v>
      </c>
      <c r="C50" s="26" t="s">
        <v>182</v>
      </c>
      <c r="D50" s="26">
        <v>4</v>
      </c>
      <c r="E50" s="26">
        <v>0</v>
      </c>
      <c r="F50" s="26">
        <v>0</v>
      </c>
      <c r="G50" s="26">
        <v>7.67</v>
      </c>
      <c r="H50" s="26">
        <v>22</v>
      </c>
      <c r="I50" s="26">
        <v>41.44</v>
      </c>
      <c r="J50" s="27">
        <v>72.11</v>
      </c>
      <c r="K50" s="26">
        <v>2.98</v>
      </c>
      <c r="L50" s="26">
        <v>15.22</v>
      </c>
      <c r="M50" s="26">
        <v>37.11</v>
      </c>
      <c r="N50" s="26">
        <v>10.33</v>
      </c>
      <c r="O50" s="26">
        <v>7</v>
      </c>
      <c r="P50" s="26">
        <v>8.89</v>
      </c>
      <c r="Q50" s="26">
        <v>3.89</v>
      </c>
      <c r="R50" s="26">
        <v>3.33</v>
      </c>
      <c r="S50" s="26">
        <v>0</v>
      </c>
      <c r="T50" s="26">
        <v>12.89</v>
      </c>
      <c r="U50" s="26">
        <v>0</v>
      </c>
      <c r="V50" s="26">
        <v>13.22</v>
      </c>
      <c r="W50" s="26">
        <v>3.33</v>
      </c>
      <c r="X50" s="26">
        <v>0</v>
      </c>
      <c r="Y50" s="26">
        <v>0</v>
      </c>
      <c r="Z50" s="27">
        <v>0</v>
      </c>
      <c r="AA50" s="26">
        <v>0</v>
      </c>
      <c r="AB50" s="26">
        <v>37.33</v>
      </c>
      <c r="AC50" s="26">
        <v>14.44</v>
      </c>
      <c r="AD50" s="26">
        <v>10</v>
      </c>
      <c r="AE50" s="26">
        <v>4.78</v>
      </c>
      <c r="AF50" s="26">
        <v>17.329999999999998</v>
      </c>
      <c r="AG50" s="26">
        <v>0</v>
      </c>
      <c r="AH50" s="26">
        <v>4.5599999999999996</v>
      </c>
      <c r="AI50" s="26">
        <v>0</v>
      </c>
      <c r="AJ50" s="26">
        <v>0</v>
      </c>
      <c r="AK50" s="26">
        <v>10.56</v>
      </c>
      <c r="AL50" s="26">
        <v>7</v>
      </c>
      <c r="AM50" s="26">
        <v>0</v>
      </c>
      <c r="AN50" s="26">
        <v>7.56</v>
      </c>
      <c r="AO50" s="26">
        <v>3.33</v>
      </c>
      <c r="AP50" s="27">
        <v>15</v>
      </c>
      <c r="AQ50" s="26">
        <v>3.06</v>
      </c>
      <c r="AR50" s="26">
        <v>46</v>
      </c>
      <c r="AS50" s="26">
        <v>41.78</v>
      </c>
      <c r="AT50" s="26">
        <v>20.78</v>
      </c>
      <c r="AU50" s="26">
        <v>18.89</v>
      </c>
      <c r="AV50" s="26">
        <v>17.670000000000002</v>
      </c>
      <c r="AW50" s="26">
        <v>10.33</v>
      </c>
      <c r="AX50" s="26">
        <v>37.89</v>
      </c>
      <c r="AY50" s="26">
        <v>9.11</v>
      </c>
      <c r="AZ50" s="26">
        <v>11.44</v>
      </c>
      <c r="BA50" s="26">
        <v>13</v>
      </c>
      <c r="BB50" s="26">
        <v>4.5599999999999996</v>
      </c>
      <c r="BC50" s="26">
        <v>8.7799999999999994</v>
      </c>
      <c r="BD50" s="26">
        <v>10.78</v>
      </c>
      <c r="BE50" s="26">
        <v>8.33</v>
      </c>
      <c r="BF50" s="27">
        <v>37</v>
      </c>
    </row>
    <row r="51" spans="1:58" x14ac:dyDescent="0.25">
      <c r="A51" s="28" t="s">
        <v>190</v>
      </c>
      <c r="B51" s="28" t="s">
        <v>26</v>
      </c>
      <c r="C51" s="28" t="s">
        <v>191</v>
      </c>
      <c r="D51" s="28">
        <v>1</v>
      </c>
      <c r="E51" s="28">
        <v>0</v>
      </c>
      <c r="F51" s="28">
        <v>0</v>
      </c>
      <c r="G51" s="28">
        <v>9.33</v>
      </c>
      <c r="H51" s="28">
        <v>24.67</v>
      </c>
      <c r="I51" s="28">
        <v>46.22</v>
      </c>
      <c r="J51" s="29">
        <v>63.22</v>
      </c>
      <c r="K51" s="28">
        <v>64.650000000000006</v>
      </c>
      <c r="L51" s="28">
        <v>75.78</v>
      </c>
      <c r="M51" s="28">
        <v>100</v>
      </c>
      <c r="N51" s="28">
        <v>100</v>
      </c>
      <c r="O51" s="28">
        <v>100</v>
      </c>
      <c r="P51" s="28">
        <v>100</v>
      </c>
      <c r="Q51" s="28">
        <v>100</v>
      </c>
      <c r="R51" s="28">
        <v>100</v>
      </c>
      <c r="S51" s="28">
        <v>95.67</v>
      </c>
      <c r="T51" s="28">
        <v>100</v>
      </c>
      <c r="U51" s="28">
        <v>96.33</v>
      </c>
      <c r="V51" s="28">
        <v>42.78</v>
      </c>
      <c r="W51" s="28">
        <v>12.89</v>
      </c>
      <c r="X51" s="28">
        <v>15.22</v>
      </c>
      <c r="Y51" s="28">
        <v>18.670000000000002</v>
      </c>
      <c r="Z51" s="29">
        <v>10.67</v>
      </c>
      <c r="AA51" s="28">
        <v>0</v>
      </c>
      <c r="AB51" s="28">
        <v>4.1100000000000003</v>
      </c>
      <c r="AC51" s="28">
        <v>33.78</v>
      </c>
      <c r="AD51" s="28">
        <v>19.670000000000002</v>
      </c>
      <c r="AE51" s="28">
        <v>37.89</v>
      </c>
      <c r="AF51" s="28">
        <v>22.33</v>
      </c>
      <c r="AG51" s="28">
        <v>13.11</v>
      </c>
      <c r="AH51" s="28">
        <v>9</v>
      </c>
      <c r="AI51" s="28">
        <v>14.67</v>
      </c>
      <c r="AJ51" s="28">
        <v>13.33</v>
      </c>
      <c r="AK51" s="28">
        <v>0</v>
      </c>
      <c r="AL51" s="28">
        <v>7.89</v>
      </c>
      <c r="AM51" s="28">
        <v>12.44</v>
      </c>
      <c r="AN51" s="28">
        <v>0</v>
      </c>
      <c r="AO51" s="28">
        <v>19.440000000000001</v>
      </c>
      <c r="AP51" s="29">
        <v>18.22</v>
      </c>
      <c r="AQ51" s="28">
        <v>2.2799999999999998</v>
      </c>
      <c r="AR51" s="28">
        <v>66.44</v>
      </c>
      <c r="AS51" s="28">
        <v>53.56</v>
      </c>
      <c r="AT51" s="28">
        <v>7.67</v>
      </c>
      <c r="AU51" s="28">
        <v>9.33</v>
      </c>
      <c r="AV51" s="28">
        <v>22.67</v>
      </c>
      <c r="AW51" s="28">
        <v>25.44</v>
      </c>
      <c r="AX51" s="28">
        <v>9</v>
      </c>
      <c r="AY51" s="28">
        <v>8.67</v>
      </c>
      <c r="AZ51" s="28">
        <v>21</v>
      </c>
      <c r="BA51" s="28">
        <v>25.22</v>
      </c>
      <c r="BB51" s="28">
        <v>30.44</v>
      </c>
      <c r="BC51" s="28">
        <v>10.11</v>
      </c>
      <c r="BD51" s="28">
        <v>20.22</v>
      </c>
      <c r="BE51" s="28">
        <v>21.11</v>
      </c>
      <c r="BF51" s="29">
        <v>37.11</v>
      </c>
    </row>
    <row r="52" spans="1:58" s="24" customFormat="1" x14ac:dyDescent="0.25">
      <c r="A52" s="28" t="s">
        <v>192</v>
      </c>
      <c r="B52" s="28" t="s">
        <v>25</v>
      </c>
      <c r="C52" s="28" t="s">
        <v>191</v>
      </c>
      <c r="D52" s="28">
        <v>1</v>
      </c>
      <c r="E52" s="28">
        <v>0</v>
      </c>
      <c r="F52" s="28">
        <v>0</v>
      </c>
      <c r="G52" s="28">
        <v>0</v>
      </c>
      <c r="H52" s="28">
        <v>4.33</v>
      </c>
      <c r="I52" s="28">
        <v>66.22</v>
      </c>
      <c r="J52" s="29">
        <v>63.78</v>
      </c>
      <c r="K52" s="28">
        <v>27.17</v>
      </c>
      <c r="L52" s="28">
        <v>92.33</v>
      </c>
      <c r="M52" s="28">
        <v>84.67</v>
      </c>
      <c r="N52" s="28">
        <v>98.89</v>
      </c>
      <c r="O52" s="28">
        <v>95.67</v>
      </c>
      <c r="P52" s="28">
        <v>47.22</v>
      </c>
      <c r="Q52" s="28">
        <v>38.44</v>
      </c>
      <c r="R52" s="28">
        <v>87.89</v>
      </c>
      <c r="S52" s="28">
        <v>59.44</v>
      </c>
      <c r="T52" s="28">
        <v>78</v>
      </c>
      <c r="U52" s="28">
        <v>15.33</v>
      </c>
      <c r="V52" s="28">
        <v>47.44</v>
      </c>
      <c r="W52" s="28">
        <v>55.22</v>
      </c>
      <c r="X52" s="28">
        <v>18.440000000000001</v>
      </c>
      <c r="Y52" s="28">
        <v>24.78</v>
      </c>
      <c r="Z52" s="29">
        <v>73.44</v>
      </c>
      <c r="AA52" s="28">
        <v>0</v>
      </c>
      <c r="AB52" s="28">
        <v>4.33</v>
      </c>
      <c r="AC52" s="28">
        <v>0</v>
      </c>
      <c r="AD52" s="28">
        <v>15.11</v>
      </c>
      <c r="AE52" s="28">
        <v>0</v>
      </c>
      <c r="AF52" s="28">
        <v>0</v>
      </c>
      <c r="AG52" s="28">
        <v>4.1100000000000003</v>
      </c>
      <c r="AH52" s="28">
        <v>3.67</v>
      </c>
      <c r="AI52" s="28">
        <v>0</v>
      </c>
      <c r="AJ52" s="28">
        <v>3.56</v>
      </c>
      <c r="AK52" s="28">
        <v>3.44</v>
      </c>
      <c r="AL52" s="28">
        <v>0</v>
      </c>
      <c r="AM52" s="28">
        <v>3.33</v>
      </c>
      <c r="AN52" s="28">
        <v>8.67</v>
      </c>
      <c r="AO52" s="28">
        <v>3.67</v>
      </c>
      <c r="AP52" s="29">
        <v>15.89</v>
      </c>
      <c r="AQ52" s="28">
        <v>1.39</v>
      </c>
      <c r="AR52" s="28">
        <v>61.11</v>
      </c>
      <c r="AS52" s="28">
        <v>72.11</v>
      </c>
      <c r="AT52" s="28">
        <v>53.33</v>
      </c>
      <c r="AU52" s="28">
        <v>3.78</v>
      </c>
      <c r="AV52" s="28">
        <v>42.56</v>
      </c>
      <c r="AW52" s="28">
        <v>13.67</v>
      </c>
      <c r="AX52" s="28">
        <v>38.11</v>
      </c>
      <c r="AY52" s="28">
        <v>30.78</v>
      </c>
      <c r="AZ52" s="28">
        <v>4.78</v>
      </c>
      <c r="BA52" s="28">
        <v>5.1100000000000003</v>
      </c>
      <c r="BB52" s="28">
        <v>10.220000000000001</v>
      </c>
      <c r="BC52" s="28">
        <v>3.44</v>
      </c>
      <c r="BD52" s="28">
        <v>0</v>
      </c>
      <c r="BE52" s="28">
        <v>9.2200000000000006</v>
      </c>
      <c r="BF52" s="29">
        <v>3.56</v>
      </c>
    </row>
    <row r="53" spans="1:58" s="26" customFormat="1" x14ac:dyDescent="0.25">
      <c r="A53" s="28" t="s">
        <v>193</v>
      </c>
      <c r="B53" s="28" t="s">
        <v>26</v>
      </c>
      <c r="C53" s="28" t="s">
        <v>191</v>
      </c>
      <c r="D53" s="28">
        <v>1</v>
      </c>
      <c r="E53" s="28">
        <v>0</v>
      </c>
      <c r="F53" s="28">
        <v>0</v>
      </c>
      <c r="G53" s="28">
        <v>3.89</v>
      </c>
      <c r="H53" s="28">
        <v>44.89</v>
      </c>
      <c r="I53" s="28">
        <v>85.67</v>
      </c>
      <c r="J53" s="29">
        <v>93.78</v>
      </c>
      <c r="K53" s="28">
        <v>65.83</v>
      </c>
      <c r="L53" s="28">
        <v>99.33</v>
      </c>
      <c r="M53" s="28">
        <v>99.78</v>
      </c>
      <c r="N53" s="28">
        <v>100</v>
      </c>
      <c r="O53" s="28">
        <v>100</v>
      </c>
      <c r="P53" s="28">
        <v>100</v>
      </c>
      <c r="Q53" s="28">
        <v>100</v>
      </c>
      <c r="R53" s="28">
        <v>58.56</v>
      </c>
      <c r="S53" s="28">
        <v>72.67</v>
      </c>
      <c r="T53" s="28">
        <v>83.44</v>
      </c>
      <c r="U53" s="28">
        <v>67</v>
      </c>
      <c r="V53" s="28">
        <v>75.11</v>
      </c>
      <c r="W53" s="28">
        <v>74.44</v>
      </c>
      <c r="X53" s="28">
        <v>34.22</v>
      </c>
      <c r="Y53" s="28">
        <v>64.11</v>
      </c>
      <c r="Z53" s="29">
        <v>56.89</v>
      </c>
      <c r="AA53" s="28">
        <v>36.15</v>
      </c>
      <c r="AB53" s="28">
        <v>68.11</v>
      </c>
      <c r="AC53" s="28">
        <v>86.33</v>
      </c>
      <c r="AD53" s="28">
        <v>82.89</v>
      </c>
      <c r="AE53" s="28">
        <v>36.89</v>
      </c>
      <c r="AF53" s="28">
        <v>20.440000000000001</v>
      </c>
      <c r="AG53" s="28">
        <v>28.33</v>
      </c>
      <c r="AH53" s="28">
        <v>13.67</v>
      </c>
      <c r="AI53" s="28">
        <v>12.67</v>
      </c>
      <c r="AJ53" s="28">
        <v>40.67</v>
      </c>
      <c r="AK53" s="28">
        <v>59.67</v>
      </c>
      <c r="AL53" s="28">
        <v>81.67</v>
      </c>
      <c r="AM53" s="28">
        <v>46.33</v>
      </c>
      <c r="AN53" s="28">
        <v>18.11</v>
      </c>
      <c r="AO53" s="28">
        <v>26.67</v>
      </c>
      <c r="AP53" s="29">
        <v>21.11</v>
      </c>
      <c r="AQ53" s="28">
        <v>6.93</v>
      </c>
      <c r="AR53" s="28">
        <v>42.22</v>
      </c>
      <c r="AS53" s="28">
        <v>46.44</v>
      </c>
      <c r="AT53" s="28">
        <v>27.11</v>
      </c>
      <c r="AU53" s="28">
        <v>4.67</v>
      </c>
      <c r="AV53" s="28">
        <v>43</v>
      </c>
      <c r="AW53" s="28">
        <v>4.8899999999999997</v>
      </c>
      <c r="AX53" s="28">
        <v>5</v>
      </c>
      <c r="AY53" s="28">
        <v>7</v>
      </c>
      <c r="AZ53" s="28">
        <v>4.5599999999999996</v>
      </c>
      <c r="BA53" s="28">
        <v>0</v>
      </c>
      <c r="BB53" s="28">
        <v>5.33</v>
      </c>
      <c r="BC53" s="28">
        <v>4.33</v>
      </c>
      <c r="BD53" s="28">
        <v>17.78</v>
      </c>
      <c r="BE53" s="28">
        <v>0</v>
      </c>
      <c r="BF53" s="29">
        <v>0</v>
      </c>
    </row>
    <row r="54" spans="1:58" x14ac:dyDescent="0.25">
      <c r="A54" s="28" t="s">
        <v>194</v>
      </c>
      <c r="B54" s="28" t="s">
        <v>25</v>
      </c>
      <c r="C54" s="28" t="s">
        <v>191</v>
      </c>
      <c r="D54" s="28">
        <v>1</v>
      </c>
      <c r="E54" s="28">
        <v>0</v>
      </c>
      <c r="F54" s="28">
        <v>0</v>
      </c>
      <c r="G54" s="28">
        <v>0</v>
      </c>
      <c r="H54" s="28">
        <v>4.1100000000000003</v>
      </c>
      <c r="I54" s="28">
        <v>53.44</v>
      </c>
      <c r="J54" s="29">
        <v>76.67</v>
      </c>
      <c r="K54" s="28">
        <v>55.46</v>
      </c>
      <c r="L54" s="28">
        <v>26.89</v>
      </c>
      <c r="M54" s="28">
        <v>68.67</v>
      </c>
      <c r="N54" s="28">
        <v>32.11</v>
      </c>
      <c r="O54" s="28">
        <v>64.33</v>
      </c>
      <c r="P54" s="28">
        <v>69.78</v>
      </c>
      <c r="Q54" s="28">
        <v>79.56</v>
      </c>
      <c r="R54" s="28">
        <v>65.33</v>
      </c>
      <c r="S54" s="28">
        <v>8</v>
      </c>
      <c r="T54" s="28">
        <v>0</v>
      </c>
      <c r="U54" s="28">
        <v>11.89</v>
      </c>
      <c r="V54" s="28">
        <v>53.44</v>
      </c>
      <c r="W54" s="28">
        <v>71.89</v>
      </c>
      <c r="X54" s="28">
        <v>86.33</v>
      </c>
      <c r="Y54" s="28">
        <v>74.67</v>
      </c>
      <c r="Z54" s="29">
        <v>87.67</v>
      </c>
      <c r="AA54" s="28">
        <v>1.8</v>
      </c>
      <c r="AB54" s="28">
        <v>41.67</v>
      </c>
      <c r="AC54" s="28">
        <v>32.33</v>
      </c>
      <c r="AD54" s="28">
        <v>39.22</v>
      </c>
      <c r="AE54" s="28">
        <v>9.11</v>
      </c>
      <c r="AF54" s="28">
        <v>30.11</v>
      </c>
      <c r="AG54" s="28">
        <v>4</v>
      </c>
      <c r="AH54" s="28">
        <v>3.67</v>
      </c>
      <c r="AI54" s="28">
        <v>15.33</v>
      </c>
      <c r="AJ54" s="28">
        <v>5.22</v>
      </c>
      <c r="AK54" s="28">
        <v>0</v>
      </c>
      <c r="AL54" s="28">
        <v>4.33</v>
      </c>
      <c r="AM54" s="28">
        <v>8.11</v>
      </c>
      <c r="AN54" s="28">
        <v>3.44</v>
      </c>
      <c r="AO54" s="28">
        <v>11.11</v>
      </c>
      <c r="AP54" s="29">
        <v>31.67</v>
      </c>
      <c r="AQ54" s="28">
        <v>13.8</v>
      </c>
      <c r="AR54" s="28">
        <v>31.33</v>
      </c>
      <c r="AS54" s="28">
        <v>34.11</v>
      </c>
      <c r="AT54" s="28">
        <v>35.44</v>
      </c>
      <c r="AU54" s="28">
        <v>55.22</v>
      </c>
      <c r="AV54" s="28">
        <v>45.44</v>
      </c>
      <c r="AW54" s="28">
        <v>41.11</v>
      </c>
      <c r="AX54" s="28">
        <v>61</v>
      </c>
      <c r="AY54" s="28">
        <v>56</v>
      </c>
      <c r="AZ54" s="28">
        <v>30.67</v>
      </c>
      <c r="BA54" s="28">
        <v>23.22</v>
      </c>
      <c r="BB54" s="28">
        <v>28</v>
      </c>
      <c r="BC54" s="28">
        <v>22.33</v>
      </c>
      <c r="BD54" s="28">
        <v>39.56</v>
      </c>
      <c r="BE54" s="28">
        <v>25.56</v>
      </c>
      <c r="BF54" s="29">
        <v>30.44</v>
      </c>
    </row>
    <row r="55" spans="1:58" x14ac:dyDescent="0.25">
      <c r="A55" s="28" t="s">
        <v>195</v>
      </c>
      <c r="B55" s="28" t="s">
        <v>26</v>
      </c>
      <c r="C55" s="28" t="s">
        <v>191</v>
      </c>
      <c r="D55" s="28">
        <v>2</v>
      </c>
      <c r="E55" s="28">
        <v>0</v>
      </c>
      <c r="F55" s="28">
        <v>0</v>
      </c>
      <c r="G55" s="28">
        <v>0</v>
      </c>
      <c r="H55" s="28">
        <v>0</v>
      </c>
      <c r="I55" s="28">
        <v>39</v>
      </c>
      <c r="J55" s="29">
        <v>70.89</v>
      </c>
      <c r="K55" s="28">
        <v>19.09</v>
      </c>
      <c r="L55" s="28">
        <v>39.22</v>
      </c>
      <c r="M55" s="28">
        <v>68</v>
      </c>
      <c r="N55" s="28">
        <v>82.11</v>
      </c>
      <c r="O55" s="28">
        <v>82</v>
      </c>
      <c r="P55" s="28">
        <v>85.11</v>
      </c>
      <c r="Q55" s="28">
        <v>68</v>
      </c>
      <c r="R55" s="28">
        <v>65.11</v>
      </c>
      <c r="S55" s="28">
        <v>54.89</v>
      </c>
      <c r="T55" s="28">
        <v>40.33</v>
      </c>
      <c r="U55" s="28">
        <v>60.33</v>
      </c>
      <c r="V55" s="28">
        <v>61</v>
      </c>
      <c r="W55" s="28">
        <v>63.44</v>
      </c>
      <c r="X55" s="28">
        <v>63.56</v>
      </c>
      <c r="Y55" s="28">
        <v>72.11</v>
      </c>
      <c r="Z55" s="29">
        <v>71.67</v>
      </c>
      <c r="AA55" s="28">
        <v>0.69</v>
      </c>
      <c r="AB55" s="28">
        <v>9.11</v>
      </c>
      <c r="AC55" s="28">
        <v>18.89</v>
      </c>
      <c r="AD55" s="28">
        <v>14.22</v>
      </c>
      <c r="AE55" s="28">
        <v>0</v>
      </c>
      <c r="AF55" s="28">
        <v>0</v>
      </c>
      <c r="AG55" s="28">
        <v>0</v>
      </c>
      <c r="AH55" s="28">
        <v>0</v>
      </c>
      <c r="AI55" s="28">
        <v>7.22</v>
      </c>
      <c r="AJ55" s="28">
        <v>7.89</v>
      </c>
      <c r="AK55" s="28">
        <v>0</v>
      </c>
      <c r="AL55" s="28">
        <v>4.33</v>
      </c>
      <c r="AM55" s="28">
        <v>0</v>
      </c>
      <c r="AN55" s="28">
        <v>5.56</v>
      </c>
      <c r="AO55" s="28">
        <v>3.44</v>
      </c>
      <c r="AP55" s="29">
        <v>0</v>
      </c>
      <c r="AQ55" s="28">
        <v>0.63</v>
      </c>
      <c r="AR55" s="28">
        <v>31.89</v>
      </c>
      <c r="AS55" s="28">
        <v>58.44</v>
      </c>
      <c r="AT55" s="28">
        <v>10.67</v>
      </c>
      <c r="AU55" s="28">
        <v>23.33</v>
      </c>
      <c r="AV55" s="28">
        <v>3.67</v>
      </c>
      <c r="AW55" s="28">
        <v>17.329999999999998</v>
      </c>
      <c r="AX55" s="28">
        <v>9</v>
      </c>
      <c r="AY55" s="28">
        <v>12.11</v>
      </c>
      <c r="AZ55" s="28">
        <v>10.56</v>
      </c>
      <c r="BA55" s="28">
        <v>3.33</v>
      </c>
      <c r="BB55" s="28">
        <v>26.56</v>
      </c>
      <c r="BC55" s="28">
        <v>5.22</v>
      </c>
      <c r="BD55" s="28">
        <v>3.44</v>
      </c>
      <c r="BE55" s="28">
        <v>3.44</v>
      </c>
      <c r="BF55" s="29">
        <v>3.56</v>
      </c>
    </row>
    <row r="56" spans="1:58" s="24" customFormat="1" x14ac:dyDescent="0.25">
      <c r="A56" s="28" t="s">
        <v>196</v>
      </c>
      <c r="B56" s="28" t="s">
        <v>25</v>
      </c>
      <c r="C56" s="28" t="s">
        <v>191</v>
      </c>
      <c r="D56" s="28">
        <v>2</v>
      </c>
      <c r="E56" s="28">
        <v>0</v>
      </c>
      <c r="F56" s="28">
        <v>0</v>
      </c>
      <c r="G56" s="28">
        <v>0</v>
      </c>
      <c r="H56" s="28">
        <v>33.89</v>
      </c>
      <c r="I56" s="28">
        <v>50.89</v>
      </c>
      <c r="J56" s="29">
        <v>62</v>
      </c>
      <c r="K56" s="28">
        <v>75.2</v>
      </c>
      <c r="L56" s="28">
        <v>100</v>
      </c>
      <c r="M56" s="28">
        <v>91.89</v>
      </c>
      <c r="N56" s="28">
        <v>100</v>
      </c>
      <c r="O56" s="28">
        <v>82.67</v>
      </c>
      <c r="P56" s="28">
        <v>100</v>
      </c>
      <c r="Q56" s="28">
        <v>91.78</v>
      </c>
      <c r="R56" s="28">
        <v>79.56</v>
      </c>
      <c r="S56" s="28">
        <v>95.22</v>
      </c>
      <c r="T56" s="28">
        <v>74.33</v>
      </c>
      <c r="U56" s="28">
        <v>59.33</v>
      </c>
      <c r="V56" s="28">
        <v>78</v>
      </c>
      <c r="W56" s="28">
        <v>92.89</v>
      </c>
      <c r="X56" s="28">
        <v>98.89</v>
      </c>
      <c r="Y56" s="28">
        <v>95.78</v>
      </c>
      <c r="Z56" s="29">
        <v>94.78</v>
      </c>
      <c r="AA56" s="28">
        <v>32.57</v>
      </c>
      <c r="AB56" s="28">
        <v>0</v>
      </c>
      <c r="AC56" s="28">
        <v>76.22</v>
      </c>
      <c r="AD56" s="28">
        <v>66.22</v>
      </c>
      <c r="AE56" s="28">
        <v>39.78</v>
      </c>
      <c r="AF56" s="28">
        <v>3.89</v>
      </c>
      <c r="AG56" s="28">
        <v>41.11</v>
      </c>
      <c r="AH56" s="28">
        <v>23.11</v>
      </c>
      <c r="AI56" s="28">
        <v>20.89</v>
      </c>
      <c r="AJ56" s="28">
        <v>39.22</v>
      </c>
      <c r="AK56" s="28">
        <v>30.11</v>
      </c>
      <c r="AL56" s="28">
        <v>34.89</v>
      </c>
      <c r="AM56" s="28">
        <v>18.78</v>
      </c>
      <c r="AN56" s="28">
        <v>18.559999999999999</v>
      </c>
      <c r="AO56" s="28">
        <v>75.89</v>
      </c>
      <c r="AP56" s="29">
        <v>45.11</v>
      </c>
      <c r="AQ56" s="28">
        <v>37.72</v>
      </c>
      <c r="AR56" s="28">
        <v>81.11</v>
      </c>
      <c r="AS56" s="28">
        <v>73.67</v>
      </c>
      <c r="AT56" s="28">
        <v>71.44</v>
      </c>
      <c r="AU56" s="28">
        <v>51.56</v>
      </c>
      <c r="AV56" s="28">
        <v>80.22</v>
      </c>
      <c r="AW56" s="28">
        <v>75.11</v>
      </c>
      <c r="AX56" s="28">
        <v>51.44</v>
      </c>
      <c r="AY56" s="28">
        <v>29.33</v>
      </c>
      <c r="AZ56" s="28">
        <v>20.67</v>
      </c>
      <c r="BA56" s="28">
        <v>9.7799999999999994</v>
      </c>
      <c r="BB56" s="28">
        <v>63</v>
      </c>
      <c r="BC56" s="28">
        <v>40.56</v>
      </c>
      <c r="BD56" s="28">
        <v>44.11</v>
      </c>
      <c r="BE56" s="28">
        <v>25.33</v>
      </c>
      <c r="BF56" s="29">
        <v>33.56</v>
      </c>
    </row>
    <row r="57" spans="1:58" s="26" customFormat="1" x14ac:dyDescent="0.25">
      <c r="A57" s="28" t="s">
        <v>197</v>
      </c>
      <c r="B57" s="28" t="s">
        <v>26</v>
      </c>
      <c r="C57" s="28" t="s">
        <v>191</v>
      </c>
      <c r="D57" s="28">
        <v>2</v>
      </c>
      <c r="E57" s="28">
        <v>0</v>
      </c>
      <c r="F57" s="28">
        <v>0</v>
      </c>
      <c r="G57" s="28">
        <v>0</v>
      </c>
      <c r="H57" s="28">
        <v>33.44</v>
      </c>
      <c r="I57" s="28">
        <v>64.89</v>
      </c>
      <c r="J57" s="29">
        <v>73</v>
      </c>
      <c r="K57" s="28">
        <v>65.739999999999995</v>
      </c>
      <c r="L57" s="28">
        <v>65.11</v>
      </c>
      <c r="M57" s="28">
        <v>22.33</v>
      </c>
      <c r="N57" s="28">
        <v>60.11</v>
      </c>
      <c r="O57" s="28">
        <v>71.89</v>
      </c>
      <c r="P57" s="28">
        <v>48.56</v>
      </c>
      <c r="Q57" s="28">
        <v>77.89</v>
      </c>
      <c r="R57" s="28">
        <v>66.67</v>
      </c>
      <c r="S57" s="28">
        <v>47.56</v>
      </c>
      <c r="T57" s="28">
        <v>88.56</v>
      </c>
      <c r="U57" s="28">
        <v>61.22</v>
      </c>
      <c r="V57" s="28">
        <v>85.78</v>
      </c>
      <c r="W57" s="28">
        <v>67.78</v>
      </c>
      <c r="X57" s="28">
        <v>86.56</v>
      </c>
      <c r="Y57" s="28">
        <v>71.22</v>
      </c>
      <c r="Z57" s="29">
        <v>81.56</v>
      </c>
      <c r="AA57" s="28">
        <v>26.52</v>
      </c>
      <c r="AB57" s="28">
        <v>63.67</v>
      </c>
      <c r="AC57" s="28">
        <v>37.11</v>
      </c>
      <c r="AD57" s="28">
        <v>34</v>
      </c>
      <c r="AE57" s="28">
        <v>32.78</v>
      </c>
      <c r="AF57" s="28">
        <v>34.67</v>
      </c>
      <c r="AG57" s="28">
        <v>76.56</v>
      </c>
      <c r="AH57" s="28">
        <v>12.44</v>
      </c>
      <c r="AI57" s="28">
        <v>16.89</v>
      </c>
      <c r="AJ57" s="28">
        <v>22.44</v>
      </c>
      <c r="AK57" s="28">
        <v>14.44</v>
      </c>
      <c r="AL57" s="28">
        <v>8.33</v>
      </c>
      <c r="AM57" s="28">
        <v>32.22</v>
      </c>
      <c r="AN57" s="28">
        <v>16.11</v>
      </c>
      <c r="AO57" s="28">
        <v>6.67</v>
      </c>
      <c r="AP57" s="29">
        <v>20.22</v>
      </c>
      <c r="AQ57" s="28">
        <v>24.83</v>
      </c>
      <c r="AR57" s="28">
        <v>72</v>
      </c>
      <c r="AS57" s="28">
        <v>41.56</v>
      </c>
      <c r="AT57" s="28">
        <v>28.78</v>
      </c>
      <c r="AU57" s="28">
        <v>27.11</v>
      </c>
      <c r="AV57" s="28">
        <v>43</v>
      </c>
      <c r="AW57" s="28">
        <v>3.33</v>
      </c>
      <c r="AX57" s="28">
        <v>17.440000000000001</v>
      </c>
      <c r="AY57" s="28">
        <v>12.22</v>
      </c>
      <c r="AZ57" s="28">
        <v>26.89</v>
      </c>
      <c r="BA57" s="28">
        <v>18.440000000000001</v>
      </c>
      <c r="BB57" s="28">
        <v>10.11</v>
      </c>
      <c r="BC57" s="28">
        <v>39.67</v>
      </c>
      <c r="BD57" s="28">
        <v>9.2200000000000006</v>
      </c>
      <c r="BE57" s="28">
        <v>21.22</v>
      </c>
      <c r="BF57" s="29">
        <v>5.67</v>
      </c>
    </row>
    <row r="58" spans="1:58" x14ac:dyDescent="0.25">
      <c r="A58" s="28" t="s">
        <v>198</v>
      </c>
      <c r="B58" s="28" t="s">
        <v>25</v>
      </c>
      <c r="C58" s="28" t="s">
        <v>191</v>
      </c>
      <c r="D58" s="28">
        <v>2</v>
      </c>
      <c r="E58" s="28">
        <v>0</v>
      </c>
      <c r="F58" s="28">
        <v>0</v>
      </c>
      <c r="G58" s="28">
        <v>0</v>
      </c>
      <c r="H58" s="28">
        <v>49.78</v>
      </c>
      <c r="I58" s="28">
        <v>54.33</v>
      </c>
      <c r="J58" s="29">
        <v>75.33</v>
      </c>
      <c r="K58" s="28">
        <v>63.74</v>
      </c>
      <c r="L58" s="28">
        <v>99.78</v>
      </c>
      <c r="M58" s="28">
        <v>90.78</v>
      </c>
      <c r="N58" s="28">
        <v>88</v>
      </c>
      <c r="O58" s="28">
        <v>58.67</v>
      </c>
      <c r="P58" s="28">
        <v>63.22</v>
      </c>
      <c r="Q58" s="28">
        <v>65.89</v>
      </c>
      <c r="R58" s="28">
        <v>31.89</v>
      </c>
      <c r="S58" s="28">
        <v>48.89</v>
      </c>
      <c r="T58" s="28">
        <v>12.22</v>
      </c>
      <c r="U58" s="28">
        <v>45.67</v>
      </c>
      <c r="V58" s="28">
        <v>60.78</v>
      </c>
      <c r="W58" s="28">
        <v>46.33</v>
      </c>
      <c r="X58" s="28">
        <v>63.33</v>
      </c>
      <c r="Y58" s="28">
        <v>45.56</v>
      </c>
      <c r="Z58" s="29">
        <v>64.11</v>
      </c>
      <c r="AA58" s="28">
        <v>14.78</v>
      </c>
      <c r="AB58" s="28">
        <v>27</v>
      </c>
      <c r="AC58" s="28">
        <v>49.33</v>
      </c>
      <c r="AD58" s="28">
        <v>63.22</v>
      </c>
      <c r="AE58" s="28">
        <v>24.89</v>
      </c>
      <c r="AF58" s="28">
        <v>0</v>
      </c>
      <c r="AG58" s="28">
        <v>18.440000000000001</v>
      </c>
      <c r="AH58" s="28">
        <v>13.22</v>
      </c>
      <c r="AI58" s="28">
        <v>8.56</v>
      </c>
      <c r="AJ58" s="28">
        <v>10.78</v>
      </c>
      <c r="AK58" s="28">
        <v>5.1100000000000003</v>
      </c>
      <c r="AL58" s="28">
        <v>0</v>
      </c>
      <c r="AM58" s="28">
        <v>0</v>
      </c>
      <c r="AN58" s="28">
        <v>4.78</v>
      </c>
      <c r="AO58" s="28">
        <v>0</v>
      </c>
      <c r="AP58" s="29">
        <v>0</v>
      </c>
      <c r="AQ58" s="28">
        <v>8.65</v>
      </c>
      <c r="AR58" s="28">
        <v>69.33</v>
      </c>
      <c r="AS58" s="28">
        <v>11.11</v>
      </c>
      <c r="AT58" s="28">
        <v>31.44</v>
      </c>
      <c r="AU58" s="28">
        <v>37.11</v>
      </c>
      <c r="AV58" s="28">
        <v>39.78</v>
      </c>
      <c r="AW58" s="28">
        <v>14.56</v>
      </c>
      <c r="AX58" s="28">
        <v>22.56</v>
      </c>
      <c r="AY58" s="28">
        <v>0</v>
      </c>
      <c r="AZ58" s="28">
        <v>7.67</v>
      </c>
      <c r="BA58" s="28">
        <v>3.78</v>
      </c>
      <c r="BB58" s="28">
        <v>5.1100000000000003</v>
      </c>
      <c r="BC58" s="28">
        <v>4.22</v>
      </c>
      <c r="BD58" s="28">
        <v>4</v>
      </c>
      <c r="BE58" s="28">
        <v>13.67</v>
      </c>
      <c r="BF58" s="29">
        <v>7.11</v>
      </c>
    </row>
    <row r="59" spans="1:58" s="24" customFormat="1" x14ac:dyDescent="0.25">
      <c r="A59" s="30" t="s">
        <v>199</v>
      </c>
      <c r="B59" s="30" t="s">
        <v>26</v>
      </c>
      <c r="C59" s="30" t="s">
        <v>200</v>
      </c>
      <c r="D59" s="30">
        <v>1</v>
      </c>
      <c r="E59" s="30">
        <v>0</v>
      </c>
      <c r="F59" s="30">
        <v>0</v>
      </c>
      <c r="G59" s="30">
        <v>6.56</v>
      </c>
      <c r="H59" s="30">
        <v>49.22</v>
      </c>
      <c r="I59" s="30">
        <v>72.11</v>
      </c>
      <c r="J59" s="31">
        <v>85.56</v>
      </c>
      <c r="K59" s="30">
        <v>69.040000000000006</v>
      </c>
      <c r="L59" s="30">
        <v>79.22</v>
      </c>
      <c r="M59" s="30">
        <v>100</v>
      </c>
      <c r="N59" s="30">
        <v>100</v>
      </c>
      <c r="O59" s="30">
        <v>100</v>
      </c>
      <c r="P59" s="30">
        <v>100</v>
      </c>
      <c r="Q59" s="30">
        <v>100</v>
      </c>
      <c r="R59" s="30">
        <v>100</v>
      </c>
      <c r="S59" s="30">
        <v>100</v>
      </c>
      <c r="T59" s="30">
        <v>99.67</v>
      </c>
      <c r="U59" s="30">
        <v>100</v>
      </c>
      <c r="V59" s="30">
        <v>100</v>
      </c>
      <c r="W59" s="30">
        <v>97.89</v>
      </c>
      <c r="X59" s="30">
        <v>100</v>
      </c>
      <c r="Y59" s="30">
        <v>96.56</v>
      </c>
      <c r="Z59" s="31">
        <v>99</v>
      </c>
      <c r="AA59" s="30">
        <v>18.739999999999998</v>
      </c>
      <c r="AB59" s="30">
        <v>75.44</v>
      </c>
      <c r="AC59" s="30">
        <v>94.67</v>
      </c>
      <c r="AD59" s="30">
        <v>61.56</v>
      </c>
      <c r="AE59" s="30">
        <v>88</v>
      </c>
      <c r="AF59" s="30">
        <v>76</v>
      </c>
      <c r="AG59" s="30">
        <v>34.78</v>
      </c>
      <c r="AH59" s="30">
        <v>61.78</v>
      </c>
      <c r="AI59" s="30">
        <v>51</v>
      </c>
      <c r="AJ59" s="30">
        <v>17.670000000000002</v>
      </c>
      <c r="AK59" s="30">
        <v>17.89</v>
      </c>
      <c r="AL59" s="30">
        <v>12.56</v>
      </c>
      <c r="AM59" s="30">
        <v>7.33</v>
      </c>
      <c r="AN59" s="30">
        <v>12.89</v>
      </c>
      <c r="AO59" s="30">
        <v>14.33</v>
      </c>
      <c r="AP59" s="31">
        <v>32.67</v>
      </c>
      <c r="AQ59" s="30">
        <v>8.06</v>
      </c>
      <c r="AR59" s="30">
        <v>71.22</v>
      </c>
      <c r="AS59" s="30">
        <v>72.56</v>
      </c>
      <c r="AT59" s="30">
        <v>56.22</v>
      </c>
      <c r="AU59" s="30">
        <v>44.67</v>
      </c>
      <c r="AV59" s="30">
        <v>15</v>
      </c>
      <c r="AW59" s="30">
        <v>27.89</v>
      </c>
      <c r="AX59" s="30">
        <v>29.33</v>
      </c>
      <c r="AY59" s="30">
        <v>7.11</v>
      </c>
      <c r="AZ59" s="30">
        <v>3.44</v>
      </c>
      <c r="BA59" s="30">
        <v>14.56</v>
      </c>
      <c r="BB59" s="30">
        <v>3.33</v>
      </c>
      <c r="BC59" s="30">
        <v>17.440000000000001</v>
      </c>
      <c r="BD59" s="30">
        <v>5.78</v>
      </c>
      <c r="BE59" s="30">
        <v>7.56</v>
      </c>
      <c r="BF59" s="31">
        <v>3.67</v>
      </c>
    </row>
    <row r="60" spans="1:58" x14ac:dyDescent="0.25">
      <c r="A60" s="30" t="s">
        <v>201</v>
      </c>
      <c r="B60" s="30" t="s">
        <v>25</v>
      </c>
      <c r="C60" s="30" t="s">
        <v>200</v>
      </c>
      <c r="D60" s="30">
        <v>1</v>
      </c>
      <c r="E60" s="30">
        <v>0</v>
      </c>
      <c r="F60" s="30">
        <v>0</v>
      </c>
      <c r="G60" s="30">
        <v>0</v>
      </c>
      <c r="H60" s="30">
        <v>40.33</v>
      </c>
      <c r="I60" s="30">
        <v>52.56</v>
      </c>
      <c r="J60" s="31">
        <v>24.11</v>
      </c>
      <c r="K60" s="30">
        <v>49.89</v>
      </c>
      <c r="L60" s="30">
        <v>74.33</v>
      </c>
      <c r="M60" s="30">
        <v>62.44</v>
      </c>
      <c r="N60" s="30">
        <v>74.78</v>
      </c>
      <c r="O60" s="30">
        <v>88.78</v>
      </c>
      <c r="P60" s="30">
        <v>65.44</v>
      </c>
      <c r="Q60" s="30">
        <v>84.44</v>
      </c>
      <c r="R60" s="30">
        <v>87.56</v>
      </c>
      <c r="S60" s="30">
        <v>19.329999999999998</v>
      </c>
      <c r="T60" s="30">
        <v>52.78</v>
      </c>
      <c r="U60" s="30">
        <v>11.33</v>
      </c>
      <c r="V60" s="30">
        <v>53.33</v>
      </c>
      <c r="W60" s="30">
        <v>72.67</v>
      </c>
      <c r="X60" s="30">
        <v>67</v>
      </c>
      <c r="Y60" s="30">
        <v>66.33</v>
      </c>
      <c r="Z60" s="31">
        <v>78.33</v>
      </c>
      <c r="AA60" s="30">
        <v>2.37</v>
      </c>
      <c r="AB60" s="30">
        <v>51.67</v>
      </c>
      <c r="AC60" s="30">
        <v>52.33</v>
      </c>
      <c r="AD60" s="30">
        <v>61.44</v>
      </c>
      <c r="AE60" s="30">
        <v>16.329999999999998</v>
      </c>
      <c r="AF60" s="30">
        <v>4.5599999999999996</v>
      </c>
      <c r="AG60" s="30">
        <v>5.1100000000000003</v>
      </c>
      <c r="AH60" s="30">
        <v>11.22</v>
      </c>
      <c r="AI60" s="30">
        <v>4</v>
      </c>
      <c r="AJ60" s="30">
        <v>26.11</v>
      </c>
      <c r="AK60" s="30">
        <v>10.56</v>
      </c>
      <c r="AL60" s="30">
        <v>14.78</v>
      </c>
      <c r="AM60" s="30">
        <v>7.44</v>
      </c>
      <c r="AN60" s="30">
        <v>8.56</v>
      </c>
      <c r="AO60" s="30">
        <v>48.22</v>
      </c>
      <c r="AP60" s="31">
        <v>29.22</v>
      </c>
      <c r="AQ60" s="30">
        <v>14.2</v>
      </c>
      <c r="AR60" s="30">
        <v>70.22</v>
      </c>
      <c r="AS60" s="30">
        <v>73.56</v>
      </c>
      <c r="AT60" s="30">
        <v>39.11</v>
      </c>
      <c r="AU60" s="30">
        <v>55.44</v>
      </c>
      <c r="AV60" s="30">
        <v>18.559999999999999</v>
      </c>
      <c r="AW60" s="30">
        <v>53.33</v>
      </c>
      <c r="AX60" s="30">
        <v>14.78</v>
      </c>
      <c r="AY60" s="30">
        <v>27.78</v>
      </c>
      <c r="AZ60" s="30">
        <v>59.44</v>
      </c>
      <c r="BA60" s="30">
        <v>5.22</v>
      </c>
      <c r="BB60" s="30">
        <v>10.11</v>
      </c>
      <c r="BC60" s="30">
        <v>29.67</v>
      </c>
      <c r="BD60" s="30">
        <v>35.33</v>
      </c>
      <c r="BE60" s="30">
        <v>6.11</v>
      </c>
      <c r="BF60" s="31">
        <v>46.78</v>
      </c>
    </row>
    <row r="61" spans="1:58" x14ac:dyDescent="0.25">
      <c r="A61" s="30" t="s">
        <v>202</v>
      </c>
      <c r="B61" s="30" t="s">
        <v>26</v>
      </c>
      <c r="C61" s="30" t="s">
        <v>200</v>
      </c>
      <c r="D61" s="30">
        <v>1</v>
      </c>
      <c r="E61" s="30">
        <v>0.61</v>
      </c>
      <c r="F61" s="30">
        <v>0</v>
      </c>
      <c r="G61" s="30">
        <v>0</v>
      </c>
      <c r="H61" s="30">
        <v>8.44</v>
      </c>
      <c r="I61" s="30">
        <v>50.22</v>
      </c>
      <c r="J61" s="31">
        <v>59.33</v>
      </c>
      <c r="K61" s="30">
        <v>54.02</v>
      </c>
      <c r="L61" s="30">
        <v>93.33</v>
      </c>
      <c r="M61" s="30">
        <v>91.22</v>
      </c>
      <c r="N61" s="30">
        <v>70.44</v>
      </c>
      <c r="O61" s="30">
        <v>88.78</v>
      </c>
      <c r="P61" s="30">
        <v>73.44</v>
      </c>
      <c r="Q61" s="30">
        <v>78.56</v>
      </c>
      <c r="R61" s="30">
        <v>83.56</v>
      </c>
      <c r="S61" s="30">
        <v>63.78</v>
      </c>
      <c r="T61" s="30">
        <v>35.44</v>
      </c>
      <c r="U61" s="30">
        <v>100</v>
      </c>
      <c r="V61" s="30">
        <v>100</v>
      </c>
      <c r="W61" s="30">
        <v>100</v>
      </c>
      <c r="X61" s="30">
        <v>100</v>
      </c>
      <c r="Y61" s="30">
        <v>100</v>
      </c>
      <c r="Z61" s="31">
        <v>94.89</v>
      </c>
      <c r="AA61" s="30">
        <v>16.309999999999999</v>
      </c>
      <c r="AB61" s="30">
        <v>72.22</v>
      </c>
      <c r="AC61" s="30">
        <v>73.44</v>
      </c>
      <c r="AD61" s="30">
        <v>81.22</v>
      </c>
      <c r="AE61" s="30">
        <v>23.56</v>
      </c>
      <c r="AF61" s="30">
        <v>3.44</v>
      </c>
      <c r="AG61" s="30">
        <v>7.44</v>
      </c>
      <c r="AH61" s="30">
        <v>24</v>
      </c>
      <c r="AI61" s="30">
        <v>7.78</v>
      </c>
      <c r="AJ61" s="30">
        <v>22.67</v>
      </c>
      <c r="AK61" s="30">
        <v>20.78</v>
      </c>
      <c r="AL61" s="30">
        <v>9.89</v>
      </c>
      <c r="AM61" s="30">
        <v>13.89</v>
      </c>
      <c r="AN61" s="30">
        <v>0</v>
      </c>
      <c r="AO61" s="30">
        <v>7</v>
      </c>
      <c r="AP61" s="31">
        <v>15.11</v>
      </c>
      <c r="AQ61" s="30">
        <v>8.3000000000000007</v>
      </c>
      <c r="AR61" s="30">
        <v>61.67</v>
      </c>
      <c r="AS61" s="30">
        <v>49.22</v>
      </c>
      <c r="AT61" s="30">
        <v>16.78</v>
      </c>
      <c r="AU61" s="30">
        <v>3.44</v>
      </c>
      <c r="AV61" s="30">
        <v>7.33</v>
      </c>
      <c r="AW61" s="30">
        <v>0</v>
      </c>
      <c r="AX61" s="30">
        <v>32.22</v>
      </c>
      <c r="AY61" s="30">
        <v>24.33</v>
      </c>
      <c r="AZ61" s="30">
        <v>7.56</v>
      </c>
      <c r="BA61" s="30">
        <v>3.56</v>
      </c>
      <c r="BB61" s="30">
        <v>15.22</v>
      </c>
      <c r="BC61" s="30">
        <v>6.11</v>
      </c>
      <c r="BD61" s="30">
        <v>0</v>
      </c>
      <c r="BE61" s="30">
        <v>0</v>
      </c>
      <c r="BF61" s="31">
        <v>16.670000000000002</v>
      </c>
    </row>
    <row r="62" spans="1:58" s="26" customFormat="1" x14ac:dyDescent="0.25">
      <c r="A62" s="30" t="s">
        <v>203</v>
      </c>
      <c r="B62" s="30" t="s">
        <v>25</v>
      </c>
      <c r="C62" s="30" t="s">
        <v>200</v>
      </c>
      <c r="D62" s="30">
        <v>1</v>
      </c>
      <c r="E62" s="30">
        <v>0</v>
      </c>
      <c r="F62" s="30">
        <v>0</v>
      </c>
      <c r="G62" s="30">
        <v>0</v>
      </c>
      <c r="H62" s="30">
        <v>42.11</v>
      </c>
      <c r="I62" s="30">
        <v>70.56</v>
      </c>
      <c r="J62" s="31">
        <v>81.44</v>
      </c>
      <c r="K62" s="30">
        <v>39.46</v>
      </c>
      <c r="L62" s="30">
        <v>61.67</v>
      </c>
      <c r="M62" s="30">
        <v>44.78</v>
      </c>
      <c r="N62" s="30">
        <v>20.329999999999998</v>
      </c>
      <c r="O62" s="30">
        <v>26.22</v>
      </c>
      <c r="P62" s="30">
        <v>11.33</v>
      </c>
      <c r="Q62" s="30">
        <v>4.33</v>
      </c>
      <c r="R62" s="30">
        <v>11</v>
      </c>
      <c r="S62" s="30">
        <v>19.440000000000001</v>
      </c>
      <c r="T62" s="30">
        <v>29.67</v>
      </c>
      <c r="U62" s="30">
        <v>43.22</v>
      </c>
      <c r="V62" s="30">
        <v>58.44</v>
      </c>
      <c r="W62" s="30">
        <v>60.33</v>
      </c>
      <c r="X62" s="30">
        <v>61.78</v>
      </c>
      <c r="Y62" s="30">
        <v>61.33</v>
      </c>
      <c r="Z62" s="31">
        <v>79.33</v>
      </c>
      <c r="AA62" s="30">
        <v>12.11</v>
      </c>
      <c r="AB62" s="30">
        <v>80.89</v>
      </c>
      <c r="AC62" s="30">
        <v>71</v>
      </c>
      <c r="AD62" s="30">
        <v>68.89</v>
      </c>
      <c r="AE62" s="30">
        <v>70.11</v>
      </c>
      <c r="AF62" s="30">
        <v>15.67</v>
      </c>
      <c r="AG62" s="30">
        <v>12.33</v>
      </c>
      <c r="AH62" s="30">
        <v>0</v>
      </c>
      <c r="AI62" s="30">
        <v>4.33</v>
      </c>
      <c r="AJ62" s="30">
        <v>17</v>
      </c>
      <c r="AK62" s="30">
        <v>21.89</v>
      </c>
      <c r="AL62" s="30">
        <v>15.33</v>
      </c>
      <c r="AM62" s="30">
        <v>4.67</v>
      </c>
      <c r="AN62" s="30">
        <v>4.22</v>
      </c>
      <c r="AO62" s="30">
        <v>7.11</v>
      </c>
      <c r="AP62" s="31">
        <v>0</v>
      </c>
      <c r="AQ62" s="30">
        <v>18.170000000000002</v>
      </c>
      <c r="AR62" s="30">
        <v>78.56</v>
      </c>
      <c r="AS62" s="30">
        <v>75</v>
      </c>
      <c r="AT62" s="30">
        <v>34.67</v>
      </c>
      <c r="AU62" s="30">
        <v>31.22</v>
      </c>
      <c r="AV62" s="30">
        <v>57.33</v>
      </c>
      <c r="AW62" s="30">
        <v>62.11</v>
      </c>
      <c r="AX62" s="30">
        <v>16.78</v>
      </c>
      <c r="AY62" s="30">
        <v>10.220000000000001</v>
      </c>
      <c r="AZ62" s="30">
        <v>11.89</v>
      </c>
      <c r="BA62" s="30">
        <v>12.56</v>
      </c>
      <c r="BB62" s="30">
        <v>33.89</v>
      </c>
      <c r="BC62" s="30">
        <v>15.89</v>
      </c>
      <c r="BD62" s="30">
        <v>13.56</v>
      </c>
      <c r="BE62" s="30">
        <v>28.44</v>
      </c>
      <c r="BF62" s="31">
        <v>18.11</v>
      </c>
    </row>
    <row r="63" spans="1:58" s="24" customFormat="1" x14ac:dyDescent="0.25">
      <c r="A63" s="30" t="s">
        <v>204</v>
      </c>
      <c r="B63" s="30" t="s">
        <v>26</v>
      </c>
      <c r="C63" s="30" t="s">
        <v>200</v>
      </c>
      <c r="D63" s="30">
        <v>2</v>
      </c>
      <c r="E63" s="30">
        <v>0</v>
      </c>
      <c r="F63" s="30">
        <v>0</v>
      </c>
      <c r="G63" s="30">
        <v>0</v>
      </c>
      <c r="H63" s="30">
        <v>49.44</v>
      </c>
      <c r="I63" s="30">
        <v>79.11</v>
      </c>
      <c r="J63" s="31">
        <v>76.11</v>
      </c>
      <c r="K63" s="30">
        <v>34.869999999999997</v>
      </c>
      <c r="L63" s="30">
        <v>71.22</v>
      </c>
      <c r="M63" s="30">
        <v>51.67</v>
      </c>
      <c r="N63" s="30">
        <v>60.44</v>
      </c>
      <c r="O63" s="30">
        <v>56.22</v>
      </c>
      <c r="P63" s="30">
        <v>85.11</v>
      </c>
      <c r="Q63" s="30">
        <v>63</v>
      </c>
      <c r="R63" s="30">
        <v>60</v>
      </c>
      <c r="S63" s="30">
        <v>82.89</v>
      </c>
      <c r="T63" s="30">
        <v>58.22</v>
      </c>
      <c r="U63" s="30">
        <v>47.11</v>
      </c>
      <c r="V63" s="30">
        <v>86</v>
      </c>
      <c r="W63" s="30">
        <v>90.11</v>
      </c>
      <c r="X63" s="30">
        <v>83.78</v>
      </c>
      <c r="Y63" s="30">
        <v>83.78</v>
      </c>
      <c r="Z63" s="31">
        <v>88.89</v>
      </c>
      <c r="AA63" s="30">
        <v>8.0399999999999991</v>
      </c>
      <c r="AB63" s="30">
        <v>60.33</v>
      </c>
      <c r="AC63" s="30">
        <v>20.11</v>
      </c>
      <c r="AD63" s="30">
        <v>16.22</v>
      </c>
      <c r="AE63" s="30">
        <v>7.22</v>
      </c>
      <c r="AF63" s="30">
        <v>5.22</v>
      </c>
      <c r="AG63" s="30">
        <v>7.33</v>
      </c>
      <c r="AH63" s="30">
        <v>25.22</v>
      </c>
      <c r="AI63" s="30">
        <v>26.67</v>
      </c>
      <c r="AJ63" s="30">
        <v>13.56</v>
      </c>
      <c r="AK63" s="30">
        <v>15.22</v>
      </c>
      <c r="AL63" s="30">
        <v>0</v>
      </c>
      <c r="AM63" s="30">
        <v>0</v>
      </c>
      <c r="AN63" s="30">
        <v>0</v>
      </c>
      <c r="AO63" s="30">
        <v>3.56</v>
      </c>
      <c r="AP63" s="31">
        <v>0</v>
      </c>
      <c r="AQ63" s="30">
        <v>4.5</v>
      </c>
      <c r="AR63" s="30">
        <v>16.329999999999998</v>
      </c>
      <c r="AS63" s="30">
        <v>14.33</v>
      </c>
      <c r="AT63" s="30">
        <v>12.22</v>
      </c>
      <c r="AU63" s="30">
        <v>21.56</v>
      </c>
      <c r="AV63" s="30">
        <v>7.78</v>
      </c>
      <c r="AW63" s="30">
        <v>0</v>
      </c>
      <c r="AX63" s="30">
        <v>13.44</v>
      </c>
      <c r="AY63" s="30">
        <v>0</v>
      </c>
      <c r="AZ63" s="30">
        <v>18.89</v>
      </c>
      <c r="BA63" s="30">
        <v>6.22</v>
      </c>
      <c r="BB63" s="30">
        <v>3.56</v>
      </c>
      <c r="BC63" s="30">
        <v>18.89</v>
      </c>
      <c r="BD63" s="30">
        <v>9</v>
      </c>
      <c r="BE63" s="30">
        <v>3.78</v>
      </c>
      <c r="BF63" s="31">
        <v>5.78</v>
      </c>
    </row>
    <row r="64" spans="1:58" x14ac:dyDescent="0.25">
      <c r="A64" s="30" t="s">
        <v>205</v>
      </c>
      <c r="B64" s="30" t="s">
        <v>25</v>
      </c>
      <c r="C64" s="30" t="s">
        <v>200</v>
      </c>
      <c r="D64" s="30">
        <v>2</v>
      </c>
      <c r="E64" s="30">
        <v>0</v>
      </c>
      <c r="F64" s="30">
        <v>0</v>
      </c>
      <c r="G64" s="30">
        <v>0</v>
      </c>
      <c r="H64" s="30">
        <v>38.56</v>
      </c>
      <c r="I64" s="30">
        <v>55.11</v>
      </c>
      <c r="J64" s="31">
        <v>92.89</v>
      </c>
      <c r="K64" s="30">
        <v>72.3</v>
      </c>
      <c r="L64" s="30">
        <v>92</v>
      </c>
      <c r="M64" s="30">
        <v>95.44</v>
      </c>
      <c r="N64" s="30">
        <v>97.44</v>
      </c>
      <c r="O64" s="30">
        <v>99.44</v>
      </c>
      <c r="P64" s="30">
        <v>98.56</v>
      </c>
      <c r="Q64" s="30">
        <v>98.11</v>
      </c>
      <c r="R64" s="30">
        <v>82.11</v>
      </c>
      <c r="S64" s="30">
        <v>93.22</v>
      </c>
      <c r="T64" s="30">
        <v>84.89</v>
      </c>
      <c r="U64" s="30">
        <v>88.33</v>
      </c>
      <c r="V64" s="30">
        <v>97.67</v>
      </c>
      <c r="W64" s="30">
        <v>96.67</v>
      </c>
      <c r="X64" s="30">
        <v>88.44</v>
      </c>
      <c r="Y64" s="30">
        <v>96.33</v>
      </c>
      <c r="Z64" s="31">
        <v>53.56</v>
      </c>
      <c r="AA64" s="30">
        <v>0</v>
      </c>
      <c r="AB64" s="30">
        <v>21</v>
      </c>
      <c r="AC64" s="30">
        <v>50</v>
      </c>
      <c r="AD64" s="30">
        <v>23.33</v>
      </c>
      <c r="AE64" s="30">
        <v>15.33</v>
      </c>
      <c r="AF64" s="30">
        <v>0</v>
      </c>
      <c r="AG64" s="30">
        <v>0</v>
      </c>
      <c r="AH64" s="30">
        <v>3.44</v>
      </c>
      <c r="AI64" s="30">
        <v>23.33</v>
      </c>
      <c r="AJ64" s="30">
        <v>26</v>
      </c>
      <c r="AK64" s="30">
        <v>13.67</v>
      </c>
      <c r="AL64" s="30">
        <v>3.33</v>
      </c>
      <c r="AM64" s="30">
        <v>17.670000000000002</v>
      </c>
      <c r="AN64" s="30">
        <v>11</v>
      </c>
      <c r="AO64" s="30">
        <v>0</v>
      </c>
      <c r="AP64" s="31">
        <v>7.67</v>
      </c>
      <c r="AQ64" s="30">
        <v>0</v>
      </c>
      <c r="AR64" s="30">
        <v>58.78</v>
      </c>
      <c r="AS64" s="30">
        <v>83.56</v>
      </c>
      <c r="AT64" s="30">
        <v>38.22</v>
      </c>
      <c r="AU64" s="30">
        <v>40.56</v>
      </c>
      <c r="AV64" s="30">
        <v>46</v>
      </c>
      <c r="AW64" s="30">
        <v>69.78</v>
      </c>
      <c r="AX64" s="30">
        <v>24.44</v>
      </c>
      <c r="AY64" s="30">
        <v>47.67</v>
      </c>
      <c r="AZ64" s="30">
        <v>24.44</v>
      </c>
      <c r="BA64" s="30">
        <v>38.78</v>
      </c>
      <c r="BB64" s="30">
        <v>0</v>
      </c>
      <c r="BC64" s="30">
        <v>3.67</v>
      </c>
      <c r="BD64" s="30">
        <v>13.44</v>
      </c>
      <c r="BE64" s="30">
        <v>31.33</v>
      </c>
      <c r="BF64" s="31">
        <v>0</v>
      </c>
    </row>
    <row r="65" spans="1:58" x14ac:dyDescent="0.25">
      <c r="A65" s="30" t="s">
        <v>206</v>
      </c>
      <c r="B65" s="30" t="s">
        <v>26</v>
      </c>
      <c r="C65" s="30" t="s">
        <v>200</v>
      </c>
      <c r="D65" s="30">
        <v>2</v>
      </c>
      <c r="E65" s="30">
        <v>0</v>
      </c>
      <c r="F65" s="30">
        <v>0</v>
      </c>
      <c r="G65" s="30">
        <v>0</v>
      </c>
      <c r="H65" s="30">
        <v>15.78</v>
      </c>
      <c r="I65" s="30">
        <v>66.67</v>
      </c>
      <c r="J65" s="31">
        <v>81.67</v>
      </c>
      <c r="K65" s="30">
        <v>47.8</v>
      </c>
      <c r="L65" s="30">
        <v>74.11</v>
      </c>
      <c r="M65" s="30">
        <v>71.56</v>
      </c>
      <c r="N65" s="30">
        <v>69</v>
      </c>
      <c r="O65" s="30">
        <v>78</v>
      </c>
      <c r="P65" s="30">
        <v>51.33</v>
      </c>
      <c r="Q65" s="30">
        <v>70.67</v>
      </c>
      <c r="R65" s="30">
        <v>73.89</v>
      </c>
      <c r="S65" s="30">
        <v>31.44</v>
      </c>
      <c r="T65" s="30">
        <v>63.33</v>
      </c>
      <c r="U65" s="30">
        <v>72.89</v>
      </c>
      <c r="V65" s="30">
        <v>77</v>
      </c>
      <c r="W65" s="30">
        <v>44</v>
      </c>
      <c r="X65" s="30">
        <v>26.44</v>
      </c>
      <c r="Y65" s="30">
        <v>52.22</v>
      </c>
      <c r="Z65" s="31">
        <v>56.78</v>
      </c>
      <c r="AA65" s="30">
        <v>8.6300000000000008</v>
      </c>
      <c r="AB65" s="30">
        <v>44.11</v>
      </c>
      <c r="AC65" s="30">
        <v>56.56</v>
      </c>
      <c r="AD65" s="30">
        <v>24.67</v>
      </c>
      <c r="AE65" s="30">
        <v>6.44</v>
      </c>
      <c r="AF65" s="30">
        <v>7.22</v>
      </c>
      <c r="AG65" s="30">
        <v>4.22</v>
      </c>
      <c r="AH65" s="30">
        <v>0</v>
      </c>
      <c r="AI65" s="30">
        <v>0</v>
      </c>
      <c r="AJ65" s="30">
        <v>0</v>
      </c>
      <c r="AK65" s="30">
        <v>0</v>
      </c>
      <c r="AL65" s="30">
        <v>3.78</v>
      </c>
      <c r="AM65" s="30">
        <v>0</v>
      </c>
      <c r="AN65" s="30">
        <v>0</v>
      </c>
      <c r="AO65" s="30">
        <v>0</v>
      </c>
      <c r="AP65" s="31">
        <v>7.11</v>
      </c>
      <c r="AQ65" s="30">
        <v>6.93</v>
      </c>
      <c r="AR65" s="30">
        <v>64.78</v>
      </c>
      <c r="AS65" s="30">
        <v>21.22</v>
      </c>
      <c r="AT65" s="30">
        <v>18.89</v>
      </c>
      <c r="AU65" s="30">
        <v>36</v>
      </c>
      <c r="AV65" s="30">
        <v>50.11</v>
      </c>
      <c r="AW65" s="30">
        <v>28.44</v>
      </c>
      <c r="AX65" s="30">
        <v>4.33</v>
      </c>
      <c r="AY65" s="30">
        <v>27.22</v>
      </c>
      <c r="AZ65" s="30">
        <v>31.89</v>
      </c>
      <c r="BA65" s="30">
        <v>8.2200000000000006</v>
      </c>
      <c r="BB65" s="30">
        <v>36.44</v>
      </c>
      <c r="BC65" s="30">
        <v>12.67</v>
      </c>
      <c r="BD65" s="30">
        <v>0</v>
      </c>
      <c r="BE65" s="30">
        <v>14.11</v>
      </c>
      <c r="BF65" s="31">
        <v>8.33</v>
      </c>
    </row>
    <row r="66" spans="1:58" s="26" customFormat="1" x14ac:dyDescent="0.25">
      <c r="A66" s="30" t="s">
        <v>207</v>
      </c>
      <c r="B66" s="30" t="s">
        <v>25</v>
      </c>
      <c r="C66" s="30" t="s">
        <v>200</v>
      </c>
      <c r="D66" s="30">
        <v>2</v>
      </c>
      <c r="E66" s="30">
        <v>0</v>
      </c>
      <c r="F66" s="30">
        <v>0</v>
      </c>
      <c r="G66" s="30">
        <v>0</v>
      </c>
      <c r="H66" s="30">
        <v>9.67</v>
      </c>
      <c r="I66" s="30">
        <v>63.89</v>
      </c>
      <c r="J66" s="31">
        <v>28.67</v>
      </c>
      <c r="K66" s="30">
        <v>68.06</v>
      </c>
      <c r="L66" s="30">
        <v>81.33</v>
      </c>
      <c r="M66" s="30">
        <v>94.11</v>
      </c>
      <c r="N66" s="30">
        <v>63.89</v>
      </c>
      <c r="O66" s="30">
        <v>98.67</v>
      </c>
      <c r="P66" s="30">
        <v>91.89</v>
      </c>
      <c r="Q66" s="30">
        <v>98.56</v>
      </c>
      <c r="R66" s="30">
        <v>58.89</v>
      </c>
      <c r="S66" s="30">
        <v>89.78</v>
      </c>
      <c r="T66" s="30">
        <v>93.89</v>
      </c>
      <c r="U66" s="30">
        <v>96.89</v>
      </c>
      <c r="V66" s="30">
        <v>92.22</v>
      </c>
      <c r="W66" s="30">
        <v>82.11</v>
      </c>
      <c r="X66" s="30">
        <v>93.89</v>
      </c>
      <c r="Y66" s="30">
        <v>97.78</v>
      </c>
      <c r="Z66" s="31">
        <v>78.56</v>
      </c>
      <c r="AA66" s="30">
        <v>11.89</v>
      </c>
      <c r="AB66" s="30">
        <v>67.78</v>
      </c>
      <c r="AC66" s="30">
        <v>35.33</v>
      </c>
      <c r="AD66" s="30">
        <v>38.67</v>
      </c>
      <c r="AE66" s="30">
        <v>59.44</v>
      </c>
      <c r="AF66" s="30">
        <v>45.56</v>
      </c>
      <c r="AG66" s="30">
        <v>25</v>
      </c>
      <c r="AH66" s="30">
        <v>11.33</v>
      </c>
      <c r="AI66" s="30">
        <v>0</v>
      </c>
      <c r="AJ66" s="30">
        <v>16.440000000000001</v>
      </c>
      <c r="AK66" s="30">
        <v>17.440000000000001</v>
      </c>
      <c r="AL66" s="30">
        <v>12.56</v>
      </c>
      <c r="AM66" s="30">
        <v>38.56</v>
      </c>
      <c r="AN66" s="30">
        <v>35.11</v>
      </c>
      <c r="AO66" s="30">
        <v>26.22</v>
      </c>
      <c r="AP66" s="31">
        <v>19.329999999999998</v>
      </c>
      <c r="AQ66" s="30">
        <v>8.5399999999999991</v>
      </c>
      <c r="AR66" s="30">
        <v>68.33</v>
      </c>
      <c r="AS66" s="30">
        <v>72.78</v>
      </c>
      <c r="AT66" s="30">
        <v>48.78</v>
      </c>
      <c r="AU66" s="30">
        <v>64.11</v>
      </c>
      <c r="AV66" s="30">
        <v>45.33</v>
      </c>
      <c r="AW66" s="30">
        <v>41.33</v>
      </c>
      <c r="AX66" s="30">
        <v>27.44</v>
      </c>
      <c r="AY66" s="30">
        <v>36.11</v>
      </c>
      <c r="AZ66" s="30">
        <v>29.67</v>
      </c>
      <c r="BA66" s="30">
        <v>34.22</v>
      </c>
      <c r="BB66" s="30">
        <v>10.11</v>
      </c>
      <c r="BC66" s="30">
        <v>38.33</v>
      </c>
      <c r="BD66" s="30">
        <v>10.33</v>
      </c>
      <c r="BE66" s="30">
        <v>20.11</v>
      </c>
      <c r="BF66" s="31">
        <v>0</v>
      </c>
    </row>
    <row r="68" spans="1:58" x14ac:dyDescent="0.25">
      <c r="E68">
        <v>0</v>
      </c>
      <c r="F68">
        <v>1</v>
      </c>
      <c r="G68">
        <v>2</v>
      </c>
      <c r="H68">
        <v>3</v>
      </c>
      <c r="I68">
        <v>4</v>
      </c>
      <c r="J68">
        <v>5</v>
      </c>
      <c r="L68" t="s">
        <v>0</v>
      </c>
      <c r="M68" t="s">
        <v>23</v>
      </c>
      <c r="N68" t="s">
        <v>136</v>
      </c>
      <c r="O68" t="s">
        <v>137</v>
      </c>
      <c r="P68">
        <v>0</v>
      </c>
      <c r="Q68">
        <v>1</v>
      </c>
      <c r="R68">
        <v>2</v>
      </c>
      <c r="S68">
        <v>3</v>
      </c>
      <c r="T68">
        <v>4</v>
      </c>
      <c r="U68">
        <v>5</v>
      </c>
      <c r="AB68" t="s">
        <v>0</v>
      </c>
      <c r="AC68" t="s">
        <v>23</v>
      </c>
      <c r="AD68" t="s">
        <v>136</v>
      </c>
      <c r="AE68" t="s">
        <v>137</v>
      </c>
      <c r="AF68">
        <v>0</v>
      </c>
      <c r="AG68">
        <v>1</v>
      </c>
      <c r="AH68">
        <v>2</v>
      </c>
      <c r="AI68">
        <v>3</v>
      </c>
      <c r="AJ68">
        <v>4</v>
      </c>
      <c r="AK68">
        <v>5</v>
      </c>
      <c r="AR68" t="s">
        <v>0</v>
      </c>
      <c r="AS68" t="s">
        <v>23</v>
      </c>
      <c r="AT68" t="s">
        <v>136</v>
      </c>
      <c r="AU68" t="s">
        <v>137</v>
      </c>
      <c r="AV68">
        <v>0</v>
      </c>
      <c r="AW68">
        <v>1</v>
      </c>
      <c r="AX68">
        <v>2</v>
      </c>
      <c r="AY68">
        <v>3</v>
      </c>
      <c r="AZ68">
        <v>4</v>
      </c>
      <c r="BA68">
        <v>5</v>
      </c>
    </row>
    <row r="69" spans="1:58" x14ac:dyDescent="0.25">
      <c r="D69" t="s">
        <v>130</v>
      </c>
      <c r="E69">
        <f>AVERAGE(E3:E66)</f>
        <v>1.90625E-2</v>
      </c>
      <c r="F69">
        <f t="shared" ref="F69:J69" si="0">AVERAGE(F3:F66)</f>
        <v>0</v>
      </c>
      <c r="G69">
        <f t="shared" si="0"/>
        <v>2.3562500000000002</v>
      </c>
      <c r="H69">
        <f t="shared" si="0"/>
        <v>27.749375000000008</v>
      </c>
      <c r="I69">
        <f t="shared" si="0"/>
        <v>55.196562499999992</v>
      </c>
      <c r="J69">
        <f t="shared" si="0"/>
        <v>68.416093750000016</v>
      </c>
      <c r="L69" s="20" t="s">
        <v>138</v>
      </c>
      <c r="M69" s="20" t="s">
        <v>26</v>
      </c>
      <c r="N69" s="20" t="s">
        <v>139</v>
      </c>
      <c r="O69" s="20">
        <v>1</v>
      </c>
      <c r="P69">
        <f>K3</f>
        <v>21.5</v>
      </c>
      <c r="Q69">
        <f>AVERAGE(L3:N3)</f>
        <v>83.37</v>
      </c>
      <c r="R69">
        <f>AVERAGE(O3:Q3)</f>
        <v>44.333333333333336</v>
      </c>
      <c r="S69">
        <f>AVERAGE(R3:T3)</f>
        <v>29.183333333333334</v>
      </c>
      <c r="T69">
        <f>AVERAGE(U2:W2)</f>
        <v>11</v>
      </c>
      <c r="U69">
        <f>AVERAGE(X3:Z3)</f>
        <v>34.446666666666665</v>
      </c>
      <c r="AB69" s="20" t="s">
        <v>138</v>
      </c>
      <c r="AC69" s="20" t="s">
        <v>26</v>
      </c>
      <c r="AD69" s="20" t="s">
        <v>139</v>
      </c>
      <c r="AE69" s="20">
        <v>1</v>
      </c>
      <c r="AF69">
        <f>AA3</f>
        <v>13.98</v>
      </c>
      <c r="AG69">
        <f>AVERAGE(AB3:AD3)</f>
        <v>51.926666666666669</v>
      </c>
      <c r="AH69">
        <f>AVERAGE(AE3:AG3)</f>
        <v>41.18333333333333</v>
      </c>
      <c r="AI69">
        <f>AVERAGE(AH3:AJ3)</f>
        <v>23.406666666666666</v>
      </c>
      <c r="AJ69">
        <f>AVERAGE(AK2:AM2)</f>
        <v>11</v>
      </c>
      <c r="AK69">
        <f>AVERAGE(AN3:AP3)</f>
        <v>20.443333333333332</v>
      </c>
      <c r="AR69" s="20" t="s">
        <v>138</v>
      </c>
      <c r="AS69" s="20" t="s">
        <v>26</v>
      </c>
      <c r="AT69" s="20" t="s">
        <v>139</v>
      </c>
      <c r="AU69" s="20">
        <v>1</v>
      </c>
      <c r="AV69">
        <f>AQ3</f>
        <v>4.26</v>
      </c>
      <c r="AW69">
        <f>AVERAGE(AR3:AT3)</f>
        <v>40.81666666666667</v>
      </c>
      <c r="AX69">
        <f>AVERAGE(AU3:AW3)</f>
        <v>18.37</v>
      </c>
      <c r="AY69">
        <f>AVERAGE(AX3:AZ3)</f>
        <v>22.553333333333331</v>
      </c>
      <c r="AZ69">
        <f>AVERAGE(BA2:BC2)</f>
        <v>11</v>
      </c>
      <c r="BA69">
        <f>AVERAGE(BD3:BF3)</f>
        <v>19.076666666666668</v>
      </c>
    </row>
    <row r="70" spans="1:58" x14ac:dyDescent="0.25">
      <c r="E70">
        <f>STDEV(E3:E66)/SQRT(COUNT(E3:E66))</f>
        <v>1.3371817137232594E-2</v>
      </c>
      <c r="F70">
        <f t="shared" ref="F70:J70" si="1">STDEV(F3:F66)/SQRT(COUNT(F3:F66))</f>
        <v>0</v>
      </c>
      <c r="G70">
        <f t="shared" si="1"/>
        <v>0.51488491259143121</v>
      </c>
      <c r="H70">
        <f t="shared" si="1"/>
        <v>2.1582037315726703</v>
      </c>
      <c r="I70">
        <f t="shared" si="1"/>
        <v>2.6299710698619929</v>
      </c>
      <c r="J70">
        <f t="shared" si="1"/>
        <v>2.1811390579553209</v>
      </c>
      <c r="L70" s="20" t="s">
        <v>140</v>
      </c>
      <c r="M70" s="20" t="s">
        <v>25</v>
      </c>
      <c r="N70" s="20" t="s">
        <v>139</v>
      </c>
      <c r="O70" s="20">
        <v>1</v>
      </c>
      <c r="P70">
        <f t="shared" ref="P70:P132" si="2">K4</f>
        <v>9.83</v>
      </c>
      <c r="Q70">
        <f t="shared" ref="Q70:Q132" si="3">AVERAGE(L4:N4)</f>
        <v>69.703333333333333</v>
      </c>
      <c r="R70">
        <f t="shared" ref="R70:R132" si="4">AVERAGE(O4:Q4)</f>
        <v>28.406666666666666</v>
      </c>
      <c r="S70">
        <f t="shared" ref="S70:S132" si="5">AVERAGE(R4:T4)</f>
        <v>30.406666666666666</v>
      </c>
      <c r="T70">
        <f t="shared" ref="T70:T132" si="6">AVERAGE(U3:W3)</f>
        <v>54.890000000000008</v>
      </c>
      <c r="U70">
        <f t="shared" ref="U70:U132" si="7">AVERAGE(X4:Z4)</f>
        <v>30.593333333333334</v>
      </c>
      <c r="AB70" s="20" t="s">
        <v>140</v>
      </c>
      <c r="AC70" s="20" t="s">
        <v>25</v>
      </c>
      <c r="AD70" s="20" t="s">
        <v>139</v>
      </c>
      <c r="AE70" s="20">
        <v>1</v>
      </c>
      <c r="AF70">
        <f t="shared" ref="AF70:AF132" si="8">AA4</f>
        <v>26.19</v>
      </c>
      <c r="AG70">
        <f t="shared" ref="AG70:AG132" si="9">AVERAGE(AB4:AD4)</f>
        <v>60.26</v>
      </c>
      <c r="AH70">
        <f t="shared" ref="AH70:AH132" si="10">AVERAGE(AE4:AG4)</f>
        <v>34.15</v>
      </c>
      <c r="AI70">
        <f t="shared" ref="AI70:AI132" si="11">AVERAGE(AH4:AJ4)</f>
        <v>19.446666666666669</v>
      </c>
      <c r="AJ70">
        <f t="shared" ref="AJ70:AJ132" si="12">AVERAGE(AK3:AM3)</f>
        <v>25.886666666666667</v>
      </c>
      <c r="AK70">
        <f t="shared" ref="AK70:AK132" si="13">AVERAGE(AN4:AP4)</f>
        <v>27.406666666666666</v>
      </c>
      <c r="AR70" s="20" t="s">
        <v>140</v>
      </c>
      <c r="AS70" s="20" t="s">
        <v>25</v>
      </c>
      <c r="AT70" s="20" t="s">
        <v>139</v>
      </c>
      <c r="AU70" s="20">
        <v>1</v>
      </c>
      <c r="AV70">
        <f t="shared" ref="AV70:AV132" si="14">AQ4</f>
        <v>9.5</v>
      </c>
      <c r="AW70">
        <f t="shared" ref="AW70:AW132" si="15">AVERAGE(AR4:AT4)</f>
        <v>50.853333333333332</v>
      </c>
      <c r="AX70">
        <f t="shared" ref="AX70:AX132" si="16">AVERAGE(AU4:AW4)</f>
        <v>49.036666666666669</v>
      </c>
      <c r="AY70">
        <f t="shared" ref="AY70:AY132" si="17">AVERAGE(AX4:AZ4)</f>
        <v>17.403333333333332</v>
      </c>
      <c r="AZ70">
        <f t="shared" ref="AZ70:AZ132" si="18">AVERAGE(BA3:BC3)</f>
        <v>16.483333333333334</v>
      </c>
      <c r="BA70">
        <f t="shared" ref="BA70:BA132" si="19">AVERAGE(BD4:BF4)</f>
        <v>7.7033333333333331</v>
      </c>
    </row>
    <row r="71" spans="1:58" x14ac:dyDescent="0.25">
      <c r="L71" s="20" t="s">
        <v>141</v>
      </c>
      <c r="M71" s="20" t="s">
        <v>26</v>
      </c>
      <c r="N71" s="20" t="s">
        <v>139</v>
      </c>
      <c r="O71" s="20">
        <v>1</v>
      </c>
      <c r="P71">
        <f t="shared" si="2"/>
        <v>25.91</v>
      </c>
      <c r="Q71">
        <f t="shared" si="3"/>
        <v>73.336666666666673</v>
      </c>
      <c r="R71">
        <f t="shared" si="4"/>
        <v>70</v>
      </c>
      <c r="S71">
        <f t="shared" si="5"/>
        <v>47.886666666666663</v>
      </c>
      <c r="T71">
        <f t="shared" si="6"/>
        <v>28.926666666666666</v>
      </c>
      <c r="U71">
        <f t="shared" si="7"/>
        <v>25.963333333333335</v>
      </c>
      <c r="AB71" s="20" t="s">
        <v>141</v>
      </c>
      <c r="AC71" s="20" t="s">
        <v>26</v>
      </c>
      <c r="AD71" s="20" t="s">
        <v>139</v>
      </c>
      <c r="AE71" s="20">
        <v>1</v>
      </c>
      <c r="AF71">
        <f t="shared" si="8"/>
        <v>16.7</v>
      </c>
      <c r="AG71">
        <f t="shared" si="9"/>
        <v>83.59333333333332</v>
      </c>
      <c r="AH71">
        <f t="shared" si="10"/>
        <v>37.146666666666668</v>
      </c>
      <c r="AI71">
        <f t="shared" si="11"/>
        <v>20.003333333333334</v>
      </c>
      <c r="AJ71">
        <f t="shared" si="12"/>
        <v>13.219999999999999</v>
      </c>
      <c r="AK71">
        <f t="shared" si="13"/>
        <v>10.26</v>
      </c>
      <c r="AR71" s="20" t="s">
        <v>141</v>
      </c>
      <c r="AS71" s="20" t="s">
        <v>26</v>
      </c>
      <c r="AT71" s="20" t="s">
        <v>139</v>
      </c>
      <c r="AU71" s="20">
        <v>1</v>
      </c>
      <c r="AV71">
        <f t="shared" si="14"/>
        <v>10.43</v>
      </c>
      <c r="AW71">
        <f t="shared" si="15"/>
        <v>66.813333333333333</v>
      </c>
      <c r="AX71">
        <f t="shared" si="16"/>
        <v>21.37</v>
      </c>
      <c r="AY71">
        <f t="shared" si="17"/>
        <v>7.7033333333333331</v>
      </c>
      <c r="AZ71">
        <f t="shared" si="18"/>
        <v>7.8533333333333326</v>
      </c>
      <c r="BA71">
        <f t="shared" si="19"/>
        <v>12.813333333333333</v>
      </c>
    </row>
    <row r="72" spans="1:58" x14ac:dyDescent="0.25">
      <c r="L72" s="20" t="s">
        <v>142</v>
      </c>
      <c r="M72" s="20" t="s">
        <v>25</v>
      </c>
      <c r="N72" s="20" t="s">
        <v>139</v>
      </c>
      <c r="O72" s="20">
        <v>1</v>
      </c>
      <c r="P72">
        <f t="shared" si="2"/>
        <v>11.06</v>
      </c>
      <c r="Q72">
        <f t="shared" si="3"/>
        <v>40.74</v>
      </c>
      <c r="R72">
        <f t="shared" si="4"/>
        <v>13.223333333333334</v>
      </c>
      <c r="S72">
        <f t="shared" si="5"/>
        <v>33.923333333333332</v>
      </c>
      <c r="T72">
        <f t="shared" si="6"/>
        <v>32.520000000000003</v>
      </c>
      <c r="U72">
        <f t="shared" si="7"/>
        <v>26.889999999999997</v>
      </c>
      <c r="AB72" s="20" t="s">
        <v>142</v>
      </c>
      <c r="AC72" s="20" t="s">
        <v>25</v>
      </c>
      <c r="AD72" s="20" t="s">
        <v>139</v>
      </c>
      <c r="AE72" s="20">
        <v>1</v>
      </c>
      <c r="AF72">
        <f t="shared" si="8"/>
        <v>13.3</v>
      </c>
      <c r="AG72">
        <f t="shared" si="9"/>
        <v>27.073333333333334</v>
      </c>
      <c r="AH72">
        <f t="shared" si="10"/>
        <v>44.70333333333334</v>
      </c>
      <c r="AI72">
        <f t="shared" si="11"/>
        <v>33.963333333333331</v>
      </c>
      <c r="AJ72">
        <f t="shared" si="12"/>
        <v>28.516666666666666</v>
      </c>
      <c r="AK72">
        <f t="shared" si="13"/>
        <v>17.48</v>
      </c>
      <c r="AR72" s="20" t="s">
        <v>142</v>
      </c>
      <c r="AS72" s="20" t="s">
        <v>25</v>
      </c>
      <c r="AT72" s="20" t="s">
        <v>139</v>
      </c>
      <c r="AU72" s="20">
        <v>1</v>
      </c>
      <c r="AV72">
        <f t="shared" si="14"/>
        <v>2.2599999999999998</v>
      </c>
      <c r="AW72">
        <f t="shared" si="15"/>
        <v>26.146666666666665</v>
      </c>
      <c r="AX72">
        <f t="shared" si="16"/>
        <v>9.9266666666666676</v>
      </c>
      <c r="AY72">
        <f t="shared" si="17"/>
        <v>6.78</v>
      </c>
      <c r="AZ72">
        <f t="shared" si="18"/>
        <v>23.556666666666668</v>
      </c>
      <c r="BA72">
        <f t="shared" si="19"/>
        <v>0</v>
      </c>
    </row>
    <row r="73" spans="1:58" x14ac:dyDescent="0.25">
      <c r="L73" s="20" t="s">
        <v>143</v>
      </c>
      <c r="M73" s="20" t="s">
        <v>26</v>
      </c>
      <c r="N73" s="20" t="s">
        <v>139</v>
      </c>
      <c r="O73" s="20">
        <v>2</v>
      </c>
      <c r="P73">
        <f t="shared" si="2"/>
        <v>54.52</v>
      </c>
      <c r="Q73">
        <f t="shared" si="3"/>
        <v>92.223333333333343</v>
      </c>
      <c r="R73">
        <f t="shared" si="4"/>
        <v>92.48</v>
      </c>
      <c r="S73">
        <f t="shared" si="5"/>
        <v>96.40666666666668</v>
      </c>
      <c r="T73">
        <f t="shared" si="6"/>
        <v>29.296666666666667</v>
      </c>
      <c r="U73">
        <f t="shared" si="7"/>
        <v>99.740000000000009</v>
      </c>
      <c r="AB73" s="20" t="s">
        <v>143</v>
      </c>
      <c r="AC73" s="20" t="s">
        <v>26</v>
      </c>
      <c r="AD73" s="20" t="s">
        <v>139</v>
      </c>
      <c r="AE73" s="20">
        <v>2</v>
      </c>
      <c r="AF73">
        <f t="shared" si="8"/>
        <v>47.83</v>
      </c>
      <c r="AG73">
        <f t="shared" si="9"/>
        <v>86.073333333333323</v>
      </c>
      <c r="AH73">
        <f t="shared" si="10"/>
        <v>92.589999999999989</v>
      </c>
      <c r="AI73">
        <f t="shared" si="11"/>
        <v>89.04</v>
      </c>
      <c r="AJ73">
        <f t="shared" si="12"/>
        <v>20.886666666666667</v>
      </c>
      <c r="AK73">
        <f t="shared" si="13"/>
        <v>33.556666666666665</v>
      </c>
      <c r="AR73" s="20" t="s">
        <v>143</v>
      </c>
      <c r="AS73" s="20" t="s">
        <v>26</v>
      </c>
      <c r="AT73" s="20" t="s">
        <v>139</v>
      </c>
      <c r="AU73" s="20">
        <v>2</v>
      </c>
      <c r="AV73">
        <f t="shared" si="14"/>
        <v>27.28</v>
      </c>
      <c r="AW73">
        <f t="shared" si="15"/>
        <v>82.776666666666657</v>
      </c>
      <c r="AX73">
        <f t="shared" si="16"/>
        <v>73</v>
      </c>
      <c r="AY73">
        <f t="shared" si="17"/>
        <v>53.890000000000008</v>
      </c>
      <c r="AZ73">
        <f t="shared" si="18"/>
        <v>4.4799999999999995</v>
      </c>
      <c r="BA73">
        <f t="shared" si="19"/>
        <v>68.666666666666671</v>
      </c>
    </row>
    <row r="74" spans="1:58" x14ac:dyDescent="0.25">
      <c r="L74" s="20" t="s">
        <v>144</v>
      </c>
      <c r="M74" s="20" t="s">
        <v>25</v>
      </c>
      <c r="N74" s="20" t="s">
        <v>139</v>
      </c>
      <c r="O74" s="20">
        <v>2</v>
      </c>
      <c r="P74">
        <f t="shared" si="2"/>
        <v>37.11</v>
      </c>
      <c r="Q74">
        <f t="shared" si="3"/>
        <v>88.149999999999991</v>
      </c>
      <c r="R74">
        <f t="shared" si="4"/>
        <v>91.036666666666676</v>
      </c>
      <c r="S74">
        <f t="shared" si="5"/>
        <v>82.853333333333339</v>
      </c>
      <c r="T74">
        <f t="shared" si="6"/>
        <v>99.146666666666661</v>
      </c>
      <c r="U74">
        <f t="shared" si="7"/>
        <v>6.22</v>
      </c>
      <c r="AB74" s="20" t="s">
        <v>144</v>
      </c>
      <c r="AC74" s="20" t="s">
        <v>25</v>
      </c>
      <c r="AD74" s="20" t="s">
        <v>139</v>
      </c>
      <c r="AE74" s="20">
        <v>2</v>
      </c>
      <c r="AF74">
        <f t="shared" si="8"/>
        <v>13.57</v>
      </c>
      <c r="AG74">
        <f t="shared" si="9"/>
        <v>41</v>
      </c>
      <c r="AH74">
        <f t="shared" si="10"/>
        <v>16.113333333333333</v>
      </c>
      <c r="AI74">
        <f t="shared" si="11"/>
        <v>30.41</v>
      </c>
      <c r="AJ74">
        <f t="shared" si="12"/>
        <v>94.963333333333324</v>
      </c>
      <c r="AK74">
        <f t="shared" si="13"/>
        <v>6.8500000000000005</v>
      </c>
      <c r="AR74" s="20" t="s">
        <v>144</v>
      </c>
      <c r="AS74" s="20" t="s">
        <v>25</v>
      </c>
      <c r="AT74" s="20" t="s">
        <v>139</v>
      </c>
      <c r="AU74" s="20">
        <v>2</v>
      </c>
      <c r="AV74">
        <f t="shared" si="14"/>
        <v>5.56</v>
      </c>
      <c r="AW74">
        <f t="shared" si="15"/>
        <v>58.48</v>
      </c>
      <c r="AX74">
        <f t="shared" si="16"/>
        <v>24.886666666666667</v>
      </c>
      <c r="AY74">
        <f t="shared" si="17"/>
        <v>21.996666666666666</v>
      </c>
      <c r="AZ74">
        <f t="shared" si="18"/>
        <v>67.703333333333333</v>
      </c>
      <c r="BA74">
        <f t="shared" si="19"/>
        <v>5.26</v>
      </c>
    </row>
    <row r="75" spans="1:58" x14ac:dyDescent="0.25">
      <c r="L75" s="20" t="s">
        <v>145</v>
      </c>
      <c r="M75" s="20" t="s">
        <v>26</v>
      </c>
      <c r="N75" s="20" t="s">
        <v>139</v>
      </c>
      <c r="O75" s="20">
        <v>2</v>
      </c>
      <c r="P75">
        <f t="shared" si="2"/>
        <v>31.63</v>
      </c>
      <c r="Q75">
        <f t="shared" si="3"/>
        <v>43.886666666666663</v>
      </c>
      <c r="R75">
        <f t="shared" si="4"/>
        <v>35.410000000000004</v>
      </c>
      <c r="S75">
        <f t="shared" si="5"/>
        <v>25.67</v>
      </c>
      <c r="T75">
        <f t="shared" si="6"/>
        <v>36.963333333333331</v>
      </c>
      <c r="U75">
        <f t="shared" si="7"/>
        <v>10.036666666666667</v>
      </c>
      <c r="AB75" s="20" t="s">
        <v>145</v>
      </c>
      <c r="AC75" s="20" t="s">
        <v>26</v>
      </c>
      <c r="AD75" s="20" t="s">
        <v>139</v>
      </c>
      <c r="AE75" s="20">
        <v>2</v>
      </c>
      <c r="AF75">
        <f t="shared" si="8"/>
        <v>38.520000000000003</v>
      </c>
      <c r="AG75">
        <f t="shared" si="9"/>
        <v>56.776666666666664</v>
      </c>
      <c r="AH75">
        <f t="shared" si="10"/>
        <v>36.703333333333333</v>
      </c>
      <c r="AI75">
        <f t="shared" si="11"/>
        <v>14.146666666666667</v>
      </c>
      <c r="AJ75">
        <f t="shared" si="12"/>
        <v>8.85</v>
      </c>
      <c r="AK75">
        <f t="shared" si="13"/>
        <v>23.11</v>
      </c>
      <c r="AR75" s="20" t="s">
        <v>145</v>
      </c>
      <c r="AS75" s="20" t="s">
        <v>26</v>
      </c>
      <c r="AT75" s="20" t="s">
        <v>139</v>
      </c>
      <c r="AU75" s="20">
        <v>2</v>
      </c>
      <c r="AV75">
        <f t="shared" si="14"/>
        <v>29.87</v>
      </c>
      <c r="AW75">
        <f t="shared" si="15"/>
        <v>57.52</v>
      </c>
      <c r="AX75">
        <f t="shared" si="16"/>
        <v>9.7033333333333331</v>
      </c>
      <c r="AY75">
        <f t="shared" si="17"/>
        <v>6.333333333333333</v>
      </c>
      <c r="AZ75">
        <f t="shared" si="18"/>
        <v>10.553333333333333</v>
      </c>
      <c r="BA75">
        <f t="shared" si="19"/>
        <v>9.8533333333333335</v>
      </c>
    </row>
    <row r="76" spans="1:58" x14ac:dyDescent="0.25">
      <c r="L76" s="20" t="s">
        <v>146</v>
      </c>
      <c r="M76" s="20" t="s">
        <v>25</v>
      </c>
      <c r="N76" s="20" t="s">
        <v>139</v>
      </c>
      <c r="O76" s="20">
        <v>2</v>
      </c>
      <c r="P76">
        <f t="shared" si="2"/>
        <v>57.83</v>
      </c>
      <c r="Q76">
        <f t="shared" si="3"/>
        <v>89.736666666666665</v>
      </c>
      <c r="R76">
        <f t="shared" si="4"/>
        <v>92.850000000000009</v>
      </c>
      <c r="S76">
        <f t="shared" si="5"/>
        <v>89.780000000000015</v>
      </c>
      <c r="T76">
        <f t="shared" si="6"/>
        <v>23.113333333333333</v>
      </c>
      <c r="U76">
        <f t="shared" si="7"/>
        <v>6.666666666666667</v>
      </c>
      <c r="AB76" s="20" t="s">
        <v>146</v>
      </c>
      <c r="AC76" s="20" t="s">
        <v>25</v>
      </c>
      <c r="AD76" s="20" t="s">
        <v>139</v>
      </c>
      <c r="AE76" s="20">
        <v>2</v>
      </c>
      <c r="AF76">
        <f t="shared" si="8"/>
        <v>28.83</v>
      </c>
      <c r="AG76">
        <f t="shared" si="9"/>
        <v>32.18333333333333</v>
      </c>
      <c r="AH76">
        <f t="shared" si="10"/>
        <v>34.78</v>
      </c>
      <c r="AI76">
        <f t="shared" si="11"/>
        <v>9.4833333333333343</v>
      </c>
      <c r="AJ76">
        <f t="shared" si="12"/>
        <v>25.996666666666666</v>
      </c>
      <c r="AK76">
        <f t="shared" si="13"/>
        <v>21.11</v>
      </c>
      <c r="AR76" s="20" t="s">
        <v>146</v>
      </c>
      <c r="AS76" s="20" t="s">
        <v>25</v>
      </c>
      <c r="AT76" s="20" t="s">
        <v>139</v>
      </c>
      <c r="AU76" s="20">
        <v>2</v>
      </c>
      <c r="AV76">
        <f t="shared" si="14"/>
        <v>17.190000000000001</v>
      </c>
      <c r="AW76">
        <f t="shared" si="15"/>
        <v>39.11</v>
      </c>
      <c r="AX76">
        <f t="shared" si="16"/>
        <v>26.113333333333333</v>
      </c>
      <c r="AY76">
        <f t="shared" si="17"/>
        <v>17.556666666666668</v>
      </c>
      <c r="AZ76">
        <f t="shared" si="18"/>
        <v>21.813333333333333</v>
      </c>
      <c r="BA76">
        <f t="shared" si="19"/>
        <v>1.1866666666666668</v>
      </c>
    </row>
    <row r="77" spans="1:58" x14ac:dyDescent="0.25">
      <c r="L77" s="20" t="s">
        <v>147</v>
      </c>
      <c r="M77" s="20" t="s">
        <v>26</v>
      </c>
      <c r="N77" s="20" t="s">
        <v>139</v>
      </c>
      <c r="O77" s="20">
        <v>3</v>
      </c>
      <c r="P77">
        <f t="shared" si="2"/>
        <v>75.239999999999995</v>
      </c>
      <c r="Q77">
        <f t="shared" si="3"/>
        <v>96.036666666666676</v>
      </c>
      <c r="R77">
        <f t="shared" si="4"/>
        <v>69.739999999999995</v>
      </c>
      <c r="S77">
        <f t="shared" si="5"/>
        <v>92.073333333333338</v>
      </c>
      <c r="T77">
        <f t="shared" si="6"/>
        <v>26.223333333333333</v>
      </c>
      <c r="U77">
        <f t="shared" si="7"/>
        <v>98</v>
      </c>
      <c r="AB77" s="20" t="s">
        <v>147</v>
      </c>
      <c r="AC77" s="20" t="s">
        <v>26</v>
      </c>
      <c r="AD77" s="20" t="s">
        <v>139</v>
      </c>
      <c r="AE77" s="20">
        <v>3</v>
      </c>
      <c r="AF77">
        <f t="shared" si="8"/>
        <v>20.170000000000002</v>
      </c>
      <c r="AG77">
        <f t="shared" si="9"/>
        <v>79.553333333333327</v>
      </c>
      <c r="AH77">
        <f t="shared" si="10"/>
        <v>53.78</v>
      </c>
      <c r="AI77">
        <f t="shared" si="11"/>
        <v>59.776666666666664</v>
      </c>
      <c r="AJ77">
        <f t="shared" si="12"/>
        <v>14.776666666666669</v>
      </c>
      <c r="AK77">
        <f t="shared" si="13"/>
        <v>18.446666666666669</v>
      </c>
      <c r="AR77" s="20" t="s">
        <v>147</v>
      </c>
      <c r="AS77" s="20" t="s">
        <v>26</v>
      </c>
      <c r="AT77" s="20" t="s">
        <v>139</v>
      </c>
      <c r="AU77" s="20">
        <v>3</v>
      </c>
      <c r="AV77">
        <f t="shared" si="14"/>
        <v>24.46</v>
      </c>
      <c r="AW77">
        <f t="shared" si="15"/>
        <v>74.483333333333334</v>
      </c>
      <c r="AX77">
        <f t="shared" si="16"/>
        <v>26.66333333333333</v>
      </c>
      <c r="AY77">
        <f t="shared" si="17"/>
        <v>8.2966666666666669</v>
      </c>
      <c r="AZ77">
        <f t="shared" si="18"/>
        <v>6.333333333333333</v>
      </c>
      <c r="BA77">
        <f t="shared" si="19"/>
        <v>19.556666666666668</v>
      </c>
    </row>
    <row r="78" spans="1:58" x14ac:dyDescent="0.25">
      <c r="L78" s="20" t="s">
        <v>148</v>
      </c>
      <c r="M78" s="20" t="s">
        <v>25</v>
      </c>
      <c r="N78" s="20" t="s">
        <v>139</v>
      </c>
      <c r="O78" s="20">
        <v>3</v>
      </c>
      <c r="P78">
        <f t="shared" si="2"/>
        <v>21.76</v>
      </c>
      <c r="Q78">
        <f t="shared" si="3"/>
        <v>79.703333333333333</v>
      </c>
      <c r="R78">
        <f t="shared" si="4"/>
        <v>30.74</v>
      </c>
      <c r="S78">
        <f t="shared" si="5"/>
        <v>19.296666666666667</v>
      </c>
      <c r="T78">
        <f t="shared" si="6"/>
        <v>99.073333333333338</v>
      </c>
      <c r="U78">
        <f t="shared" si="7"/>
        <v>2.5566666666666666</v>
      </c>
      <c r="AB78" s="20" t="s">
        <v>148</v>
      </c>
      <c r="AC78" s="20" t="s">
        <v>25</v>
      </c>
      <c r="AD78" s="20" t="s">
        <v>139</v>
      </c>
      <c r="AE78" s="20">
        <v>3</v>
      </c>
      <c r="AF78">
        <f t="shared" si="8"/>
        <v>2.61</v>
      </c>
      <c r="AG78">
        <f t="shared" si="9"/>
        <v>53.78</v>
      </c>
      <c r="AH78">
        <f t="shared" si="10"/>
        <v>18.516666666666666</v>
      </c>
      <c r="AI78">
        <f t="shared" si="11"/>
        <v>20.593333333333334</v>
      </c>
      <c r="AJ78">
        <f t="shared" si="12"/>
        <v>63.853333333333332</v>
      </c>
      <c r="AK78">
        <f t="shared" si="13"/>
        <v>10.666666666666666</v>
      </c>
      <c r="AR78" s="20" t="s">
        <v>148</v>
      </c>
      <c r="AS78" s="20" t="s">
        <v>25</v>
      </c>
      <c r="AT78" s="20" t="s">
        <v>139</v>
      </c>
      <c r="AU78" s="20">
        <v>3</v>
      </c>
      <c r="AV78">
        <f t="shared" si="14"/>
        <v>0</v>
      </c>
      <c r="AW78">
        <f t="shared" si="15"/>
        <v>30.666666666666668</v>
      </c>
      <c r="AX78">
        <f t="shared" si="16"/>
        <v>27.926666666666666</v>
      </c>
      <c r="AY78">
        <f t="shared" si="17"/>
        <v>5.373333333333334</v>
      </c>
      <c r="AZ78">
        <f t="shared" si="18"/>
        <v>12.076666666666668</v>
      </c>
      <c r="BA78">
        <f t="shared" si="19"/>
        <v>7.0366666666666662</v>
      </c>
    </row>
    <row r="79" spans="1:58" x14ac:dyDescent="0.25">
      <c r="L79" s="20" t="s">
        <v>149</v>
      </c>
      <c r="M79" s="20" t="s">
        <v>26</v>
      </c>
      <c r="N79" s="20" t="s">
        <v>139</v>
      </c>
      <c r="O79" s="20">
        <v>3</v>
      </c>
      <c r="P79">
        <f t="shared" si="2"/>
        <v>68.94</v>
      </c>
      <c r="Q79">
        <f t="shared" si="3"/>
        <v>59.370000000000005</v>
      </c>
      <c r="R79">
        <f t="shared" si="4"/>
        <v>57.70333333333334</v>
      </c>
      <c r="S79">
        <f t="shared" si="5"/>
        <v>72.260000000000005</v>
      </c>
      <c r="T79">
        <f t="shared" si="6"/>
        <v>6.37</v>
      </c>
      <c r="U79">
        <f t="shared" si="7"/>
        <v>70.926666666666662</v>
      </c>
      <c r="AB79" s="20" t="s">
        <v>149</v>
      </c>
      <c r="AC79" s="20" t="s">
        <v>26</v>
      </c>
      <c r="AD79" s="20" t="s">
        <v>139</v>
      </c>
      <c r="AE79" s="20">
        <v>3</v>
      </c>
      <c r="AF79">
        <f t="shared" si="8"/>
        <v>27.85</v>
      </c>
      <c r="AG79">
        <f t="shared" si="9"/>
        <v>27.776666666666667</v>
      </c>
      <c r="AH79">
        <f t="shared" si="10"/>
        <v>26.443333333333332</v>
      </c>
      <c r="AI79">
        <f t="shared" si="11"/>
        <v>18.040000000000003</v>
      </c>
      <c r="AJ79">
        <f t="shared" si="12"/>
        <v>35.26</v>
      </c>
      <c r="AK79">
        <f t="shared" si="13"/>
        <v>16</v>
      </c>
      <c r="AR79" s="20" t="s">
        <v>149</v>
      </c>
      <c r="AS79" s="20" t="s">
        <v>26</v>
      </c>
      <c r="AT79" s="20" t="s">
        <v>139</v>
      </c>
      <c r="AU79" s="20">
        <v>3</v>
      </c>
      <c r="AV79">
        <f t="shared" si="14"/>
        <v>50.8</v>
      </c>
      <c r="AW79">
        <f t="shared" si="15"/>
        <v>77.036666666666676</v>
      </c>
      <c r="AX79">
        <f t="shared" si="16"/>
        <v>73.850000000000009</v>
      </c>
      <c r="AY79">
        <f t="shared" si="17"/>
        <v>20.296666666666667</v>
      </c>
      <c r="AZ79">
        <f t="shared" si="18"/>
        <v>6.1133333333333333</v>
      </c>
      <c r="BA79">
        <f t="shared" si="19"/>
        <v>32.630000000000003</v>
      </c>
    </row>
    <row r="80" spans="1:58" x14ac:dyDescent="0.25">
      <c r="L80" s="20" t="s">
        <v>150</v>
      </c>
      <c r="M80" s="20" t="s">
        <v>25</v>
      </c>
      <c r="N80" s="20" t="s">
        <v>139</v>
      </c>
      <c r="O80" s="20">
        <v>3</v>
      </c>
      <c r="P80">
        <f t="shared" si="2"/>
        <v>20.3</v>
      </c>
      <c r="Q80">
        <f t="shared" si="3"/>
        <v>84.11</v>
      </c>
      <c r="R80">
        <f t="shared" si="4"/>
        <v>53.146666666666654</v>
      </c>
      <c r="S80">
        <f t="shared" si="5"/>
        <v>5.0733333333333333</v>
      </c>
      <c r="T80">
        <f t="shared" si="6"/>
        <v>31.26</v>
      </c>
      <c r="U80">
        <f t="shared" si="7"/>
        <v>4.4800000000000004</v>
      </c>
      <c r="AB80" s="20" t="s">
        <v>150</v>
      </c>
      <c r="AC80" s="20" t="s">
        <v>25</v>
      </c>
      <c r="AD80" s="20" t="s">
        <v>139</v>
      </c>
      <c r="AE80" s="20">
        <v>3</v>
      </c>
      <c r="AF80">
        <f t="shared" si="8"/>
        <v>9.31</v>
      </c>
      <c r="AG80">
        <f t="shared" si="9"/>
        <v>33.369999999999997</v>
      </c>
      <c r="AH80">
        <f t="shared" si="10"/>
        <v>6.0366666666666662</v>
      </c>
      <c r="AI80">
        <f t="shared" si="11"/>
        <v>8.2233333333333345</v>
      </c>
      <c r="AJ80">
        <f t="shared" si="12"/>
        <v>22.703333333333333</v>
      </c>
      <c r="AK80">
        <f t="shared" si="13"/>
        <v>19.703333333333333</v>
      </c>
      <c r="AR80" s="20" t="s">
        <v>150</v>
      </c>
      <c r="AS80" s="20" t="s">
        <v>25</v>
      </c>
      <c r="AT80" s="20" t="s">
        <v>139</v>
      </c>
      <c r="AU80" s="20">
        <v>3</v>
      </c>
      <c r="AV80">
        <f t="shared" si="14"/>
        <v>2.52</v>
      </c>
      <c r="AW80">
        <f t="shared" si="15"/>
        <v>26.78</v>
      </c>
      <c r="AX80">
        <f t="shared" si="16"/>
        <v>27.113333333333333</v>
      </c>
      <c r="AY80">
        <f t="shared" si="17"/>
        <v>6.0366666666666662</v>
      </c>
      <c r="AZ80">
        <f t="shared" si="18"/>
        <v>38.146666666666668</v>
      </c>
      <c r="BA80">
        <f t="shared" si="19"/>
        <v>11.63</v>
      </c>
    </row>
    <row r="81" spans="12:53" x14ac:dyDescent="0.25">
      <c r="L81" s="20" t="s">
        <v>151</v>
      </c>
      <c r="M81" s="20" t="s">
        <v>26</v>
      </c>
      <c r="N81" s="20" t="s">
        <v>139</v>
      </c>
      <c r="O81" s="20">
        <v>4</v>
      </c>
      <c r="P81">
        <f t="shared" si="2"/>
        <v>17.850000000000001</v>
      </c>
      <c r="Q81">
        <f t="shared" si="3"/>
        <v>68.779999999999987</v>
      </c>
      <c r="R81">
        <f t="shared" si="4"/>
        <v>39.81666666666667</v>
      </c>
      <c r="S81">
        <f t="shared" si="5"/>
        <v>45.629999999999995</v>
      </c>
      <c r="T81">
        <f t="shared" si="6"/>
        <v>25.443333333333332</v>
      </c>
      <c r="U81">
        <f t="shared" si="7"/>
        <v>49.70333333333334</v>
      </c>
      <c r="AB81" s="20" t="s">
        <v>151</v>
      </c>
      <c r="AC81" s="20" t="s">
        <v>26</v>
      </c>
      <c r="AD81" s="20" t="s">
        <v>139</v>
      </c>
      <c r="AE81" s="20">
        <v>4</v>
      </c>
      <c r="AF81">
        <f t="shared" si="8"/>
        <v>12.63</v>
      </c>
      <c r="AG81">
        <f t="shared" si="9"/>
        <v>36.776666666666664</v>
      </c>
      <c r="AH81">
        <f t="shared" si="10"/>
        <v>8.7033333333333331</v>
      </c>
      <c r="AI81">
        <f t="shared" si="11"/>
        <v>21.59</v>
      </c>
      <c r="AJ81">
        <f t="shared" si="12"/>
        <v>13.446666666666667</v>
      </c>
      <c r="AK81">
        <f t="shared" si="13"/>
        <v>4.5566666666666666</v>
      </c>
      <c r="AR81" s="20" t="s">
        <v>151</v>
      </c>
      <c r="AS81" s="20" t="s">
        <v>26</v>
      </c>
      <c r="AT81" s="20" t="s">
        <v>139</v>
      </c>
      <c r="AU81" s="20">
        <v>4</v>
      </c>
      <c r="AV81">
        <f t="shared" si="14"/>
        <v>1.91</v>
      </c>
      <c r="AW81">
        <f t="shared" si="15"/>
        <v>30.223333333333333</v>
      </c>
      <c r="AX81">
        <f t="shared" si="16"/>
        <v>10.666666666666666</v>
      </c>
      <c r="AY81">
        <f t="shared" si="17"/>
        <v>12.443333333333333</v>
      </c>
      <c r="AZ81">
        <f t="shared" si="18"/>
        <v>6.37</v>
      </c>
      <c r="BA81">
        <f t="shared" si="19"/>
        <v>3.6300000000000003</v>
      </c>
    </row>
    <row r="82" spans="12:53" x14ac:dyDescent="0.25">
      <c r="L82" s="20" t="s">
        <v>152</v>
      </c>
      <c r="M82" s="20" t="s">
        <v>25</v>
      </c>
      <c r="N82" s="20" t="s">
        <v>139</v>
      </c>
      <c r="O82" s="20">
        <v>4</v>
      </c>
      <c r="P82">
        <f t="shared" si="2"/>
        <v>2.69</v>
      </c>
      <c r="Q82">
        <f t="shared" si="3"/>
        <v>53.70333333333334</v>
      </c>
      <c r="R82">
        <f t="shared" si="4"/>
        <v>32.593333333333334</v>
      </c>
      <c r="S82">
        <f t="shared" si="5"/>
        <v>13.406666666666666</v>
      </c>
      <c r="T82">
        <f t="shared" si="6"/>
        <v>19.853333333333335</v>
      </c>
      <c r="U82">
        <f t="shared" si="7"/>
        <v>13.63</v>
      </c>
      <c r="AB82" s="20" t="s">
        <v>152</v>
      </c>
      <c r="AC82" s="20" t="s">
        <v>25</v>
      </c>
      <c r="AD82" s="20" t="s">
        <v>139</v>
      </c>
      <c r="AE82" s="20">
        <v>4</v>
      </c>
      <c r="AF82">
        <f t="shared" si="8"/>
        <v>13.2</v>
      </c>
      <c r="AG82">
        <f t="shared" si="9"/>
        <v>38.89</v>
      </c>
      <c r="AH82">
        <f t="shared" si="10"/>
        <v>21.373333333333335</v>
      </c>
      <c r="AI82">
        <f t="shared" si="11"/>
        <v>3.11</v>
      </c>
      <c r="AJ82">
        <f t="shared" si="12"/>
        <v>9.0733333333333341</v>
      </c>
      <c r="AK82">
        <f t="shared" si="13"/>
        <v>4.5933333333333328</v>
      </c>
      <c r="AR82" s="20" t="s">
        <v>152</v>
      </c>
      <c r="AS82" s="20" t="s">
        <v>25</v>
      </c>
      <c r="AT82" s="20" t="s">
        <v>139</v>
      </c>
      <c r="AU82" s="20">
        <v>4</v>
      </c>
      <c r="AV82">
        <f t="shared" si="14"/>
        <v>5.24</v>
      </c>
      <c r="AW82">
        <f t="shared" si="15"/>
        <v>22.52</v>
      </c>
      <c r="AX82">
        <f t="shared" si="16"/>
        <v>9.8533333333333335</v>
      </c>
      <c r="AY82">
        <f t="shared" si="17"/>
        <v>0</v>
      </c>
      <c r="AZ82">
        <f t="shared" si="18"/>
        <v>8.6266666666666669</v>
      </c>
      <c r="BA82">
        <f t="shared" si="19"/>
        <v>11.186666666666667</v>
      </c>
    </row>
    <row r="83" spans="12:53" x14ac:dyDescent="0.25">
      <c r="L83" s="20" t="s">
        <v>153</v>
      </c>
      <c r="M83" s="20" t="s">
        <v>26</v>
      </c>
      <c r="N83" s="20" t="s">
        <v>139</v>
      </c>
      <c r="O83" s="20">
        <v>4</v>
      </c>
      <c r="P83">
        <f t="shared" si="2"/>
        <v>6.5</v>
      </c>
      <c r="Q83">
        <f t="shared" si="3"/>
        <v>54.666666666666664</v>
      </c>
      <c r="R83">
        <f t="shared" si="4"/>
        <v>10.11</v>
      </c>
      <c r="S83">
        <f t="shared" si="5"/>
        <v>13.516666666666666</v>
      </c>
      <c r="T83">
        <f t="shared" si="6"/>
        <v>28.853333333333335</v>
      </c>
      <c r="U83">
        <f t="shared" si="7"/>
        <v>5.7766666666666673</v>
      </c>
      <c r="AB83" s="20" t="s">
        <v>153</v>
      </c>
      <c r="AC83" s="20" t="s">
        <v>26</v>
      </c>
      <c r="AD83" s="20" t="s">
        <v>139</v>
      </c>
      <c r="AE83" s="20">
        <v>4</v>
      </c>
      <c r="AF83">
        <f t="shared" si="8"/>
        <v>12.96</v>
      </c>
      <c r="AG83">
        <f t="shared" si="9"/>
        <v>13.926666666666668</v>
      </c>
      <c r="AH83">
        <f t="shared" si="10"/>
        <v>12.926666666666668</v>
      </c>
      <c r="AI83">
        <f t="shared" si="11"/>
        <v>4.2233333333333336</v>
      </c>
      <c r="AJ83">
        <f t="shared" si="12"/>
        <v>12.26</v>
      </c>
      <c r="AK83">
        <f t="shared" si="13"/>
        <v>8.0733333333333324</v>
      </c>
      <c r="AR83" s="20" t="s">
        <v>153</v>
      </c>
      <c r="AS83" s="20" t="s">
        <v>26</v>
      </c>
      <c r="AT83" s="20" t="s">
        <v>139</v>
      </c>
      <c r="AU83" s="20">
        <v>4</v>
      </c>
      <c r="AV83">
        <f t="shared" si="14"/>
        <v>31.24</v>
      </c>
      <c r="AW83">
        <f t="shared" si="15"/>
        <v>56.406666666666659</v>
      </c>
      <c r="AX83">
        <f t="shared" si="16"/>
        <v>4.5933333333333337</v>
      </c>
      <c r="AY83">
        <f t="shared" si="17"/>
        <v>1.5199999999999998</v>
      </c>
      <c r="AZ83">
        <f t="shared" si="18"/>
        <v>3.89</v>
      </c>
      <c r="BA83">
        <f t="shared" si="19"/>
        <v>3.9266666666666663</v>
      </c>
    </row>
    <row r="84" spans="12:53" x14ac:dyDescent="0.25">
      <c r="L84" s="20" t="s">
        <v>154</v>
      </c>
      <c r="M84" s="20" t="s">
        <v>25</v>
      </c>
      <c r="N84" s="20" t="s">
        <v>139</v>
      </c>
      <c r="O84" s="20">
        <v>4</v>
      </c>
      <c r="P84">
        <f t="shared" si="2"/>
        <v>25.76</v>
      </c>
      <c r="Q84">
        <f t="shared" si="3"/>
        <v>63.666666666666664</v>
      </c>
      <c r="R84">
        <f t="shared" si="4"/>
        <v>24.74</v>
      </c>
      <c r="S84">
        <f t="shared" si="5"/>
        <v>14.776666666666666</v>
      </c>
      <c r="T84">
        <f t="shared" si="6"/>
        <v>4.8500000000000005</v>
      </c>
      <c r="U84">
        <f t="shared" si="7"/>
        <v>9</v>
      </c>
      <c r="AB84" s="20" t="s">
        <v>154</v>
      </c>
      <c r="AC84" s="20" t="s">
        <v>25</v>
      </c>
      <c r="AD84" s="20" t="s">
        <v>139</v>
      </c>
      <c r="AE84" s="20">
        <v>4</v>
      </c>
      <c r="AF84">
        <f t="shared" si="8"/>
        <v>0.67</v>
      </c>
      <c r="AG84">
        <f t="shared" si="9"/>
        <v>8</v>
      </c>
      <c r="AH84">
        <f t="shared" si="10"/>
        <v>7.7033333333333331</v>
      </c>
      <c r="AI84">
        <f t="shared" si="11"/>
        <v>11.74</v>
      </c>
      <c r="AJ84">
        <f t="shared" si="12"/>
        <v>5.1466666666666674</v>
      </c>
      <c r="AK84">
        <f t="shared" si="13"/>
        <v>4.666666666666667</v>
      </c>
      <c r="AR84" s="20" t="s">
        <v>154</v>
      </c>
      <c r="AS84" s="20" t="s">
        <v>25</v>
      </c>
      <c r="AT84" s="20" t="s">
        <v>139</v>
      </c>
      <c r="AU84" s="20">
        <v>4</v>
      </c>
      <c r="AV84">
        <f t="shared" si="14"/>
        <v>26.41</v>
      </c>
      <c r="AW84">
        <f t="shared" si="15"/>
        <v>40.74</v>
      </c>
      <c r="AX84">
        <f t="shared" si="16"/>
        <v>23.703333333333333</v>
      </c>
      <c r="AY84">
        <f t="shared" si="17"/>
        <v>26.146666666666665</v>
      </c>
      <c r="AZ84">
        <f t="shared" si="18"/>
        <v>1.1866666666666668</v>
      </c>
      <c r="BA84">
        <f t="shared" si="19"/>
        <v>24.183333333333334</v>
      </c>
    </row>
    <row r="85" spans="12:53" x14ac:dyDescent="0.25">
      <c r="L85" s="22" t="s">
        <v>155</v>
      </c>
      <c r="M85" s="22" t="s">
        <v>26</v>
      </c>
      <c r="N85" s="22" t="s">
        <v>156</v>
      </c>
      <c r="O85" s="22">
        <v>1</v>
      </c>
      <c r="P85">
        <f t="shared" si="2"/>
        <v>15.31</v>
      </c>
      <c r="Q85">
        <f t="shared" si="3"/>
        <v>27.963333333333335</v>
      </c>
      <c r="R85">
        <f t="shared" si="4"/>
        <v>30.633333333333336</v>
      </c>
      <c r="S85">
        <f t="shared" si="5"/>
        <v>7.1866666666666674</v>
      </c>
      <c r="T85">
        <f t="shared" si="6"/>
        <v>12.37</v>
      </c>
      <c r="U85">
        <f t="shared" si="7"/>
        <v>12.516666666666666</v>
      </c>
      <c r="AB85" s="22" t="s">
        <v>155</v>
      </c>
      <c r="AC85" s="22" t="s">
        <v>26</v>
      </c>
      <c r="AD85" s="22" t="s">
        <v>156</v>
      </c>
      <c r="AE85" s="22">
        <v>1</v>
      </c>
      <c r="AF85">
        <f t="shared" si="8"/>
        <v>2.09</v>
      </c>
      <c r="AG85">
        <f t="shared" si="9"/>
        <v>9.8899999999999988</v>
      </c>
      <c r="AH85">
        <f t="shared" si="10"/>
        <v>0</v>
      </c>
      <c r="AI85">
        <f t="shared" si="11"/>
        <v>0</v>
      </c>
      <c r="AJ85">
        <f t="shared" si="12"/>
        <v>0</v>
      </c>
      <c r="AK85">
        <f t="shared" si="13"/>
        <v>0</v>
      </c>
      <c r="AR85" s="22" t="s">
        <v>155</v>
      </c>
      <c r="AS85" s="22" t="s">
        <v>26</v>
      </c>
      <c r="AT85" s="22" t="s">
        <v>156</v>
      </c>
      <c r="AU85" s="22">
        <v>1</v>
      </c>
      <c r="AV85">
        <f t="shared" si="14"/>
        <v>2.74</v>
      </c>
      <c r="AW85">
        <f t="shared" si="15"/>
        <v>33.813333333333333</v>
      </c>
      <c r="AX85">
        <f t="shared" si="16"/>
        <v>2.74</v>
      </c>
      <c r="AY85">
        <f t="shared" si="17"/>
        <v>6.5933333333333337</v>
      </c>
      <c r="AZ85">
        <f t="shared" si="18"/>
        <v>32.703333333333333</v>
      </c>
      <c r="BA85">
        <f t="shared" si="19"/>
        <v>3.8533333333333335</v>
      </c>
    </row>
    <row r="86" spans="12:53" x14ac:dyDescent="0.25">
      <c r="L86" s="22" t="s">
        <v>157</v>
      </c>
      <c r="M86" s="22" t="s">
        <v>25</v>
      </c>
      <c r="N86" s="22" t="s">
        <v>156</v>
      </c>
      <c r="O86" s="22">
        <v>1</v>
      </c>
      <c r="P86">
        <f t="shared" si="2"/>
        <v>13.94</v>
      </c>
      <c r="Q86">
        <f t="shared" si="3"/>
        <v>35.296666666666667</v>
      </c>
      <c r="R86">
        <f t="shared" si="4"/>
        <v>31.853333333333335</v>
      </c>
      <c r="S86">
        <f t="shared" si="5"/>
        <v>14.923333333333332</v>
      </c>
      <c r="T86">
        <f t="shared" si="6"/>
        <v>9.8866666666666685</v>
      </c>
      <c r="U86">
        <f t="shared" si="7"/>
        <v>13.63</v>
      </c>
      <c r="AB86" s="22" t="s">
        <v>157</v>
      </c>
      <c r="AC86" s="22" t="s">
        <v>25</v>
      </c>
      <c r="AD86" s="22" t="s">
        <v>156</v>
      </c>
      <c r="AE86" s="22">
        <v>1</v>
      </c>
      <c r="AF86">
        <f t="shared" si="8"/>
        <v>10.91</v>
      </c>
      <c r="AG86">
        <f t="shared" si="9"/>
        <v>28.11</v>
      </c>
      <c r="AH86">
        <f t="shared" si="10"/>
        <v>17.223333333333333</v>
      </c>
      <c r="AI86">
        <f t="shared" si="11"/>
        <v>17.593333333333334</v>
      </c>
      <c r="AJ86">
        <f t="shared" si="12"/>
        <v>4.0766666666666671</v>
      </c>
      <c r="AK86">
        <f t="shared" si="13"/>
        <v>2.9233333333333333</v>
      </c>
      <c r="AR86" s="22" t="s">
        <v>157</v>
      </c>
      <c r="AS86" s="22" t="s">
        <v>25</v>
      </c>
      <c r="AT86" s="22" t="s">
        <v>156</v>
      </c>
      <c r="AU86" s="22">
        <v>1</v>
      </c>
      <c r="AV86">
        <f t="shared" si="14"/>
        <v>11.11</v>
      </c>
      <c r="AW86">
        <f t="shared" si="15"/>
        <v>35.89</v>
      </c>
      <c r="AX86">
        <f t="shared" si="16"/>
        <v>12.923333333333334</v>
      </c>
      <c r="AY86">
        <f t="shared" si="17"/>
        <v>4.5166666666666666</v>
      </c>
      <c r="AZ86">
        <f t="shared" si="18"/>
        <v>7.4833333333333343</v>
      </c>
      <c r="BA86">
        <f t="shared" si="19"/>
        <v>20.926666666666666</v>
      </c>
    </row>
    <row r="87" spans="12:53" x14ac:dyDescent="0.25">
      <c r="L87" s="22" t="s">
        <v>158</v>
      </c>
      <c r="M87" s="22" t="s">
        <v>26</v>
      </c>
      <c r="N87" s="22" t="s">
        <v>156</v>
      </c>
      <c r="O87" s="22">
        <v>1</v>
      </c>
      <c r="P87">
        <f t="shared" si="2"/>
        <v>34.46</v>
      </c>
      <c r="Q87">
        <f t="shared" si="3"/>
        <v>55.593333333333334</v>
      </c>
      <c r="R87">
        <f t="shared" si="4"/>
        <v>42.963333333333331</v>
      </c>
      <c r="S87">
        <f t="shared" si="5"/>
        <v>32.256666666666668</v>
      </c>
      <c r="T87">
        <f t="shared" si="6"/>
        <v>27.553333333333331</v>
      </c>
      <c r="U87">
        <f t="shared" si="7"/>
        <v>18.963333333333335</v>
      </c>
      <c r="AB87" s="22" t="s">
        <v>158</v>
      </c>
      <c r="AC87" s="22" t="s">
        <v>26</v>
      </c>
      <c r="AD87" s="22" t="s">
        <v>156</v>
      </c>
      <c r="AE87" s="22">
        <v>1</v>
      </c>
      <c r="AF87">
        <f t="shared" si="8"/>
        <v>12.06</v>
      </c>
      <c r="AG87">
        <f t="shared" si="9"/>
        <v>18.036666666666665</v>
      </c>
      <c r="AH87">
        <f t="shared" si="10"/>
        <v>24.853333333333335</v>
      </c>
      <c r="AI87">
        <f t="shared" si="11"/>
        <v>16.333333333333332</v>
      </c>
      <c r="AJ87">
        <f t="shared" si="12"/>
        <v>12.186666666666666</v>
      </c>
      <c r="AK87">
        <f t="shared" si="13"/>
        <v>12.666666666666666</v>
      </c>
      <c r="AR87" s="22" t="s">
        <v>158</v>
      </c>
      <c r="AS87" s="22" t="s">
        <v>26</v>
      </c>
      <c r="AT87" s="22" t="s">
        <v>156</v>
      </c>
      <c r="AU87" s="22">
        <v>1</v>
      </c>
      <c r="AV87">
        <f t="shared" si="14"/>
        <v>11.24</v>
      </c>
      <c r="AW87">
        <f t="shared" si="15"/>
        <v>42.073333333333331</v>
      </c>
      <c r="AX87">
        <f t="shared" si="16"/>
        <v>44.073333333333331</v>
      </c>
      <c r="AY87">
        <f t="shared" si="17"/>
        <v>17.22</v>
      </c>
      <c r="AZ87">
        <f t="shared" si="18"/>
        <v>17</v>
      </c>
      <c r="BA87">
        <f t="shared" si="19"/>
        <v>12.85</v>
      </c>
    </row>
    <row r="88" spans="12:53" x14ac:dyDescent="0.25">
      <c r="L88" s="22" t="s">
        <v>159</v>
      </c>
      <c r="M88" s="22" t="s">
        <v>25</v>
      </c>
      <c r="N88" s="22" t="s">
        <v>156</v>
      </c>
      <c r="O88" s="22">
        <v>1</v>
      </c>
      <c r="P88">
        <f t="shared" si="2"/>
        <v>19.190000000000001</v>
      </c>
      <c r="Q88">
        <f t="shared" si="3"/>
        <v>54.926666666666669</v>
      </c>
      <c r="R88">
        <f t="shared" si="4"/>
        <v>30.516666666666666</v>
      </c>
      <c r="S88">
        <f t="shared" si="5"/>
        <v>11.113333333333335</v>
      </c>
      <c r="T88">
        <f t="shared" si="6"/>
        <v>34.963333333333331</v>
      </c>
      <c r="U88">
        <f t="shared" si="7"/>
        <v>17.739999999999998</v>
      </c>
      <c r="AB88" s="22" t="s">
        <v>159</v>
      </c>
      <c r="AC88" s="22" t="s">
        <v>25</v>
      </c>
      <c r="AD88" s="22" t="s">
        <v>156</v>
      </c>
      <c r="AE88" s="22">
        <v>1</v>
      </c>
      <c r="AF88">
        <f t="shared" si="8"/>
        <v>0</v>
      </c>
      <c r="AG88">
        <f t="shared" si="9"/>
        <v>33.076666666666668</v>
      </c>
      <c r="AH88">
        <f t="shared" si="10"/>
        <v>4.8533333333333326</v>
      </c>
      <c r="AI88">
        <f t="shared" si="11"/>
        <v>13.666666666666666</v>
      </c>
      <c r="AJ88">
        <f t="shared" si="12"/>
        <v>5.5533333333333337</v>
      </c>
      <c r="AK88">
        <f t="shared" si="13"/>
        <v>41.74</v>
      </c>
      <c r="AR88" s="22" t="s">
        <v>159</v>
      </c>
      <c r="AS88" s="22" t="s">
        <v>25</v>
      </c>
      <c r="AT88" s="22" t="s">
        <v>156</v>
      </c>
      <c r="AU88" s="22">
        <v>1</v>
      </c>
      <c r="AV88">
        <f t="shared" si="14"/>
        <v>0</v>
      </c>
      <c r="AW88">
        <f t="shared" si="15"/>
        <v>33.073333333333331</v>
      </c>
      <c r="AX88">
        <f t="shared" si="16"/>
        <v>19.63</v>
      </c>
      <c r="AY88">
        <f t="shared" si="17"/>
        <v>23.89</v>
      </c>
      <c r="AZ88">
        <f t="shared" si="18"/>
        <v>17.666666666666668</v>
      </c>
      <c r="BA88">
        <f t="shared" si="19"/>
        <v>20.74</v>
      </c>
    </row>
    <row r="89" spans="12:53" x14ac:dyDescent="0.25">
      <c r="L89" s="22" t="s">
        <v>160</v>
      </c>
      <c r="M89" s="22" t="s">
        <v>26</v>
      </c>
      <c r="N89" s="22" t="s">
        <v>156</v>
      </c>
      <c r="O89" s="22">
        <v>2</v>
      </c>
      <c r="P89">
        <f t="shared" si="2"/>
        <v>52.41</v>
      </c>
      <c r="Q89">
        <f t="shared" si="3"/>
        <v>88.59333333333332</v>
      </c>
      <c r="R89">
        <f t="shared" si="4"/>
        <v>36</v>
      </c>
      <c r="S89">
        <f t="shared" si="5"/>
        <v>28.556666666666668</v>
      </c>
      <c r="T89">
        <f t="shared" si="6"/>
        <v>20.036666666666665</v>
      </c>
      <c r="U89">
        <f t="shared" si="7"/>
        <v>58.293333333333329</v>
      </c>
      <c r="AB89" s="22" t="s">
        <v>160</v>
      </c>
      <c r="AC89" s="22" t="s">
        <v>26</v>
      </c>
      <c r="AD89" s="22" t="s">
        <v>156</v>
      </c>
      <c r="AE89" s="22">
        <v>2</v>
      </c>
      <c r="AF89">
        <f t="shared" si="8"/>
        <v>26.96</v>
      </c>
      <c r="AG89">
        <f t="shared" si="9"/>
        <v>82.11333333333333</v>
      </c>
      <c r="AH89">
        <f t="shared" si="10"/>
        <v>44.483333333333327</v>
      </c>
      <c r="AI89">
        <f t="shared" si="11"/>
        <v>34.033333333333331</v>
      </c>
      <c r="AJ89">
        <f t="shared" si="12"/>
        <v>6.7399999999999993</v>
      </c>
      <c r="AK89">
        <f t="shared" si="13"/>
        <v>11.406666666666666</v>
      </c>
      <c r="AR89" s="22" t="s">
        <v>160</v>
      </c>
      <c r="AS89" s="22" t="s">
        <v>26</v>
      </c>
      <c r="AT89" s="22" t="s">
        <v>156</v>
      </c>
      <c r="AU89" s="22">
        <v>2</v>
      </c>
      <c r="AV89">
        <f t="shared" si="14"/>
        <v>10</v>
      </c>
      <c r="AW89">
        <f t="shared" si="15"/>
        <v>46.333333333333336</v>
      </c>
      <c r="AX89">
        <f t="shared" si="16"/>
        <v>32.076666666666668</v>
      </c>
      <c r="AY89">
        <f t="shared" si="17"/>
        <v>18.186666666666667</v>
      </c>
      <c r="AZ89">
        <f t="shared" si="18"/>
        <v>24.186666666666667</v>
      </c>
      <c r="BA89">
        <f t="shared" si="19"/>
        <v>8.5900000000000016</v>
      </c>
    </row>
    <row r="90" spans="12:53" x14ac:dyDescent="0.25">
      <c r="L90" s="22" t="s">
        <v>161</v>
      </c>
      <c r="M90" s="22" t="s">
        <v>25</v>
      </c>
      <c r="N90" s="22" t="s">
        <v>156</v>
      </c>
      <c r="O90" s="22">
        <v>2</v>
      </c>
      <c r="P90">
        <f t="shared" si="2"/>
        <v>11.76</v>
      </c>
      <c r="Q90">
        <f t="shared" si="3"/>
        <v>44.256666666666661</v>
      </c>
      <c r="R90">
        <f t="shared" si="4"/>
        <v>22.406666666666666</v>
      </c>
      <c r="S90">
        <f t="shared" si="5"/>
        <v>17.146666666666665</v>
      </c>
      <c r="T90">
        <f t="shared" si="6"/>
        <v>40.073333333333331</v>
      </c>
      <c r="U90">
        <f t="shared" si="7"/>
        <v>12.11</v>
      </c>
      <c r="AB90" s="22" t="s">
        <v>161</v>
      </c>
      <c r="AC90" s="22" t="s">
        <v>25</v>
      </c>
      <c r="AD90" s="22" t="s">
        <v>156</v>
      </c>
      <c r="AE90" s="22">
        <v>2</v>
      </c>
      <c r="AF90">
        <f t="shared" si="8"/>
        <v>1.2</v>
      </c>
      <c r="AG90">
        <f t="shared" si="9"/>
        <v>28.150000000000002</v>
      </c>
      <c r="AH90">
        <f t="shared" si="10"/>
        <v>2.5533333333333332</v>
      </c>
      <c r="AI90">
        <f t="shared" si="11"/>
        <v>3.6666666666666665</v>
      </c>
      <c r="AJ90">
        <f t="shared" si="12"/>
        <v>11.186666666666667</v>
      </c>
      <c r="AK90">
        <f t="shared" si="13"/>
        <v>1.1100000000000001</v>
      </c>
      <c r="AR90" s="22" t="s">
        <v>161</v>
      </c>
      <c r="AS90" s="22" t="s">
        <v>25</v>
      </c>
      <c r="AT90" s="22" t="s">
        <v>156</v>
      </c>
      <c r="AU90" s="22">
        <v>2</v>
      </c>
      <c r="AV90">
        <f t="shared" si="14"/>
        <v>1.43</v>
      </c>
      <c r="AW90">
        <f t="shared" si="15"/>
        <v>14.223333333333334</v>
      </c>
      <c r="AX90">
        <f t="shared" si="16"/>
        <v>5.4466666666666663</v>
      </c>
      <c r="AY90">
        <f t="shared" si="17"/>
        <v>2.4433333333333334</v>
      </c>
      <c r="AZ90">
        <f t="shared" si="18"/>
        <v>14.926666666666668</v>
      </c>
      <c r="BA90">
        <f t="shared" si="19"/>
        <v>4.5933333333333328</v>
      </c>
    </row>
    <row r="91" spans="12:53" x14ac:dyDescent="0.25">
      <c r="L91" s="22" t="s">
        <v>162</v>
      </c>
      <c r="M91" s="22" t="s">
        <v>26</v>
      </c>
      <c r="N91" s="22" t="s">
        <v>156</v>
      </c>
      <c r="O91" s="22">
        <v>2</v>
      </c>
      <c r="P91">
        <f t="shared" si="2"/>
        <v>5.13</v>
      </c>
      <c r="Q91">
        <f t="shared" si="3"/>
        <v>23.37</v>
      </c>
      <c r="R91">
        <f t="shared" si="4"/>
        <v>21</v>
      </c>
      <c r="S91">
        <f t="shared" si="5"/>
        <v>6.666666666666667</v>
      </c>
      <c r="T91">
        <f t="shared" si="6"/>
        <v>11.296666666666667</v>
      </c>
      <c r="U91">
        <f t="shared" si="7"/>
        <v>9.4466666666666672</v>
      </c>
      <c r="AB91" s="22" t="s">
        <v>162</v>
      </c>
      <c r="AC91" s="22" t="s">
        <v>26</v>
      </c>
      <c r="AD91" s="22" t="s">
        <v>156</v>
      </c>
      <c r="AE91" s="22">
        <v>2</v>
      </c>
      <c r="AF91">
        <f t="shared" si="8"/>
        <v>1.02</v>
      </c>
      <c r="AG91">
        <f t="shared" si="9"/>
        <v>1.5566666666666666</v>
      </c>
      <c r="AH91">
        <f t="shared" si="10"/>
        <v>4.373333333333334</v>
      </c>
      <c r="AI91">
        <f t="shared" si="11"/>
        <v>1.4433333333333334</v>
      </c>
      <c r="AJ91">
        <f t="shared" si="12"/>
        <v>5.52</v>
      </c>
      <c r="AK91">
        <f t="shared" si="13"/>
        <v>0</v>
      </c>
      <c r="AR91" s="22" t="s">
        <v>162</v>
      </c>
      <c r="AS91" s="22" t="s">
        <v>26</v>
      </c>
      <c r="AT91" s="22" t="s">
        <v>156</v>
      </c>
      <c r="AU91" s="22">
        <v>2</v>
      </c>
      <c r="AV91">
        <f t="shared" si="14"/>
        <v>0</v>
      </c>
      <c r="AW91">
        <f t="shared" si="15"/>
        <v>7.7766666666666664</v>
      </c>
      <c r="AX91">
        <f t="shared" si="16"/>
        <v>1.1866666666666668</v>
      </c>
      <c r="AY91">
        <f t="shared" si="17"/>
        <v>0</v>
      </c>
      <c r="AZ91">
        <f t="shared" si="18"/>
        <v>2.4433333333333334</v>
      </c>
      <c r="BA91">
        <f t="shared" si="19"/>
        <v>0</v>
      </c>
    </row>
    <row r="92" spans="12:53" x14ac:dyDescent="0.25">
      <c r="L92" s="22" t="s">
        <v>163</v>
      </c>
      <c r="M92" s="22" t="s">
        <v>25</v>
      </c>
      <c r="N92" s="22" t="s">
        <v>156</v>
      </c>
      <c r="O92" s="22">
        <v>2</v>
      </c>
      <c r="P92">
        <f t="shared" si="2"/>
        <v>36.07</v>
      </c>
      <c r="Q92">
        <f t="shared" si="3"/>
        <v>77.036666666666676</v>
      </c>
      <c r="R92">
        <f t="shared" si="4"/>
        <v>89.483333333333348</v>
      </c>
      <c r="S92">
        <f t="shared" si="5"/>
        <v>84.223333333333343</v>
      </c>
      <c r="T92">
        <f t="shared" si="6"/>
        <v>12.63</v>
      </c>
      <c r="U92">
        <f t="shared" si="7"/>
        <v>33.666666666666664</v>
      </c>
      <c r="AB92" s="22" t="s">
        <v>163</v>
      </c>
      <c r="AC92" s="22" t="s">
        <v>25</v>
      </c>
      <c r="AD92" s="22" t="s">
        <v>156</v>
      </c>
      <c r="AE92" s="22">
        <v>2</v>
      </c>
      <c r="AF92">
        <f t="shared" si="8"/>
        <v>3.98</v>
      </c>
      <c r="AG92">
        <f t="shared" si="9"/>
        <v>26.333333333333332</v>
      </c>
      <c r="AH92">
        <f t="shared" si="10"/>
        <v>20.593333333333334</v>
      </c>
      <c r="AI92">
        <f t="shared" si="11"/>
        <v>32.593333333333334</v>
      </c>
      <c r="AJ92">
        <f t="shared" si="12"/>
        <v>0</v>
      </c>
      <c r="AK92">
        <f t="shared" si="13"/>
        <v>14.036666666666667</v>
      </c>
      <c r="AR92" s="22" t="s">
        <v>163</v>
      </c>
      <c r="AS92" s="22" t="s">
        <v>25</v>
      </c>
      <c r="AT92" s="22" t="s">
        <v>156</v>
      </c>
      <c r="AU92" s="22">
        <v>2</v>
      </c>
      <c r="AV92">
        <f t="shared" si="14"/>
        <v>5.28</v>
      </c>
      <c r="AW92">
        <f t="shared" si="15"/>
        <v>42.443333333333335</v>
      </c>
      <c r="AX92">
        <f t="shared" si="16"/>
        <v>45</v>
      </c>
      <c r="AY92">
        <f t="shared" si="17"/>
        <v>20.446666666666669</v>
      </c>
      <c r="AZ92">
        <f t="shared" si="18"/>
        <v>3.8866666666666667</v>
      </c>
      <c r="BA92">
        <f t="shared" si="19"/>
        <v>14.963333333333333</v>
      </c>
    </row>
    <row r="93" spans="12:53" x14ac:dyDescent="0.25">
      <c r="L93" s="22" t="s">
        <v>164</v>
      </c>
      <c r="M93" s="22" t="s">
        <v>26</v>
      </c>
      <c r="N93" s="22" t="s">
        <v>156</v>
      </c>
      <c r="O93" s="22">
        <v>3</v>
      </c>
      <c r="P93">
        <f t="shared" si="2"/>
        <v>23.96</v>
      </c>
      <c r="Q93">
        <f t="shared" si="3"/>
        <v>29</v>
      </c>
      <c r="R93">
        <f t="shared" si="4"/>
        <v>15.483333333333334</v>
      </c>
      <c r="S93">
        <f t="shared" si="5"/>
        <v>19.223333333333333</v>
      </c>
      <c r="T93">
        <f t="shared" si="6"/>
        <v>19.59</v>
      </c>
      <c r="U93">
        <f t="shared" si="7"/>
        <v>16</v>
      </c>
      <c r="AB93" s="22" t="s">
        <v>164</v>
      </c>
      <c r="AC93" s="22" t="s">
        <v>26</v>
      </c>
      <c r="AD93" s="22" t="s">
        <v>156</v>
      </c>
      <c r="AE93" s="22">
        <v>3</v>
      </c>
      <c r="AF93">
        <f t="shared" si="8"/>
        <v>0</v>
      </c>
      <c r="AG93">
        <f t="shared" si="9"/>
        <v>9.4433333333333334</v>
      </c>
      <c r="AH93">
        <f t="shared" si="10"/>
        <v>3.3333333333333335</v>
      </c>
      <c r="AI93">
        <f t="shared" si="11"/>
        <v>5.293333333333333</v>
      </c>
      <c r="AJ93">
        <f t="shared" si="12"/>
        <v>6.4066666666666663</v>
      </c>
      <c r="AK93">
        <f t="shared" si="13"/>
        <v>9.4066666666666663</v>
      </c>
      <c r="AR93" s="22" t="s">
        <v>164</v>
      </c>
      <c r="AS93" s="22" t="s">
        <v>26</v>
      </c>
      <c r="AT93" s="22" t="s">
        <v>156</v>
      </c>
      <c r="AU93" s="22">
        <v>3</v>
      </c>
      <c r="AV93">
        <f t="shared" si="14"/>
        <v>0.7</v>
      </c>
      <c r="AW93">
        <f t="shared" si="15"/>
        <v>14.663333333333332</v>
      </c>
      <c r="AX93">
        <f t="shared" si="16"/>
        <v>7.8166666666666664</v>
      </c>
      <c r="AY93">
        <f t="shared" si="17"/>
        <v>9.0033333333333321</v>
      </c>
      <c r="AZ93">
        <f t="shared" si="18"/>
        <v>28.296666666666667</v>
      </c>
      <c r="BA93">
        <f t="shared" si="19"/>
        <v>9.9633333333333329</v>
      </c>
    </row>
    <row r="94" spans="12:53" x14ac:dyDescent="0.25">
      <c r="L94" s="22" t="s">
        <v>165</v>
      </c>
      <c r="M94" s="22" t="s">
        <v>25</v>
      </c>
      <c r="N94" s="22" t="s">
        <v>156</v>
      </c>
      <c r="O94" s="22">
        <v>3</v>
      </c>
      <c r="P94">
        <f t="shared" si="2"/>
        <v>34.369999999999997</v>
      </c>
      <c r="Q94">
        <f t="shared" si="3"/>
        <v>62.996666666666663</v>
      </c>
      <c r="R94">
        <f t="shared" si="4"/>
        <v>40.406666666666666</v>
      </c>
      <c r="S94">
        <f t="shared" si="5"/>
        <v>37.036666666666669</v>
      </c>
      <c r="T94">
        <f t="shared" si="6"/>
        <v>20.556666666666668</v>
      </c>
      <c r="U94">
        <f t="shared" si="7"/>
        <v>34.443333333333335</v>
      </c>
      <c r="AB94" s="22" t="s">
        <v>165</v>
      </c>
      <c r="AC94" s="22" t="s">
        <v>25</v>
      </c>
      <c r="AD94" s="22" t="s">
        <v>156</v>
      </c>
      <c r="AE94" s="22">
        <v>3</v>
      </c>
      <c r="AF94">
        <f t="shared" si="8"/>
        <v>0</v>
      </c>
      <c r="AG94">
        <f t="shared" si="9"/>
        <v>21.073333333333334</v>
      </c>
      <c r="AH94">
        <f t="shared" si="10"/>
        <v>14.333333333333334</v>
      </c>
      <c r="AI94">
        <f t="shared" si="11"/>
        <v>14.479999999999999</v>
      </c>
      <c r="AJ94">
        <f t="shared" si="12"/>
        <v>3.5166666666666671</v>
      </c>
      <c r="AK94">
        <f t="shared" si="13"/>
        <v>13.886666666666665</v>
      </c>
      <c r="AR94" s="22" t="s">
        <v>165</v>
      </c>
      <c r="AS94" s="22" t="s">
        <v>25</v>
      </c>
      <c r="AT94" s="22" t="s">
        <v>156</v>
      </c>
      <c r="AU94" s="22">
        <v>3</v>
      </c>
      <c r="AV94">
        <f t="shared" si="14"/>
        <v>3.81</v>
      </c>
      <c r="AW94">
        <f t="shared" si="15"/>
        <v>17.333333333333332</v>
      </c>
      <c r="AX94">
        <f t="shared" si="16"/>
        <v>21.150000000000002</v>
      </c>
      <c r="AY94">
        <f t="shared" si="17"/>
        <v>14.666666666666666</v>
      </c>
      <c r="AZ94">
        <f t="shared" si="18"/>
        <v>3.9233333333333333</v>
      </c>
      <c r="BA94">
        <f t="shared" si="19"/>
        <v>17.89</v>
      </c>
    </row>
    <row r="95" spans="12:53" x14ac:dyDescent="0.25">
      <c r="L95" s="22" t="s">
        <v>166</v>
      </c>
      <c r="M95" s="22" t="s">
        <v>26</v>
      </c>
      <c r="N95" s="22" t="s">
        <v>156</v>
      </c>
      <c r="O95" s="22">
        <v>3</v>
      </c>
      <c r="P95">
        <f t="shared" si="2"/>
        <v>4.63</v>
      </c>
      <c r="Q95">
        <f t="shared" si="3"/>
        <v>42.410000000000004</v>
      </c>
      <c r="R95">
        <f t="shared" si="4"/>
        <v>2.5566666666666666</v>
      </c>
      <c r="S95">
        <f t="shared" si="5"/>
        <v>8.5566666666666666</v>
      </c>
      <c r="T95">
        <f t="shared" si="6"/>
        <v>41.296666666666667</v>
      </c>
      <c r="U95">
        <f t="shared" si="7"/>
        <v>5.1833333333333336</v>
      </c>
      <c r="AB95" s="22" t="s">
        <v>166</v>
      </c>
      <c r="AC95" s="22" t="s">
        <v>26</v>
      </c>
      <c r="AD95" s="22" t="s">
        <v>156</v>
      </c>
      <c r="AE95" s="22">
        <v>3</v>
      </c>
      <c r="AF95">
        <f t="shared" si="8"/>
        <v>3.89</v>
      </c>
      <c r="AG95">
        <f t="shared" si="9"/>
        <v>24.443333333333332</v>
      </c>
      <c r="AH95">
        <f t="shared" si="10"/>
        <v>1.63</v>
      </c>
      <c r="AI95">
        <f t="shared" si="11"/>
        <v>0</v>
      </c>
      <c r="AJ95">
        <f t="shared" si="12"/>
        <v>10.073333333333332</v>
      </c>
      <c r="AK95">
        <f t="shared" si="13"/>
        <v>1.6666666666666667</v>
      </c>
      <c r="AR95" s="22" t="s">
        <v>166</v>
      </c>
      <c r="AS95" s="22" t="s">
        <v>26</v>
      </c>
      <c r="AT95" s="22" t="s">
        <v>156</v>
      </c>
      <c r="AU95" s="22">
        <v>3</v>
      </c>
      <c r="AV95">
        <f t="shared" si="14"/>
        <v>1.37</v>
      </c>
      <c r="AW95">
        <f t="shared" si="15"/>
        <v>28.963333333333335</v>
      </c>
      <c r="AX95">
        <f t="shared" si="16"/>
        <v>9.7033333333333331</v>
      </c>
      <c r="AY95">
        <f t="shared" si="17"/>
        <v>5.4833333333333334</v>
      </c>
      <c r="AZ95">
        <f t="shared" si="18"/>
        <v>6.7366666666666672</v>
      </c>
      <c r="BA95">
        <f t="shared" si="19"/>
        <v>1.2233333333333334</v>
      </c>
    </row>
    <row r="96" spans="12:53" x14ac:dyDescent="0.25">
      <c r="L96" s="22" t="s">
        <v>167</v>
      </c>
      <c r="M96" s="22" t="s">
        <v>25</v>
      </c>
      <c r="N96" s="22" t="s">
        <v>156</v>
      </c>
      <c r="O96" s="22">
        <v>3</v>
      </c>
      <c r="P96">
        <f t="shared" si="2"/>
        <v>47.17</v>
      </c>
      <c r="Q96">
        <f t="shared" si="3"/>
        <v>54.036666666666669</v>
      </c>
      <c r="R96">
        <f t="shared" si="4"/>
        <v>65.78</v>
      </c>
      <c r="S96">
        <f t="shared" si="5"/>
        <v>70.483333333333334</v>
      </c>
      <c r="T96">
        <f t="shared" si="6"/>
        <v>9.8166666666666664</v>
      </c>
      <c r="U96">
        <f t="shared" si="7"/>
        <v>38.89</v>
      </c>
      <c r="AB96" s="22" t="s">
        <v>167</v>
      </c>
      <c r="AC96" s="22" t="s">
        <v>25</v>
      </c>
      <c r="AD96" s="22" t="s">
        <v>156</v>
      </c>
      <c r="AE96" s="22">
        <v>3</v>
      </c>
      <c r="AF96">
        <f t="shared" si="8"/>
        <v>6.72</v>
      </c>
      <c r="AG96">
        <f t="shared" si="9"/>
        <v>25.37</v>
      </c>
      <c r="AH96">
        <f t="shared" si="10"/>
        <v>18.926666666666666</v>
      </c>
      <c r="AI96">
        <f t="shared" si="11"/>
        <v>4.2566666666666668</v>
      </c>
      <c r="AJ96">
        <f t="shared" si="12"/>
        <v>3.0733333333333337</v>
      </c>
      <c r="AK96">
        <f t="shared" si="13"/>
        <v>6.629999999999999</v>
      </c>
      <c r="AR96" s="22" t="s">
        <v>167</v>
      </c>
      <c r="AS96" s="22" t="s">
        <v>25</v>
      </c>
      <c r="AT96" s="22" t="s">
        <v>156</v>
      </c>
      <c r="AU96" s="22">
        <v>3</v>
      </c>
      <c r="AV96">
        <f t="shared" si="14"/>
        <v>5.09</v>
      </c>
      <c r="AW96">
        <f t="shared" si="15"/>
        <v>31.593333333333334</v>
      </c>
      <c r="AX96">
        <f t="shared" si="16"/>
        <v>16.036666666666665</v>
      </c>
      <c r="AY96">
        <f t="shared" si="17"/>
        <v>11.406666666666666</v>
      </c>
      <c r="AZ96">
        <f t="shared" si="18"/>
        <v>2.2933333333333334</v>
      </c>
      <c r="BA96">
        <f t="shared" si="19"/>
        <v>12.373333333333333</v>
      </c>
    </row>
    <row r="97" spans="12:53" x14ac:dyDescent="0.25">
      <c r="L97" s="22" t="s">
        <v>168</v>
      </c>
      <c r="M97" s="22" t="s">
        <v>26</v>
      </c>
      <c r="N97" s="22" t="s">
        <v>156</v>
      </c>
      <c r="O97" s="22">
        <v>4</v>
      </c>
      <c r="P97">
        <f t="shared" si="2"/>
        <v>8</v>
      </c>
      <c r="Q97">
        <f t="shared" si="3"/>
        <v>9.8133333333333326</v>
      </c>
      <c r="R97">
        <f t="shared" si="4"/>
        <v>13.183333333333332</v>
      </c>
      <c r="S97">
        <f t="shared" si="5"/>
        <v>4.4066666666666672</v>
      </c>
      <c r="T97">
        <f t="shared" si="6"/>
        <v>56.333333333333336</v>
      </c>
      <c r="U97">
        <f t="shared" si="7"/>
        <v>1.1866666666666668</v>
      </c>
      <c r="AB97" s="22" t="s">
        <v>168</v>
      </c>
      <c r="AC97" s="22" t="s">
        <v>26</v>
      </c>
      <c r="AD97" s="22" t="s">
        <v>156</v>
      </c>
      <c r="AE97" s="22">
        <v>4</v>
      </c>
      <c r="AF97">
        <f t="shared" si="8"/>
        <v>0.56000000000000005</v>
      </c>
      <c r="AG97">
        <f t="shared" si="9"/>
        <v>8.7766666666666655</v>
      </c>
      <c r="AH97">
        <f t="shared" si="10"/>
        <v>0</v>
      </c>
      <c r="AI97">
        <f t="shared" si="11"/>
        <v>0</v>
      </c>
      <c r="AJ97">
        <f t="shared" si="12"/>
        <v>9.1833333333333336</v>
      </c>
      <c r="AK97">
        <f t="shared" si="13"/>
        <v>2.7766666666666668</v>
      </c>
      <c r="AR97" s="22" t="s">
        <v>168</v>
      </c>
      <c r="AS97" s="22" t="s">
        <v>26</v>
      </c>
      <c r="AT97" s="22" t="s">
        <v>156</v>
      </c>
      <c r="AU97" s="22">
        <v>4</v>
      </c>
      <c r="AV97">
        <f t="shared" si="14"/>
        <v>0</v>
      </c>
      <c r="AW97">
        <f t="shared" si="15"/>
        <v>12.926666666666668</v>
      </c>
      <c r="AX97">
        <f t="shared" si="16"/>
        <v>1.3333333333333333</v>
      </c>
      <c r="AY97">
        <f t="shared" si="17"/>
        <v>0</v>
      </c>
      <c r="AZ97">
        <f t="shared" si="18"/>
        <v>22.886666666666667</v>
      </c>
      <c r="BA97">
        <f t="shared" si="19"/>
        <v>0</v>
      </c>
    </row>
    <row r="98" spans="12:53" x14ac:dyDescent="0.25">
      <c r="L98" s="22" t="s">
        <v>169</v>
      </c>
      <c r="M98" s="22" t="s">
        <v>25</v>
      </c>
      <c r="N98" s="22" t="s">
        <v>156</v>
      </c>
      <c r="O98" s="22">
        <v>4</v>
      </c>
      <c r="P98">
        <f t="shared" si="2"/>
        <v>33.409999999999997</v>
      </c>
      <c r="Q98">
        <f t="shared" si="3"/>
        <v>74.37</v>
      </c>
      <c r="R98">
        <f t="shared" si="4"/>
        <v>88.373333333333335</v>
      </c>
      <c r="S98">
        <f t="shared" si="5"/>
        <v>48.813333333333333</v>
      </c>
      <c r="T98">
        <f t="shared" si="6"/>
        <v>5.4066666666666663</v>
      </c>
      <c r="U98">
        <f t="shared" si="7"/>
        <v>69.406666666666652</v>
      </c>
      <c r="AB98" s="22" t="s">
        <v>169</v>
      </c>
      <c r="AC98" s="22" t="s">
        <v>25</v>
      </c>
      <c r="AD98" s="22" t="s">
        <v>156</v>
      </c>
      <c r="AE98" s="22">
        <v>4</v>
      </c>
      <c r="AF98">
        <f t="shared" si="8"/>
        <v>11.2</v>
      </c>
      <c r="AG98">
        <f t="shared" si="9"/>
        <v>42.11</v>
      </c>
      <c r="AH98">
        <f t="shared" si="10"/>
        <v>27.666666666666668</v>
      </c>
      <c r="AI98">
        <f t="shared" si="11"/>
        <v>30.146666666666665</v>
      </c>
      <c r="AJ98">
        <f t="shared" si="12"/>
        <v>0</v>
      </c>
      <c r="AK98">
        <f t="shared" si="13"/>
        <v>15.63</v>
      </c>
      <c r="AR98" s="22" t="s">
        <v>169</v>
      </c>
      <c r="AS98" s="22" t="s">
        <v>25</v>
      </c>
      <c r="AT98" s="22" t="s">
        <v>156</v>
      </c>
      <c r="AU98" s="22">
        <v>4</v>
      </c>
      <c r="AV98">
        <f t="shared" si="14"/>
        <v>14.19</v>
      </c>
      <c r="AW98">
        <f t="shared" si="15"/>
        <v>65.11</v>
      </c>
      <c r="AX98">
        <f t="shared" si="16"/>
        <v>46.926666666666669</v>
      </c>
      <c r="AY98">
        <f>AVERAGE(AX32:AZ32)</f>
        <v>54.669999999999995</v>
      </c>
      <c r="AZ98">
        <f t="shared" si="18"/>
        <v>0</v>
      </c>
      <c r="BA98">
        <f t="shared" si="19"/>
        <v>13.516666666666666</v>
      </c>
    </row>
    <row r="99" spans="12:53" x14ac:dyDescent="0.25">
      <c r="L99" s="22" t="s">
        <v>170</v>
      </c>
      <c r="M99" s="22" t="s">
        <v>26</v>
      </c>
      <c r="N99" s="22" t="s">
        <v>156</v>
      </c>
      <c r="O99" s="22">
        <v>4</v>
      </c>
      <c r="P99">
        <f t="shared" si="2"/>
        <v>6.59</v>
      </c>
      <c r="Q99">
        <f t="shared" si="3"/>
        <v>25.963333333333335</v>
      </c>
      <c r="R99">
        <f t="shared" si="4"/>
        <v>14.926666666666668</v>
      </c>
      <c r="S99">
        <f t="shared" si="5"/>
        <v>9.5533333333333346</v>
      </c>
      <c r="T99">
        <f t="shared" si="6"/>
        <v>60.443333333333328</v>
      </c>
      <c r="U99">
        <f t="shared" si="7"/>
        <v>1.2966666666666666</v>
      </c>
      <c r="AB99" s="22" t="s">
        <v>170</v>
      </c>
      <c r="AC99" s="22" t="s">
        <v>26</v>
      </c>
      <c r="AD99" s="22" t="s">
        <v>156</v>
      </c>
      <c r="AE99" s="22">
        <v>4</v>
      </c>
      <c r="AF99">
        <f t="shared" si="8"/>
        <v>9.61</v>
      </c>
      <c r="AG99">
        <f t="shared" si="9"/>
        <v>10.850000000000001</v>
      </c>
      <c r="AH99">
        <f t="shared" si="10"/>
        <v>5.5566666666666675</v>
      </c>
      <c r="AI99">
        <f t="shared" si="11"/>
        <v>3.1833333333333336</v>
      </c>
      <c r="AJ99">
        <f t="shared" si="12"/>
        <v>36.073333333333331</v>
      </c>
      <c r="AK99">
        <f t="shared" si="13"/>
        <v>2.4066666666666667</v>
      </c>
      <c r="AR99" s="22" t="s">
        <v>170</v>
      </c>
      <c r="AS99" s="22" t="s">
        <v>26</v>
      </c>
      <c r="AT99" s="22" t="s">
        <v>156</v>
      </c>
      <c r="AU99" s="22">
        <v>4</v>
      </c>
      <c r="AV99">
        <f t="shared" si="14"/>
        <v>4.33</v>
      </c>
      <c r="AW99">
        <f t="shared" si="15"/>
        <v>5.8533333333333344</v>
      </c>
      <c r="AX99">
        <f t="shared" si="16"/>
        <v>11.186666666666667</v>
      </c>
      <c r="AY99">
        <f t="shared" si="17"/>
        <v>2.85</v>
      </c>
      <c r="AZ99">
        <f t="shared" si="18"/>
        <v>24.036666666666665</v>
      </c>
      <c r="BA99">
        <f t="shared" si="19"/>
        <v>2.9266666666666663</v>
      </c>
    </row>
    <row r="100" spans="12:53" x14ac:dyDescent="0.25">
      <c r="L100" s="22" t="s">
        <v>171</v>
      </c>
      <c r="M100" s="22" t="s">
        <v>25</v>
      </c>
      <c r="N100" s="22" t="s">
        <v>156</v>
      </c>
      <c r="O100" s="22">
        <v>4</v>
      </c>
      <c r="P100">
        <f t="shared" si="2"/>
        <v>46.67</v>
      </c>
      <c r="Q100">
        <f t="shared" si="3"/>
        <v>47.70333333333334</v>
      </c>
      <c r="R100">
        <f t="shared" si="4"/>
        <v>25.373333333333335</v>
      </c>
      <c r="S100">
        <f t="shared" si="5"/>
        <v>11.036666666666667</v>
      </c>
      <c r="T100">
        <f t="shared" si="6"/>
        <v>5.1866666666666665</v>
      </c>
      <c r="U100">
        <f t="shared" si="7"/>
        <v>24.48</v>
      </c>
      <c r="AB100" s="22" t="s">
        <v>171</v>
      </c>
      <c r="AC100" s="22" t="s">
        <v>25</v>
      </c>
      <c r="AD100" s="22" t="s">
        <v>156</v>
      </c>
      <c r="AE100" s="22">
        <v>4</v>
      </c>
      <c r="AF100">
        <f t="shared" si="8"/>
        <v>3.83</v>
      </c>
      <c r="AG100">
        <f t="shared" si="9"/>
        <v>23.333333333333332</v>
      </c>
      <c r="AH100">
        <f t="shared" si="10"/>
        <v>17.406666666666666</v>
      </c>
      <c r="AI100">
        <f t="shared" si="11"/>
        <v>27.63</v>
      </c>
      <c r="AJ100">
        <f t="shared" si="12"/>
        <v>7.8133333333333326</v>
      </c>
      <c r="AK100">
        <f t="shared" si="13"/>
        <v>23.853333333333335</v>
      </c>
      <c r="AR100" s="22" t="s">
        <v>171</v>
      </c>
      <c r="AS100" s="22" t="s">
        <v>25</v>
      </c>
      <c r="AT100" s="22" t="s">
        <v>156</v>
      </c>
      <c r="AU100" s="22">
        <v>4</v>
      </c>
      <c r="AV100">
        <f t="shared" si="14"/>
        <v>6.65</v>
      </c>
      <c r="AW100">
        <f t="shared" si="15"/>
        <v>12.816666666666668</v>
      </c>
      <c r="AX100">
        <f t="shared" si="16"/>
        <v>25.78</v>
      </c>
      <c r="AY100">
        <f t="shared" si="17"/>
        <v>14.410000000000002</v>
      </c>
      <c r="AZ100">
        <f t="shared" si="18"/>
        <v>4.5566666666666666</v>
      </c>
      <c r="BA100">
        <f t="shared" si="19"/>
        <v>4.5933333333333337</v>
      </c>
    </row>
    <row r="101" spans="12:53" x14ac:dyDescent="0.25">
      <c r="L101" s="24" t="s">
        <v>172</v>
      </c>
      <c r="M101" s="24" t="s">
        <v>26</v>
      </c>
      <c r="N101" s="24" t="s">
        <v>173</v>
      </c>
      <c r="O101" s="24">
        <v>3</v>
      </c>
      <c r="P101">
        <f t="shared" si="2"/>
        <v>16.5</v>
      </c>
      <c r="Q101">
        <f t="shared" si="3"/>
        <v>25.996666666666666</v>
      </c>
      <c r="R101">
        <f t="shared" si="4"/>
        <v>8.1466666666666665</v>
      </c>
      <c r="S101">
        <f t="shared" si="5"/>
        <v>1.3333333333333333</v>
      </c>
      <c r="T101">
        <f t="shared" si="6"/>
        <v>22.89</v>
      </c>
      <c r="U101">
        <f t="shared" si="7"/>
        <v>3.9633333333333334</v>
      </c>
      <c r="AB101" s="24" t="s">
        <v>172</v>
      </c>
      <c r="AC101" s="24" t="s">
        <v>26</v>
      </c>
      <c r="AD101" s="24" t="s">
        <v>173</v>
      </c>
      <c r="AE101" s="24">
        <v>3</v>
      </c>
      <c r="AF101">
        <f t="shared" si="8"/>
        <v>13.31</v>
      </c>
      <c r="AG101">
        <f t="shared" si="9"/>
        <v>46.373333333333335</v>
      </c>
      <c r="AH101">
        <f t="shared" si="10"/>
        <v>21.666666666666668</v>
      </c>
      <c r="AI101">
        <f t="shared" si="11"/>
        <v>5.5566666666666658</v>
      </c>
      <c r="AJ101">
        <f t="shared" si="12"/>
        <v>12.073333333333332</v>
      </c>
      <c r="AK101">
        <f t="shared" si="13"/>
        <v>13.443333333333333</v>
      </c>
      <c r="AR101" s="24" t="s">
        <v>172</v>
      </c>
      <c r="AS101" s="24" t="s">
        <v>26</v>
      </c>
      <c r="AT101" s="24" t="s">
        <v>173</v>
      </c>
      <c r="AU101" s="24">
        <v>3</v>
      </c>
      <c r="AV101">
        <f t="shared" si="14"/>
        <v>3.72</v>
      </c>
      <c r="AW101">
        <f t="shared" si="15"/>
        <v>33.223333333333336</v>
      </c>
      <c r="AX101">
        <f t="shared" si="16"/>
        <v>25.74</v>
      </c>
      <c r="AY101">
        <f t="shared" si="17"/>
        <v>16.63</v>
      </c>
      <c r="AZ101">
        <f t="shared" si="18"/>
        <v>9.2200000000000006</v>
      </c>
      <c r="BA101">
        <f t="shared" si="19"/>
        <v>35.333333333333336</v>
      </c>
    </row>
    <row r="102" spans="12:53" x14ac:dyDescent="0.25">
      <c r="L102" s="24" t="s">
        <v>174</v>
      </c>
      <c r="M102" s="24" t="s">
        <v>25</v>
      </c>
      <c r="N102" s="24" t="s">
        <v>173</v>
      </c>
      <c r="O102" s="24">
        <v>3</v>
      </c>
      <c r="P102">
        <f t="shared" si="2"/>
        <v>31.17</v>
      </c>
      <c r="Q102">
        <f t="shared" si="3"/>
        <v>19.593333333333334</v>
      </c>
      <c r="R102">
        <f t="shared" si="4"/>
        <v>12.703333333333333</v>
      </c>
      <c r="S102">
        <f t="shared" si="5"/>
        <v>7.666666666666667</v>
      </c>
      <c r="T102">
        <f t="shared" si="6"/>
        <v>7.4466666666666663</v>
      </c>
      <c r="U102">
        <f t="shared" si="7"/>
        <v>0</v>
      </c>
      <c r="AB102" s="24" t="s">
        <v>174</v>
      </c>
      <c r="AC102" s="24" t="s">
        <v>25</v>
      </c>
      <c r="AD102" s="24" t="s">
        <v>173</v>
      </c>
      <c r="AE102" s="24">
        <v>3</v>
      </c>
      <c r="AF102">
        <f t="shared" si="8"/>
        <v>7.87</v>
      </c>
      <c r="AG102">
        <f t="shared" si="9"/>
        <v>18.926666666666666</v>
      </c>
      <c r="AH102">
        <f t="shared" si="10"/>
        <v>9.2233333333333345</v>
      </c>
      <c r="AI102">
        <f t="shared" si="11"/>
        <v>8.9266666666666676</v>
      </c>
      <c r="AJ102">
        <f t="shared" si="12"/>
        <v>12.296666666666667</v>
      </c>
      <c r="AK102">
        <f t="shared" si="13"/>
        <v>4.1833333333333336</v>
      </c>
      <c r="AR102" s="24" t="s">
        <v>174</v>
      </c>
      <c r="AS102" s="24" t="s">
        <v>25</v>
      </c>
      <c r="AT102" s="24" t="s">
        <v>173</v>
      </c>
      <c r="AU102" s="24">
        <v>3</v>
      </c>
      <c r="AV102">
        <f t="shared" si="14"/>
        <v>2.37</v>
      </c>
      <c r="AW102">
        <f t="shared" si="15"/>
        <v>21.816666666666666</v>
      </c>
      <c r="AX102">
        <f t="shared" si="16"/>
        <v>6</v>
      </c>
      <c r="AY102">
        <f t="shared" si="17"/>
        <v>7.0766666666666671</v>
      </c>
      <c r="AZ102">
        <f t="shared" si="18"/>
        <v>25</v>
      </c>
      <c r="BA102">
        <f t="shared" si="19"/>
        <v>2.6666666666666665</v>
      </c>
    </row>
    <row r="103" spans="12:53" x14ac:dyDescent="0.25">
      <c r="L103" s="24" t="s">
        <v>175</v>
      </c>
      <c r="M103" s="24" t="s">
        <v>26</v>
      </c>
      <c r="N103" s="24" t="s">
        <v>173</v>
      </c>
      <c r="O103" s="24">
        <v>3</v>
      </c>
      <c r="P103">
        <f t="shared" si="2"/>
        <v>47.33</v>
      </c>
      <c r="Q103">
        <f t="shared" si="3"/>
        <v>61</v>
      </c>
      <c r="R103">
        <f t="shared" si="4"/>
        <v>49.223333333333336</v>
      </c>
      <c r="S103">
        <f t="shared" si="5"/>
        <v>52.22</v>
      </c>
      <c r="T103">
        <f t="shared" si="6"/>
        <v>4.5200000000000005</v>
      </c>
      <c r="U103">
        <f t="shared" si="7"/>
        <v>37.813333333333333</v>
      </c>
      <c r="AB103" s="24" t="s">
        <v>175</v>
      </c>
      <c r="AC103" s="24" t="s">
        <v>26</v>
      </c>
      <c r="AD103" s="24" t="s">
        <v>173</v>
      </c>
      <c r="AE103" s="24">
        <v>3</v>
      </c>
      <c r="AF103">
        <f t="shared" si="8"/>
        <v>32.57</v>
      </c>
      <c r="AG103">
        <f t="shared" si="9"/>
        <v>59.256666666666661</v>
      </c>
      <c r="AH103">
        <f t="shared" si="10"/>
        <v>42.963333333333331</v>
      </c>
      <c r="AI103">
        <f t="shared" si="11"/>
        <v>27.146666666666665</v>
      </c>
      <c r="AJ103">
        <f t="shared" si="12"/>
        <v>1.6666666666666667</v>
      </c>
      <c r="AK103">
        <f t="shared" si="13"/>
        <v>48.589999999999996</v>
      </c>
      <c r="AR103" s="24" t="s">
        <v>175</v>
      </c>
      <c r="AS103" s="24" t="s">
        <v>26</v>
      </c>
      <c r="AT103" s="24" t="s">
        <v>173</v>
      </c>
      <c r="AU103" s="24">
        <v>3</v>
      </c>
      <c r="AV103">
        <f t="shared" si="14"/>
        <v>24.94</v>
      </c>
      <c r="AW103">
        <f t="shared" si="15"/>
        <v>62.516666666666673</v>
      </c>
      <c r="AX103">
        <f t="shared" si="16"/>
        <v>29.926666666666666</v>
      </c>
      <c r="AY103">
        <f t="shared" si="17"/>
        <v>25.813333333333333</v>
      </c>
      <c r="AZ103">
        <f t="shared" si="18"/>
        <v>8.1466666666666665</v>
      </c>
      <c r="BA103">
        <f t="shared" si="19"/>
        <v>48.406666666666666</v>
      </c>
    </row>
    <row r="104" spans="12:53" x14ac:dyDescent="0.25">
      <c r="L104" s="24" t="s">
        <v>176</v>
      </c>
      <c r="M104" s="24" t="s">
        <v>25</v>
      </c>
      <c r="N104" s="24" t="s">
        <v>173</v>
      </c>
      <c r="O104" s="24">
        <v>3</v>
      </c>
      <c r="P104">
        <f t="shared" si="2"/>
        <v>23.09</v>
      </c>
      <c r="Q104">
        <f t="shared" si="3"/>
        <v>80.853333333333339</v>
      </c>
      <c r="R104">
        <f t="shared" si="4"/>
        <v>50.076666666666675</v>
      </c>
      <c r="S104">
        <f t="shared" si="5"/>
        <v>15.37</v>
      </c>
      <c r="T104">
        <f t="shared" si="6"/>
        <v>35.926666666666669</v>
      </c>
      <c r="U104">
        <f t="shared" si="7"/>
        <v>14.670000000000002</v>
      </c>
      <c r="AB104" s="24" t="s">
        <v>176</v>
      </c>
      <c r="AC104" s="24" t="s">
        <v>25</v>
      </c>
      <c r="AD104" s="24" t="s">
        <v>173</v>
      </c>
      <c r="AE104" s="24">
        <v>3</v>
      </c>
      <c r="AF104">
        <f t="shared" si="8"/>
        <v>14.98</v>
      </c>
      <c r="AG104">
        <f t="shared" si="9"/>
        <v>63.183333333333337</v>
      </c>
      <c r="AH104">
        <f t="shared" si="10"/>
        <v>34</v>
      </c>
      <c r="AI104">
        <f t="shared" si="11"/>
        <v>40.296666666666667</v>
      </c>
      <c r="AJ104">
        <f t="shared" si="12"/>
        <v>20.63</v>
      </c>
      <c r="AK104">
        <f t="shared" si="13"/>
        <v>5.59</v>
      </c>
      <c r="AR104" s="24" t="s">
        <v>176</v>
      </c>
      <c r="AS104" s="24" t="s">
        <v>25</v>
      </c>
      <c r="AT104" s="24" t="s">
        <v>173</v>
      </c>
      <c r="AU104" s="24">
        <v>3</v>
      </c>
      <c r="AV104">
        <f t="shared" si="14"/>
        <v>8.6300000000000008</v>
      </c>
      <c r="AW104">
        <f t="shared" si="15"/>
        <v>50.666666666666664</v>
      </c>
      <c r="AX104">
        <f t="shared" si="16"/>
        <v>26.923333333333332</v>
      </c>
      <c r="AY104">
        <f t="shared" si="17"/>
        <v>37.886666666666663</v>
      </c>
      <c r="AZ104">
        <f t="shared" si="18"/>
        <v>53.26</v>
      </c>
      <c r="BA104">
        <f t="shared" si="19"/>
        <v>14.256666666666666</v>
      </c>
    </row>
    <row r="105" spans="12:53" x14ac:dyDescent="0.25">
      <c r="L105" s="24" t="s">
        <v>177</v>
      </c>
      <c r="M105" s="24" t="s">
        <v>26</v>
      </c>
      <c r="N105" s="24" t="s">
        <v>173</v>
      </c>
      <c r="O105" s="24">
        <v>4</v>
      </c>
      <c r="P105">
        <f t="shared" si="2"/>
        <v>15.72</v>
      </c>
      <c r="Q105">
        <f t="shared" si="3"/>
        <v>70.776666666666671</v>
      </c>
      <c r="R105">
        <f t="shared" si="4"/>
        <v>61.039999999999992</v>
      </c>
      <c r="S105">
        <f t="shared" si="5"/>
        <v>29.923333333333332</v>
      </c>
      <c r="T105">
        <f t="shared" si="6"/>
        <v>29.853333333333335</v>
      </c>
      <c r="U105">
        <f t="shared" si="7"/>
        <v>7.63</v>
      </c>
      <c r="AB105" s="24" t="s">
        <v>177</v>
      </c>
      <c r="AC105" s="24" t="s">
        <v>26</v>
      </c>
      <c r="AD105" s="24" t="s">
        <v>173</v>
      </c>
      <c r="AE105" s="24">
        <v>4</v>
      </c>
      <c r="AF105">
        <f t="shared" si="8"/>
        <v>6.63</v>
      </c>
      <c r="AG105">
        <f t="shared" si="9"/>
        <v>29.036666666666665</v>
      </c>
      <c r="AH105">
        <f t="shared" si="10"/>
        <v>24.296666666666667</v>
      </c>
      <c r="AI105">
        <f t="shared" si="11"/>
        <v>27.963333333333335</v>
      </c>
      <c r="AJ105">
        <f t="shared" si="12"/>
        <v>11.073333333333332</v>
      </c>
      <c r="AK105">
        <f t="shared" si="13"/>
        <v>14.293333333333331</v>
      </c>
      <c r="AR105" s="24" t="s">
        <v>177</v>
      </c>
      <c r="AS105" s="24" t="s">
        <v>26</v>
      </c>
      <c r="AT105" s="24" t="s">
        <v>173</v>
      </c>
      <c r="AU105" s="24">
        <v>4</v>
      </c>
      <c r="AV105">
        <f t="shared" si="14"/>
        <v>0</v>
      </c>
      <c r="AW105">
        <f t="shared" si="15"/>
        <v>50.330000000000005</v>
      </c>
      <c r="AX105">
        <f t="shared" si="16"/>
        <v>20.076666666666668</v>
      </c>
      <c r="AY105">
        <f t="shared" si="17"/>
        <v>24.296666666666667</v>
      </c>
      <c r="AZ105">
        <f t="shared" si="18"/>
        <v>30.41</v>
      </c>
      <c r="BA105">
        <f t="shared" si="19"/>
        <v>0</v>
      </c>
    </row>
    <row r="106" spans="12:53" x14ac:dyDescent="0.25">
      <c r="L106" s="24" t="s">
        <v>178</v>
      </c>
      <c r="M106" s="24" t="s">
        <v>25</v>
      </c>
      <c r="N106" s="24" t="s">
        <v>173</v>
      </c>
      <c r="O106" s="24">
        <v>4</v>
      </c>
      <c r="P106">
        <f t="shared" si="2"/>
        <v>11.61</v>
      </c>
      <c r="Q106">
        <f t="shared" si="3"/>
        <v>38.589999999999996</v>
      </c>
      <c r="R106">
        <f t="shared" si="4"/>
        <v>19.63</v>
      </c>
      <c r="S106">
        <f t="shared" si="5"/>
        <v>4.7033333333333331</v>
      </c>
      <c r="T106">
        <f t="shared" si="6"/>
        <v>12.520000000000001</v>
      </c>
      <c r="U106">
        <f t="shared" si="7"/>
        <v>20.923333333333332</v>
      </c>
      <c r="AB106" s="24" t="s">
        <v>178</v>
      </c>
      <c r="AC106" s="24" t="s">
        <v>25</v>
      </c>
      <c r="AD106" s="24" t="s">
        <v>173</v>
      </c>
      <c r="AE106" s="24">
        <v>4</v>
      </c>
      <c r="AF106">
        <f t="shared" si="8"/>
        <v>5.7</v>
      </c>
      <c r="AG106">
        <f t="shared" si="9"/>
        <v>54.370000000000005</v>
      </c>
      <c r="AH106">
        <f t="shared" si="10"/>
        <v>14.703333333333333</v>
      </c>
      <c r="AI106">
        <f t="shared" si="11"/>
        <v>8.15</v>
      </c>
      <c r="AJ106">
        <f t="shared" si="12"/>
        <v>9.6300000000000008</v>
      </c>
      <c r="AK106">
        <f t="shared" si="13"/>
        <v>8.4066666666666663</v>
      </c>
      <c r="AR106" s="24" t="s">
        <v>178</v>
      </c>
      <c r="AS106" s="24" t="s">
        <v>25</v>
      </c>
      <c r="AT106" s="24" t="s">
        <v>173</v>
      </c>
      <c r="AU106" s="24">
        <v>4</v>
      </c>
      <c r="AV106">
        <f t="shared" si="14"/>
        <v>15.56</v>
      </c>
      <c r="AW106">
        <f t="shared" si="15"/>
        <v>54.666666666666664</v>
      </c>
      <c r="AX106">
        <f t="shared" si="16"/>
        <v>17.556666666666668</v>
      </c>
      <c r="AY106">
        <f t="shared" si="17"/>
        <v>8.11</v>
      </c>
      <c r="AZ106">
        <f t="shared" si="18"/>
        <v>5.63</v>
      </c>
      <c r="BA106">
        <f t="shared" si="19"/>
        <v>3.0733333333333328</v>
      </c>
    </row>
    <row r="107" spans="12:53" x14ac:dyDescent="0.25">
      <c r="L107" s="24" t="s">
        <v>179</v>
      </c>
      <c r="M107" s="24" t="s">
        <v>26</v>
      </c>
      <c r="N107" s="24" t="s">
        <v>173</v>
      </c>
      <c r="O107" s="24">
        <v>4</v>
      </c>
      <c r="P107">
        <f t="shared" si="2"/>
        <v>23.94</v>
      </c>
      <c r="Q107">
        <f t="shared" si="3"/>
        <v>45.886666666666663</v>
      </c>
      <c r="R107">
        <f t="shared" si="4"/>
        <v>27.296666666666667</v>
      </c>
      <c r="S107">
        <f t="shared" si="5"/>
        <v>15.37</v>
      </c>
      <c r="T107">
        <f t="shared" si="6"/>
        <v>2.63</v>
      </c>
      <c r="U107">
        <f t="shared" si="7"/>
        <v>11.666666666666666</v>
      </c>
      <c r="AB107" s="24" t="s">
        <v>179</v>
      </c>
      <c r="AC107" s="24" t="s">
        <v>26</v>
      </c>
      <c r="AD107" s="24" t="s">
        <v>173</v>
      </c>
      <c r="AE107" s="24">
        <v>4</v>
      </c>
      <c r="AF107">
        <f t="shared" si="8"/>
        <v>49.28</v>
      </c>
      <c r="AG107">
        <f t="shared" si="9"/>
        <v>72.406666666666666</v>
      </c>
      <c r="AH107">
        <f t="shared" si="10"/>
        <v>24.74</v>
      </c>
      <c r="AI107">
        <f t="shared" si="11"/>
        <v>33.296666666666667</v>
      </c>
      <c r="AJ107">
        <f t="shared" si="12"/>
        <v>7.7433333333333323</v>
      </c>
      <c r="AK107">
        <f t="shared" si="13"/>
        <v>17.553333333333331</v>
      </c>
      <c r="AR107" s="24" t="s">
        <v>179</v>
      </c>
      <c r="AS107" s="24" t="s">
        <v>26</v>
      </c>
      <c r="AT107" s="24" t="s">
        <v>173</v>
      </c>
      <c r="AU107" s="24">
        <v>4</v>
      </c>
      <c r="AV107">
        <f t="shared" si="14"/>
        <v>25.74</v>
      </c>
      <c r="AW107">
        <f t="shared" si="15"/>
        <v>33.296666666666667</v>
      </c>
      <c r="AX107">
        <f t="shared" si="16"/>
        <v>4.4800000000000004</v>
      </c>
      <c r="AY107">
        <f t="shared" si="17"/>
        <v>3.1133333333333333</v>
      </c>
      <c r="AZ107">
        <f t="shared" si="18"/>
        <v>3.0733333333333337</v>
      </c>
      <c r="BA107">
        <f t="shared" si="19"/>
        <v>2.6300000000000003</v>
      </c>
    </row>
    <row r="108" spans="12:53" x14ac:dyDescent="0.25">
      <c r="L108" s="24" t="s">
        <v>180</v>
      </c>
      <c r="M108" s="24" t="s">
        <v>25</v>
      </c>
      <c r="N108" s="24" t="s">
        <v>173</v>
      </c>
      <c r="O108" s="24">
        <v>4</v>
      </c>
      <c r="P108">
        <f t="shared" si="2"/>
        <v>14.3</v>
      </c>
      <c r="Q108">
        <f t="shared" si="3"/>
        <v>38.406666666666666</v>
      </c>
      <c r="R108">
        <f t="shared" si="4"/>
        <v>4.4066666666666663</v>
      </c>
      <c r="S108">
        <f t="shared" si="5"/>
        <v>8.2966666666666669</v>
      </c>
      <c r="T108">
        <f t="shared" si="6"/>
        <v>17.223333333333333</v>
      </c>
      <c r="U108">
        <f t="shared" si="7"/>
        <v>1.2233333333333334</v>
      </c>
      <c r="AB108" s="24" t="s">
        <v>180</v>
      </c>
      <c r="AC108" s="24" t="s">
        <v>25</v>
      </c>
      <c r="AD108" s="24" t="s">
        <v>173</v>
      </c>
      <c r="AE108" s="24">
        <v>4</v>
      </c>
      <c r="AF108">
        <f t="shared" si="8"/>
        <v>21.61</v>
      </c>
      <c r="AG108">
        <f t="shared" si="9"/>
        <v>48.109999999999992</v>
      </c>
      <c r="AH108">
        <f t="shared" si="10"/>
        <v>45.516666666666673</v>
      </c>
      <c r="AI108">
        <f t="shared" si="11"/>
        <v>27.52</v>
      </c>
      <c r="AJ108">
        <f t="shared" si="12"/>
        <v>32.963333333333331</v>
      </c>
      <c r="AK108">
        <f t="shared" si="13"/>
        <v>10.813333333333333</v>
      </c>
      <c r="AR108" s="24" t="s">
        <v>180</v>
      </c>
      <c r="AS108" s="24" t="s">
        <v>25</v>
      </c>
      <c r="AT108" s="24" t="s">
        <v>173</v>
      </c>
      <c r="AU108" s="24">
        <v>4</v>
      </c>
      <c r="AV108">
        <f t="shared" si="14"/>
        <v>5.43</v>
      </c>
      <c r="AW108">
        <f t="shared" si="15"/>
        <v>48.556666666666672</v>
      </c>
      <c r="AX108">
        <f t="shared" si="16"/>
        <v>15.26</v>
      </c>
      <c r="AY108">
        <f t="shared" si="17"/>
        <v>4.1100000000000003</v>
      </c>
      <c r="AZ108">
        <f t="shared" si="18"/>
        <v>3.2966666666666669</v>
      </c>
      <c r="BA108">
        <f t="shared" si="19"/>
        <v>2.5166666666666671</v>
      </c>
    </row>
    <row r="109" spans="12:53" x14ac:dyDescent="0.25">
      <c r="L109" s="26" t="s">
        <v>181</v>
      </c>
      <c r="M109" s="26" t="s">
        <v>26</v>
      </c>
      <c r="N109" s="26" t="s">
        <v>182</v>
      </c>
      <c r="O109" s="26">
        <v>3</v>
      </c>
      <c r="P109">
        <f t="shared" si="2"/>
        <v>5.33</v>
      </c>
      <c r="Q109">
        <f>AVERAGE(L43:N43)</f>
        <v>26.11</v>
      </c>
      <c r="R109">
        <f t="shared" si="4"/>
        <v>15</v>
      </c>
      <c r="S109">
        <f t="shared" si="5"/>
        <v>22.706666666666667</v>
      </c>
      <c r="T109">
        <f t="shared" si="6"/>
        <v>6.0366666666666662</v>
      </c>
      <c r="U109">
        <f t="shared" si="7"/>
        <v>0</v>
      </c>
      <c r="AB109" s="26" t="s">
        <v>181</v>
      </c>
      <c r="AC109" s="26" t="s">
        <v>26</v>
      </c>
      <c r="AD109" s="26" t="s">
        <v>182</v>
      </c>
      <c r="AE109" s="26">
        <v>3</v>
      </c>
      <c r="AF109">
        <f t="shared" si="8"/>
        <v>5.61</v>
      </c>
      <c r="AG109">
        <f t="shared" si="9"/>
        <v>34.78</v>
      </c>
      <c r="AH109">
        <f t="shared" si="10"/>
        <v>7.9233333333333329</v>
      </c>
      <c r="AI109">
        <f t="shared" si="11"/>
        <v>7.5933333333333337</v>
      </c>
      <c r="AJ109">
        <f t="shared" si="12"/>
        <v>10.63</v>
      </c>
      <c r="AK109">
        <f t="shared" si="13"/>
        <v>1.1866666666666668</v>
      </c>
      <c r="AR109" s="26" t="s">
        <v>181</v>
      </c>
      <c r="AS109" s="26" t="s">
        <v>26</v>
      </c>
      <c r="AT109" s="26" t="s">
        <v>182</v>
      </c>
      <c r="AU109" s="26">
        <v>3</v>
      </c>
      <c r="AV109">
        <f t="shared" si="14"/>
        <v>7.26</v>
      </c>
      <c r="AW109">
        <f t="shared" si="15"/>
        <v>31</v>
      </c>
      <c r="AX109">
        <f t="shared" si="16"/>
        <v>14.073333333333332</v>
      </c>
      <c r="AY109">
        <f t="shared" si="17"/>
        <v>3.8166666666666664</v>
      </c>
      <c r="AZ109">
        <f t="shared" si="18"/>
        <v>1.1100000000000001</v>
      </c>
      <c r="BA109">
        <f t="shared" si="19"/>
        <v>1.1100000000000001</v>
      </c>
    </row>
    <row r="110" spans="12:53" x14ac:dyDescent="0.25">
      <c r="L110" s="26" t="s">
        <v>183</v>
      </c>
      <c r="M110" s="26" t="s">
        <v>25</v>
      </c>
      <c r="N110" s="26" t="s">
        <v>182</v>
      </c>
      <c r="O110" s="26">
        <v>3</v>
      </c>
      <c r="P110">
        <f t="shared" si="2"/>
        <v>21.11</v>
      </c>
      <c r="Q110">
        <f t="shared" si="3"/>
        <v>54.26</v>
      </c>
      <c r="R110">
        <f t="shared" si="4"/>
        <v>43.776666666666664</v>
      </c>
      <c r="S110">
        <f t="shared" si="5"/>
        <v>30.333333333333332</v>
      </c>
      <c r="T110">
        <f t="shared" si="6"/>
        <v>8.5200000000000014</v>
      </c>
      <c r="U110">
        <f t="shared" si="7"/>
        <v>33.886666666666663</v>
      </c>
      <c r="AB110" s="26" t="s">
        <v>183</v>
      </c>
      <c r="AC110" s="26" t="s">
        <v>25</v>
      </c>
      <c r="AD110" s="26" t="s">
        <v>182</v>
      </c>
      <c r="AE110" s="26">
        <v>3</v>
      </c>
      <c r="AF110">
        <f t="shared" si="8"/>
        <v>2.2000000000000002</v>
      </c>
      <c r="AG110">
        <f t="shared" si="9"/>
        <v>38.626666666666665</v>
      </c>
      <c r="AH110">
        <f t="shared" si="10"/>
        <v>11.923333333333332</v>
      </c>
      <c r="AI110">
        <f t="shared" si="11"/>
        <v>26.706666666666667</v>
      </c>
      <c r="AJ110">
        <f t="shared" si="12"/>
        <v>7.5933333333333337</v>
      </c>
      <c r="AK110">
        <f t="shared" si="13"/>
        <v>11.410000000000002</v>
      </c>
      <c r="AR110" s="26" t="s">
        <v>183</v>
      </c>
      <c r="AS110" s="26" t="s">
        <v>25</v>
      </c>
      <c r="AT110" s="26" t="s">
        <v>182</v>
      </c>
      <c r="AU110" s="26">
        <v>3</v>
      </c>
      <c r="AV110">
        <f t="shared" si="14"/>
        <v>7.56</v>
      </c>
      <c r="AW110">
        <f t="shared" si="15"/>
        <v>40.296666666666667</v>
      </c>
      <c r="AX110">
        <f t="shared" si="16"/>
        <v>16.556666666666668</v>
      </c>
      <c r="AY110">
        <f t="shared" si="17"/>
        <v>15.443333333333333</v>
      </c>
      <c r="AZ110">
        <f t="shared" si="18"/>
        <v>0</v>
      </c>
      <c r="BA110">
        <f t="shared" si="19"/>
        <v>18.849999999999998</v>
      </c>
    </row>
    <row r="111" spans="12:53" x14ac:dyDescent="0.25">
      <c r="L111" s="26" t="s">
        <v>184</v>
      </c>
      <c r="M111" s="26" t="s">
        <v>26</v>
      </c>
      <c r="N111" s="26" t="s">
        <v>182</v>
      </c>
      <c r="O111" s="26">
        <v>3</v>
      </c>
      <c r="P111">
        <f t="shared" si="2"/>
        <v>7.24</v>
      </c>
      <c r="Q111">
        <f t="shared" si="3"/>
        <v>16.666666666666668</v>
      </c>
      <c r="R111">
        <f t="shared" si="4"/>
        <v>11.483333333333334</v>
      </c>
      <c r="S111">
        <f t="shared" si="5"/>
        <v>7.963333333333332</v>
      </c>
      <c r="T111">
        <f t="shared" si="6"/>
        <v>36.703333333333333</v>
      </c>
      <c r="U111">
        <f t="shared" si="7"/>
        <v>4.1133333333333333</v>
      </c>
      <c r="AB111" s="26" t="s">
        <v>184</v>
      </c>
      <c r="AC111" s="26" t="s">
        <v>26</v>
      </c>
      <c r="AD111" s="26" t="s">
        <v>182</v>
      </c>
      <c r="AE111" s="26">
        <v>3</v>
      </c>
      <c r="AF111">
        <f t="shared" si="8"/>
        <v>5.3</v>
      </c>
      <c r="AG111">
        <f t="shared" si="9"/>
        <v>30.849999999999998</v>
      </c>
      <c r="AH111">
        <f t="shared" si="10"/>
        <v>12.780000000000001</v>
      </c>
      <c r="AI111">
        <f t="shared" si="11"/>
        <v>4.4799999999999995</v>
      </c>
      <c r="AJ111">
        <f t="shared" si="12"/>
        <v>18.553333333333331</v>
      </c>
      <c r="AK111">
        <f t="shared" si="13"/>
        <v>7.2600000000000007</v>
      </c>
      <c r="AR111" s="26" t="s">
        <v>184</v>
      </c>
      <c r="AS111" s="26" t="s">
        <v>26</v>
      </c>
      <c r="AT111" s="26" t="s">
        <v>182</v>
      </c>
      <c r="AU111" s="26">
        <v>3</v>
      </c>
      <c r="AV111">
        <f t="shared" si="14"/>
        <v>4.7</v>
      </c>
      <c r="AW111">
        <f t="shared" si="15"/>
        <v>42.743333333333339</v>
      </c>
      <c r="AX111">
        <f t="shared" si="16"/>
        <v>30.593333333333334</v>
      </c>
      <c r="AY111">
        <f t="shared" si="17"/>
        <v>23.593333333333334</v>
      </c>
      <c r="AZ111">
        <f t="shared" si="18"/>
        <v>19.223333333333333</v>
      </c>
      <c r="BA111">
        <f t="shared" si="19"/>
        <v>32.923333333333332</v>
      </c>
    </row>
    <row r="112" spans="12:53" x14ac:dyDescent="0.25">
      <c r="L112" s="26" t="s">
        <v>185</v>
      </c>
      <c r="M112" s="26" t="s">
        <v>25</v>
      </c>
      <c r="N112" s="26" t="s">
        <v>182</v>
      </c>
      <c r="O112" s="26">
        <v>3</v>
      </c>
      <c r="P112">
        <f t="shared" si="2"/>
        <v>59.26</v>
      </c>
      <c r="Q112">
        <f t="shared" si="3"/>
        <v>98</v>
      </c>
      <c r="R112">
        <f t="shared" si="4"/>
        <v>99.703333333333333</v>
      </c>
      <c r="S112">
        <f t="shared" si="5"/>
        <v>81.593333333333334</v>
      </c>
      <c r="T112">
        <f t="shared" si="6"/>
        <v>8.2966666666666651</v>
      </c>
      <c r="U112">
        <f t="shared" si="7"/>
        <v>20.886666666666667</v>
      </c>
      <c r="AB112" s="26" t="s">
        <v>185</v>
      </c>
      <c r="AC112" s="26" t="s">
        <v>25</v>
      </c>
      <c r="AD112" s="26" t="s">
        <v>182</v>
      </c>
      <c r="AE112" s="26">
        <v>3</v>
      </c>
      <c r="AF112">
        <f t="shared" si="8"/>
        <v>7.06</v>
      </c>
      <c r="AG112">
        <f t="shared" si="9"/>
        <v>42.186666666666667</v>
      </c>
      <c r="AH112">
        <f t="shared" si="10"/>
        <v>9.52</v>
      </c>
      <c r="AI112">
        <f t="shared" si="11"/>
        <v>6.63</v>
      </c>
      <c r="AJ112">
        <f t="shared" si="12"/>
        <v>8.6266666666666669</v>
      </c>
      <c r="AK112">
        <f t="shared" si="13"/>
        <v>4.4433333333333334</v>
      </c>
      <c r="AR112" s="26" t="s">
        <v>185</v>
      </c>
      <c r="AS112" s="26" t="s">
        <v>25</v>
      </c>
      <c r="AT112" s="26" t="s">
        <v>182</v>
      </c>
      <c r="AU112" s="26">
        <v>3</v>
      </c>
      <c r="AV112">
        <f t="shared" si="14"/>
        <v>5.35</v>
      </c>
      <c r="AW112">
        <f t="shared" si="15"/>
        <v>67.853333333333339</v>
      </c>
      <c r="AX112">
        <f t="shared" si="16"/>
        <v>55.036666666666669</v>
      </c>
      <c r="AY112">
        <f t="shared" si="17"/>
        <v>29.406666666666666</v>
      </c>
      <c r="AZ112">
        <f t="shared" si="18"/>
        <v>22.666666666666668</v>
      </c>
      <c r="BA112">
        <f t="shared" si="19"/>
        <v>23.63</v>
      </c>
    </row>
    <row r="113" spans="12:53" x14ac:dyDescent="0.25">
      <c r="L113" s="26" t="s">
        <v>186</v>
      </c>
      <c r="M113" s="26" t="s">
        <v>26</v>
      </c>
      <c r="N113" s="26" t="s">
        <v>182</v>
      </c>
      <c r="O113" s="26">
        <v>4</v>
      </c>
      <c r="P113">
        <f t="shared" si="2"/>
        <v>14.98</v>
      </c>
      <c r="Q113">
        <f t="shared" si="3"/>
        <v>19.776666666666667</v>
      </c>
      <c r="R113">
        <f t="shared" si="4"/>
        <v>2.59</v>
      </c>
      <c r="S113">
        <f t="shared" si="5"/>
        <v>17.443333333333332</v>
      </c>
      <c r="T113">
        <f t="shared" si="6"/>
        <v>24.26</v>
      </c>
      <c r="U113">
        <f t="shared" si="7"/>
        <v>18.406666666666666</v>
      </c>
      <c r="AB113" s="26" t="s">
        <v>186</v>
      </c>
      <c r="AC113" s="26" t="s">
        <v>26</v>
      </c>
      <c r="AD113" s="26" t="s">
        <v>182</v>
      </c>
      <c r="AE113" s="26">
        <v>4</v>
      </c>
      <c r="AF113">
        <f t="shared" si="8"/>
        <v>16.829999999999998</v>
      </c>
      <c r="AG113">
        <f t="shared" si="9"/>
        <v>34.556666666666665</v>
      </c>
      <c r="AH113">
        <f t="shared" si="10"/>
        <v>21.333333333333332</v>
      </c>
      <c r="AI113">
        <f t="shared" si="11"/>
        <v>55.443333333333328</v>
      </c>
      <c r="AJ113">
        <f t="shared" si="12"/>
        <v>8.8133333333333344</v>
      </c>
      <c r="AK113">
        <f t="shared" si="13"/>
        <v>37.630000000000003</v>
      </c>
      <c r="AR113" s="26" t="s">
        <v>186</v>
      </c>
      <c r="AS113" s="26" t="s">
        <v>26</v>
      </c>
      <c r="AT113" s="26" t="s">
        <v>182</v>
      </c>
      <c r="AU113" s="26">
        <v>4</v>
      </c>
      <c r="AV113">
        <f t="shared" si="14"/>
        <v>18.89</v>
      </c>
      <c r="AW113">
        <f t="shared" si="15"/>
        <v>69.743333333333339</v>
      </c>
      <c r="AX113">
        <f t="shared" si="16"/>
        <v>36.89</v>
      </c>
      <c r="AY113">
        <f t="shared" si="17"/>
        <v>27.036666666666665</v>
      </c>
      <c r="AZ113">
        <f t="shared" si="18"/>
        <v>5.7033333333333331</v>
      </c>
      <c r="BA113">
        <f t="shared" si="19"/>
        <v>14.073333333333332</v>
      </c>
    </row>
    <row r="114" spans="12:53" x14ac:dyDescent="0.25">
      <c r="L114" s="26" t="s">
        <v>187</v>
      </c>
      <c r="M114" s="26" t="s">
        <v>25</v>
      </c>
      <c r="N114" s="26" t="s">
        <v>182</v>
      </c>
      <c r="O114" s="26">
        <v>4</v>
      </c>
      <c r="P114">
        <f t="shared" si="2"/>
        <v>17.739999999999998</v>
      </c>
      <c r="Q114">
        <f t="shared" si="3"/>
        <v>29.813333333333333</v>
      </c>
      <c r="R114">
        <f t="shared" si="4"/>
        <v>35.406666666666666</v>
      </c>
      <c r="S114">
        <f t="shared" si="5"/>
        <v>22.593333333333334</v>
      </c>
      <c r="T114">
        <f t="shared" si="6"/>
        <v>16.78</v>
      </c>
      <c r="U114">
        <f t="shared" si="7"/>
        <v>8.7033333333333331</v>
      </c>
      <c r="AB114" s="26" t="s">
        <v>187</v>
      </c>
      <c r="AC114" s="26" t="s">
        <v>25</v>
      </c>
      <c r="AD114" s="26" t="s">
        <v>182</v>
      </c>
      <c r="AE114" s="26">
        <v>4</v>
      </c>
      <c r="AF114">
        <f t="shared" si="8"/>
        <v>4.07</v>
      </c>
      <c r="AG114">
        <f t="shared" si="9"/>
        <v>9.11</v>
      </c>
      <c r="AH114">
        <f t="shared" si="10"/>
        <v>4.74</v>
      </c>
      <c r="AI114">
        <f t="shared" si="11"/>
        <v>13.666666666666666</v>
      </c>
      <c r="AJ114">
        <f t="shared" si="12"/>
        <v>36.853333333333332</v>
      </c>
      <c r="AK114">
        <f t="shared" si="13"/>
        <v>5.8866666666666667</v>
      </c>
      <c r="AR114" s="26" t="s">
        <v>187</v>
      </c>
      <c r="AS114" s="26" t="s">
        <v>25</v>
      </c>
      <c r="AT114" s="26" t="s">
        <v>182</v>
      </c>
      <c r="AU114" s="26">
        <v>4</v>
      </c>
      <c r="AV114">
        <f t="shared" si="14"/>
        <v>6.22</v>
      </c>
      <c r="AW114">
        <f t="shared" si="15"/>
        <v>22.183333333333334</v>
      </c>
      <c r="AX114">
        <f t="shared" si="16"/>
        <v>13.963333333333333</v>
      </c>
      <c r="AY114">
        <f t="shared" si="17"/>
        <v>8.7033333333333331</v>
      </c>
      <c r="AZ114">
        <f t="shared" si="18"/>
        <v>10.263333333333332</v>
      </c>
      <c r="BA114">
        <f t="shared" si="19"/>
        <v>15.593333333333334</v>
      </c>
    </row>
    <row r="115" spans="12:53" x14ac:dyDescent="0.25">
      <c r="L115" s="26" t="s">
        <v>188</v>
      </c>
      <c r="M115" s="26" t="s">
        <v>26</v>
      </c>
      <c r="N115" s="26" t="s">
        <v>182</v>
      </c>
      <c r="O115" s="26">
        <v>4</v>
      </c>
      <c r="P115">
        <f t="shared" si="2"/>
        <v>2.63</v>
      </c>
      <c r="Q115">
        <f t="shared" si="3"/>
        <v>3.7433333333333336</v>
      </c>
      <c r="R115">
        <f t="shared" si="4"/>
        <v>8.0733333333333341</v>
      </c>
      <c r="S115">
        <f t="shared" si="5"/>
        <v>0</v>
      </c>
      <c r="T115">
        <f t="shared" si="6"/>
        <v>5.93</v>
      </c>
      <c r="U115">
        <f t="shared" si="7"/>
        <v>5.4433333333333325</v>
      </c>
      <c r="AB115" s="26" t="s">
        <v>188</v>
      </c>
      <c r="AC115" s="26" t="s">
        <v>26</v>
      </c>
      <c r="AD115" s="26" t="s">
        <v>182</v>
      </c>
      <c r="AE115" s="26">
        <v>4</v>
      </c>
      <c r="AF115">
        <f t="shared" si="8"/>
        <v>0.96</v>
      </c>
      <c r="AG115">
        <f t="shared" si="9"/>
        <v>7.4066666666666663</v>
      </c>
      <c r="AH115">
        <f t="shared" si="10"/>
        <v>3.6266666666666665</v>
      </c>
      <c r="AI115">
        <f t="shared" si="11"/>
        <v>1.4433333333333334</v>
      </c>
      <c r="AJ115">
        <f t="shared" si="12"/>
        <v>7.666666666666667</v>
      </c>
      <c r="AK115">
        <f t="shared" si="13"/>
        <v>2.2200000000000002</v>
      </c>
      <c r="AR115" s="26" t="s">
        <v>188</v>
      </c>
      <c r="AS115" s="26" t="s">
        <v>26</v>
      </c>
      <c r="AT115" s="26" t="s">
        <v>182</v>
      </c>
      <c r="AU115" s="26">
        <v>4</v>
      </c>
      <c r="AV115">
        <f t="shared" si="14"/>
        <v>7.09</v>
      </c>
      <c r="AW115">
        <f t="shared" si="15"/>
        <v>7.9266666666666667</v>
      </c>
      <c r="AX115">
        <f t="shared" si="16"/>
        <v>8.2933333333333348</v>
      </c>
      <c r="AY115">
        <f t="shared" si="17"/>
        <v>11.886666666666665</v>
      </c>
      <c r="AZ115">
        <f t="shared" si="18"/>
        <v>6.7033333333333331</v>
      </c>
      <c r="BA115">
        <f t="shared" si="19"/>
        <v>6.8533333333333344</v>
      </c>
    </row>
    <row r="116" spans="12:53" x14ac:dyDescent="0.25">
      <c r="L116" s="26" t="s">
        <v>189</v>
      </c>
      <c r="M116" s="26" t="s">
        <v>25</v>
      </c>
      <c r="N116" s="26" t="s">
        <v>182</v>
      </c>
      <c r="O116" s="26">
        <v>4</v>
      </c>
      <c r="P116">
        <f t="shared" si="2"/>
        <v>2.98</v>
      </c>
      <c r="Q116">
        <f t="shared" si="3"/>
        <v>20.886666666666667</v>
      </c>
      <c r="R116">
        <f t="shared" si="4"/>
        <v>6.5933333333333337</v>
      </c>
      <c r="S116">
        <f t="shared" si="5"/>
        <v>5.4066666666666663</v>
      </c>
      <c r="T116">
        <f t="shared" si="6"/>
        <v>2.2600000000000002</v>
      </c>
      <c r="U116">
        <f t="shared" si="7"/>
        <v>0</v>
      </c>
      <c r="AB116" s="26" t="s">
        <v>189</v>
      </c>
      <c r="AC116" s="26" t="s">
        <v>25</v>
      </c>
      <c r="AD116" s="26" t="s">
        <v>182</v>
      </c>
      <c r="AE116" s="26">
        <v>4</v>
      </c>
      <c r="AF116">
        <f t="shared" si="8"/>
        <v>0</v>
      </c>
      <c r="AG116">
        <f t="shared" si="9"/>
        <v>20.59</v>
      </c>
      <c r="AH116">
        <f t="shared" si="10"/>
        <v>7.37</v>
      </c>
      <c r="AI116">
        <f t="shared" si="11"/>
        <v>1.5199999999999998</v>
      </c>
      <c r="AJ116">
        <f t="shared" si="12"/>
        <v>1.1100000000000001</v>
      </c>
      <c r="AK116">
        <f t="shared" si="13"/>
        <v>8.6300000000000008</v>
      </c>
      <c r="AR116" s="26" t="s">
        <v>189</v>
      </c>
      <c r="AS116" s="26" t="s">
        <v>25</v>
      </c>
      <c r="AT116" s="26" t="s">
        <v>182</v>
      </c>
      <c r="AU116" s="26">
        <v>4</v>
      </c>
      <c r="AV116">
        <f t="shared" si="14"/>
        <v>3.06</v>
      </c>
      <c r="AW116">
        <f t="shared" si="15"/>
        <v>36.186666666666667</v>
      </c>
      <c r="AX116">
        <f t="shared" si="16"/>
        <v>15.63</v>
      </c>
      <c r="AY116">
        <f t="shared" si="17"/>
        <v>19.48</v>
      </c>
      <c r="AZ116">
        <f t="shared" si="18"/>
        <v>9.5166666666666675</v>
      </c>
      <c r="BA116">
        <f t="shared" si="19"/>
        <v>18.703333333333333</v>
      </c>
    </row>
    <row r="117" spans="12:53" x14ac:dyDescent="0.25">
      <c r="L117" s="28" t="s">
        <v>190</v>
      </c>
      <c r="M117" s="28" t="s">
        <v>26</v>
      </c>
      <c r="N117" s="28" t="s">
        <v>191</v>
      </c>
      <c r="O117" s="28">
        <v>1</v>
      </c>
      <c r="P117">
        <f t="shared" si="2"/>
        <v>64.650000000000006</v>
      </c>
      <c r="Q117">
        <f t="shared" si="3"/>
        <v>91.926666666666662</v>
      </c>
      <c r="R117">
        <f t="shared" si="4"/>
        <v>100</v>
      </c>
      <c r="S117">
        <f t="shared" si="5"/>
        <v>98.556666666666672</v>
      </c>
      <c r="T117">
        <f t="shared" si="6"/>
        <v>5.5166666666666666</v>
      </c>
      <c r="U117">
        <f t="shared" si="7"/>
        <v>14.853333333333333</v>
      </c>
      <c r="AB117" s="28" t="s">
        <v>190</v>
      </c>
      <c r="AC117" s="28" t="s">
        <v>26</v>
      </c>
      <c r="AD117" s="28" t="s">
        <v>191</v>
      </c>
      <c r="AE117" s="28">
        <v>1</v>
      </c>
      <c r="AF117">
        <f t="shared" si="8"/>
        <v>0</v>
      </c>
      <c r="AG117">
        <f t="shared" si="9"/>
        <v>19.186666666666667</v>
      </c>
      <c r="AH117">
        <f t="shared" si="10"/>
        <v>24.443333333333332</v>
      </c>
      <c r="AI117">
        <f t="shared" si="11"/>
        <v>12.333333333333334</v>
      </c>
      <c r="AJ117">
        <f t="shared" si="12"/>
        <v>5.8533333333333344</v>
      </c>
      <c r="AK117">
        <f t="shared" si="13"/>
        <v>12.553333333333333</v>
      </c>
      <c r="AR117" s="28" t="s">
        <v>190</v>
      </c>
      <c r="AS117" s="28" t="s">
        <v>26</v>
      </c>
      <c r="AT117" s="28" t="s">
        <v>191</v>
      </c>
      <c r="AU117" s="28">
        <v>1</v>
      </c>
      <c r="AV117">
        <f t="shared" si="14"/>
        <v>2.2799999999999998</v>
      </c>
      <c r="AW117">
        <f t="shared" si="15"/>
        <v>42.556666666666665</v>
      </c>
      <c r="AX117">
        <f t="shared" si="16"/>
        <v>19.146666666666665</v>
      </c>
      <c r="AY117">
        <f t="shared" si="17"/>
        <v>12.89</v>
      </c>
      <c r="AZ117">
        <f t="shared" si="18"/>
        <v>8.7799999999999994</v>
      </c>
      <c r="BA117">
        <f t="shared" si="19"/>
        <v>26.146666666666665</v>
      </c>
    </row>
    <row r="118" spans="12:53" x14ac:dyDescent="0.25">
      <c r="L118" s="28" t="s">
        <v>192</v>
      </c>
      <c r="M118" s="28" t="s">
        <v>25</v>
      </c>
      <c r="N118" s="28" t="s">
        <v>191</v>
      </c>
      <c r="O118" s="28">
        <v>1</v>
      </c>
      <c r="P118">
        <f t="shared" si="2"/>
        <v>27.17</v>
      </c>
      <c r="Q118">
        <f t="shared" si="3"/>
        <v>91.963333333333324</v>
      </c>
      <c r="R118">
        <f t="shared" si="4"/>
        <v>60.443333333333328</v>
      </c>
      <c r="S118">
        <f t="shared" si="5"/>
        <v>75.11</v>
      </c>
      <c r="T118">
        <f t="shared" si="6"/>
        <v>50.666666666666664</v>
      </c>
      <c r="U118">
        <f t="shared" si="7"/>
        <v>38.886666666666663</v>
      </c>
      <c r="AB118" s="28" t="s">
        <v>192</v>
      </c>
      <c r="AC118" s="28" t="s">
        <v>25</v>
      </c>
      <c r="AD118" s="28" t="s">
        <v>191</v>
      </c>
      <c r="AE118" s="28">
        <v>1</v>
      </c>
      <c r="AF118">
        <f t="shared" si="8"/>
        <v>0</v>
      </c>
      <c r="AG118">
        <f t="shared" si="9"/>
        <v>6.4799999999999995</v>
      </c>
      <c r="AH118">
        <f t="shared" si="10"/>
        <v>1.37</v>
      </c>
      <c r="AI118">
        <f t="shared" si="11"/>
        <v>2.41</v>
      </c>
      <c r="AJ118">
        <f t="shared" si="12"/>
        <v>6.7766666666666664</v>
      </c>
      <c r="AK118">
        <f t="shared" si="13"/>
        <v>9.41</v>
      </c>
      <c r="AR118" s="28" t="s">
        <v>192</v>
      </c>
      <c r="AS118" s="28" t="s">
        <v>25</v>
      </c>
      <c r="AT118" s="28" t="s">
        <v>191</v>
      </c>
      <c r="AU118" s="28">
        <v>1</v>
      </c>
      <c r="AV118">
        <f t="shared" si="14"/>
        <v>1.39</v>
      </c>
      <c r="AW118">
        <f t="shared" si="15"/>
        <v>62.183333333333337</v>
      </c>
      <c r="AX118">
        <f t="shared" si="16"/>
        <v>20.003333333333334</v>
      </c>
      <c r="AY118">
        <f t="shared" si="17"/>
        <v>24.556666666666668</v>
      </c>
      <c r="AZ118">
        <f t="shared" si="18"/>
        <v>21.923333333333332</v>
      </c>
      <c r="BA118">
        <f t="shared" si="19"/>
        <v>4.2600000000000007</v>
      </c>
    </row>
    <row r="119" spans="12:53" x14ac:dyDescent="0.25">
      <c r="L119" s="28" t="s">
        <v>193</v>
      </c>
      <c r="M119" s="28" t="s">
        <v>26</v>
      </c>
      <c r="N119" s="28" t="s">
        <v>191</v>
      </c>
      <c r="O119" s="28">
        <v>1</v>
      </c>
      <c r="P119">
        <f t="shared" si="2"/>
        <v>65.83</v>
      </c>
      <c r="Q119">
        <f t="shared" si="3"/>
        <v>99.703333333333333</v>
      </c>
      <c r="R119">
        <f t="shared" si="4"/>
        <v>100</v>
      </c>
      <c r="S119">
        <f t="shared" si="5"/>
        <v>71.556666666666672</v>
      </c>
      <c r="T119">
        <f t="shared" si="6"/>
        <v>39.33</v>
      </c>
      <c r="U119">
        <f t="shared" si="7"/>
        <v>51.74</v>
      </c>
      <c r="AB119" s="28" t="s">
        <v>193</v>
      </c>
      <c r="AC119" s="28" t="s">
        <v>26</v>
      </c>
      <c r="AD119" s="28" t="s">
        <v>191</v>
      </c>
      <c r="AE119" s="28">
        <v>1</v>
      </c>
      <c r="AF119">
        <f t="shared" si="8"/>
        <v>36.15</v>
      </c>
      <c r="AG119">
        <f t="shared" si="9"/>
        <v>79.11</v>
      </c>
      <c r="AH119">
        <f t="shared" si="10"/>
        <v>28.553333333333331</v>
      </c>
      <c r="AI119">
        <f t="shared" si="11"/>
        <v>22.33666666666667</v>
      </c>
      <c r="AJ119">
        <f t="shared" si="12"/>
        <v>2.2566666666666664</v>
      </c>
      <c r="AK119">
        <f t="shared" si="13"/>
        <v>21.963333333333335</v>
      </c>
      <c r="AR119" s="28" t="s">
        <v>193</v>
      </c>
      <c r="AS119" s="28" t="s">
        <v>26</v>
      </c>
      <c r="AT119" s="28" t="s">
        <v>191</v>
      </c>
      <c r="AU119" s="28">
        <v>1</v>
      </c>
      <c r="AV119">
        <f t="shared" si="14"/>
        <v>6.93</v>
      </c>
      <c r="AW119">
        <f t="shared" si="15"/>
        <v>38.589999999999996</v>
      </c>
      <c r="AX119">
        <f t="shared" si="16"/>
        <v>17.52</v>
      </c>
      <c r="AY119">
        <f t="shared" si="17"/>
        <v>5.52</v>
      </c>
      <c r="AZ119">
        <f t="shared" si="18"/>
        <v>6.2566666666666677</v>
      </c>
      <c r="BA119">
        <f t="shared" si="19"/>
        <v>5.9266666666666667</v>
      </c>
    </row>
    <row r="120" spans="12:53" x14ac:dyDescent="0.25">
      <c r="L120" s="28" t="s">
        <v>194</v>
      </c>
      <c r="M120" s="28" t="s">
        <v>25</v>
      </c>
      <c r="N120" s="28" t="s">
        <v>191</v>
      </c>
      <c r="O120" s="28">
        <v>1</v>
      </c>
      <c r="P120">
        <f t="shared" si="2"/>
        <v>55.46</v>
      </c>
      <c r="Q120">
        <f t="shared" si="3"/>
        <v>42.556666666666665</v>
      </c>
      <c r="R120">
        <f t="shared" si="4"/>
        <v>71.223333333333343</v>
      </c>
      <c r="S120">
        <f t="shared" si="5"/>
        <v>24.443333333333332</v>
      </c>
      <c r="T120">
        <f t="shared" si="6"/>
        <v>72.183333333333337</v>
      </c>
      <c r="U120">
        <f t="shared" si="7"/>
        <v>82.89</v>
      </c>
      <c r="AB120" s="28" t="s">
        <v>194</v>
      </c>
      <c r="AC120" s="28" t="s">
        <v>25</v>
      </c>
      <c r="AD120" s="28" t="s">
        <v>191</v>
      </c>
      <c r="AE120" s="28">
        <v>1</v>
      </c>
      <c r="AF120">
        <f t="shared" si="8"/>
        <v>1.8</v>
      </c>
      <c r="AG120">
        <f t="shared" si="9"/>
        <v>37.74</v>
      </c>
      <c r="AH120">
        <f t="shared" si="10"/>
        <v>14.406666666666666</v>
      </c>
      <c r="AI120">
        <f t="shared" si="11"/>
        <v>8.0733333333333324</v>
      </c>
      <c r="AJ120">
        <f t="shared" si="12"/>
        <v>62.556666666666672</v>
      </c>
      <c r="AK120">
        <f t="shared" si="13"/>
        <v>15.406666666666666</v>
      </c>
      <c r="AR120" s="28" t="s">
        <v>194</v>
      </c>
      <c r="AS120" s="28" t="s">
        <v>25</v>
      </c>
      <c r="AT120" s="28" t="s">
        <v>191</v>
      </c>
      <c r="AU120" s="28">
        <v>1</v>
      </c>
      <c r="AV120">
        <f t="shared" si="14"/>
        <v>13.8</v>
      </c>
      <c r="AW120">
        <f t="shared" si="15"/>
        <v>33.626666666666665</v>
      </c>
      <c r="AX120">
        <f t="shared" si="16"/>
        <v>47.256666666666661</v>
      </c>
      <c r="AY120">
        <f t="shared" si="17"/>
        <v>49.223333333333336</v>
      </c>
      <c r="AZ120">
        <f t="shared" si="18"/>
        <v>3.22</v>
      </c>
      <c r="BA120">
        <f t="shared" si="19"/>
        <v>31.853333333333335</v>
      </c>
    </row>
    <row r="121" spans="12:53" x14ac:dyDescent="0.25">
      <c r="L121" s="28" t="s">
        <v>195</v>
      </c>
      <c r="M121" s="28" t="s">
        <v>26</v>
      </c>
      <c r="N121" s="28" t="s">
        <v>191</v>
      </c>
      <c r="O121" s="28">
        <v>2</v>
      </c>
      <c r="P121">
        <f t="shared" si="2"/>
        <v>19.09</v>
      </c>
      <c r="Q121">
        <f t="shared" si="3"/>
        <v>63.109999999999992</v>
      </c>
      <c r="R121">
        <f t="shared" si="4"/>
        <v>78.37</v>
      </c>
      <c r="S121">
        <f t="shared" si="5"/>
        <v>53.443333333333328</v>
      </c>
      <c r="T121">
        <f t="shared" si="6"/>
        <v>45.74</v>
      </c>
      <c r="U121">
        <f t="shared" si="7"/>
        <v>69.113333333333344</v>
      </c>
      <c r="AB121" s="28" t="s">
        <v>195</v>
      </c>
      <c r="AC121" s="28" t="s">
        <v>26</v>
      </c>
      <c r="AD121" s="28" t="s">
        <v>191</v>
      </c>
      <c r="AE121" s="28">
        <v>2</v>
      </c>
      <c r="AF121">
        <f t="shared" si="8"/>
        <v>0.69</v>
      </c>
      <c r="AG121">
        <f t="shared" si="9"/>
        <v>14.073333333333332</v>
      </c>
      <c r="AH121">
        <f t="shared" si="10"/>
        <v>0</v>
      </c>
      <c r="AI121">
        <f t="shared" si="11"/>
        <v>5.0366666666666662</v>
      </c>
      <c r="AJ121">
        <f t="shared" si="12"/>
        <v>4.1466666666666665</v>
      </c>
      <c r="AK121">
        <f t="shared" si="13"/>
        <v>3</v>
      </c>
      <c r="AR121" s="28" t="s">
        <v>195</v>
      </c>
      <c r="AS121" s="28" t="s">
        <v>26</v>
      </c>
      <c r="AT121" s="28" t="s">
        <v>191</v>
      </c>
      <c r="AU121" s="28">
        <v>2</v>
      </c>
      <c r="AV121">
        <f t="shared" si="14"/>
        <v>0.63</v>
      </c>
      <c r="AW121">
        <f t="shared" si="15"/>
        <v>33.666666666666664</v>
      </c>
      <c r="AX121">
        <f t="shared" si="16"/>
        <v>14.776666666666666</v>
      </c>
      <c r="AY121">
        <f t="shared" si="17"/>
        <v>10.556666666666667</v>
      </c>
      <c r="AZ121">
        <f t="shared" si="18"/>
        <v>24.516666666666666</v>
      </c>
      <c r="BA121">
        <f t="shared" si="19"/>
        <v>3.48</v>
      </c>
    </row>
    <row r="122" spans="12:53" x14ac:dyDescent="0.25">
      <c r="L122" s="28" t="s">
        <v>196</v>
      </c>
      <c r="M122" s="28" t="s">
        <v>25</v>
      </c>
      <c r="N122" s="28" t="s">
        <v>191</v>
      </c>
      <c r="O122" s="28">
        <v>2</v>
      </c>
      <c r="P122">
        <f t="shared" si="2"/>
        <v>75.2</v>
      </c>
      <c r="Q122">
        <f t="shared" si="3"/>
        <v>97.296666666666667</v>
      </c>
      <c r="R122">
        <f t="shared" si="4"/>
        <v>91.483333333333348</v>
      </c>
      <c r="S122">
        <f t="shared" si="5"/>
        <v>83.036666666666676</v>
      </c>
      <c r="T122">
        <f t="shared" si="6"/>
        <v>61.589999999999996</v>
      </c>
      <c r="U122">
        <f t="shared" si="7"/>
        <v>96.483333333333348</v>
      </c>
      <c r="AB122" s="28" t="s">
        <v>196</v>
      </c>
      <c r="AC122" s="28" t="s">
        <v>25</v>
      </c>
      <c r="AD122" s="28" t="s">
        <v>191</v>
      </c>
      <c r="AE122" s="28">
        <v>2</v>
      </c>
      <c r="AF122">
        <f t="shared" si="8"/>
        <v>32.57</v>
      </c>
      <c r="AG122">
        <f t="shared" si="9"/>
        <v>47.48</v>
      </c>
      <c r="AH122">
        <f t="shared" si="10"/>
        <v>28.26</v>
      </c>
      <c r="AI122">
        <f t="shared" si="11"/>
        <v>27.74</v>
      </c>
      <c r="AJ122">
        <f t="shared" si="12"/>
        <v>1.4433333333333334</v>
      </c>
      <c r="AK122">
        <f t="shared" si="13"/>
        <v>46.52</v>
      </c>
      <c r="AR122" s="28" t="s">
        <v>196</v>
      </c>
      <c r="AS122" s="28" t="s">
        <v>25</v>
      </c>
      <c r="AT122" s="28" t="s">
        <v>191</v>
      </c>
      <c r="AU122" s="28">
        <v>2</v>
      </c>
      <c r="AV122">
        <f t="shared" si="14"/>
        <v>37.72</v>
      </c>
      <c r="AW122">
        <f t="shared" si="15"/>
        <v>75.406666666666666</v>
      </c>
      <c r="AX122">
        <f t="shared" si="16"/>
        <v>68.963333333333324</v>
      </c>
      <c r="AY122">
        <f t="shared" si="17"/>
        <v>33.813333333333333</v>
      </c>
      <c r="AZ122">
        <f t="shared" si="18"/>
        <v>11.703333333333333</v>
      </c>
      <c r="BA122">
        <f t="shared" si="19"/>
        <v>34.333333333333336</v>
      </c>
    </row>
    <row r="123" spans="12:53" x14ac:dyDescent="0.25">
      <c r="L123" s="28" t="s">
        <v>197</v>
      </c>
      <c r="M123" s="28" t="s">
        <v>26</v>
      </c>
      <c r="N123" s="28" t="s">
        <v>191</v>
      </c>
      <c r="O123" s="28">
        <v>2</v>
      </c>
      <c r="P123">
        <f t="shared" si="2"/>
        <v>65.739999999999995</v>
      </c>
      <c r="Q123">
        <f t="shared" si="3"/>
        <v>49.183333333333337</v>
      </c>
      <c r="R123">
        <f t="shared" si="4"/>
        <v>66.11333333333333</v>
      </c>
      <c r="S123">
        <f t="shared" si="5"/>
        <v>67.596666666666678</v>
      </c>
      <c r="T123">
        <f t="shared" si="6"/>
        <v>76.739999999999995</v>
      </c>
      <c r="U123">
        <f t="shared" si="7"/>
        <v>79.78</v>
      </c>
      <c r="AB123" s="28" t="s">
        <v>197</v>
      </c>
      <c r="AC123" s="28" t="s">
        <v>26</v>
      </c>
      <c r="AD123" s="28" t="s">
        <v>191</v>
      </c>
      <c r="AE123" s="28">
        <v>2</v>
      </c>
      <c r="AF123">
        <f t="shared" si="8"/>
        <v>26.52</v>
      </c>
      <c r="AG123">
        <f t="shared" si="9"/>
        <v>44.926666666666669</v>
      </c>
      <c r="AH123">
        <f t="shared" si="10"/>
        <v>48.00333333333333</v>
      </c>
      <c r="AI123">
        <f t="shared" si="11"/>
        <v>17.256666666666664</v>
      </c>
      <c r="AJ123">
        <f t="shared" si="12"/>
        <v>27.926666666666666</v>
      </c>
      <c r="AK123">
        <f t="shared" si="13"/>
        <v>14.333333333333334</v>
      </c>
      <c r="AR123" s="28" t="s">
        <v>197</v>
      </c>
      <c r="AS123" s="28" t="s">
        <v>26</v>
      </c>
      <c r="AT123" s="28" t="s">
        <v>191</v>
      </c>
      <c r="AU123" s="28">
        <v>2</v>
      </c>
      <c r="AV123">
        <f t="shared" si="14"/>
        <v>24.83</v>
      </c>
      <c r="AW123">
        <f t="shared" si="15"/>
        <v>47.446666666666665</v>
      </c>
      <c r="AX123">
        <f t="shared" si="16"/>
        <v>24.48</v>
      </c>
      <c r="AY123">
        <f t="shared" si="17"/>
        <v>18.850000000000001</v>
      </c>
      <c r="AZ123">
        <f t="shared" si="18"/>
        <v>37.78</v>
      </c>
      <c r="BA123">
        <f t="shared" si="19"/>
        <v>12.036666666666667</v>
      </c>
    </row>
    <row r="124" spans="12:53" x14ac:dyDescent="0.25">
      <c r="L124" s="28" t="s">
        <v>198</v>
      </c>
      <c r="M124" s="28" t="s">
        <v>25</v>
      </c>
      <c r="N124" s="28" t="s">
        <v>191</v>
      </c>
      <c r="O124" s="28">
        <v>2</v>
      </c>
      <c r="P124">
        <f t="shared" si="2"/>
        <v>63.74</v>
      </c>
      <c r="Q124">
        <f t="shared" si="3"/>
        <v>92.853333333333339</v>
      </c>
      <c r="R124">
        <f t="shared" si="4"/>
        <v>62.593333333333334</v>
      </c>
      <c r="S124">
        <f t="shared" si="5"/>
        <v>31</v>
      </c>
      <c r="T124">
        <f t="shared" si="6"/>
        <v>71.593333333333334</v>
      </c>
      <c r="U124">
        <f t="shared" si="7"/>
        <v>57.666666666666664</v>
      </c>
      <c r="AB124" s="28" t="s">
        <v>198</v>
      </c>
      <c r="AC124" s="28" t="s">
        <v>25</v>
      </c>
      <c r="AD124" s="28" t="s">
        <v>191</v>
      </c>
      <c r="AE124" s="28">
        <v>2</v>
      </c>
      <c r="AF124">
        <f t="shared" si="8"/>
        <v>14.78</v>
      </c>
      <c r="AG124">
        <f t="shared" si="9"/>
        <v>46.516666666666673</v>
      </c>
      <c r="AH124">
        <f t="shared" si="10"/>
        <v>14.443333333333333</v>
      </c>
      <c r="AI124">
        <f t="shared" si="11"/>
        <v>10.853333333333333</v>
      </c>
      <c r="AJ124">
        <f t="shared" si="12"/>
        <v>18.329999999999998</v>
      </c>
      <c r="AK124">
        <f t="shared" si="13"/>
        <v>1.5933333333333335</v>
      </c>
      <c r="AR124" s="28" t="s">
        <v>198</v>
      </c>
      <c r="AS124" s="28" t="s">
        <v>25</v>
      </c>
      <c r="AT124" s="28" t="s">
        <v>191</v>
      </c>
      <c r="AU124" s="28">
        <v>2</v>
      </c>
      <c r="AV124">
        <f t="shared" si="14"/>
        <v>8.65</v>
      </c>
      <c r="AW124">
        <f t="shared" si="15"/>
        <v>37.293333333333329</v>
      </c>
      <c r="AX124">
        <f t="shared" si="16"/>
        <v>30.483333333333334</v>
      </c>
      <c r="AY124">
        <f t="shared" si="17"/>
        <v>10.076666666666666</v>
      </c>
      <c r="AZ124">
        <f t="shared" si="18"/>
        <v>22.74</v>
      </c>
      <c r="BA124">
        <f t="shared" si="19"/>
        <v>8.26</v>
      </c>
    </row>
    <row r="125" spans="12:53" x14ac:dyDescent="0.25">
      <c r="L125" s="30" t="s">
        <v>199</v>
      </c>
      <c r="M125" s="30" t="s">
        <v>26</v>
      </c>
      <c r="N125" s="30" t="s">
        <v>200</v>
      </c>
      <c r="O125" s="30">
        <v>1</v>
      </c>
      <c r="P125">
        <f t="shared" si="2"/>
        <v>69.040000000000006</v>
      </c>
      <c r="Q125">
        <f t="shared" si="3"/>
        <v>93.073333333333338</v>
      </c>
      <c r="R125">
        <f t="shared" si="4"/>
        <v>100</v>
      </c>
      <c r="S125">
        <f t="shared" si="5"/>
        <v>99.89</v>
      </c>
      <c r="T125">
        <f t="shared" si="6"/>
        <v>50.926666666666669</v>
      </c>
      <c r="U125">
        <f t="shared" si="7"/>
        <v>98.52</v>
      </c>
      <c r="AB125" s="30" t="s">
        <v>199</v>
      </c>
      <c r="AC125" s="30" t="s">
        <v>26</v>
      </c>
      <c r="AD125" s="30" t="s">
        <v>200</v>
      </c>
      <c r="AE125" s="30">
        <v>1</v>
      </c>
      <c r="AF125">
        <f t="shared" si="8"/>
        <v>18.739999999999998</v>
      </c>
      <c r="AG125">
        <f t="shared" si="9"/>
        <v>77.223333333333343</v>
      </c>
      <c r="AH125">
        <f t="shared" si="10"/>
        <v>66.260000000000005</v>
      </c>
      <c r="AI125">
        <f t="shared" si="11"/>
        <v>43.483333333333327</v>
      </c>
      <c r="AJ125">
        <f t="shared" si="12"/>
        <v>1.7033333333333334</v>
      </c>
      <c r="AK125">
        <f t="shared" si="13"/>
        <v>19.963333333333335</v>
      </c>
      <c r="AR125" s="30" t="s">
        <v>199</v>
      </c>
      <c r="AS125" s="30" t="s">
        <v>26</v>
      </c>
      <c r="AT125" s="30" t="s">
        <v>200</v>
      </c>
      <c r="AU125" s="30">
        <v>1</v>
      </c>
      <c r="AV125">
        <f t="shared" si="14"/>
        <v>8.06</v>
      </c>
      <c r="AW125">
        <f t="shared" si="15"/>
        <v>66.666666666666671</v>
      </c>
      <c r="AX125">
        <f t="shared" si="16"/>
        <v>29.186666666666667</v>
      </c>
      <c r="AY125">
        <f t="shared" si="17"/>
        <v>13.293333333333331</v>
      </c>
      <c r="AZ125">
        <f t="shared" si="18"/>
        <v>4.37</v>
      </c>
      <c r="BA125">
        <f t="shared" si="19"/>
        <v>5.669999999999999</v>
      </c>
    </row>
    <row r="126" spans="12:53" x14ac:dyDescent="0.25">
      <c r="L126" s="30" t="s">
        <v>201</v>
      </c>
      <c r="M126" s="30" t="s">
        <v>25</v>
      </c>
      <c r="N126" s="30" t="s">
        <v>200</v>
      </c>
      <c r="O126" s="30">
        <v>1</v>
      </c>
      <c r="P126">
        <f t="shared" si="2"/>
        <v>49.89</v>
      </c>
      <c r="Q126">
        <f t="shared" si="3"/>
        <v>70.516666666666666</v>
      </c>
      <c r="R126">
        <f t="shared" si="4"/>
        <v>79.553333333333327</v>
      </c>
      <c r="S126">
        <f t="shared" si="5"/>
        <v>53.223333333333336</v>
      </c>
      <c r="T126">
        <f t="shared" si="6"/>
        <v>99.296666666666667</v>
      </c>
      <c r="U126">
        <f t="shared" si="7"/>
        <v>70.553333333333327</v>
      </c>
      <c r="AB126" s="30" t="s">
        <v>201</v>
      </c>
      <c r="AC126" s="30" t="s">
        <v>25</v>
      </c>
      <c r="AD126" s="30" t="s">
        <v>200</v>
      </c>
      <c r="AE126" s="30">
        <v>1</v>
      </c>
      <c r="AF126">
        <f t="shared" si="8"/>
        <v>2.37</v>
      </c>
      <c r="AG126">
        <f t="shared" si="9"/>
        <v>55.146666666666668</v>
      </c>
      <c r="AH126">
        <f t="shared" si="10"/>
        <v>8.6666666666666661</v>
      </c>
      <c r="AI126">
        <f t="shared" si="11"/>
        <v>13.776666666666666</v>
      </c>
      <c r="AJ126">
        <f t="shared" si="12"/>
        <v>12.593333333333334</v>
      </c>
      <c r="AK126">
        <f t="shared" si="13"/>
        <v>28.666666666666668</v>
      </c>
      <c r="AR126" s="30" t="s">
        <v>201</v>
      </c>
      <c r="AS126" s="30" t="s">
        <v>25</v>
      </c>
      <c r="AT126" s="30" t="s">
        <v>200</v>
      </c>
      <c r="AU126" s="30">
        <v>1</v>
      </c>
      <c r="AV126">
        <f t="shared" si="14"/>
        <v>14.2</v>
      </c>
      <c r="AW126">
        <f t="shared" si="15"/>
        <v>60.963333333333331</v>
      </c>
      <c r="AX126">
        <f t="shared" si="16"/>
        <v>42.443333333333335</v>
      </c>
      <c r="AY126">
        <f t="shared" si="17"/>
        <v>34</v>
      </c>
      <c r="AZ126">
        <f t="shared" si="18"/>
        <v>11.776666666666666</v>
      </c>
      <c r="BA126">
        <f t="shared" si="19"/>
        <v>29.406666666666666</v>
      </c>
    </row>
    <row r="127" spans="12:53" x14ac:dyDescent="0.25">
      <c r="L127" s="30" t="s">
        <v>202</v>
      </c>
      <c r="M127" s="30" t="s">
        <v>26</v>
      </c>
      <c r="N127" s="30" t="s">
        <v>200</v>
      </c>
      <c r="O127" s="30">
        <v>1</v>
      </c>
      <c r="P127">
        <f t="shared" si="2"/>
        <v>54.02</v>
      </c>
      <c r="Q127">
        <f t="shared" si="3"/>
        <v>84.99666666666667</v>
      </c>
      <c r="R127">
        <f t="shared" si="4"/>
        <v>80.260000000000005</v>
      </c>
      <c r="S127">
        <f t="shared" si="5"/>
        <v>60.926666666666669</v>
      </c>
      <c r="T127">
        <f t="shared" si="6"/>
        <v>45.776666666666664</v>
      </c>
      <c r="U127">
        <f t="shared" si="7"/>
        <v>98.296666666666667</v>
      </c>
      <c r="AB127" s="30" t="s">
        <v>202</v>
      </c>
      <c r="AC127" s="30" t="s">
        <v>26</v>
      </c>
      <c r="AD127" s="30" t="s">
        <v>200</v>
      </c>
      <c r="AE127" s="30">
        <v>1</v>
      </c>
      <c r="AF127">
        <f t="shared" si="8"/>
        <v>16.309999999999999</v>
      </c>
      <c r="AG127">
        <f t="shared" si="9"/>
        <v>75.626666666666665</v>
      </c>
      <c r="AH127">
        <f t="shared" si="10"/>
        <v>11.479999999999999</v>
      </c>
      <c r="AI127">
        <f t="shared" si="11"/>
        <v>18.150000000000002</v>
      </c>
      <c r="AJ127">
        <f t="shared" si="12"/>
        <v>10.926666666666668</v>
      </c>
      <c r="AK127">
        <f t="shared" si="13"/>
        <v>7.37</v>
      </c>
      <c r="AR127" s="30" t="s">
        <v>202</v>
      </c>
      <c r="AS127" s="30" t="s">
        <v>26</v>
      </c>
      <c r="AT127" s="30" t="s">
        <v>200</v>
      </c>
      <c r="AU127" s="30">
        <v>1</v>
      </c>
      <c r="AV127">
        <f t="shared" si="14"/>
        <v>8.3000000000000007</v>
      </c>
      <c r="AW127">
        <f t="shared" si="15"/>
        <v>42.556666666666665</v>
      </c>
      <c r="AX127">
        <f t="shared" si="16"/>
        <v>3.59</v>
      </c>
      <c r="AY127">
        <f t="shared" si="17"/>
        <v>21.37</v>
      </c>
      <c r="AZ127">
        <f t="shared" si="18"/>
        <v>15</v>
      </c>
      <c r="BA127">
        <f t="shared" si="19"/>
        <v>5.5566666666666675</v>
      </c>
    </row>
    <row r="128" spans="12:53" x14ac:dyDescent="0.25">
      <c r="L128" s="30" t="s">
        <v>203</v>
      </c>
      <c r="M128" s="30" t="s">
        <v>25</v>
      </c>
      <c r="N128" s="30" t="s">
        <v>200</v>
      </c>
      <c r="O128" s="30">
        <v>1</v>
      </c>
      <c r="P128">
        <f t="shared" si="2"/>
        <v>39.46</v>
      </c>
      <c r="Q128">
        <f t="shared" si="3"/>
        <v>42.26</v>
      </c>
      <c r="R128">
        <f t="shared" si="4"/>
        <v>13.959999999999999</v>
      </c>
      <c r="S128">
        <f t="shared" si="5"/>
        <v>20.036666666666665</v>
      </c>
      <c r="T128">
        <f t="shared" si="6"/>
        <v>100</v>
      </c>
      <c r="U128">
        <f t="shared" si="7"/>
        <v>67.48</v>
      </c>
      <c r="AB128" s="30" t="s">
        <v>203</v>
      </c>
      <c r="AC128" s="30" t="s">
        <v>25</v>
      </c>
      <c r="AD128" s="30" t="s">
        <v>200</v>
      </c>
      <c r="AE128" s="30">
        <v>1</v>
      </c>
      <c r="AF128">
        <f t="shared" si="8"/>
        <v>12.11</v>
      </c>
      <c r="AG128">
        <f t="shared" si="9"/>
        <v>73.59333333333332</v>
      </c>
      <c r="AH128">
        <f t="shared" si="10"/>
        <v>32.703333333333333</v>
      </c>
      <c r="AI128">
        <f t="shared" si="11"/>
        <v>7.1099999999999994</v>
      </c>
      <c r="AJ128">
        <f t="shared" si="12"/>
        <v>14.853333333333333</v>
      </c>
      <c r="AK128">
        <f t="shared" si="13"/>
        <v>3.7766666666666668</v>
      </c>
      <c r="AR128" s="30" t="s">
        <v>203</v>
      </c>
      <c r="AS128" s="30" t="s">
        <v>25</v>
      </c>
      <c r="AT128" s="30" t="s">
        <v>200</v>
      </c>
      <c r="AU128" s="30">
        <v>1</v>
      </c>
      <c r="AV128">
        <f t="shared" si="14"/>
        <v>18.170000000000002</v>
      </c>
      <c r="AW128">
        <f t="shared" si="15"/>
        <v>62.743333333333339</v>
      </c>
      <c r="AX128">
        <f t="shared" si="16"/>
        <v>50.22</v>
      </c>
      <c r="AY128">
        <f t="shared" si="17"/>
        <v>12.963333333333333</v>
      </c>
      <c r="AZ128">
        <f t="shared" si="18"/>
        <v>8.2966666666666669</v>
      </c>
      <c r="BA128">
        <f t="shared" si="19"/>
        <v>20.036666666666665</v>
      </c>
    </row>
    <row r="129" spans="12:53" x14ac:dyDescent="0.25">
      <c r="L129" s="30" t="s">
        <v>204</v>
      </c>
      <c r="M129" s="30" t="s">
        <v>26</v>
      </c>
      <c r="N129" s="30" t="s">
        <v>200</v>
      </c>
      <c r="O129" s="30">
        <v>2</v>
      </c>
      <c r="P129">
        <f t="shared" si="2"/>
        <v>34.869999999999997</v>
      </c>
      <c r="Q129">
        <f t="shared" si="3"/>
        <v>61.109999999999992</v>
      </c>
      <c r="R129">
        <f t="shared" si="4"/>
        <v>68.11</v>
      </c>
      <c r="S129">
        <f t="shared" si="5"/>
        <v>67.036666666666662</v>
      </c>
      <c r="T129">
        <f t="shared" si="6"/>
        <v>53.99666666666667</v>
      </c>
      <c r="U129">
        <f t="shared" si="7"/>
        <v>85.483333333333334</v>
      </c>
      <c r="AB129" s="30" t="s">
        <v>204</v>
      </c>
      <c r="AC129" s="30" t="s">
        <v>26</v>
      </c>
      <c r="AD129" s="30" t="s">
        <v>200</v>
      </c>
      <c r="AE129" s="30">
        <v>2</v>
      </c>
      <c r="AF129">
        <f t="shared" si="8"/>
        <v>8.0399999999999991</v>
      </c>
      <c r="AG129">
        <f t="shared" si="9"/>
        <v>32.22</v>
      </c>
      <c r="AH129">
        <f t="shared" si="10"/>
        <v>6.59</v>
      </c>
      <c r="AI129">
        <f t="shared" si="11"/>
        <v>21.816666666666666</v>
      </c>
      <c r="AJ129">
        <f t="shared" si="12"/>
        <v>13.963333333333333</v>
      </c>
      <c r="AK129">
        <f t="shared" si="13"/>
        <v>1.1866666666666668</v>
      </c>
      <c r="AR129" s="30" t="s">
        <v>204</v>
      </c>
      <c r="AS129" s="30" t="s">
        <v>26</v>
      </c>
      <c r="AT129" s="30" t="s">
        <v>200</v>
      </c>
      <c r="AU129" s="30">
        <v>2</v>
      </c>
      <c r="AV129">
        <f t="shared" si="14"/>
        <v>4.5</v>
      </c>
      <c r="AW129">
        <f t="shared" si="15"/>
        <v>14.293333333333331</v>
      </c>
      <c r="AX129">
        <f t="shared" si="16"/>
        <v>9.7799999999999994</v>
      </c>
      <c r="AY129">
        <f t="shared" si="17"/>
        <v>10.776666666666666</v>
      </c>
      <c r="AZ129">
        <f t="shared" si="18"/>
        <v>20.78</v>
      </c>
      <c r="BA129">
        <f t="shared" si="19"/>
        <v>6.1866666666666665</v>
      </c>
    </row>
    <row r="130" spans="12:53" x14ac:dyDescent="0.25">
      <c r="L130" s="30" t="s">
        <v>205</v>
      </c>
      <c r="M130" s="30" t="s">
        <v>25</v>
      </c>
      <c r="N130" s="30" t="s">
        <v>200</v>
      </c>
      <c r="O130" s="30">
        <v>2</v>
      </c>
      <c r="P130">
        <f t="shared" si="2"/>
        <v>72.3</v>
      </c>
      <c r="Q130">
        <f t="shared" si="3"/>
        <v>94.96</v>
      </c>
      <c r="R130">
        <f t="shared" si="4"/>
        <v>98.703333333333333</v>
      </c>
      <c r="S130">
        <f t="shared" si="5"/>
        <v>86.74</v>
      </c>
      <c r="T130">
        <f t="shared" si="6"/>
        <v>74.40666666666668</v>
      </c>
      <c r="U130">
        <f t="shared" si="7"/>
        <v>79.443333333333328</v>
      </c>
      <c r="AB130" s="30" t="s">
        <v>205</v>
      </c>
      <c r="AC130" s="30" t="s">
        <v>25</v>
      </c>
      <c r="AD130" s="30" t="s">
        <v>200</v>
      </c>
      <c r="AE130" s="30">
        <v>2</v>
      </c>
      <c r="AF130">
        <f t="shared" si="8"/>
        <v>0</v>
      </c>
      <c r="AG130">
        <f t="shared" si="9"/>
        <v>31.443333333333332</v>
      </c>
      <c r="AH130">
        <f t="shared" si="10"/>
        <v>5.1100000000000003</v>
      </c>
      <c r="AI130">
        <f t="shared" si="11"/>
        <v>17.59</v>
      </c>
      <c r="AJ130">
        <f t="shared" si="12"/>
        <v>5.0733333333333333</v>
      </c>
      <c r="AK130">
        <f t="shared" si="13"/>
        <v>6.2233333333333336</v>
      </c>
      <c r="AR130" s="30" t="s">
        <v>205</v>
      </c>
      <c r="AS130" s="30" t="s">
        <v>25</v>
      </c>
      <c r="AT130" s="30" t="s">
        <v>200</v>
      </c>
      <c r="AU130" s="30">
        <v>2</v>
      </c>
      <c r="AV130">
        <f t="shared" si="14"/>
        <v>0</v>
      </c>
      <c r="AW130">
        <f t="shared" si="15"/>
        <v>60.186666666666667</v>
      </c>
      <c r="AX130">
        <f t="shared" si="16"/>
        <v>52.113333333333337</v>
      </c>
      <c r="AY130">
        <f t="shared" si="17"/>
        <v>32.18333333333333</v>
      </c>
      <c r="AZ130">
        <f t="shared" si="18"/>
        <v>9.5566666666666666</v>
      </c>
      <c r="BA130">
        <f t="shared" si="19"/>
        <v>14.923333333333332</v>
      </c>
    </row>
    <row r="131" spans="12:53" x14ac:dyDescent="0.25">
      <c r="L131" s="30" t="s">
        <v>206</v>
      </c>
      <c r="M131" s="30" t="s">
        <v>26</v>
      </c>
      <c r="N131" s="30" t="s">
        <v>200</v>
      </c>
      <c r="O131" s="30">
        <v>2</v>
      </c>
      <c r="P131">
        <f t="shared" si="2"/>
        <v>47.8</v>
      </c>
      <c r="Q131">
        <f t="shared" si="3"/>
        <v>71.556666666666672</v>
      </c>
      <c r="R131">
        <f t="shared" si="4"/>
        <v>66.666666666666671</v>
      </c>
      <c r="S131">
        <f t="shared" si="5"/>
        <v>56.22</v>
      </c>
      <c r="T131">
        <f t="shared" si="6"/>
        <v>94.223333333333343</v>
      </c>
      <c r="U131">
        <f t="shared" si="7"/>
        <v>45.146666666666668</v>
      </c>
      <c r="AB131" s="30" t="s">
        <v>206</v>
      </c>
      <c r="AC131" s="30" t="s">
        <v>26</v>
      </c>
      <c r="AD131" s="30" t="s">
        <v>200</v>
      </c>
      <c r="AE131" s="30">
        <v>2</v>
      </c>
      <c r="AF131">
        <f t="shared" si="8"/>
        <v>8.6300000000000008</v>
      </c>
      <c r="AG131">
        <f t="shared" si="9"/>
        <v>41.78</v>
      </c>
      <c r="AH131">
        <f t="shared" si="10"/>
        <v>5.96</v>
      </c>
      <c r="AI131">
        <f t="shared" si="11"/>
        <v>0</v>
      </c>
      <c r="AJ131">
        <f t="shared" si="12"/>
        <v>11.556666666666667</v>
      </c>
      <c r="AK131">
        <f t="shared" si="13"/>
        <v>2.37</v>
      </c>
      <c r="AR131" s="30" t="s">
        <v>206</v>
      </c>
      <c r="AS131" s="30" t="s">
        <v>26</v>
      </c>
      <c r="AT131" s="30" t="s">
        <v>200</v>
      </c>
      <c r="AU131" s="30">
        <v>2</v>
      </c>
      <c r="AV131">
        <f t="shared" si="14"/>
        <v>6.93</v>
      </c>
      <c r="AW131">
        <f t="shared" si="15"/>
        <v>34.963333333333331</v>
      </c>
      <c r="AX131">
        <f t="shared" si="16"/>
        <v>38.18333333333333</v>
      </c>
      <c r="AY131">
        <f t="shared" si="17"/>
        <v>21.146666666666665</v>
      </c>
      <c r="AZ131">
        <f t="shared" si="18"/>
        <v>14.15</v>
      </c>
      <c r="BA131">
        <f t="shared" si="19"/>
        <v>7.4799999999999995</v>
      </c>
    </row>
    <row r="132" spans="12:53" x14ac:dyDescent="0.25">
      <c r="L132" s="30" t="s">
        <v>207</v>
      </c>
      <c r="M132" s="30" t="s">
        <v>25</v>
      </c>
      <c r="N132" s="30" t="s">
        <v>200</v>
      </c>
      <c r="O132" s="30">
        <v>2</v>
      </c>
      <c r="P132">
        <f t="shared" si="2"/>
        <v>68.06</v>
      </c>
      <c r="Q132">
        <f t="shared" si="3"/>
        <v>79.776666666666657</v>
      </c>
      <c r="R132">
        <f t="shared" si="4"/>
        <v>96.373333333333335</v>
      </c>
      <c r="S132">
        <f t="shared" si="5"/>
        <v>80.853333333333339</v>
      </c>
      <c r="T132">
        <f t="shared" si="6"/>
        <v>64.63</v>
      </c>
      <c r="U132">
        <f t="shared" si="7"/>
        <v>90.076666666666668</v>
      </c>
      <c r="AB132" s="30" t="s">
        <v>207</v>
      </c>
      <c r="AC132" s="30" t="s">
        <v>25</v>
      </c>
      <c r="AD132" s="30" t="s">
        <v>200</v>
      </c>
      <c r="AE132" s="30">
        <v>2</v>
      </c>
      <c r="AF132">
        <f t="shared" si="8"/>
        <v>11.89</v>
      </c>
      <c r="AG132">
        <f t="shared" si="9"/>
        <v>47.26</v>
      </c>
      <c r="AH132">
        <f t="shared" si="10"/>
        <v>43.333333333333336</v>
      </c>
      <c r="AI132">
        <f t="shared" si="11"/>
        <v>9.2566666666666677</v>
      </c>
      <c r="AJ132">
        <f t="shared" si="12"/>
        <v>1.26</v>
      </c>
      <c r="AK132">
        <f t="shared" si="13"/>
        <v>26.886666666666667</v>
      </c>
      <c r="AR132" s="30" t="s">
        <v>207</v>
      </c>
      <c r="AS132" s="30" t="s">
        <v>25</v>
      </c>
      <c r="AT132" s="30" t="s">
        <v>200</v>
      </c>
      <c r="AU132" s="30">
        <v>2</v>
      </c>
      <c r="AV132">
        <f t="shared" si="14"/>
        <v>8.5399999999999991</v>
      </c>
      <c r="AW132">
        <f t="shared" si="15"/>
        <v>63.296666666666674</v>
      </c>
      <c r="AX132">
        <f t="shared" si="16"/>
        <v>50.256666666666661</v>
      </c>
      <c r="AY132">
        <f t="shared" si="17"/>
        <v>31.073333333333334</v>
      </c>
      <c r="AZ132">
        <f t="shared" si="18"/>
        <v>19.11</v>
      </c>
      <c r="BA132">
        <f t="shared" si="19"/>
        <v>10.146666666666667</v>
      </c>
    </row>
    <row r="134" spans="12:53" x14ac:dyDescent="0.25">
      <c r="P134">
        <v>0</v>
      </c>
      <c r="Q134">
        <v>1</v>
      </c>
      <c r="R134">
        <v>2</v>
      </c>
      <c r="S134">
        <v>3</v>
      </c>
      <c r="T134">
        <v>4</v>
      </c>
      <c r="U134">
        <v>5</v>
      </c>
      <c r="AF134">
        <v>0</v>
      </c>
      <c r="AG134">
        <v>1</v>
      </c>
      <c r="AH134">
        <v>2</v>
      </c>
      <c r="AI134">
        <v>3</v>
      </c>
      <c r="AJ134">
        <v>4</v>
      </c>
      <c r="AK134">
        <v>5</v>
      </c>
      <c r="AV134">
        <v>0</v>
      </c>
      <c r="AW134">
        <v>1</v>
      </c>
      <c r="AX134">
        <v>2</v>
      </c>
      <c r="AY134">
        <v>3</v>
      </c>
      <c r="AZ134">
        <v>4</v>
      </c>
      <c r="BA134">
        <v>5</v>
      </c>
    </row>
    <row r="135" spans="12:53" x14ac:dyDescent="0.25">
      <c r="O135" s="20" t="s">
        <v>139</v>
      </c>
      <c r="P135">
        <f>AVERAGE(P69:P84)</f>
        <v>30.526875</v>
      </c>
      <c r="Q135">
        <f t="shared" ref="Q135:U135" si="20">AVERAGE(Q69:Q84)</f>
        <v>71.323958333333337</v>
      </c>
      <c r="R135">
        <f t="shared" si="20"/>
        <v>49.14562500000001</v>
      </c>
      <c r="S135">
        <f t="shared" si="20"/>
        <v>44.508958333333332</v>
      </c>
      <c r="T135">
        <f t="shared" si="20"/>
        <v>34.861458333333331</v>
      </c>
      <c r="U135">
        <f t="shared" si="20"/>
        <v>30.914374999999996</v>
      </c>
      <c r="AE135" s="20" t="s">
        <v>139</v>
      </c>
      <c r="AF135">
        <f>AVERAGE(AF69:AF84)</f>
        <v>18.645</v>
      </c>
      <c r="AG135">
        <f t="shared" ref="AG135:AK135" si="21">AVERAGE(AG69:AG84)</f>
        <v>45.684999999999988</v>
      </c>
      <c r="AH135">
        <f t="shared" si="21"/>
        <v>30.803333333333331</v>
      </c>
      <c r="AI135">
        <f t="shared" si="21"/>
        <v>24.19979166666667</v>
      </c>
      <c r="AJ135">
        <f t="shared" si="21"/>
        <v>25.364999999999995</v>
      </c>
      <c r="AK135">
        <f t="shared" si="21"/>
        <v>15.432708333333331</v>
      </c>
      <c r="AU135" s="20" t="s">
        <v>139</v>
      </c>
      <c r="AV135">
        <f>AVERAGE(AV69:AV84)</f>
        <v>15.558125000000002</v>
      </c>
      <c r="AW135">
        <f t="shared" ref="AW135:BA135" si="22">AVERAGE(AW69:AW84)</f>
        <v>48.835833333333333</v>
      </c>
      <c r="AX135">
        <f t="shared" si="22"/>
        <v>27.298541666666669</v>
      </c>
      <c r="AY135">
        <f t="shared" si="22"/>
        <v>14.645625000000004</v>
      </c>
      <c r="AZ135">
        <f t="shared" si="22"/>
        <v>15.386666666666668</v>
      </c>
      <c r="BA135">
        <f t="shared" si="22"/>
        <v>14.89625</v>
      </c>
    </row>
    <row r="136" spans="12:53" x14ac:dyDescent="0.25">
      <c r="P136">
        <f>STDEV(P69:P84)/SQRT(COUNT(P69:P84))</f>
        <v>5.5781165966323254</v>
      </c>
      <c r="Q136">
        <f t="shared" ref="Q136:U136" si="23">STDEV(Q69:Q84)/SQRT(COUNT(Q69:Q84))</f>
        <v>4.3489773193198298</v>
      </c>
      <c r="R136">
        <f t="shared" si="23"/>
        <v>6.844281721902826</v>
      </c>
      <c r="S136">
        <f t="shared" si="23"/>
        <v>7.9481940862825917</v>
      </c>
      <c r="T136">
        <f t="shared" si="23"/>
        <v>6.949356378196514</v>
      </c>
      <c r="U136">
        <f t="shared" si="23"/>
        <v>8.1117755438595776</v>
      </c>
      <c r="AF136">
        <f>STDEV(AF69:AF84)/SQRT(COUNT(AF69:AF84))</f>
        <v>3.1224190675393557</v>
      </c>
      <c r="AG136">
        <f t="shared" ref="AG136:AK136" si="24">STDEV(AG69:AG84)/SQRT(COUNT(AG69:AG84))</f>
        <v>5.8568171500935264</v>
      </c>
      <c r="AH136">
        <f t="shared" si="24"/>
        <v>5.4689317546516367</v>
      </c>
      <c r="AI136">
        <f t="shared" si="24"/>
        <v>5.505460727421509</v>
      </c>
      <c r="AJ136">
        <f t="shared" si="24"/>
        <v>5.8408169694290528</v>
      </c>
      <c r="AK136">
        <f t="shared" si="24"/>
        <v>2.1879890822301498</v>
      </c>
      <c r="AV136">
        <f>STDEV(AV69:AV84)/SQRT(COUNT(AV69:AV84))</f>
        <v>3.6526499762444153</v>
      </c>
      <c r="AW136">
        <f t="shared" ref="AW136:BA136" si="25">STDEV(AW69:AW84)/SQRT(COUNT(AW69:AW84))</f>
        <v>4.8959297579156988</v>
      </c>
      <c r="AX136">
        <f t="shared" si="25"/>
        <v>5.2328721662407895</v>
      </c>
      <c r="AY136">
        <f t="shared" si="25"/>
        <v>3.2965644535152894</v>
      </c>
      <c r="AZ136">
        <f t="shared" si="25"/>
        <v>4.1944110410737609</v>
      </c>
      <c r="BA136">
        <f t="shared" si="25"/>
        <v>4.2075662653504127</v>
      </c>
    </row>
    <row r="137" spans="12:53" x14ac:dyDescent="0.25">
      <c r="O137" s="22" t="s">
        <v>156</v>
      </c>
      <c r="P137">
        <f>AVERAGE(P85:P100)</f>
        <v>24.566874999999996</v>
      </c>
      <c r="Q137">
        <f t="shared" ref="Q137:U137" si="26">AVERAGE(Q85:Q100)</f>
        <v>47.083125000000003</v>
      </c>
      <c r="R137">
        <f t="shared" si="26"/>
        <v>35.683750000000003</v>
      </c>
      <c r="S137">
        <f t="shared" si="26"/>
        <v>25.698958333333341</v>
      </c>
      <c r="T137">
        <f t="shared" si="26"/>
        <v>24.214999999999996</v>
      </c>
      <c r="U137">
        <f t="shared" si="26"/>
        <v>22.953333333333333</v>
      </c>
      <c r="AE137" s="22" t="s">
        <v>156</v>
      </c>
      <c r="AF137">
        <f>AVERAGE(AF85:AF100)</f>
        <v>5.876875000000001</v>
      </c>
      <c r="AG137">
        <f t="shared" ref="AG137:AK137" si="27">AVERAGE(AG85:AG100)</f>
        <v>24.541666666666668</v>
      </c>
      <c r="AH137">
        <f t="shared" si="27"/>
        <v>12.986666666666666</v>
      </c>
      <c r="AI137">
        <f t="shared" si="27"/>
        <v>12.77</v>
      </c>
      <c r="AJ137">
        <f t="shared" si="27"/>
        <v>7.5877083333333335</v>
      </c>
      <c r="AK137">
        <f t="shared" si="27"/>
        <v>10.008749999999999</v>
      </c>
      <c r="AU137" s="22" t="s">
        <v>156</v>
      </c>
      <c r="AV137">
        <f>AVERAGE(AV85:AV100)</f>
        <v>4.8712500000000007</v>
      </c>
      <c r="AW137">
        <f t="shared" ref="AW137:BA137" si="28">AVERAGE(AW85:AW100)</f>
        <v>27.805416666666666</v>
      </c>
      <c r="AX137">
        <f t="shared" si="28"/>
        <v>18.938124999999999</v>
      </c>
      <c r="AY137">
        <f t="shared" si="28"/>
        <v>12.861666666666666</v>
      </c>
      <c r="AZ137">
        <f t="shared" si="28"/>
        <v>13.314166666666667</v>
      </c>
      <c r="BA137">
        <f t="shared" si="28"/>
        <v>9.3127083333333349</v>
      </c>
    </row>
    <row r="138" spans="12:53" x14ac:dyDescent="0.25">
      <c r="P138">
        <f>STDEV(P85:P100)/SQRT(COUNT(P85:P100))</f>
        <v>4.0538062072113172</v>
      </c>
      <c r="Q138">
        <f t="shared" ref="Q138:U138" si="29">STDEV(Q85:Q100)/SQRT(COUNT(Q85:Q100))</f>
        <v>5.423527556352405</v>
      </c>
      <c r="R138">
        <f t="shared" si="29"/>
        <v>6.3441020354794162</v>
      </c>
      <c r="S138">
        <f t="shared" si="29"/>
        <v>5.9569558758892658</v>
      </c>
      <c r="T138">
        <f t="shared" si="29"/>
        <v>4.3951188729552486</v>
      </c>
      <c r="U138">
        <f t="shared" si="29"/>
        <v>4.8971963067317059</v>
      </c>
      <c r="AF138">
        <f>STDEV(AF85:AF100)/SQRT(COUNT(AF85:AF100))</f>
        <v>1.7730208963682106</v>
      </c>
      <c r="AG138">
        <f t="shared" ref="AG138:AK138" si="30">STDEV(AG85:AG100)/SQRT(COUNT(AG85:AG100))</f>
        <v>4.6495478872203844</v>
      </c>
      <c r="AH138">
        <f t="shared" si="30"/>
        <v>3.1256146950995451</v>
      </c>
      <c r="AI138">
        <f t="shared" si="30"/>
        <v>3.1146270212469234</v>
      </c>
      <c r="AJ138">
        <f t="shared" si="30"/>
        <v>2.1280242253292045</v>
      </c>
      <c r="AK138">
        <f t="shared" si="30"/>
        <v>2.732237142570304</v>
      </c>
      <c r="AV138">
        <f>STDEV(AV85:AV100)/SQRT(COUNT(AV85:AV100))</f>
        <v>1.1450145104611844</v>
      </c>
      <c r="AW138">
        <f t="shared" ref="AW138:BA138" si="31">STDEV(AW85:AW100)/SQRT(COUNT(AW85:AW100))</f>
        <v>4.1299665821780467</v>
      </c>
      <c r="AX138">
        <f t="shared" si="31"/>
        <v>3.9276017205012339</v>
      </c>
      <c r="AY138">
        <f t="shared" si="31"/>
        <v>3.35416024153974</v>
      </c>
      <c r="AZ138">
        <f t="shared" si="31"/>
        <v>2.6679292410379221</v>
      </c>
      <c r="BA138">
        <f t="shared" si="31"/>
        <v>1.7859260285672214</v>
      </c>
    </row>
    <row r="139" spans="12:53" x14ac:dyDescent="0.25">
      <c r="O139" s="24" t="s">
        <v>173</v>
      </c>
      <c r="P139">
        <f>AVERAGE(P101:P108)</f>
        <v>22.957500000000003</v>
      </c>
      <c r="Q139">
        <f t="shared" ref="Q139:U139" si="32">AVERAGE(Q101:Q108)</f>
        <v>47.637916666666669</v>
      </c>
      <c r="R139">
        <f t="shared" si="32"/>
        <v>29.065416666666668</v>
      </c>
      <c r="S139">
        <f t="shared" si="32"/>
        <v>16.860416666666666</v>
      </c>
      <c r="T139">
        <f t="shared" si="32"/>
        <v>16.626249999999999</v>
      </c>
      <c r="U139">
        <f t="shared" si="32"/>
        <v>12.23625</v>
      </c>
      <c r="AE139" s="24" t="s">
        <v>173</v>
      </c>
      <c r="AF139">
        <f>AVERAGE(AF101:AF108)</f>
        <v>18.993749999999999</v>
      </c>
      <c r="AG139">
        <f t="shared" ref="AG139:AK139" si="33">AVERAGE(AG101:AG108)</f>
        <v>48.957916666666662</v>
      </c>
      <c r="AH139">
        <f t="shared" si="33"/>
        <v>27.138749999999998</v>
      </c>
      <c r="AI139">
        <f t="shared" si="33"/>
        <v>22.357083333333335</v>
      </c>
      <c r="AJ139">
        <f t="shared" si="33"/>
        <v>13.509583333333332</v>
      </c>
      <c r="AK139">
        <f t="shared" si="33"/>
        <v>15.359166666666667</v>
      </c>
      <c r="AU139" s="24" t="s">
        <v>173</v>
      </c>
      <c r="AV139">
        <f>AVERAGE(AV101:AV108)</f>
        <v>10.798750000000002</v>
      </c>
      <c r="AW139">
        <f t="shared" ref="AW139:BA139" si="34">AVERAGE(AW101:AW108)</f>
        <v>44.384166666666673</v>
      </c>
      <c r="AX139">
        <f t="shared" si="34"/>
        <v>18.245416666666667</v>
      </c>
      <c r="AY139">
        <f t="shared" si="34"/>
        <v>15.879583333333333</v>
      </c>
      <c r="AZ139">
        <f t="shared" si="34"/>
        <v>17.254583333333329</v>
      </c>
      <c r="BA139">
        <f t="shared" si="34"/>
        <v>13.610416666666666</v>
      </c>
    </row>
    <row r="140" spans="12:53" x14ac:dyDescent="0.25">
      <c r="P140">
        <f>STDEV(P101:P108)/SQRT(COUNT(P101:P108))</f>
        <v>4.1409228396923403</v>
      </c>
      <c r="Q140">
        <f t="shared" ref="Q140:U140" si="35">STDEV(Q101:Q108)/SQRT(COUNT(Q101:Q108))</f>
        <v>7.6089713636794283</v>
      </c>
      <c r="R140">
        <f t="shared" si="35"/>
        <v>7.6481902605069081</v>
      </c>
      <c r="S140">
        <f t="shared" si="35"/>
        <v>5.9343588746364313</v>
      </c>
      <c r="T140">
        <f t="shared" si="35"/>
        <v>4.2900117214800852</v>
      </c>
      <c r="U140">
        <f t="shared" si="35"/>
        <v>4.4251089771129228</v>
      </c>
      <c r="AF140">
        <f>STDEV(AF101:AF108)/SQRT(COUNT(AF101:AF108))</f>
        <v>5.3621613904083238</v>
      </c>
      <c r="AG140">
        <f t="shared" ref="AG140:AK140" si="36">STDEV(AG101:AG108)/SQRT(COUNT(AG101:AG108))</f>
        <v>6.2588401271404361</v>
      </c>
      <c r="AH140">
        <f t="shared" si="36"/>
        <v>4.5407261995899821</v>
      </c>
      <c r="AI140">
        <f t="shared" si="36"/>
        <v>4.6039585036976423</v>
      </c>
      <c r="AJ140">
        <f t="shared" si="36"/>
        <v>3.3465694017773924</v>
      </c>
      <c r="AK140">
        <f t="shared" si="36"/>
        <v>5.005794489611235</v>
      </c>
      <c r="AV140">
        <f>STDEV(AV101:AV108)/SQRT(COUNT(AV101:AV108))</f>
        <v>3.5786517001618665</v>
      </c>
      <c r="AW140">
        <f t="shared" ref="AW140:BA140" si="37">STDEV(AW101:AW108)/SQRT(COUNT(AW101:AW108))</f>
        <v>4.7875186911649719</v>
      </c>
      <c r="AX140">
        <f t="shared" si="37"/>
        <v>3.3276549811558134</v>
      </c>
      <c r="AY140">
        <f t="shared" si="37"/>
        <v>4.4194366173620985</v>
      </c>
      <c r="AZ140">
        <f t="shared" si="37"/>
        <v>6.2792421611254632</v>
      </c>
      <c r="BA140">
        <f t="shared" si="37"/>
        <v>6.4680006735693576</v>
      </c>
    </row>
    <row r="141" spans="12:53" x14ac:dyDescent="0.25">
      <c r="O141" s="26" t="s">
        <v>182</v>
      </c>
      <c r="P141">
        <f>AVERAGE(P109:P116)</f>
        <v>16.408749999999998</v>
      </c>
      <c r="Q141">
        <f t="shared" ref="Q141:U141" si="38">AVERAGE(Q109:Q116)</f>
        <v>33.65708333333334</v>
      </c>
      <c r="R141">
        <f t="shared" si="38"/>
        <v>27.82833333333333</v>
      </c>
      <c r="S141">
        <f t="shared" si="38"/>
        <v>23.504999999999999</v>
      </c>
      <c r="T141">
        <f t="shared" si="38"/>
        <v>13.598333333333334</v>
      </c>
      <c r="U141">
        <f t="shared" si="38"/>
        <v>11.43</v>
      </c>
      <c r="AE141" s="26" t="s">
        <v>182</v>
      </c>
      <c r="AF141">
        <f>AVERAGE(AF109:AF116)</f>
        <v>5.2537500000000001</v>
      </c>
      <c r="AG141">
        <f t="shared" ref="AG141:AK141" si="39">AVERAGE(AG109:AG116)</f>
        <v>27.263333333333335</v>
      </c>
      <c r="AH141">
        <f t="shared" si="39"/>
        <v>9.9020833333333318</v>
      </c>
      <c r="AI141">
        <f t="shared" si="39"/>
        <v>14.685416666666665</v>
      </c>
      <c r="AJ141">
        <f t="shared" si="39"/>
        <v>12.480833333333333</v>
      </c>
      <c r="AK141">
        <f t="shared" si="39"/>
        <v>9.8333333333333339</v>
      </c>
      <c r="AU141" s="26" t="s">
        <v>182</v>
      </c>
      <c r="AV141">
        <f>AVERAGE(AV109:AV116)</f>
        <v>7.5162499999999994</v>
      </c>
      <c r="AW141">
        <f t="shared" ref="AW141:BA141" si="40">AVERAGE(AW109:AW116)</f>
        <v>39.741666666666667</v>
      </c>
      <c r="AX141">
        <f t="shared" si="40"/>
        <v>23.879583333333333</v>
      </c>
      <c r="AY141">
        <f t="shared" si="40"/>
        <v>17.420833333333331</v>
      </c>
      <c r="AZ141">
        <f t="shared" si="40"/>
        <v>9.3983333333333334</v>
      </c>
      <c r="BA141">
        <f t="shared" si="40"/>
        <v>16.467083333333335</v>
      </c>
    </row>
    <row r="142" spans="12:53" x14ac:dyDescent="0.25">
      <c r="P142">
        <f>STDEV(P109:P116)/SQRT(COUNT(P109:P116))</f>
        <v>6.5996954576653444</v>
      </c>
      <c r="Q142">
        <f>STDEV(Q109:Q116)/SQRT(COUNT(Q109:Q116))</f>
        <v>10.501258587409549</v>
      </c>
      <c r="R142">
        <f t="shared" ref="R142:U142" si="41">STDEV(R109:R116)/SQRT(COUNT(R109:R116))</f>
        <v>11.485767573219986</v>
      </c>
      <c r="S142">
        <f t="shared" si="41"/>
        <v>9.0442078719889025</v>
      </c>
      <c r="T142">
        <f t="shared" si="41"/>
        <v>4.131914647084769</v>
      </c>
      <c r="U142">
        <f t="shared" si="41"/>
        <v>4.226833076564871</v>
      </c>
      <c r="AF142">
        <f>STDEV(AF109:AF116)/SQRT(COUNT(AF109:AF116))</f>
        <v>1.8620552561043169</v>
      </c>
      <c r="AG142">
        <f t="shared" ref="AG142:AK142" si="42">STDEV(AG109:AG116)/SQRT(COUNT(AG109:AG116))</f>
        <v>4.7108394931433102</v>
      </c>
      <c r="AH142">
        <f t="shared" si="42"/>
        <v>1.9799989916523815</v>
      </c>
      <c r="AI142">
        <f t="shared" si="42"/>
        <v>6.5120423532190772</v>
      </c>
      <c r="AJ142">
        <f t="shared" si="42"/>
        <v>3.8706414684111623</v>
      </c>
      <c r="AK142">
        <f t="shared" si="42"/>
        <v>4.1416149752451172</v>
      </c>
      <c r="AV142">
        <f>STDEV(AV109:AV116)/SQRT(COUNT(AV109:AV116))</f>
        <v>1.7101262876299101</v>
      </c>
      <c r="AW142">
        <f t="shared" ref="AW142:BA142" si="43">STDEV(AW109:AW116)/SQRT(COUNT(AW109:AW116))</f>
        <v>7.4513036837389519</v>
      </c>
      <c r="AX142">
        <f t="shared" si="43"/>
        <v>5.5809236604499306</v>
      </c>
      <c r="AY142">
        <f t="shared" si="43"/>
        <v>3.2017574384147935</v>
      </c>
      <c r="AZ142">
        <f t="shared" si="43"/>
        <v>2.8387708328200505</v>
      </c>
      <c r="BA142">
        <f t="shared" si="43"/>
        <v>3.4526188839398548</v>
      </c>
    </row>
    <row r="143" spans="12:53" x14ac:dyDescent="0.25">
      <c r="O143" s="28" t="s">
        <v>191</v>
      </c>
      <c r="P143">
        <f>AVERAGE(P117:P124)</f>
        <v>54.610000000000007</v>
      </c>
      <c r="Q143">
        <f t="shared" ref="Q143:U143" si="44">AVERAGE(Q117:Q124)</f>
        <v>78.57416666666667</v>
      </c>
      <c r="R143">
        <f t="shared" si="44"/>
        <v>78.778333333333336</v>
      </c>
      <c r="S143">
        <f t="shared" si="44"/>
        <v>63.092916666666675</v>
      </c>
      <c r="T143">
        <f t="shared" si="44"/>
        <v>52.92</v>
      </c>
      <c r="U143">
        <f t="shared" si="44"/>
        <v>61.426666666666669</v>
      </c>
      <c r="AE143" s="28" t="s">
        <v>191</v>
      </c>
      <c r="AF143">
        <f>AVERAGE(AF117:AF124)</f>
        <v>14.063749999999999</v>
      </c>
      <c r="AG143">
        <f t="shared" ref="AG143:AK143" si="45">AVERAGE(AG117:AG124)</f>
        <v>36.939166666666665</v>
      </c>
      <c r="AH143">
        <f t="shared" si="45"/>
        <v>19.934999999999999</v>
      </c>
      <c r="AI143">
        <f t="shared" si="45"/>
        <v>13.255000000000001</v>
      </c>
      <c r="AJ143">
        <f t="shared" si="45"/>
        <v>16.161249999999999</v>
      </c>
      <c r="AK143">
        <f t="shared" si="45"/>
        <v>15.597499999999998</v>
      </c>
      <c r="AU143" s="28" t="s">
        <v>191</v>
      </c>
      <c r="AV143">
        <f>AVERAGE(AV117:AV124)</f>
        <v>12.02875</v>
      </c>
      <c r="AW143">
        <f t="shared" ref="AW143:BA143" si="46">AVERAGE(AW117:AW124)</f>
        <v>46.346249999999998</v>
      </c>
      <c r="AX143">
        <f t="shared" si="46"/>
        <v>30.328749999999999</v>
      </c>
      <c r="AY143">
        <f t="shared" si="46"/>
        <v>20.685833333333331</v>
      </c>
      <c r="AZ143">
        <f t="shared" si="46"/>
        <v>17.114999999999998</v>
      </c>
      <c r="BA143">
        <f t="shared" si="46"/>
        <v>15.787083333333333</v>
      </c>
    </row>
    <row r="144" spans="12:53" x14ac:dyDescent="0.25">
      <c r="P144">
        <f>STDEV(P117:P124)/SQRT(COUNT(P117:P124))</f>
        <v>7.1629233856416041</v>
      </c>
      <c r="Q144">
        <f t="shared" ref="Q144:U144" si="47">STDEV(Q117:Q124)/SQRT(COUNT(Q117:Q124))</f>
        <v>8.19260246919462</v>
      </c>
      <c r="R144">
        <f t="shared" si="47"/>
        <v>5.7908621572102241</v>
      </c>
      <c r="S144">
        <f t="shared" si="47"/>
        <v>8.9727960869539167</v>
      </c>
      <c r="T144">
        <f t="shared" si="47"/>
        <v>8.2923423271016272</v>
      </c>
      <c r="U144">
        <f t="shared" si="47"/>
        <v>9.3261061516787898</v>
      </c>
      <c r="AF144">
        <f>STDEV(AF117:AF124)/SQRT(COUNT(AF117:AF124))</f>
        <v>5.5271889450179437</v>
      </c>
      <c r="AG144">
        <f t="shared" ref="AG144:AK144" si="48">STDEV(AG117:AG124)/SQRT(COUNT(AG117:AG124))</f>
        <v>8.2499099261557109</v>
      </c>
      <c r="AH144">
        <f t="shared" si="48"/>
        <v>5.5973878190478645</v>
      </c>
      <c r="AI144">
        <f t="shared" si="48"/>
        <v>3.06747744199413</v>
      </c>
      <c r="AJ144">
        <f t="shared" si="48"/>
        <v>7.3730826385065047</v>
      </c>
      <c r="AK144">
        <f t="shared" si="48"/>
        <v>5.0012947827505894</v>
      </c>
      <c r="AV144">
        <f>STDEV(AV117:AV124)/SQRT(COUNT(AV117:AV124))</f>
        <v>4.6341424840524699</v>
      </c>
      <c r="AW144">
        <f t="shared" ref="AW144:BA144" si="49">STDEV(AW117:AW124)/SQRT(COUNT(AW117:AW124))</f>
        <v>5.3042557575841967</v>
      </c>
      <c r="AX144">
        <f t="shared" si="49"/>
        <v>6.6157303804842167</v>
      </c>
      <c r="AY144">
        <f t="shared" si="49"/>
        <v>5.1944437176385225</v>
      </c>
      <c r="AZ144">
        <f t="shared" si="49"/>
        <v>4.1107880235549947</v>
      </c>
      <c r="BA144">
        <f t="shared" si="49"/>
        <v>4.5546230846747768</v>
      </c>
    </row>
    <row r="145" spans="15:53" x14ac:dyDescent="0.25">
      <c r="O145" s="30" t="s">
        <v>200</v>
      </c>
      <c r="P145">
        <f>AVERAGE(P125:P132)</f>
        <v>54.430000000000007</v>
      </c>
      <c r="Q145">
        <f t="shared" ref="Q145:U145" si="50">AVERAGE(Q125:Q132)</f>
        <v>74.78125</v>
      </c>
      <c r="R145">
        <f t="shared" si="50"/>
        <v>75.453333333333333</v>
      </c>
      <c r="S145">
        <f t="shared" si="50"/>
        <v>65.615833333333342</v>
      </c>
      <c r="T145">
        <f t="shared" si="50"/>
        <v>72.907083333333333</v>
      </c>
      <c r="U145">
        <f t="shared" si="50"/>
        <v>79.375000000000014</v>
      </c>
      <c r="AE145" s="30" t="s">
        <v>200</v>
      </c>
      <c r="AF145">
        <f>AVERAGE(AF125:AF132)</f>
        <v>9.7612500000000004</v>
      </c>
      <c r="AG145">
        <f t="shared" ref="AG145:AK145" si="51">AVERAGE(AG125:AG132)</f>
        <v>54.286666666666662</v>
      </c>
      <c r="AH145">
        <f t="shared" si="51"/>
        <v>22.512916666666673</v>
      </c>
      <c r="AI145">
        <f t="shared" si="51"/>
        <v>16.397916666666667</v>
      </c>
      <c r="AJ145">
        <f t="shared" si="51"/>
        <v>8.9912500000000009</v>
      </c>
      <c r="AK145">
        <f t="shared" si="51"/>
        <v>12.055416666666668</v>
      </c>
      <c r="AU145" s="30" t="s">
        <v>200</v>
      </c>
      <c r="AV145">
        <f>AVERAGE(AV125:AV132)</f>
        <v>8.5875000000000004</v>
      </c>
      <c r="AW145">
        <f t="shared" ref="AW145:BA145" si="52">AVERAGE(AW125:AW132)</f>
        <v>50.708749999999995</v>
      </c>
      <c r="AX145">
        <f t="shared" si="52"/>
        <v>34.471666666666664</v>
      </c>
      <c r="AY145">
        <f t="shared" si="52"/>
        <v>22.100833333333334</v>
      </c>
      <c r="AZ145">
        <f t="shared" si="52"/>
        <v>12.88</v>
      </c>
      <c r="BA145">
        <f t="shared" si="52"/>
        <v>12.425833333333333</v>
      </c>
    </row>
    <row r="146" spans="15:53" x14ac:dyDescent="0.25">
      <c r="P146">
        <f>STDEV(P125:P132)/SQRT(COUNT(P125:P132))</f>
        <v>4.982105478610416</v>
      </c>
      <c r="Q146">
        <f t="shared" ref="Q146:U146" si="53">STDEV(Q125:Q132)/SQRT(COUNT(Q125:Q132))</f>
        <v>6.1878489459886659</v>
      </c>
      <c r="R146">
        <f t="shared" si="53"/>
        <v>9.9401978717809598</v>
      </c>
      <c r="S146">
        <f t="shared" si="53"/>
        <v>8.656596937348656</v>
      </c>
      <c r="T146">
        <f t="shared" si="53"/>
        <v>7.9421791029773336</v>
      </c>
      <c r="U146">
        <f t="shared" si="53"/>
        <v>6.3629707235356054</v>
      </c>
      <c r="AF146">
        <f>STDEV(AF125:AF132)/SQRT(COUNT(AF125:AF132))</f>
        <v>2.2666340979365334</v>
      </c>
      <c r="AG146">
        <f t="shared" ref="AG146:AK146" si="54">STDEV(AG125:AG132)/SQRT(COUNT(AG125:AG132))</f>
        <v>6.7737936019563536</v>
      </c>
      <c r="AH146">
        <f t="shared" si="54"/>
        <v>8.0122510717714768</v>
      </c>
      <c r="AI146">
        <f t="shared" si="54"/>
        <v>4.591333016030017</v>
      </c>
      <c r="AJ146">
        <f t="shared" si="54"/>
        <v>1.9393659921193025</v>
      </c>
      <c r="AK146">
        <f t="shared" si="54"/>
        <v>3.9974898342833116</v>
      </c>
      <c r="AV146">
        <f>STDEV(AV125:AV132)/SQRT(COUNT(AV125:AV132))</f>
        <v>1.9679927682068061</v>
      </c>
      <c r="AW146">
        <f t="shared" ref="AW146:BA146" si="55">STDEV(AW125:AW132)/SQRT(COUNT(AW125:AW132))</f>
        <v>6.53751059780926</v>
      </c>
      <c r="AX146">
        <f t="shared" si="55"/>
        <v>6.6507458407381046</v>
      </c>
      <c r="AY146">
        <f t="shared" si="55"/>
        <v>3.3125842157608503</v>
      </c>
      <c r="AZ146">
        <f t="shared" si="55"/>
        <v>1.9503622984558773</v>
      </c>
      <c r="BA146">
        <f t="shared" si="55"/>
        <v>3.0293822874722811</v>
      </c>
    </row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</sheetData>
  <mergeCells count="4">
    <mergeCell ref="E1:J1"/>
    <mergeCell ref="K1:Z1"/>
    <mergeCell ref="AA1:AP1"/>
    <mergeCell ref="AQ1:B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39D5-7FD9-4186-BB1B-BE798F7FE6E9}">
  <dimension ref="A1:BQ44"/>
  <sheetViews>
    <sheetView zoomScale="50" zoomScaleNormal="50" workbookViewId="0">
      <selection activeCell="D1" sqref="D1:S1"/>
    </sheetView>
  </sheetViews>
  <sheetFormatPr defaultRowHeight="15" x14ac:dyDescent="0.25"/>
  <sheetData>
    <row r="1" spans="1:69" x14ac:dyDescent="0.25">
      <c r="D1" s="32" t="s">
        <v>108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4"/>
      <c r="Z1" s="32" t="s">
        <v>109</v>
      </c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4"/>
      <c r="AV1" s="32" t="s">
        <v>110</v>
      </c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4"/>
    </row>
    <row r="2" spans="1:69" ht="15.75" thickBot="1" x14ac:dyDescent="0.3">
      <c r="A2" t="s">
        <v>0</v>
      </c>
      <c r="B2" t="s">
        <v>23</v>
      </c>
      <c r="C2" t="s">
        <v>24</v>
      </c>
      <c r="D2" s="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s="3" t="s">
        <v>38</v>
      </c>
      <c r="T2" s="1" t="s">
        <v>126</v>
      </c>
      <c r="U2" s="1" t="s">
        <v>63</v>
      </c>
      <c r="V2" s="1" t="s">
        <v>64</v>
      </c>
      <c r="W2" s="1" t="s">
        <v>65</v>
      </c>
      <c r="X2" s="1" t="s">
        <v>66</v>
      </c>
      <c r="Y2" s="19" t="s">
        <v>67</v>
      </c>
      <c r="Z2" s="2" t="s">
        <v>15</v>
      </c>
      <c r="AA2" t="s">
        <v>16</v>
      </c>
      <c r="AB2" t="s">
        <v>17</v>
      </c>
      <c r="AC2" t="s">
        <v>18</v>
      </c>
      <c r="AD2" t="s">
        <v>19</v>
      </c>
      <c r="AE2" t="s">
        <v>20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s="3" t="s">
        <v>38</v>
      </c>
      <c r="AP2" s="1" t="s">
        <v>126</v>
      </c>
      <c r="AQ2" s="1" t="s">
        <v>63</v>
      </c>
      <c r="AR2" s="1" t="s">
        <v>64</v>
      </c>
      <c r="AS2" s="1" t="s">
        <v>65</v>
      </c>
      <c r="AT2" s="1" t="s">
        <v>66</v>
      </c>
      <c r="AU2" s="19" t="s">
        <v>67</v>
      </c>
      <c r="AV2" s="2" t="s">
        <v>15</v>
      </c>
      <c r="AW2" t="s">
        <v>16</v>
      </c>
      <c r="AX2" t="s">
        <v>17</v>
      </c>
      <c r="AY2" t="s">
        <v>18</v>
      </c>
      <c r="AZ2" t="s">
        <v>19</v>
      </c>
      <c r="BA2" t="s">
        <v>20</v>
      </c>
      <c r="BB2" t="s">
        <v>29</v>
      </c>
      <c r="BC2" t="s">
        <v>30</v>
      </c>
      <c r="BD2" t="s">
        <v>31</v>
      </c>
      <c r="BE2" t="s">
        <v>32</v>
      </c>
      <c r="BF2" t="s">
        <v>33</v>
      </c>
      <c r="BG2" t="s">
        <v>34</v>
      </c>
      <c r="BH2" t="s">
        <v>35</v>
      </c>
      <c r="BI2" t="s">
        <v>36</v>
      </c>
      <c r="BJ2" t="s">
        <v>37</v>
      </c>
      <c r="BK2" s="3" t="s">
        <v>38</v>
      </c>
      <c r="BL2" s="1" t="s">
        <v>126</v>
      </c>
      <c r="BM2" s="1" t="s">
        <v>63</v>
      </c>
      <c r="BN2" s="1" t="s">
        <v>64</v>
      </c>
      <c r="BO2" s="1" t="s">
        <v>65</v>
      </c>
      <c r="BP2" s="1" t="s">
        <v>66</v>
      </c>
      <c r="BQ2" s="19" t="s">
        <v>67</v>
      </c>
    </row>
    <row r="3" spans="1:69" s="8" customFormat="1" x14ac:dyDescent="0.25">
      <c r="A3" s="8" t="s">
        <v>5</v>
      </c>
      <c r="B3" s="8" t="s">
        <v>25</v>
      </c>
      <c r="C3" s="8">
        <v>0</v>
      </c>
      <c r="D3" s="7">
        <v>17.54</v>
      </c>
      <c r="E3" s="8">
        <v>74</v>
      </c>
      <c r="F3" s="8">
        <v>65.89</v>
      </c>
      <c r="G3" s="8">
        <v>69.11</v>
      </c>
      <c r="H3" s="8">
        <v>58.56</v>
      </c>
      <c r="I3" s="8">
        <v>19.22</v>
      </c>
      <c r="J3" s="8">
        <v>50.67</v>
      </c>
      <c r="K3" s="8">
        <v>65.11</v>
      </c>
      <c r="L3" s="8">
        <v>69.89</v>
      </c>
      <c r="M3" s="8">
        <v>55.11</v>
      </c>
      <c r="N3" s="8">
        <v>56.67</v>
      </c>
      <c r="O3" s="8">
        <v>71.67</v>
      </c>
      <c r="P3" s="8">
        <v>36.44</v>
      </c>
      <c r="Q3" s="8">
        <v>0</v>
      </c>
      <c r="R3" s="8">
        <v>0</v>
      </c>
      <c r="S3" s="9">
        <v>0</v>
      </c>
      <c r="T3" s="8">
        <f>D3</f>
        <v>17.54</v>
      </c>
      <c r="U3" s="8">
        <f>AVERAGE(E3:G3)</f>
        <v>69.666666666666671</v>
      </c>
      <c r="V3" s="8">
        <f>AVERAGE(H3:J3)</f>
        <v>42.816666666666663</v>
      </c>
      <c r="W3" s="8">
        <f>AVERAGE(K3:M3)</f>
        <v>63.370000000000005</v>
      </c>
      <c r="X3" s="8">
        <f>AVERAGE(N3:P3)</f>
        <v>54.926666666666669</v>
      </c>
      <c r="Y3" s="9">
        <f>AVERAGE(Q3:S3)</f>
        <v>0</v>
      </c>
      <c r="Z3" s="7">
        <v>0.63</v>
      </c>
      <c r="AA3" s="8">
        <v>17.11</v>
      </c>
      <c r="AB3" s="8">
        <v>38.44</v>
      </c>
      <c r="AC3" s="8">
        <v>3.67</v>
      </c>
      <c r="AD3" s="8">
        <v>23.33</v>
      </c>
      <c r="AE3" s="8">
        <v>4.8899999999999997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15.33</v>
      </c>
      <c r="AN3" s="8">
        <v>0</v>
      </c>
      <c r="AO3" s="9">
        <v>19.440000000000001</v>
      </c>
      <c r="AP3" s="8">
        <f>Z3</f>
        <v>0.63</v>
      </c>
      <c r="AQ3" s="8">
        <f>AVERAGE(AA3:AC3)</f>
        <v>19.739999999999998</v>
      </c>
      <c r="AR3" s="8">
        <f>AVERAGE(AD3:AF3)</f>
        <v>9.4066666666666663</v>
      </c>
      <c r="AS3" s="8">
        <f>AVERAGE(AG3:AI3)</f>
        <v>0</v>
      </c>
      <c r="AT3" s="8">
        <f>AVERAGE(AJ3:AL3)</f>
        <v>0</v>
      </c>
      <c r="AU3" s="9">
        <f>AVERAGE(AM3:AO3)</f>
        <v>11.590000000000002</v>
      </c>
      <c r="AV3" s="7">
        <v>2.09</v>
      </c>
      <c r="AW3" s="8">
        <v>22.67</v>
      </c>
      <c r="AX3" s="8">
        <v>4.67</v>
      </c>
      <c r="AY3" s="8">
        <v>0</v>
      </c>
      <c r="AZ3" s="8">
        <v>9.2200000000000006</v>
      </c>
      <c r="BA3" s="8">
        <v>6</v>
      </c>
      <c r="BB3" s="8">
        <v>17.89</v>
      </c>
      <c r="BC3" s="8">
        <v>16.78</v>
      </c>
      <c r="BD3" s="8">
        <v>11.78</v>
      </c>
      <c r="BE3" s="8">
        <v>11.33</v>
      </c>
      <c r="BF3" s="8">
        <v>0</v>
      </c>
      <c r="BG3" s="8">
        <v>8.11</v>
      </c>
      <c r="BH3" s="8">
        <v>9.56</v>
      </c>
      <c r="BI3" s="8">
        <v>0</v>
      </c>
      <c r="BJ3" s="8">
        <v>7.56</v>
      </c>
      <c r="BK3" s="9">
        <v>0</v>
      </c>
      <c r="BL3" s="8">
        <f>AV3</f>
        <v>2.09</v>
      </c>
      <c r="BM3" s="8">
        <f>AVERAGE(AW3:AY3)</f>
        <v>9.1133333333333351</v>
      </c>
      <c r="BN3" s="8">
        <f>AVERAGE(AZ3:BB3)</f>
        <v>11.036666666666667</v>
      </c>
      <c r="BO3" s="8">
        <f>AVERAGE(BC3:BE3)</f>
        <v>13.296666666666667</v>
      </c>
      <c r="BP3" s="8">
        <f>AVERAGE(BF3:BH3)</f>
        <v>5.8900000000000006</v>
      </c>
      <c r="BQ3" s="9">
        <f>AVERAGE(BI3:BK3)</f>
        <v>2.52</v>
      </c>
    </row>
    <row r="4" spans="1:69" x14ac:dyDescent="0.25">
      <c r="A4" t="s">
        <v>21</v>
      </c>
      <c r="B4" t="s">
        <v>25</v>
      </c>
      <c r="C4">
        <v>0</v>
      </c>
      <c r="D4" s="2">
        <v>39.81</v>
      </c>
      <c r="E4">
        <v>84.22</v>
      </c>
      <c r="F4">
        <v>81.56</v>
      </c>
      <c r="G4">
        <v>34.56</v>
      </c>
      <c r="H4">
        <v>41.56</v>
      </c>
      <c r="I4">
        <v>91.78</v>
      </c>
      <c r="J4">
        <v>81.78</v>
      </c>
      <c r="K4">
        <v>98</v>
      </c>
      <c r="L4">
        <v>73.67</v>
      </c>
      <c r="M4">
        <v>79.22</v>
      </c>
      <c r="N4">
        <v>69.89</v>
      </c>
      <c r="O4">
        <v>64.11</v>
      </c>
      <c r="P4">
        <v>80</v>
      </c>
      <c r="Q4">
        <v>67.89</v>
      </c>
      <c r="R4">
        <v>84.22</v>
      </c>
      <c r="S4" s="3">
        <v>82.67</v>
      </c>
      <c r="T4">
        <f t="shared" ref="T4:T34" si="0">D4</f>
        <v>39.81</v>
      </c>
      <c r="U4">
        <f t="shared" ref="U4:U34" si="1">AVERAGE(E4:G4)</f>
        <v>66.78</v>
      </c>
      <c r="V4">
        <f t="shared" ref="V4:V34" si="2">AVERAGE(H4:J4)</f>
        <v>71.706666666666663</v>
      </c>
      <c r="W4">
        <f t="shared" ref="W4:W34" si="3">AVERAGE(K4:M4)</f>
        <v>83.63000000000001</v>
      </c>
      <c r="X4">
        <f t="shared" ref="X4:X34" si="4">AVERAGE(N4:P4)</f>
        <v>71.333333333333329</v>
      </c>
      <c r="Y4" s="3">
        <f t="shared" ref="Y4:Y34" si="5">AVERAGE(Q4:S4)</f>
        <v>78.260000000000005</v>
      </c>
      <c r="Z4" s="2">
        <v>46.98</v>
      </c>
      <c r="AA4">
        <v>40.22</v>
      </c>
      <c r="AB4">
        <v>17.670000000000002</v>
      </c>
      <c r="AC4">
        <v>61.89</v>
      </c>
      <c r="AD4">
        <v>42.78</v>
      </c>
      <c r="AE4">
        <v>41.22</v>
      </c>
      <c r="AF4">
        <v>40.33</v>
      </c>
      <c r="AG4">
        <v>56.22</v>
      </c>
      <c r="AH4">
        <v>70.44</v>
      </c>
      <c r="AI4">
        <v>0</v>
      </c>
      <c r="AJ4">
        <v>17.22</v>
      </c>
      <c r="AK4">
        <v>38.67</v>
      </c>
      <c r="AL4">
        <v>47.67</v>
      </c>
      <c r="AM4">
        <v>33.67</v>
      </c>
      <c r="AN4">
        <v>0</v>
      </c>
      <c r="AO4" s="3">
        <v>8.89</v>
      </c>
      <c r="AP4">
        <f>Z4</f>
        <v>46.98</v>
      </c>
      <c r="AQ4">
        <f>AVERAGE(AA4:AC4)</f>
        <v>39.926666666666669</v>
      </c>
      <c r="AR4">
        <f>AVERAGE(AD4:AF4)</f>
        <v>41.443333333333335</v>
      </c>
      <c r="AS4">
        <f t="shared" ref="AS4:AS34" si="6">AVERAGE(AG4:AI4)</f>
        <v>42.22</v>
      </c>
      <c r="AT4">
        <f t="shared" ref="AT4:AT34" si="7">AVERAGE(AJ4:AL4)</f>
        <v>34.520000000000003</v>
      </c>
      <c r="AU4" s="3">
        <f t="shared" ref="AU4:AU34" si="8">AVERAGE(AM4:AO4)</f>
        <v>14.186666666666667</v>
      </c>
      <c r="AV4" s="2">
        <v>1.28</v>
      </c>
      <c r="AW4">
        <v>65.67</v>
      </c>
      <c r="AX4">
        <v>17.89</v>
      </c>
      <c r="AY4">
        <v>6.33</v>
      </c>
      <c r="AZ4">
        <v>18</v>
      </c>
      <c r="BA4">
        <v>16.559999999999999</v>
      </c>
      <c r="BB4">
        <v>33.22</v>
      </c>
      <c r="BC4">
        <v>12.67</v>
      </c>
      <c r="BD4">
        <v>14.89</v>
      </c>
      <c r="BE4">
        <v>17.440000000000001</v>
      </c>
      <c r="BF4">
        <v>0</v>
      </c>
      <c r="BG4">
        <v>16.89</v>
      </c>
      <c r="BH4">
        <v>19.11</v>
      </c>
      <c r="BI4">
        <v>17.440000000000001</v>
      </c>
      <c r="BJ4">
        <v>5.1100000000000003</v>
      </c>
      <c r="BK4" s="3">
        <v>6.44</v>
      </c>
      <c r="BL4">
        <f>AV4</f>
        <v>1.28</v>
      </c>
      <c r="BM4">
        <f>AVERAGE(AW4:AY4)</f>
        <v>29.963333333333335</v>
      </c>
      <c r="BN4">
        <f>AVERAGE(AZ4:BB4)</f>
        <v>22.593333333333334</v>
      </c>
      <c r="BO4">
        <f t="shared" ref="BO4" si="9">AVERAGE(BC4:BE4)</f>
        <v>15</v>
      </c>
      <c r="BP4">
        <f t="shared" ref="BP4" si="10">AVERAGE(BF4:BH4)</f>
        <v>12</v>
      </c>
      <c r="BQ4" s="3">
        <f t="shared" ref="BQ4:BQ5" si="11">AVERAGE(BI4:BK4)</f>
        <v>9.663333333333334</v>
      </c>
    </row>
    <row r="5" spans="1:69" x14ac:dyDescent="0.25">
      <c r="A5" s="10" t="s">
        <v>47</v>
      </c>
      <c r="B5" s="10" t="s">
        <v>25</v>
      </c>
      <c r="C5" s="10">
        <v>0</v>
      </c>
      <c r="D5" s="10">
        <v>31.41</v>
      </c>
      <c r="E5" s="10">
        <v>23.67</v>
      </c>
      <c r="F5" s="10">
        <v>24.33</v>
      </c>
      <c r="G5" s="10">
        <v>33</v>
      </c>
      <c r="H5" s="10">
        <v>78.56</v>
      </c>
      <c r="I5" s="10">
        <v>53.33</v>
      </c>
      <c r="J5" s="10">
        <v>23.89</v>
      </c>
      <c r="K5" s="10">
        <v>30.78</v>
      </c>
      <c r="L5" s="10">
        <v>62.56</v>
      </c>
      <c r="M5" s="10">
        <v>44.56</v>
      </c>
      <c r="N5" s="10">
        <v>12.67</v>
      </c>
      <c r="O5" s="10">
        <v>14.78</v>
      </c>
      <c r="P5" s="10">
        <v>44.78</v>
      </c>
      <c r="Q5" s="10">
        <v>52.44</v>
      </c>
      <c r="R5" s="10">
        <v>15.78</v>
      </c>
      <c r="S5" s="10">
        <v>18.22</v>
      </c>
      <c r="T5">
        <f t="shared" si="0"/>
        <v>31.41</v>
      </c>
      <c r="U5">
        <f t="shared" si="1"/>
        <v>27</v>
      </c>
      <c r="V5">
        <f t="shared" si="2"/>
        <v>51.926666666666655</v>
      </c>
      <c r="W5">
        <f t="shared" si="3"/>
        <v>45.966666666666669</v>
      </c>
      <c r="X5">
        <f t="shared" si="4"/>
        <v>24.076666666666668</v>
      </c>
      <c r="Y5" s="3">
        <f t="shared" si="5"/>
        <v>28.813333333333333</v>
      </c>
      <c r="Z5">
        <v>4.7</v>
      </c>
      <c r="AA5">
        <v>63.89</v>
      </c>
      <c r="AB5">
        <v>49.67</v>
      </c>
      <c r="AC5">
        <v>39.33</v>
      </c>
      <c r="AD5">
        <v>21.11</v>
      </c>
      <c r="AE5">
        <v>14.89</v>
      </c>
      <c r="AF5">
        <v>25</v>
      </c>
      <c r="AG5">
        <v>28.56</v>
      </c>
      <c r="AH5">
        <v>6.44</v>
      </c>
      <c r="AI5">
        <v>20.89</v>
      </c>
      <c r="AJ5">
        <v>9.44</v>
      </c>
      <c r="AK5">
        <v>5.56</v>
      </c>
      <c r="AL5">
        <v>0</v>
      </c>
      <c r="AM5">
        <v>0</v>
      </c>
      <c r="AN5">
        <v>0</v>
      </c>
      <c r="AO5">
        <v>24.56</v>
      </c>
      <c r="AP5">
        <f t="shared" ref="AP5:AP34" si="12">Z5</f>
        <v>4.7</v>
      </c>
      <c r="AQ5">
        <f t="shared" ref="AQ5:AQ34" si="13">AVERAGE(AA5:AC5)</f>
        <v>50.963333333333331</v>
      </c>
      <c r="AR5">
        <f t="shared" ref="AR5:AR34" si="14">AVERAGE(AD5:AF5)</f>
        <v>20.333333333333332</v>
      </c>
      <c r="AS5">
        <f>AVERAGE(AG5:AI5)</f>
        <v>18.63</v>
      </c>
      <c r="AT5">
        <f>AVERAGE(AJ5:AL5)</f>
        <v>5</v>
      </c>
      <c r="AU5" s="3">
        <f t="shared" si="8"/>
        <v>8.1866666666666656</v>
      </c>
      <c r="AV5">
        <v>2.81</v>
      </c>
      <c r="AW5">
        <v>49</v>
      </c>
      <c r="AX5">
        <v>17.11</v>
      </c>
      <c r="AY5">
        <v>14.89</v>
      </c>
      <c r="AZ5">
        <v>16.11</v>
      </c>
      <c r="BA5">
        <v>3.44</v>
      </c>
      <c r="BB5">
        <v>5.22</v>
      </c>
      <c r="BC5">
        <v>8</v>
      </c>
      <c r="BD5">
        <v>3.78</v>
      </c>
      <c r="BE5">
        <v>3.33</v>
      </c>
      <c r="BF5">
        <v>9.11</v>
      </c>
      <c r="BG5">
        <v>3.44</v>
      </c>
      <c r="BH5">
        <v>4.4400000000000004</v>
      </c>
      <c r="BI5">
        <v>0</v>
      </c>
      <c r="BJ5">
        <v>0</v>
      </c>
      <c r="BK5">
        <v>0</v>
      </c>
      <c r="BL5">
        <f t="shared" ref="BL5:BL34" si="15">AV5</f>
        <v>2.81</v>
      </c>
      <c r="BM5">
        <f t="shared" ref="BM5:BM34" si="16">AVERAGE(AW5:AY5)</f>
        <v>27</v>
      </c>
      <c r="BN5">
        <f t="shared" ref="BN5:BN34" si="17">AVERAGE(AZ5:BB5)</f>
        <v>8.2566666666666659</v>
      </c>
      <c r="BO5">
        <f>AVERAGE(BC5:BE5)</f>
        <v>5.0366666666666662</v>
      </c>
      <c r="BP5">
        <f>AVERAGE(BF5:BH5)</f>
        <v>5.6633333333333331</v>
      </c>
      <c r="BQ5" s="3">
        <f t="shared" si="11"/>
        <v>0</v>
      </c>
    </row>
    <row r="6" spans="1:69" x14ac:dyDescent="0.25">
      <c r="A6" s="10" t="s">
        <v>50</v>
      </c>
      <c r="B6" s="10" t="s">
        <v>25</v>
      </c>
      <c r="C6" s="10">
        <v>0</v>
      </c>
      <c r="D6" s="10">
        <v>2.37</v>
      </c>
      <c r="E6" s="10">
        <v>68.22</v>
      </c>
      <c r="F6" s="10">
        <v>56.11</v>
      </c>
      <c r="G6" s="10">
        <v>33.44</v>
      </c>
      <c r="H6" s="10">
        <v>26.78</v>
      </c>
      <c r="I6" s="10">
        <v>9.7799999999999994</v>
      </c>
      <c r="J6" s="10">
        <v>10.89</v>
      </c>
      <c r="K6" s="10">
        <v>8.89</v>
      </c>
      <c r="L6" s="10">
        <v>12.78</v>
      </c>
      <c r="M6" s="10">
        <v>13.33</v>
      </c>
      <c r="N6" s="10">
        <v>8.33</v>
      </c>
      <c r="O6" s="10">
        <v>0</v>
      </c>
      <c r="P6" s="10">
        <v>14.89</v>
      </c>
      <c r="Q6" s="10">
        <v>0</v>
      </c>
      <c r="R6" s="10">
        <v>8.11</v>
      </c>
      <c r="S6" s="10">
        <v>10.33</v>
      </c>
      <c r="T6">
        <f t="shared" si="0"/>
        <v>2.37</v>
      </c>
      <c r="U6">
        <f t="shared" si="1"/>
        <v>52.589999999999996</v>
      </c>
      <c r="V6">
        <f t="shared" si="2"/>
        <v>15.816666666666668</v>
      </c>
      <c r="W6">
        <f t="shared" si="3"/>
        <v>11.666666666666666</v>
      </c>
      <c r="X6">
        <f t="shared" si="4"/>
        <v>7.7399999999999993</v>
      </c>
      <c r="Y6" s="3">
        <f t="shared" si="5"/>
        <v>6.1466666666666656</v>
      </c>
      <c r="Z6">
        <v>3.26</v>
      </c>
      <c r="AA6">
        <v>20.67</v>
      </c>
      <c r="AB6">
        <v>13</v>
      </c>
      <c r="AC6">
        <v>0</v>
      </c>
      <c r="AD6">
        <v>0</v>
      </c>
      <c r="AE6">
        <v>4</v>
      </c>
      <c r="AF6">
        <v>0</v>
      </c>
      <c r="AG6">
        <v>15.78</v>
      </c>
      <c r="AH6">
        <v>15</v>
      </c>
      <c r="AI6">
        <v>0</v>
      </c>
      <c r="AJ6">
        <v>8.11</v>
      </c>
      <c r="AK6">
        <v>0</v>
      </c>
      <c r="AL6">
        <v>3.56</v>
      </c>
      <c r="AM6">
        <v>3.89</v>
      </c>
      <c r="AN6">
        <v>5.22</v>
      </c>
      <c r="AO6">
        <v>3.89</v>
      </c>
      <c r="AP6">
        <f t="shared" si="12"/>
        <v>3.26</v>
      </c>
      <c r="AQ6">
        <f t="shared" si="13"/>
        <v>11.223333333333334</v>
      </c>
      <c r="AR6">
        <f t="shared" si="14"/>
        <v>1.3333333333333333</v>
      </c>
      <c r="AS6">
        <f t="shared" si="6"/>
        <v>10.26</v>
      </c>
      <c r="AT6">
        <f t="shared" si="7"/>
        <v>3.89</v>
      </c>
      <c r="AU6" s="3">
        <f>AVERAGE(AM6:AO6)</f>
        <v>4.333333333333333</v>
      </c>
      <c r="AV6">
        <v>0</v>
      </c>
      <c r="AW6">
        <v>49.33</v>
      </c>
      <c r="AX6">
        <v>25.44</v>
      </c>
      <c r="AY6">
        <v>24.11</v>
      </c>
      <c r="AZ6">
        <v>0</v>
      </c>
      <c r="BA6">
        <v>0</v>
      </c>
      <c r="BB6">
        <v>0</v>
      </c>
      <c r="BC6">
        <v>10.56</v>
      </c>
      <c r="BD6">
        <v>8.11</v>
      </c>
      <c r="BE6">
        <v>17.11</v>
      </c>
      <c r="BF6">
        <v>0</v>
      </c>
      <c r="BG6">
        <v>6.89</v>
      </c>
      <c r="BH6">
        <v>9.67</v>
      </c>
      <c r="BI6">
        <v>18.78</v>
      </c>
      <c r="BJ6">
        <v>4.78</v>
      </c>
      <c r="BK6">
        <v>3.56</v>
      </c>
      <c r="BL6">
        <f t="shared" si="15"/>
        <v>0</v>
      </c>
      <c r="BM6">
        <f t="shared" si="16"/>
        <v>32.96</v>
      </c>
      <c r="BN6">
        <f t="shared" si="17"/>
        <v>0</v>
      </c>
      <c r="BO6">
        <f t="shared" ref="BO6:BO34" si="18">AVERAGE(BC6:BE6)</f>
        <v>11.926666666666668</v>
      </c>
      <c r="BP6">
        <f t="shared" ref="BP6:BP34" si="19">AVERAGE(BF6:BH6)</f>
        <v>5.52</v>
      </c>
      <c r="BQ6" s="3">
        <f>AVERAGE(BI6:BK6)</f>
        <v>9.0400000000000009</v>
      </c>
    </row>
    <row r="7" spans="1:69" x14ac:dyDescent="0.25">
      <c r="A7" t="s">
        <v>1</v>
      </c>
      <c r="B7" t="s">
        <v>26</v>
      </c>
      <c r="C7">
        <v>0</v>
      </c>
      <c r="D7" s="2">
        <v>15.74</v>
      </c>
      <c r="E7">
        <v>33.56</v>
      </c>
      <c r="F7">
        <v>83</v>
      </c>
      <c r="G7">
        <v>29.44</v>
      </c>
      <c r="H7">
        <v>38</v>
      </c>
      <c r="I7">
        <v>26.67</v>
      </c>
      <c r="J7">
        <v>51.78</v>
      </c>
      <c r="K7">
        <v>33.22</v>
      </c>
      <c r="L7">
        <v>38.11</v>
      </c>
      <c r="M7">
        <v>50</v>
      </c>
      <c r="N7">
        <v>86</v>
      </c>
      <c r="O7">
        <v>72.78</v>
      </c>
      <c r="P7">
        <v>16.329999999999998</v>
      </c>
      <c r="Q7">
        <v>19.559999999999999</v>
      </c>
      <c r="R7">
        <v>19.329999999999998</v>
      </c>
      <c r="S7" s="3">
        <v>35.33</v>
      </c>
      <c r="T7">
        <f t="shared" si="0"/>
        <v>15.74</v>
      </c>
      <c r="U7">
        <f t="shared" si="1"/>
        <v>48.666666666666664</v>
      </c>
      <c r="V7">
        <f t="shared" si="2"/>
        <v>38.81666666666667</v>
      </c>
      <c r="W7">
        <f t="shared" si="3"/>
        <v>40.443333333333335</v>
      </c>
      <c r="X7">
        <f t="shared" si="4"/>
        <v>58.370000000000005</v>
      </c>
      <c r="Y7" s="3">
        <f t="shared" si="5"/>
        <v>24.74</v>
      </c>
      <c r="Z7" s="2">
        <v>7.57</v>
      </c>
      <c r="AA7">
        <v>19.89</v>
      </c>
      <c r="AB7">
        <v>23.89</v>
      </c>
      <c r="AC7">
        <v>25.11</v>
      </c>
      <c r="AD7">
        <v>30</v>
      </c>
      <c r="AE7">
        <v>65.11</v>
      </c>
      <c r="AF7">
        <v>31.44</v>
      </c>
      <c r="AG7">
        <v>17.78</v>
      </c>
      <c r="AH7">
        <v>9.33</v>
      </c>
      <c r="AI7">
        <v>13.22</v>
      </c>
      <c r="AJ7">
        <v>30.33</v>
      </c>
      <c r="AK7">
        <v>46.11</v>
      </c>
      <c r="AL7">
        <v>20.56</v>
      </c>
      <c r="AM7">
        <v>0</v>
      </c>
      <c r="AN7">
        <v>21.22</v>
      </c>
      <c r="AO7" s="3">
        <v>28.11</v>
      </c>
      <c r="AP7">
        <f t="shared" si="12"/>
        <v>7.57</v>
      </c>
      <c r="AQ7">
        <f t="shared" si="13"/>
        <v>22.963333333333335</v>
      </c>
      <c r="AR7">
        <f t="shared" si="14"/>
        <v>42.18333333333333</v>
      </c>
      <c r="AS7">
        <f t="shared" si="6"/>
        <v>13.443333333333333</v>
      </c>
      <c r="AT7">
        <f t="shared" si="7"/>
        <v>32.333333333333336</v>
      </c>
      <c r="AU7" s="3">
        <f t="shared" si="8"/>
        <v>16.443333333333332</v>
      </c>
      <c r="AV7" s="2">
        <v>1.28</v>
      </c>
      <c r="AW7">
        <v>58.56</v>
      </c>
      <c r="AX7">
        <v>25.44</v>
      </c>
      <c r="AY7">
        <v>31.78</v>
      </c>
      <c r="AZ7">
        <v>4.22</v>
      </c>
      <c r="BA7">
        <v>19.440000000000001</v>
      </c>
      <c r="BB7">
        <v>6.78</v>
      </c>
      <c r="BC7">
        <v>5.44</v>
      </c>
      <c r="BD7">
        <v>12.56</v>
      </c>
      <c r="BE7">
        <v>10.67</v>
      </c>
      <c r="BF7">
        <v>13.78</v>
      </c>
      <c r="BG7">
        <v>12.22</v>
      </c>
      <c r="BH7">
        <v>4.1100000000000003</v>
      </c>
      <c r="BI7">
        <v>0</v>
      </c>
      <c r="BJ7">
        <v>0</v>
      </c>
      <c r="BK7" s="3">
        <v>0</v>
      </c>
      <c r="BL7">
        <f t="shared" si="15"/>
        <v>1.28</v>
      </c>
      <c r="BM7">
        <f t="shared" si="16"/>
        <v>38.593333333333334</v>
      </c>
      <c r="BN7">
        <f t="shared" si="17"/>
        <v>10.146666666666667</v>
      </c>
      <c r="BO7">
        <f t="shared" si="18"/>
        <v>9.5566666666666666</v>
      </c>
      <c r="BP7">
        <f t="shared" si="19"/>
        <v>10.036666666666667</v>
      </c>
      <c r="BQ7" s="3">
        <f t="shared" ref="BQ7:BQ34" si="20">AVERAGE(BI7:BK7)</f>
        <v>0</v>
      </c>
    </row>
    <row r="8" spans="1:69" x14ac:dyDescent="0.25">
      <c r="A8" t="s">
        <v>10</v>
      </c>
      <c r="B8" t="s">
        <v>26</v>
      </c>
      <c r="C8">
        <v>0</v>
      </c>
      <c r="D8" s="2">
        <v>60.06</v>
      </c>
      <c r="E8">
        <v>89.44</v>
      </c>
      <c r="F8">
        <v>93.22</v>
      </c>
      <c r="G8">
        <v>15.22</v>
      </c>
      <c r="H8">
        <v>28.89</v>
      </c>
      <c r="I8">
        <v>52.44</v>
      </c>
      <c r="J8">
        <v>89.78</v>
      </c>
      <c r="K8">
        <v>86.89</v>
      </c>
      <c r="L8">
        <v>91.67</v>
      </c>
      <c r="M8">
        <v>33.11</v>
      </c>
      <c r="N8">
        <v>61.89</v>
      </c>
      <c r="O8">
        <v>84.44</v>
      </c>
      <c r="P8">
        <v>92.22</v>
      </c>
      <c r="Q8">
        <v>90</v>
      </c>
      <c r="R8">
        <v>97.89</v>
      </c>
      <c r="S8" s="3">
        <v>93.67</v>
      </c>
      <c r="T8">
        <f t="shared" si="0"/>
        <v>60.06</v>
      </c>
      <c r="U8">
        <f t="shared" si="1"/>
        <v>65.959999999999994</v>
      </c>
      <c r="V8">
        <f t="shared" si="2"/>
        <v>57.036666666666669</v>
      </c>
      <c r="W8">
        <f t="shared" si="3"/>
        <v>70.556666666666672</v>
      </c>
      <c r="X8">
        <f t="shared" si="4"/>
        <v>79.516666666666666</v>
      </c>
      <c r="Y8" s="3">
        <f t="shared" si="5"/>
        <v>93.853333333333339</v>
      </c>
      <c r="Z8" s="2">
        <v>17.329999999999998</v>
      </c>
      <c r="AA8">
        <v>26</v>
      </c>
      <c r="AB8">
        <v>23.22</v>
      </c>
      <c r="AC8">
        <v>30.56</v>
      </c>
      <c r="AD8">
        <v>24.11</v>
      </c>
      <c r="AE8">
        <v>17.78</v>
      </c>
      <c r="AF8">
        <v>3.33</v>
      </c>
      <c r="AG8">
        <v>10.89</v>
      </c>
      <c r="AH8">
        <v>53.11</v>
      </c>
      <c r="AI8">
        <v>76.22</v>
      </c>
      <c r="AJ8">
        <v>43.33</v>
      </c>
      <c r="AK8">
        <v>13.78</v>
      </c>
      <c r="AL8">
        <v>4</v>
      </c>
      <c r="AM8">
        <v>23.22</v>
      </c>
      <c r="AN8">
        <v>4.67</v>
      </c>
      <c r="AO8" s="3">
        <v>0</v>
      </c>
      <c r="AP8">
        <f t="shared" si="12"/>
        <v>17.329999999999998</v>
      </c>
      <c r="AQ8">
        <f t="shared" si="13"/>
        <v>26.593333333333334</v>
      </c>
      <c r="AR8">
        <f t="shared" si="14"/>
        <v>15.073333333333332</v>
      </c>
      <c r="AS8">
        <f t="shared" si="6"/>
        <v>46.74</v>
      </c>
      <c r="AT8">
        <f t="shared" si="7"/>
        <v>20.37</v>
      </c>
      <c r="AU8" s="3">
        <f t="shared" si="8"/>
        <v>9.2966666666666669</v>
      </c>
      <c r="AV8" s="2">
        <v>21.59</v>
      </c>
      <c r="AW8">
        <v>40.67</v>
      </c>
      <c r="AX8">
        <v>44.56</v>
      </c>
      <c r="AY8">
        <v>19.11</v>
      </c>
      <c r="AZ8">
        <v>45.56</v>
      </c>
      <c r="BA8">
        <v>25.78</v>
      </c>
      <c r="BB8">
        <v>29.22</v>
      </c>
      <c r="BC8">
        <v>28.56</v>
      </c>
      <c r="BD8">
        <v>35.67</v>
      </c>
      <c r="BE8">
        <v>5.56</v>
      </c>
      <c r="BF8">
        <v>6.67</v>
      </c>
      <c r="BG8">
        <v>5.33</v>
      </c>
      <c r="BH8">
        <v>14.78</v>
      </c>
      <c r="BI8">
        <v>26.22</v>
      </c>
      <c r="BJ8">
        <v>38.89</v>
      </c>
      <c r="BK8" s="3">
        <v>57.22</v>
      </c>
      <c r="BL8">
        <f t="shared" si="15"/>
        <v>21.59</v>
      </c>
      <c r="BM8">
        <f t="shared" si="16"/>
        <v>34.78</v>
      </c>
      <c r="BN8">
        <f t="shared" si="17"/>
        <v>33.520000000000003</v>
      </c>
      <c r="BO8">
        <f t="shared" si="18"/>
        <v>23.263333333333335</v>
      </c>
      <c r="BP8">
        <f t="shared" si="19"/>
        <v>8.9266666666666676</v>
      </c>
      <c r="BQ8" s="3">
        <f t="shared" si="20"/>
        <v>40.776666666666664</v>
      </c>
    </row>
    <row r="9" spans="1:69" x14ac:dyDescent="0.25">
      <c r="A9" s="10" t="s">
        <v>43</v>
      </c>
      <c r="B9" s="10" t="s">
        <v>26</v>
      </c>
      <c r="C9" s="10">
        <v>0</v>
      </c>
      <c r="D9" s="10">
        <v>15.44</v>
      </c>
      <c r="E9" s="10">
        <v>50.67</v>
      </c>
      <c r="F9" s="10">
        <v>50.89</v>
      </c>
      <c r="G9" s="10">
        <v>42.67</v>
      </c>
      <c r="H9" s="10">
        <v>80.33</v>
      </c>
      <c r="I9" s="10">
        <v>92.67</v>
      </c>
      <c r="J9" s="10">
        <v>66.78</v>
      </c>
      <c r="K9" s="10">
        <v>50.56</v>
      </c>
      <c r="L9" s="10">
        <v>59.33</v>
      </c>
      <c r="M9" s="10">
        <v>78.11</v>
      </c>
      <c r="N9" s="10">
        <v>42.11</v>
      </c>
      <c r="O9" s="10">
        <v>15.33</v>
      </c>
      <c r="P9" s="10">
        <v>7</v>
      </c>
      <c r="Q9" s="10">
        <v>31</v>
      </c>
      <c r="R9" s="10">
        <v>77</v>
      </c>
      <c r="S9" s="10">
        <v>28.22</v>
      </c>
      <c r="T9">
        <f t="shared" si="0"/>
        <v>15.44</v>
      </c>
      <c r="U9">
        <f t="shared" si="1"/>
        <v>48.076666666666675</v>
      </c>
      <c r="V9">
        <f t="shared" si="2"/>
        <v>79.926666666666662</v>
      </c>
      <c r="W9">
        <f t="shared" si="3"/>
        <v>62.666666666666664</v>
      </c>
      <c r="X9">
        <f t="shared" si="4"/>
        <v>21.48</v>
      </c>
      <c r="Y9" s="3">
        <f t="shared" si="5"/>
        <v>45.406666666666666</v>
      </c>
      <c r="Z9">
        <v>15.87</v>
      </c>
      <c r="AA9">
        <v>67.11</v>
      </c>
      <c r="AB9">
        <v>31.11</v>
      </c>
      <c r="AC9">
        <v>35.78</v>
      </c>
      <c r="AD9">
        <v>25.11</v>
      </c>
      <c r="AE9">
        <v>37.22</v>
      </c>
      <c r="AF9">
        <v>25.89</v>
      </c>
      <c r="AG9">
        <v>34.11</v>
      </c>
      <c r="AH9">
        <v>37.89</v>
      </c>
      <c r="AI9">
        <v>29.44</v>
      </c>
      <c r="AJ9">
        <v>27.89</v>
      </c>
      <c r="AK9">
        <v>0</v>
      </c>
      <c r="AL9">
        <v>0</v>
      </c>
      <c r="AM9">
        <v>7.11</v>
      </c>
      <c r="AN9">
        <v>18.559999999999999</v>
      </c>
      <c r="AO9">
        <v>12.44</v>
      </c>
      <c r="AP9">
        <f t="shared" si="12"/>
        <v>15.87</v>
      </c>
      <c r="AQ9">
        <f t="shared" si="13"/>
        <v>44.666666666666664</v>
      </c>
      <c r="AR9">
        <f t="shared" si="14"/>
        <v>29.406666666666666</v>
      </c>
      <c r="AS9">
        <f t="shared" si="6"/>
        <v>33.813333333333333</v>
      </c>
      <c r="AT9">
        <f t="shared" si="7"/>
        <v>9.2966666666666669</v>
      </c>
      <c r="AU9" s="3">
        <f t="shared" si="8"/>
        <v>12.703333333333333</v>
      </c>
      <c r="AV9">
        <v>3.72</v>
      </c>
      <c r="AW9">
        <v>50.44</v>
      </c>
      <c r="AX9">
        <v>21.78</v>
      </c>
      <c r="AY9">
        <v>58</v>
      </c>
      <c r="AZ9">
        <v>13.89</v>
      </c>
      <c r="BA9">
        <v>18.22</v>
      </c>
      <c r="BB9">
        <v>11.22</v>
      </c>
      <c r="BC9">
        <v>0</v>
      </c>
      <c r="BD9">
        <v>32.89</v>
      </c>
      <c r="BE9">
        <v>3.78</v>
      </c>
      <c r="BF9">
        <v>10.67</v>
      </c>
      <c r="BG9">
        <v>7.89</v>
      </c>
      <c r="BH9">
        <v>9.44</v>
      </c>
      <c r="BI9">
        <v>29</v>
      </c>
      <c r="BJ9">
        <v>0</v>
      </c>
      <c r="BK9">
        <v>0</v>
      </c>
      <c r="BL9">
        <f t="shared" si="15"/>
        <v>3.72</v>
      </c>
      <c r="BM9">
        <f t="shared" si="16"/>
        <v>43.406666666666666</v>
      </c>
      <c r="BN9">
        <f t="shared" si="17"/>
        <v>14.443333333333333</v>
      </c>
      <c r="BO9">
        <f t="shared" si="18"/>
        <v>12.223333333333334</v>
      </c>
      <c r="BP9">
        <f t="shared" si="19"/>
        <v>9.3333333333333339</v>
      </c>
      <c r="BQ9" s="3">
        <f t="shared" si="20"/>
        <v>9.6666666666666661</v>
      </c>
    </row>
    <row r="10" spans="1:69" s="5" customFormat="1" ht="15.75" thickBot="1" x14ac:dyDescent="0.3">
      <c r="A10" s="14" t="s">
        <v>49</v>
      </c>
      <c r="B10" s="14" t="s">
        <v>26</v>
      </c>
      <c r="C10" s="14">
        <v>0</v>
      </c>
      <c r="D10" s="14">
        <v>21.33</v>
      </c>
      <c r="E10" s="14">
        <v>76.44</v>
      </c>
      <c r="F10" s="14">
        <v>72.67</v>
      </c>
      <c r="G10" s="14">
        <v>79.22</v>
      </c>
      <c r="H10" s="14">
        <v>90.67</v>
      </c>
      <c r="I10" s="14">
        <v>37.67</v>
      </c>
      <c r="J10" s="14">
        <v>61.56</v>
      </c>
      <c r="K10" s="14">
        <v>32.33</v>
      </c>
      <c r="L10" s="14">
        <v>76</v>
      </c>
      <c r="M10" s="14">
        <v>36.22</v>
      </c>
      <c r="N10" s="14">
        <v>49.33</v>
      </c>
      <c r="O10" s="14">
        <v>16.22</v>
      </c>
      <c r="P10" s="14">
        <v>5.78</v>
      </c>
      <c r="Q10" s="14">
        <v>27.56</v>
      </c>
      <c r="R10" s="14">
        <v>53.56</v>
      </c>
      <c r="S10" s="14">
        <v>39.67</v>
      </c>
      <c r="T10" s="5">
        <f t="shared" si="0"/>
        <v>21.33</v>
      </c>
      <c r="U10" s="5">
        <f t="shared" si="1"/>
        <v>76.11</v>
      </c>
      <c r="V10" s="5">
        <f t="shared" si="2"/>
        <v>63.300000000000004</v>
      </c>
      <c r="W10" s="5">
        <f t="shared" si="3"/>
        <v>48.183333333333337</v>
      </c>
      <c r="X10" s="5">
        <f t="shared" si="4"/>
        <v>23.776666666666667</v>
      </c>
      <c r="Y10" s="6">
        <f t="shared" si="5"/>
        <v>40.263333333333335</v>
      </c>
      <c r="Z10" s="5">
        <v>11.39</v>
      </c>
      <c r="AA10" s="5">
        <v>72.78</v>
      </c>
      <c r="AB10" s="5">
        <v>19.440000000000001</v>
      </c>
      <c r="AC10" s="5">
        <v>34.67</v>
      </c>
      <c r="AD10" s="5">
        <v>12.56</v>
      </c>
      <c r="AE10" s="5">
        <v>22.33</v>
      </c>
      <c r="AF10" s="5">
        <v>23.44</v>
      </c>
      <c r="AG10" s="5">
        <v>19.670000000000002</v>
      </c>
      <c r="AH10" s="5">
        <v>9.44</v>
      </c>
      <c r="AI10" s="5">
        <v>4.8899999999999997</v>
      </c>
      <c r="AJ10" s="5">
        <v>0</v>
      </c>
      <c r="AK10" s="5">
        <v>6.44</v>
      </c>
      <c r="AL10" s="5">
        <v>17.22</v>
      </c>
      <c r="AM10" s="5">
        <v>40.22</v>
      </c>
      <c r="AN10" s="5">
        <v>20.78</v>
      </c>
      <c r="AO10" s="5">
        <v>9.33</v>
      </c>
      <c r="AP10" s="5">
        <f t="shared" si="12"/>
        <v>11.39</v>
      </c>
      <c r="AQ10" s="5">
        <f t="shared" si="13"/>
        <v>42.296666666666667</v>
      </c>
      <c r="AR10" s="5">
        <f t="shared" si="14"/>
        <v>19.443333333333332</v>
      </c>
      <c r="AS10" s="5">
        <f t="shared" si="6"/>
        <v>11.333333333333334</v>
      </c>
      <c r="AT10" s="5">
        <f t="shared" si="7"/>
        <v>7.8866666666666667</v>
      </c>
      <c r="AU10" s="6">
        <f t="shared" si="8"/>
        <v>23.443333333333332</v>
      </c>
      <c r="AV10" s="5">
        <v>0.72</v>
      </c>
      <c r="AW10" s="5">
        <v>21.56</v>
      </c>
      <c r="AX10" s="5">
        <v>26.33</v>
      </c>
      <c r="AY10" s="5">
        <v>30.89</v>
      </c>
      <c r="AZ10" s="5">
        <v>17.329999999999998</v>
      </c>
      <c r="BA10" s="5">
        <v>0</v>
      </c>
      <c r="BB10" s="5">
        <v>8</v>
      </c>
      <c r="BC10" s="5">
        <v>9.2200000000000006</v>
      </c>
      <c r="BD10" s="5">
        <v>13.11</v>
      </c>
      <c r="BE10" s="5">
        <v>0</v>
      </c>
      <c r="BF10" s="5">
        <v>8.11</v>
      </c>
      <c r="BG10" s="5">
        <v>0</v>
      </c>
      <c r="BH10" s="5">
        <v>0</v>
      </c>
      <c r="BI10" s="5">
        <v>11.44</v>
      </c>
      <c r="BJ10" s="5">
        <v>16.89</v>
      </c>
      <c r="BK10" s="5">
        <v>12.89</v>
      </c>
      <c r="BL10" s="5">
        <f t="shared" si="15"/>
        <v>0.72</v>
      </c>
      <c r="BM10" s="5">
        <f t="shared" si="16"/>
        <v>26.26</v>
      </c>
      <c r="BN10" s="5">
        <f t="shared" si="17"/>
        <v>8.4433333333333334</v>
      </c>
      <c r="BO10" s="5">
        <f t="shared" si="18"/>
        <v>7.4433333333333325</v>
      </c>
      <c r="BP10" s="5">
        <f t="shared" si="19"/>
        <v>2.7033333333333331</v>
      </c>
      <c r="BQ10" s="6">
        <f t="shared" si="20"/>
        <v>13.74</v>
      </c>
    </row>
    <row r="11" spans="1:69" s="8" customFormat="1" x14ac:dyDescent="0.25">
      <c r="A11" s="8" t="s">
        <v>6</v>
      </c>
      <c r="B11" s="8" t="s">
        <v>25</v>
      </c>
      <c r="C11" s="8">
        <v>0.5</v>
      </c>
      <c r="D11" s="7">
        <v>45.04</v>
      </c>
      <c r="E11" s="8">
        <v>20.440000000000001</v>
      </c>
      <c r="F11" s="8">
        <v>32.89</v>
      </c>
      <c r="G11" s="8">
        <v>67.22</v>
      </c>
      <c r="H11" s="8">
        <v>30.33</v>
      </c>
      <c r="I11" s="8">
        <v>45.78</v>
      </c>
      <c r="J11" s="8">
        <v>36.44</v>
      </c>
      <c r="K11" s="8">
        <v>38.89</v>
      </c>
      <c r="L11" s="8">
        <v>0</v>
      </c>
      <c r="M11" s="8">
        <v>14.44</v>
      </c>
      <c r="N11" s="8">
        <v>11.33</v>
      </c>
      <c r="O11" s="8">
        <v>10.220000000000001</v>
      </c>
      <c r="P11" s="8">
        <v>39.33</v>
      </c>
      <c r="Q11" s="8">
        <v>14.56</v>
      </c>
      <c r="R11" s="8">
        <v>7.44</v>
      </c>
      <c r="S11" s="9">
        <v>18</v>
      </c>
      <c r="T11" s="8">
        <f t="shared" si="0"/>
        <v>45.04</v>
      </c>
      <c r="U11" s="8">
        <f t="shared" si="1"/>
        <v>40.18333333333333</v>
      </c>
      <c r="V11" s="8">
        <f t="shared" si="2"/>
        <v>37.516666666666666</v>
      </c>
      <c r="W11" s="8">
        <f t="shared" si="3"/>
        <v>17.776666666666667</v>
      </c>
      <c r="X11" s="8">
        <f t="shared" si="4"/>
        <v>20.293333333333333</v>
      </c>
      <c r="Y11" s="9">
        <f t="shared" si="5"/>
        <v>13.333333333333334</v>
      </c>
      <c r="Z11" s="7">
        <v>32.28</v>
      </c>
      <c r="AA11" s="8">
        <v>73.22</v>
      </c>
      <c r="AB11" s="8">
        <v>20.11</v>
      </c>
      <c r="AC11" s="8">
        <v>22</v>
      </c>
      <c r="AD11" s="8">
        <v>43</v>
      </c>
      <c r="AE11" s="8">
        <v>11.56</v>
      </c>
      <c r="AF11" s="8">
        <v>26.33</v>
      </c>
      <c r="AG11" s="8">
        <v>0</v>
      </c>
      <c r="AH11" s="8">
        <v>25.67</v>
      </c>
      <c r="AI11" s="8">
        <v>11.11</v>
      </c>
      <c r="AJ11" s="8">
        <v>21.89</v>
      </c>
      <c r="AK11" s="8">
        <v>3.67</v>
      </c>
      <c r="AL11" s="8">
        <v>8.33</v>
      </c>
      <c r="AM11" s="8">
        <v>9.2200000000000006</v>
      </c>
      <c r="AN11" s="8">
        <v>21.22</v>
      </c>
      <c r="AO11" s="9">
        <v>25</v>
      </c>
      <c r="AP11" s="8">
        <f t="shared" si="12"/>
        <v>32.28</v>
      </c>
      <c r="AQ11" s="8">
        <f t="shared" si="13"/>
        <v>38.443333333333335</v>
      </c>
      <c r="AR11" s="8">
        <f t="shared" si="14"/>
        <v>26.963333333333335</v>
      </c>
      <c r="AS11" s="8">
        <f t="shared" si="6"/>
        <v>12.26</v>
      </c>
      <c r="AT11" s="8">
        <f t="shared" si="7"/>
        <v>11.296666666666667</v>
      </c>
      <c r="AU11" s="9">
        <f t="shared" si="8"/>
        <v>18.48</v>
      </c>
      <c r="AV11" s="7">
        <v>22.22</v>
      </c>
      <c r="AW11" s="8">
        <v>37.22</v>
      </c>
      <c r="AX11" s="8">
        <v>10.220000000000001</v>
      </c>
      <c r="AY11" s="8">
        <v>36.44</v>
      </c>
      <c r="AZ11" s="8">
        <v>6</v>
      </c>
      <c r="BA11" s="8">
        <v>5.78</v>
      </c>
      <c r="BB11" s="8">
        <v>0</v>
      </c>
      <c r="BC11" s="8">
        <v>3.78</v>
      </c>
      <c r="BD11" s="8">
        <v>24.22</v>
      </c>
      <c r="BE11" s="8">
        <v>15.78</v>
      </c>
      <c r="BF11" s="8">
        <v>13.67</v>
      </c>
      <c r="BG11" s="8">
        <v>39.22</v>
      </c>
      <c r="BH11" s="8">
        <v>3.44</v>
      </c>
      <c r="BI11" s="8">
        <v>0</v>
      </c>
      <c r="BJ11" s="8">
        <v>12.67</v>
      </c>
      <c r="BK11" s="9">
        <v>37.56</v>
      </c>
      <c r="BL11" s="8">
        <f t="shared" si="15"/>
        <v>22.22</v>
      </c>
      <c r="BM11" s="8">
        <f t="shared" si="16"/>
        <v>27.959999999999997</v>
      </c>
      <c r="BN11" s="8">
        <f t="shared" si="17"/>
        <v>3.9266666666666672</v>
      </c>
      <c r="BO11" s="8">
        <f t="shared" si="18"/>
        <v>14.593333333333334</v>
      </c>
      <c r="BP11" s="8">
        <f t="shared" si="19"/>
        <v>18.776666666666667</v>
      </c>
      <c r="BQ11" s="9">
        <f t="shared" si="20"/>
        <v>16.743333333333336</v>
      </c>
    </row>
    <row r="12" spans="1:69" x14ac:dyDescent="0.25">
      <c r="A12" t="s">
        <v>22</v>
      </c>
      <c r="B12" t="s">
        <v>25</v>
      </c>
      <c r="C12">
        <v>0.5</v>
      </c>
      <c r="D12" s="2">
        <v>49.41</v>
      </c>
      <c r="E12">
        <v>71</v>
      </c>
      <c r="F12">
        <v>72.56</v>
      </c>
      <c r="G12">
        <v>76.78</v>
      </c>
      <c r="H12">
        <v>83.33</v>
      </c>
      <c r="I12">
        <v>62.56</v>
      </c>
      <c r="J12">
        <v>89.33</v>
      </c>
      <c r="K12">
        <v>64.22</v>
      </c>
      <c r="L12">
        <v>6.67</v>
      </c>
      <c r="M12">
        <v>27.89</v>
      </c>
      <c r="N12">
        <v>52.44</v>
      </c>
      <c r="O12">
        <v>26.67</v>
      </c>
      <c r="P12">
        <v>53.56</v>
      </c>
      <c r="Q12">
        <v>14.44</v>
      </c>
      <c r="R12">
        <v>27.33</v>
      </c>
      <c r="S12" s="3">
        <v>13.89</v>
      </c>
      <c r="T12">
        <f t="shared" si="0"/>
        <v>49.41</v>
      </c>
      <c r="U12">
        <f t="shared" si="1"/>
        <v>73.446666666666673</v>
      </c>
      <c r="V12">
        <f t="shared" si="2"/>
        <v>78.406666666666652</v>
      </c>
      <c r="W12">
        <f t="shared" si="3"/>
        <v>32.926666666666669</v>
      </c>
      <c r="X12">
        <f t="shared" si="4"/>
        <v>44.223333333333336</v>
      </c>
      <c r="Y12" s="3">
        <f t="shared" si="5"/>
        <v>18.553333333333331</v>
      </c>
      <c r="Z12" s="2">
        <v>12.85</v>
      </c>
      <c r="AA12">
        <v>8.67</v>
      </c>
      <c r="AB12">
        <v>15.67</v>
      </c>
      <c r="AC12">
        <v>38.11</v>
      </c>
      <c r="AD12">
        <v>26.44</v>
      </c>
      <c r="AE12">
        <v>19.440000000000001</v>
      </c>
      <c r="AF12">
        <v>7.11</v>
      </c>
      <c r="AG12">
        <v>12.11</v>
      </c>
      <c r="AH12">
        <v>15.78</v>
      </c>
      <c r="AI12">
        <v>7.78</v>
      </c>
      <c r="AJ12">
        <v>3.56</v>
      </c>
      <c r="AK12">
        <v>41.78</v>
      </c>
      <c r="AL12">
        <v>14</v>
      </c>
      <c r="AM12">
        <v>46</v>
      </c>
      <c r="AN12">
        <v>33.11</v>
      </c>
      <c r="AO12" s="3">
        <v>10.220000000000001</v>
      </c>
      <c r="AP12">
        <f t="shared" si="12"/>
        <v>12.85</v>
      </c>
      <c r="AQ12">
        <f t="shared" si="13"/>
        <v>20.816666666666666</v>
      </c>
      <c r="AR12">
        <f t="shared" si="14"/>
        <v>17.663333333333334</v>
      </c>
      <c r="AS12">
        <f t="shared" si="6"/>
        <v>11.89</v>
      </c>
      <c r="AT12">
        <f t="shared" si="7"/>
        <v>19.78</v>
      </c>
      <c r="AU12" s="3">
        <f t="shared" si="8"/>
        <v>29.776666666666667</v>
      </c>
      <c r="AV12" s="2">
        <v>9.61</v>
      </c>
      <c r="AW12">
        <v>32.67</v>
      </c>
      <c r="AX12">
        <v>14</v>
      </c>
      <c r="AY12">
        <v>5</v>
      </c>
      <c r="AZ12">
        <v>3.44</v>
      </c>
      <c r="BA12">
        <v>0</v>
      </c>
      <c r="BB12">
        <v>9.67</v>
      </c>
      <c r="BC12">
        <v>18</v>
      </c>
      <c r="BD12">
        <v>22.56</v>
      </c>
      <c r="BE12">
        <v>8.89</v>
      </c>
      <c r="BF12">
        <v>16.329999999999998</v>
      </c>
      <c r="BG12">
        <v>7.44</v>
      </c>
      <c r="BH12">
        <v>9.67</v>
      </c>
      <c r="BI12">
        <v>0</v>
      </c>
      <c r="BJ12">
        <v>16.78</v>
      </c>
      <c r="BK12" s="3">
        <v>23.78</v>
      </c>
      <c r="BL12">
        <f t="shared" si="15"/>
        <v>9.61</v>
      </c>
      <c r="BM12">
        <f t="shared" si="16"/>
        <v>17.223333333333333</v>
      </c>
      <c r="BN12">
        <f t="shared" si="17"/>
        <v>4.37</v>
      </c>
      <c r="BO12">
        <f t="shared" si="18"/>
        <v>16.483333333333334</v>
      </c>
      <c r="BP12">
        <f t="shared" si="19"/>
        <v>11.146666666666667</v>
      </c>
      <c r="BQ12" s="3">
        <f t="shared" si="20"/>
        <v>13.520000000000001</v>
      </c>
    </row>
    <row r="13" spans="1:69" x14ac:dyDescent="0.25">
      <c r="A13" s="10" t="s">
        <v>48</v>
      </c>
      <c r="B13" s="10" t="s">
        <v>25</v>
      </c>
      <c r="C13" s="10">
        <v>0.5</v>
      </c>
      <c r="D13" s="10">
        <v>1.19</v>
      </c>
      <c r="E13" s="10">
        <v>26</v>
      </c>
      <c r="F13" s="10">
        <v>17.440000000000001</v>
      </c>
      <c r="G13" s="10">
        <v>47.67</v>
      </c>
      <c r="H13" s="10">
        <v>29</v>
      </c>
      <c r="I13" s="10">
        <v>38.56</v>
      </c>
      <c r="J13" s="10">
        <v>41.78</v>
      </c>
      <c r="K13" s="10">
        <v>15.67</v>
      </c>
      <c r="L13" s="10">
        <v>16.559999999999999</v>
      </c>
      <c r="M13" s="10">
        <v>21.33</v>
      </c>
      <c r="N13" s="10">
        <v>4.4400000000000004</v>
      </c>
      <c r="O13" s="10">
        <v>4.78</v>
      </c>
      <c r="P13" s="10">
        <v>30</v>
      </c>
      <c r="Q13" s="10">
        <v>3.33</v>
      </c>
      <c r="R13" s="10">
        <v>5.1100000000000003</v>
      </c>
      <c r="S13" s="10">
        <v>32.56</v>
      </c>
      <c r="T13">
        <f t="shared" si="0"/>
        <v>1.19</v>
      </c>
      <c r="U13">
        <f t="shared" si="1"/>
        <v>30.37</v>
      </c>
      <c r="V13">
        <f t="shared" si="2"/>
        <v>36.446666666666665</v>
      </c>
      <c r="W13">
        <f t="shared" si="3"/>
        <v>17.853333333333332</v>
      </c>
      <c r="X13">
        <f t="shared" si="4"/>
        <v>13.073333333333332</v>
      </c>
      <c r="Y13" s="3">
        <f t="shared" si="5"/>
        <v>13.666666666666666</v>
      </c>
      <c r="Z13">
        <v>1.46</v>
      </c>
      <c r="AA13">
        <v>64.56</v>
      </c>
      <c r="AB13">
        <v>49.44</v>
      </c>
      <c r="AC13">
        <v>10.44</v>
      </c>
      <c r="AD13">
        <v>14.33</v>
      </c>
      <c r="AE13">
        <v>0</v>
      </c>
      <c r="AF13">
        <v>4.1100000000000003</v>
      </c>
      <c r="AG13">
        <v>3.44</v>
      </c>
      <c r="AH13">
        <v>0</v>
      </c>
      <c r="AI13">
        <v>3.56</v>
      </c>
      <c r="AJ13">
        <v>14.44</v>
      </c>
      <c r="AK13">
        <v>40.22</v>
      </c>
      <c r="AL13">
        <v>27.33</v>
      </c>
      <c r="AM13">
        <v>17.89</v>
      </c>
      <c r="AN13">
        <v>30.11</v>
      </c>
      <c r="AO13">
        <v>0</v>
      </c>
      <c r="AP13">
        <f t="shared" si="12"/>
        <v>1.46</v>
      </c>
      <c r="AQ13">
        <f t="shared" si="13"/>
        <v>41.48</v>
      </c>
      <c r="AR13">
        <f t="shared" si="14"/>
        <v>6.1466666666666674</v>
      </c>
      <c r="AS13">
        <f t="shared" si="6"/>
        <v>2.3333333333333335</v>
      </c>
      <c r="AT13">
        <f t="shared" si="7"/>
        <v>27.33</v>
      </c>
      <c r="AU13" s="3">
        <f t="shared" si="8"/>
        <v>16</v>
      </c>
      <c r="AV13">
        <v>3.52</v>
      </c>
      <c r="AW13">
        <v>24.56</v>
      </c>
      <c r="AX13">
        <v>64</v>
      </c>
      <c r="AY13">
        <v>25.44</v>
      </c>
      <c r="AZ13">
        <v>4.33</v>
      </c>
      <c r="BA13">
        <v>0</v>
      </c>
      <c r="BB13">
        <v>6.33</v>
      </c>
      <c r="BC13">
        <v>0</v>
      </c>
      <c r="BD13">
        <v>23.78</v>
      </c>
      <c r="BE13">
        <v>17.11</v>
      </c>
      <c r="BF13">
        <v>0</v>
      </c>
      <c r="BG13">
        <v>5.33</v>
      </c>
      <c r="BH13">
        <v>9.56</v>
      </c>
      <c r="BI13">
        <v>10.44</v>
      </c>
      <c r="BJ13">
        <v>0</v>
      </c>
      <c r="BK13">
        <v>13.67</v>
      </c>
      <c r="BL13">
        <f t="shared" si="15"/>
        <v>3.52</v>
      </c>
      <c r="BM13">
        <f t="shared" si="16"/>
        <v>38</v>
      </c>
      <c r="BN13">
        <f t="shared" si="17"/>
        <v>3.5533333333333332</v>
      </c>
      <c r="BO13">
        <f t="shared" si="18"/>
        <v>13.63</v>
      </c>
      <c r="BP13">
        <f t="shared" si="19"/>
        <v>4.9633333333333338</v>
      </c>
      <c r="BQ13" s="3">
        <f t="shared" si="20"/>
        <v>8.0366666666666671</v>
      </c>
    </row>
    <row r="14" spans="1:69" x14ac:dyDescent="0.25">
      <c r="A14" s="10" t="s">
        <v>56</v>
      </c>
      <c r="B14" s="10" t="s">
        <v>25</v>
      </c>
      <c r="C14" s="10">
        <v>0.5</v>
      </c>
      <c r="D14" s="10">
        <v>46.41</v>
      </c>
      <c r="E14" s="10">
        <v>81.56</v>
      </c>
      <c r="F14" s="10">
        <v>81.89</v>
      </c>
      <c r="G14" s="10">
        <v>70.67</v>
      </c>
      <c r="H14" s="10">
        <v>55.44</v>
      </c>
      <c r="I14" s="10">
        <v>87</v>
      </c>
      <c r="J14" s="10">
        <v>66.44</v>
      </c>
      <c r="K14" s="10">
        <v>61.33</v>
      </c>
      <c r="L14" s="10">
        <v>71.56</v>
      </c>
      <c r="M14" s="10">
        <v>31.33</v>
      </c>
      <c r="N14" s="10">
        <v>55.33</v>
      </c>
      <c r="O14" s="10">
        <v>59.44</v>
      </c>
      <c r="P14" s="10">
        <v>79.56</v>
      </c>
      <c r="Q14" s="10">
        <v>47.56</v>
      </c>
      <c r="R14" s="10">
        <v>85</v>
      </c>
      <c r="S14" s="10">
        <v>68</v>
      </c>
      <c r="T14">
        <f t="shared" si="0"/>
        <v>46.41</v>
      </c>
      <c r="U14">
        <f t="shared" si="1"/>
        <v>78.040000000000006</v>
      </c>
      <c r="V14">
        <f t="shared" si="2"/>
        <v>69.626666666666665</v>
      </c>
      <c r="W14">
        <f t="shared" si="3"/>
        <v>54.739999999999988</v>
      </c>
      <c r="X14">
        <f t="shared" si="4"/>
        <v>64.776666666666657</v>
      </c>
      <c r="Y14" s="3">
        <f t="shared" si="5"/>
        <v>66.853333333333339</v>
      </c>
      <c r="Z14">
        <v>17.13</v>
      </c>
      <c r="AA14">
        <v>15.22</v>
      </c>
      <c r="AB14">
        <v>55.78</v>
      </c>
      <c r="AC14">
        <v>18</v>
      </c>
      <c r="AD14">
        <v>19.440000000000001</v>
      </c>
      <c r="AE14">
        <v>5</v>
      </c>
      <c r="AF14">
        <v>27</v>
      </c>
      <c r="AG14">
        <v>4.22</v>
      </c>
      <c r="AH14">
        <v>8.89</v>
      </c>
      <c r="AI14">
        <v>11.78</v>
      </c>
      <c r="AJ14">
        <v>14.44</v>
      </c>
      <c r="AK14">
        <v>19.670000000000002</v>
      </c>
      <c r="AL14">
        <v>22.89</v>
      </c>
      <c r="AM14">
        <v>7.67</v>
      </c>
      <c r="AN14">
        <v>25.11</v>
      </c>
      <c r="AO14">
        <v>0</v>
      </c>
      <c r="AP14">
        <f t="shared" si="12"/>
        <v>17.13</v>
      </c>
      <c r="AQ14">
        <f t="shared" si="13"/>
        <v>29.666666666666668</v>
      </c>
      <c r="AR14">
        <f t="shared" si="14"/>
        <v>17.146666666666665</v>
      </c>
      <c r="AS14">
        <f t="shared" si="6"/>
        <v>8.2966666666666669</v>
      </c>
      <c r="AT14">
        <f t="shared" si="7"/>
        <v>19</v>
      </c>
      <c r="AU14" s="3">
        <f t="shared" si="8"/>
        <v>10.926666666666668</v>
      </c>
      <c r="AV14">
        <v>23.07</v>
      </c>
      <c r="AW14">
        <v>67.11</v>
      </c>
      <c r="AX14">
        <v>86.44</v>
      </c>
      <c r="AY14">
        <v>75.44</v>
      </c>
      <c r="AZ14">
        <v>58.33</v>
      </c>
      <c r="BA14">
        <v>42.89</v>
      </c>
      <c r="BB14">
        <v>16</v>
      </c>
      <c r="BC14">
        <v>41.44</v>
      </c>
      <c r="BD14">
        <v>37.11</v>
      </c>
      <c r="BE14">
        <v>39.44</v>
      </c>
      <c r="BF14">
        <v>36.89</v>
      </c>
      <c r="BG14">
        <v>7.33</v>
      </c>
      <c r="BH14">
        <v>56.33</v>
      </c>
      <c r="BI14">
        <v>30.56</v>
      </c>
      <c r="BJ14">
        <v>19.89</v>
      </c>
      <c r="BK14">
        <v>37.56</v>
      </c>
      <c r="BL14">
        <f t="shared" si="15"/>
        <v>23.07</v>
      </c>
      <c r="BM14">
        <f t="shared" si="16"/>
        <v>76.33</v>
      </c>
      <c r="BN14">
        <f t="shared" si="17"/>
        <v>39.073333333333331</v>
      </c>
      <c r="BO14">
        <f t="shared" si="18"/>
        <v>39.33</v>
      </c>
      <c r="BP14">
        <f t="shared" si="19"/>
        <v>33.516666666666666</v>
      </c>
      <c r="BQ14" s="3">
        <f t="shared" si="20"/>
        <v>29.33666666666667</v>
      </c>
    </row>
    <row r="15" spans="1:69" x14ac:dyDescent="0.25">
      <c r="A15" t="s">
        <v>2</v>
      </c>
      <c r="B15" t="s">
        <v>26</v>
      </c>
      <c r="C15">
        <v>0.5</v>
      </c>
      <c r="D15" s="2">
        <v>16.87</v>
      </c>
      <c r="E15">
        <v>13.78</v>
      </c>
      <c r="F15">
        <v>20.89</v>
      </c>
      <c r="G15">
        <v>37</v>
      </c>
      <c r="H15">
        <v>13.67</v>
      </c>
      <c r="I15">
        <v>43.78</v>
      </c>
      <c r="J15">
        <v>29.56</v>
      </c>
      <c r="K15">
        <v>7.89</v>
      </c>
      <c r="L15">
        <v>11.56</v>
      </c>
      <c r="M15">
        <v>7</v>
      </c>
      <c r="N15">
        <v>0</v>
      </c>
      <c r="O15">
        <v>24</v>
      </c>
      <c r="P15">
        <v>21.44</v>
      </c>
      <c r="Q15">
        <v>14.44</v>
      </c>
      <c r="R15">
        <v>3.44</v>
      </c>
      <c r="S15" s="3">
        <v>6.67</v>
      </c>
      <c r="T15">
        <f t="shared" si="0"/>
        <v>16.87</v>
      </c>
      <c r="U15">
        <f t="shared" si="1"/>
        <v>23.89</v>
      </c>
      <c r="V15">
        <f t="shared" si="2"/>
        <v>29.003333333333334</v>
      </c>
      <c r="W15">
        <f t="shared" si="3"/>
        <v>8.8166666666666664</v>
      </c>
      <c r="X15">
        <f t="shared" si="4"/>
        <v>15.146666666666667</v>
      </c>
      <c r="Y15" s="3">
        <f t="shared" si="5"/>
        <v>8.1833333333333318</v>
      </c>
      <c r="Z15" s="2">
        <v>4.59</v>
      </c>
      <c r="AA15">
        <v>14.67</v>
      </c>
      <c r="AB15">
        <v>59.22</v>
      </c>
      <c r="AC15">
        <v>26</v>
      </c>
      <c r="AD15">
        <v>7</v>
      </c>
      <c r="AE15">
        <v>15.78</v>
      </c>
      <c r="AF15">
        <v>28.67</v>
      </c>
      <c r="AG15">
        <v>38.89</v>
      </c>
      <c r="AH15">
        <v>8.2200000000000006</v>
      </c>
      <c r="AI15">
        <v>52.11</v>
      </c>
      <c r="AJ15">
        <v>0</v>
      </c>
      <c r="AK15">
        <v>17</v>
      </c>
      <c r="AL15">
        <v>9</v>
      </c>
      <c r="AM15">
        <v>11.89</v>
      </c>
      <c r="AN15">
        <v>32.56</v>
      </c>
      <c r="AO15" s="3">
        <v>13.22</v>
      </c>
      <c r="AP15">
        <f t="shared" si="12"/>
        <v>4.59</v>
      </c>
      <c r="AQ15">
        <f t="shared" si="13"/>
        <v>33.296666666666667</v>
      </c>
      <c r="AR15">
        <f t="shared" si="14"/>
        <v>17.150000000000002</v>
      </c>
      <c r="AS15">
        <f t="shared" si="6"/>
        <v>33.073333333333331</v>
      </c>
      <c r="AT15">
        <f t="shared" si="7"/>
        <v>8.6666666666666661</v>
      </c>
      <c r="AU15" s="3">
        <f t="shared" si="8"/>
        <v>19.223333333333333</v>
      </c>
      <c r="AV15" s="2">
        <v>2.56</v>
      </c>
      <c r="AW15">
        <v>14.78</v>
      </c>
      <c r="AX15">
        <v>17.11</v>
      </c>
      <c r="AY15">
        <v>0</v>
      </c>
      <c r="AZ15">
        <v>4.8899999999999997</v>
      </c>
      <c r="BA15">
        <v>0</v>
      </c>
      <c r="BB15">
        <v>0</v>
      </c>
      <c r="BC15">
        <v>0</v>
      </c>
      <c r="BD15">
        <v>0</v>
      </c>
      <c r="BE15">
        <v>3.89</v>
      </c>
      <c r="BF15">
        <v>7.56</v>
      </c>
      <c r="BG15">
        <v>5.56</v>
      </c>
      <c r="BH15">
        <v>10.89</v>
      </c>
      <c r="BI15">
        <v>0</v>
      </c>
      <c r="BJ15">
        <v>0</v>
      </c>
      <c r="BK15" s="3">
        <v>5.44</v>
      </c>
      <c r="BL15">
        <f t="shared" si="15"/>
        <v>2.56</v>
      </c>
      <c r="BM15">
        <f t="shared" si="16"/>
        <v>10.63</v>
      </c>
      <c r="BN15">
        <f t="shared" si="17"/>
        <v>1.63</v>
      </c>
      <c r="BO15">
        <f t="shared" si="18"/>
        <v>1.2966666666666666</v>
      </c>
      <c r="BP15">
        <f t="shared" si="19"/>
        <v>8.0033333333333321</v>
      </c>
      <c r="BQ15" s="3">
        <f t="shared" si="20"/>
        <v>1.8133333333333335</v>
      </c>
    </row>
    <row r="16" spans="1:69" x14ac:dyDescent="0.25">
      <c r="A16" t="s">
        <v>9</v>
      </c>
      <c r="B16" t="s">
        <v>26</v>
      </c>
      <c r="C16">
        <v>0.5</v>
      </c>
      <c r="D16" s="2">
        <v>28.07</v>
      </c>
      <c r="E16">
        <v>70.33</v>
      </c>
      <c r="F16">
        <v>50.22</v>
      </c>
      <c r="G16">
        <v>15.22</v>
      </c>
      <c r="H16">
        <v>48.11</v>
      </c>
      <c r="I16">
        <v>15.89</v>
      </c>
      <c r="J16">
        <v>47.67</v>
      </c>
      <c r="K16">
        <v>46.22</v>
      </c>
      <c r="L16">
        <v>27</v>
      </c>
      <c r="M16">
        <v>12.22</v>
      </c>
      <c r="N16">
        <v>31.11</v>
      </c>
      <c r="O16">
        <v>44.56</v>
      </c>
      <c r="P16">
        <v>22.78</v>
      </c>
      <c r="Q16">
        <v>64.56</v>
      </c>
      <c r="R16">
        <v>49.67</v>
      </c>
      <c r="S16" s="3">
        <v>32.89</v>
      </c>
      <c r="T16">
        <f t="shared" si="0"/>
        <v>28.07</v>
      </c>
      <c r="U16">
        <f t="shared" si="1"/>
        <v>45.256666666666668</v>
      </c>
      <c r="V16">
        <f t="shared" si="2"/>
        <v>37.223333333333336</v>
      </c>
      <c r="W16">
        <f t="shared" si="3"/>
        <v>28.48</v>
      </c>
      <c r="X16">
        <f t="shared" si="4"/>
        <v>32.81666666666667</v>
      </c>
      <c r="Y16" s="3">
        <f t="shared" si="5"/>
        <v>49.04</v>
      </c>
      <c r="Z16" s="2">
        <v>22.31</v>
      </c>
      <c r="AA16">
        <v>60.33</v>
      </c>
      <c r="AB16">
        <v>45.44</v>
      </c>
      <c r="AC16">
        <v>37.33</v>
      </c>
      <c r="AD16">
        <v>31.78</v>
      </c>
      <c r="AE16">
        <v>3.56</v>
      </c>
      <c r="AF16">
        <v>13.44</v>
      </c>
      <c r="AG16">
        <v>0</v>
      </c>
      <c r="AH16">
        <v>13.33</v>
      </c>
      <c r="AI16">
        <v>6.11</v>
      </c>
      <c r="AJ16">
        <v>3.67</v>
      </c>
      <c r="AK16">
        <v>0</v>
      </c>
      <c r="AL16">
        <v>0</v>
      </c>
      <c r="AM16">
        <v>0</v>
      </c>
      <c r="AN16">
        <v>0</v>
      </c>
      <c r="AO16" s="3">
        <v>0</v>
      </c>
      <c r="AP16">
        <f t="shared" si="12"/>
        <v>22.31</v>
      </c>
      <c r="AQ16">
        <f t="shared" si="13"/>
        <v>47.699999999999996</v>
      </c>
      <c r="AR16">
        <f t="shared" si="14"/>
        <v>16.260000000000002</v>
      </c>
      <c r="AS16">
        <f t="shared" si="6"/>
        <v>6.48</v>
      </c>
      <c r="AT16">
        <f t="shared" si="7"/>
        <v>1.2233333333333334</v>
      </c>
      <c r="AU16" s="3">
        <f t="shared" si="8"/>
        <v>0</v>
      </c>
      <c r="AV16" s="2">
        <v>0.61</v>
      </c>
      <c r="AW16">
        <v>39.78</v>
      </c>
      <c r="AX16">
        <v>17.559999999999999</v>
      </c>
      <c r="AY16">
        <v>0</v>
      </c>
      <c r="AZ16">
        <v>10.78</v>
      </c>
      <c r="BA16">
        <v>0</v>
      </c>
      <c r="BB16">
        <v>0</v>
      </c>
      <c r="BC16">
        <v>15.89</v>
      </c>
      <c r="BD16">
        <v>0</v>
      </c>
      <c r="BE16">
        <v>0</v>
      </c>
      <c r="BF16">
        <v>7.67</v>
      </c>
      <c r="BG16">
        <v>0</v>
      </c>
      <c r="BH16">
        <v>0</v>
      </c>
      <c r="BI16">
        <v>6.56</v>
      </c>
      <c r="BJ16">
        <v>0</v>
      </c>
      <c r="BK16" s="3">
        <v>11.44</v>
      </c>
      <c r="BL16">
        <f t="shared" si="15"/>
        <v>0.61</v>
      </c>
      <c r="BM16">
        <f t="shared" si="16"/>
        <v>19.113333333333333</v>
      </c>
      <c r="BN16">
        <f t="shared" si="17"/>
        <v>3.5933333333333333</v>
      </c>
      <c r="BO16">
        <f t="shared" si="18"/>
        <v>5.2966666666666669</v>
      </c>
      <c r="BP16">
        <f t="shared" si="19"/>
        <v>2.5566666666666666</v>
      </c>
      <c r="BQ16" s="3">
        <f t="shared" si="20"/>
        <v>6</v>
      </c>
    </row>
    <row r="17" spans="1:69" x14ac:dyDescent="0.25">
      <c r="A17" s="10" t="s">
        <v>44</v>
      </c>
      <c r="B17" s="10" t="s">
        <v>26</v>
      </c>
      <c r="C17" s="10">
        <v>0.5</v>
      </c>
      <c r="D17" s="10">
        <v>2.31</v>
      </c>
      <c r="E17" s="10">
        <v>26.22</v>
      </c>
      <c r="F17" s="10">
        <v>0</v>
      </c>
      <c r="G17" s="10">
        <v>0</v>
      </c>
      <c r="H17" s="10">
        <v>3.44</v>
      </c>
      <c r="I17" s="10">
        <v>11.11</v>
      </c>
      <c r="J17" s="10">
        <v>0</v>
      </c>
      <c r="K17" s="10">
        <v>10.67</v>
      </c>
      <c r="L17" s="10">
        <v>0</v>
      </c>
      <c r="M17" s="10">
        <v>0</v>
      </c>
      <c r="N17" s="10">
        <v>0</v>
      </c>
      <c r="O17" s="10">
        <v>0</v>
      </c>
      <c r="P17" s="10">
        <v>7.89</v>
      </c>
      <c r="Q17" s="10">
        <v>3.33</v>
      </c>
      <c r="R17" s="10">
        <v>0</v>
      </c>
      <c r="S17" s="10">
        <v>3.33</v>
      </c>
      <c r="T17">
        <f t="shared" si="0"/>
        <v>2.31</v>
      </c>
      <c r="U17">
        <f t="shared" si="1"/>
        <v>8.74</v>
      </c>
      <c r="V17">
        <f t="shared" si="2"/>
        <v>4.8499999999999996</v>
      </c>
      <c r="W17">
        <f t="shared" si="3"/>
        <v>3.5566666666666666</v>
      </c>
      <c r="X17">
        <f t="shared" si="4"/>
        <v>2.63</v>
      </c>
      <c r="Y17" s="3">
        <f t="shared" si="5"/>
        <v>2.2200000000000002</v>
      </c>
      <c r="Z17">
        <v>3.63</v>
      </c>
      <c r="AA17">
        <v>25.22</v>
      </c>
      <c r="AB17">
        <v>29.11</v>
      </c>
      <c r="AC17">
        <v>15.56</v>
      </c>
      <c r="AD17">
        <v>3.67</v>
      </c>
      <c r="AE17">
        <v>3.78</v>
      </c>
      <c r="AF17">
        <v>0</v>
      </c>
      <c r="AG17">
        <v>5.78</v>
      </c>
      <c r="AH17">
        <v>4.4400000000000004</v>
      </c>
      <c r="AI17">
        <v>7.67</v>
      </c>
      <c r="AJ17">
        <v>3.44</v>
      </c>
      <c r="AK17">
        <v>0</v>
      </c>
      <c r="AL17">
        <v>0</v>
      </c>
      <c r="AM17">
        <v>8.56</v>
      </c>
      <c r="AN17">
        <v>0</v>
      </c>
      <c r="AO17">
        <v>0</v>
      </c>
      <c r="AP17">
        <f t="shared" si="12"/>
        <v>3.63</v>
      </c>
      <c r="AQ17">
        <f t="shared" si="13"/>
        <v>23.296666666666667</v>
      </c>
      <c r="AR17">
        <f t="shared" si="14"/>
        <v>2.4833333333333329</v>
      </c>
      <c r="AS17">
        <f t="shared" si="6"/>
        <v>5.9633333333333338</v>
      </c>
      <c r="AT17">
        <f t="shared" si="7"/>
        <v>1.1466666666666667</v>
      </c>
      <c r="AU17" s="3">
        <f t="shared" si="8"/>
        <v>2.8533333333333335</v>
      </c>
      <c r="AV17">
        <v>0</v>
      </c>
      <c r="AW17">
        <v>14.44</v>
      </c>
      <c r="AX17">
        <v>0</v>
      </c>
      <c r="AY17">
        <v>0</v>
      </c>
      <c r="AZ17">
        <v>0</v>
      </c>
      <c r="BA17">
        <v>3.78</v>
      </c>
      <c r="BB17">
        <v>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8.33</v>
      </c>
      <c r="BJ17">
        <v>0</v>
      </c>
      <c r="BK17">
        <v>4.5599999999999996</v>
      </c>
      <c r="BL17">
        <f t="shared" si="15"/>
        <v>0</v>
      </c>
      <c r="BM17">
        <f t="shared" si="16"/>
        <v>4.8133333333333335</v>
      </c>
      <c r="BN17">
        <f t="shared" si="17"/>
        <v>2.5933333333333333</v>
      </c>
      <c r="BO17">
        <f t="shared" si="18"/>
        <v>0</v>
      </c>
      <c r="BP17">
        <f t="shared" si="19"/>
        <v>0</v>
      </c>
      <c r="BQ17" s="3">
        <f t="shared" si="20"/>
        <v>4.2966666666666669</v>
      </c>
    </row>
    <row r="18" spans="1:69" s="5" customFormat="1" ht="15.75" thickBot="1" x14ac:dyDescent="0.3">
      <c r="A18" s="14" t="s">
        <v>53</v>
      </c>
      <c r="B18" s="14" t="s">
        <v>26</v>
      </c>
      <c r="C18" s="14">
        <v>0.5</v>
      </c>
      <c r="D18" s="14">
        <v>27.89</v>
      </c>
      <c r="E18" s="14">
        <v>53.44</v>
      </c>
      <c r="F18" s="14">
        <v>14.22</v>
      </c>
      <c r="G18" s="14">
        <v>40.67</v>
      </c>
      <c r="H18" s="14">
        <v>26.33</v>
      </c>
      <c r="I18" s="14">
        <v>33.67</v>
      </c>
      <c r="J18" s="14">
        <v>35.33</v>
      </c>
      <c r="K18" s="14">
        <v>18.559999999999999</v>
      </c>
      <c r="L18" s="14">
        <v>24.33</v>
      </c>
      <c r="M18" s="14">
        <v>50.22</v>
      </c>
      <c r="N18" s="14">
        <v>48.56</v>
      </c>
      <c r="O18" s="14">
        <v>20.67</v>
      </c>
      <c r="P18" s="14">
        <v>20.67</v>
      </c>
      <c r="Q18" s="14">
        <v>23.78</v>
      </c>
      <c r="R18" s="14">
        <v>43.56</v>
      </c>
      <c r="S18" s="14">
        <v>25.22</v>
      </c>
      <c r="T18" s="5">
        <f t="shared" si="0"/>
        <v>27.89</v>
      </c>
      <c r="U18" s="5">
        <f t="shared" si="1"/>
        <v>36.11</v>
      </c>
      <c r="V18" s="5">
        <f t="shared" si="2"/>
        <v>31.776666666666667</v>
      </c>
      <c r="W18" s="5">
        <f t="shared" si="3"/>
        <v>31.036666666666665</v>
      </c>
      <c r="X18" s="5">
        <f t="shared" si="4"/>
        <v>29.966666666666669</v>
      </c>
      <c r="Y18" s="6">
        <f t="shared" si="5"/>
        <v>30.853333333333335</v>
      </c>
      <c r="Z18" s="5">
        <v>11.11</v>
      </c>
      <c r="AA18" s="5">
        <v>62</v>
      </c>
      <c r="AB18" s="5">
        <v>21.22</v>
      </c>
      <c r="AC18" s="5">
        <v>9.11</v>
      </c>
      <c r="AD18" s="5">
        <v>16.559999999999999</v>
      </c>
      <c r="AE18" s="5">
        <v>9.2200000000000006</v>
      </c>
      <c r="AF18" s="5">
        <v>4.78</v>
      </c>
      <c r="AG18" s="5">
        <v>16.89</v>
      </c>
      <c r="AH18" s="5">
        <v>21.22</v>
      </c>
      <c r="AI18" s="5">
        <v>16.78</v>
      </c>
      <c r="AJ18" s="5">
        <v>14.89</v>
      </c>
      <c r="AK18" s="5">
        <v>8.11</v>
      </c>
      <c r="AL18" s="5">
        <v>0</v>
      </c>
      <c r="AM18" s="5">
        <v>0</v>
      </c>
      <c r="AN18" s="5">
        <v>0</v>
      </c>
      <c r="AO18" s="5">
        <v>0</v>
      </c>
      <c r="AP18" s="5">
        <f t="shared" si="12"/>
        <v>11.11</v>
      </c>
      <c r="AQ18" s="5">
        <f t="shared" si="13"/>
        <v>30.776666666666667</v>
      </c>
      <c r="AR18" s="5">
        <f t="shared" si="14"/>
        <v>10.186666666666667</v>
      </c>
      <c r="AS18" s="5">
        <f t="shared" si="6"/>
        <v>18.296666666666667</v>
      </c>
      <c r="AT18" s="5">
        <f t="shared" si="7"/>
        <v>7.666666666666667</v>
      </c>
      <c r="AU18" s="6">
        <f t="shared" si="8"/>
        <v>0</v>
      </c>
      <c r="AV18" s="5">
        <v>5.85</v>
      </c>
      <c r="AW18" s="5">
        <v>23.33</v>
      </c>
      <c r="AX18" s="5">
        <v>22.67</v>
      </c>
      <c r="AY18" s="5">
        <v>31.89</v>
      </c>
      <c r="AZ18" s="5">
        <v>3.33</v>
      </c>
      <c r="BA18" s="5">
        <v>0</v>
      </c>
      <c r="BB18" s="5">
        <v>8.89</v>
      </c>
      <c r="BC18" s="5">
        <v>3.33</v>
      </c>
      <c r="BD18" s="5">
        <v>7.11</v>
      </c>
      <c r="BE18" s="5">
        <v>10.67</v>
      </c>
      <c r="BF18" s="5">
        <v>0</v>
      </c>
      <c r="BG18" s="5">
        <v>8</v>
      </c>
      <c r="BH18" s="5">
        <v>0</v>
      </c>
      <c r="BI18" s="5">
        <v>9.33</v>
      </c>
      <c r="BJ18" s="5">
        <v>4.22</v>
      </c>
      <c r="BK18" s="5">
        <v>4.33</v>
      </c>
      <c r="BL18" s="5">
        <f t="shared" si="15"/>
        <v>5.85</v>
      </c>
      <c r="BM18" s="5">
        <f t="shared" si="16"/>
        <v>25.963333333333335</v>
      </c>
      <c r="BN18" s="5">
        <f t="shared" si="17"/>
        <v>4.0733333333333333</v>
      </c>
      <c r="BO18" s="5">
        <f t="shared" si="18"/>
        <v>7.0366666666666662</v>
      </c>
      <c r="BP18" s="5">
        <f t="shared" si="19"/>
        <v>2.6666666666666665</v>
      </c>
      <c r="BQ18" s="6">
        <f t="shared" si="20"/>
        <v>5.9600000000000009</v>
      </c>
    </row>
    <row r="19" spans="1:69" s="8" customFormat="1" x14ac:dyDescent="0.25">
      <c r="A19" s="8" t="s">
        <v>7</v>
      </c>
      <c r="B19" s="8" t="s">
        <v>25</v>
      </c>
      <c r="C19" s="8">
        <v>1</v>
      </c>
      <c r="D19" s="7">
        <v>18.149999999999999</v>
      </c>
      <c r="E19" s="8">
        <v>54.33</v>
      </c>
      <c r="F19" s="8">
        <v>65.22</v>
      </c>
      <c r="G19" s="8">
        <v>32.78</v>
      </c>
      <c r="H19" s="8">
        <v>23.56</v>
      </c>
      <c r="I19" s="8">
        <v>14.67</v>
      </c>
      <c r="J19" s="8">
        <v>24.67</v>
      </c>
      <c r="K19" s="8">
        <v>16.22</v>
      </c>
      <c r="L19" s="8">
        <v>5.33</v>
      </c>
      <c r="M19" s="8">
        <v>0</v>
      </c>
      <c r="N19" s="8">
        <v>13</v>
      </c>
      <c r="O19" s="8">
        <v>7.56</v>
      </c>
      <c r="P19" s="8">
        <v>15.78</v>
      </c>
      <c r="Q19" s="8">
        <v>15</v>
      </c>
      <c r="R19" s="8">
        <v>4</v>
      </c>
      <c r="S19" s="9">
        <v>43.78</v>
      </c>
      <c r="T19" s="8">
        <f t="shared" si="0"/>
        <v>18.149999999999999</v>
      </c>
      <c r="U19" s="8">
        <f t="shared" si="1"/>
        <v>50.776666666666664</v>
      </c>
      <c r="V19" s="8">
        <f t="shared" si="2"/>
        <v>20.966666666666665</v>
      </c>
      <c r="W19" s="8">
        <f t="shared" si="3"/>
        <v>7.1833333333333327</v>
      </c>
      <c r="X19" s="8">
        <f t="shared" si="4"/>
        <v>12.113333333333332</v>
      </c>
      <c r="Y19" s="9">
        <f t="shared" si="5"/>
        <v>20.926666666666666</v>
      </c>
      <c r="Z19" s="7">
        <v>1.57</v>
      </c>
      <c r="AA19" s="8">
        <v>0</v>
      </c>
      <c r="AB19" s="8">
        <v>0</v>
      </c>
      <c r="AC19" s="8">
        <v>12.44</v>
      </c>
      <c r="AD19" s="8">
        <v>0</v>
      </c>
      <c r="AE19" s="8">
        <v>5.22</v>
      </c>
      <c r="AF19" s="8">
        <v>4.1100000000000003</v>
      </c>
      <c r="AG19" s="8">
        <v>4.8899999999999997</v>
      </c>
      <c r="AH19" s="8">
        <v>0</v>
      </c>
      <c r="AI19" s="8">
        <v>0</v>
      </c>
      <c r="AJ19" s="8">
        <v>0</v>
      </c>
      <c r="AK19" s="8">
        <v>0</v>
      </c>
      <c r="AL19" s="8">
        <v>3.78</v>
      </c>
      <c r="AM19" s="8">
        <v>0</v>
      </c>
      <c r="AN19" s="8">
        <v>0</v>
      </c>
      <c r="AO19" s="9">
        <v>0</v>
      </c>
      <c r="AP19" s="8">
        <f t="shared" si="12"/>
        <v>1.57</v>
      </c>
      <c r="AQ19" s="8">
        <f t="shared" si="13"/>
        <v>4.1466666666666665</v>
      </c>
      <c r="AR19" s="8">
        <f t="shared" si="14"/>
        <v>3.11</v>
      </c>
      <c r="AS19" s="8">
        <f t="shared" si="6"/>
        <v>1.63</v>
      </c>
      <c r="AT19" s="8">
        <f t="shared" si="7"/>
        <v>1.26</v>
      </c>
      <c r="AU19" s="9">
        <f t="shared" si="8"/>
        <v>0</v>
      </c>
      <c r="AV19" s="7">
        <v>0.76</v>
      </c>
      <c r="AW19" s="8">
        <v>30.78</v>
      </c>
      <c r="AX19" s="8">
        <v>4.5599999999999996</v>
      </c>
      <c r="AY19" s="8">
        <v>0</v>
      </c>
      <c r="AZ19" s="8">
        <v>0</v>
      </c>
      <c r="BA19" s="8">
        <v>4.22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9">
        <v>0</v>
      </c>
      <c r="BL19" s="8">
        <f t="shared" si="15"/>
        <v>0.76</v>
      </c>
      <c r="BM19" s="8">
        <f t="shared" si="16"/>
        <v>11.780000000000001</v>
      </c>
      <c r="BN19" s="8">
        <f t="shared" si="17"/>
        <v>1.4066666666666665</v>
      </c>
      <c r="BO19" s="8">
        <f t="shared" si="18"/>
        <v>0</v>
      </c>
      <c r="BP19" s="8">
        <f t="shared" si="19"/>
        <v>0</v>
      </c>
      <c r="BQ19" s="9">
        <f t="shared" si="20"/>
        <v>0</v>
      </c>
    </row>
    <row r="20" spans="1:69" x14ac:dyDescent="0.25">
      <c r="A20" t="s">
        <v>14</v>
      </c>
      <c r="B20" t="s">
        <v>25</v>
      </c>
      <c r="C20">
        <v>1</v>
      </c>
      <c r="D20" s="2">
        <v>40.31</v>
      </c>
      <c r="E20">
        <v>43.78</v>
      </c>
      <c r="F20">
        <v>31.22</v>
      </c>
      <c r="G20">
        <v>54.89</v>
      </c>
      <c r="H20">
        <v>60.56</v>
      </c>
      <c r="I20">
        <v>32.67</v>
      </c>
      <c r="J20">
        <v>22.78</v>
      </c>
      <c r="K20">
        <v>32.44</v>
      </c>
      <c r="L20">
        <v>36.22</v>
      </c>
      <c r="M20">
        <v>37.22</v>
      </c>
      <c r="N20">
        <v>28.11</v>
      </c>
      <c r="O20">
        <v>32.78</v>
      </c>
      <c r="P20">
        <v>7.33</v>
      </c>
      <c r="Q20">
        <v>17.11</v>
      </c>
      <c r="R20">
        <v>22</v>
      </c>
      <c r="S20" s="3">
        <v>26.11</v>
      </c>
      <c r="T20">
        <f t="shared" si="0"/>
        <v>40.31</v>
      </c>
      <c r="U20">
        <f t="shared" si="1"/>
        <v>43.29666666666666</v>
      </c>
      <c r="V20">
        <f t="shared" si="2"/>
        <v>38.67</v>
      </c>
      <c r="W20">
        <f t="shared" si="3"/>
        <v>35.293333333333329</v>
      </c>
      <c r="X20">
        <f t="shared" si="4"/>
        <v>22.74</v>
      </c>
      <c r="Y20" s="3">
        <f t="shared" si="5"/>
        <v>21.74</v>
      </c>
      <c r="Z20" s="2">
        <v>0.8</v>
      </c>
      <c r="AA20">
        <v>37.78</v>
      </c>
      <c r="AB20">
        <v>34.89</v>
      </c>
      <c r="AC20">
        <v>20.56</v>
      </c>
      <c r="AD20">
        <v>9.67</v>
      </c>
      <c r="AE20">
        <v>3.67</v>
      </c>
      <c r="AF20">
        <v>24.56</v>
      </c>
      <c r="AG20">
        <v>0</v>
      </c>
      <c r="AH20">
        <v>28.78</v>
      </c>
      <c r="AI20">
        <v>16.89</v>
      </c>
      <c r="AJ20">
        <v>7.56</v>
      </c>
      <c r="AK20">
        <v>6.33</v>
      </c>
      <c r="AL20">
        <v>35.89</v>
      </c>
      <c r="AM20">
        <v>18.329999999999998</v>
      </c>
      <c r="AN20">
        <v>5</v>
      </c>
      <c r="AO20" s="3">
        <v>0</v>
      </c>
      <c r="AP20">
        <f t="shared" si="12"/>
        <v>0.8</v>
      </c>
      <c r="AQ20">
        <f t="shared" si="13"/>
        <v>31.076666666666668</v>
      </c>
      <c r="AR20">
        <f t="shared" si="14"/>
        <v>12.633333333333333</v>
      </c>
      <c r="AS20">
        <f t="shared" si="6"/>
        <v>15.223333333333334</v>
      </c>
      <c r="AT20">
        <f t="shared" si="7"/>
        <v>16.593333333333334</v>
      </c>
      <c r="AU20" s="3">
        <f t="shared" si="8"/>
        <v>7.7766666666666664</v>
      </c>
      <c r="AV20" s="2">
        <v>0</v>
      </c>
      <c r="AW20">
        <v>33</v>
      </c>
      <c r="AX20">
        <v>19.22</v>
      </c>
      <c r="AY20">
        <v>9.2200000000000006</v>
      </c>
      <c r="AZ20">
        <v>3.67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 s="3">
        <v>0</v>
      </c>
      <c r="BL20">
        <f t="shared" si="15"/>
        <v>0</v>
      </c>
      <c r="BM20">
        <f t="shared" si="16"/>
        <v>20.48</v>
      </c>
      <c r="BN20">
        <f t="shared" si="17"/>
        <v>1.2233333333333334</v>
      </c>
      <c r="BO20">
        <f t="shared" si="18"/>
        <v>0</v>
      </c>
      <c r="BP20">
        <f t="shared" si="19"/>
        <v>0</v>
      </c>
      <c r="BQ20" s="3">
        <f t="shared" si="20"/>
        <v>0</v>
      </c>
    </row>
    <row r="21" spans="1:69" x14ac:dyDescent="0.25">
      <c r="A21" s="10" t="s">
        <v>51</v>
      </c>
      <c r="B21" s="10" t="s">
        <v>25</v>
      </c>
      <c r="C21" s="10">
        <v>1</v>
      </c>
      <c r="D21" s="10">
        <v>18.5</v>
      </c>
      <c r="E21" s="10">
        <v>47.33</v>
      </c>
      <c r="F21" s="10">
        <v>27</v>
      </c>
      <c r="G21" s="10">
        <v>56.22</v>
      </c>
      <c r="H21" s="10">
        <v>50.11</v>
      </c>
      <c r="I21" s="10">
        <v>36.78</v>
      </c>
      <c r="J21" s="10">
        <v>10.56</v>
      </c>
      <c r="K21" s="10">
        <v>0</v>
      </c>
      <c r="L21" s="10">
        <v>4.1100000000000003</v>
      </c>
      <c r="M21" s="10">
        <v>38.78</v>
      </c>
      <c r="N21" s="10">
        <v>26.56</v>
      </c>
      <c r="O21" s="10">
        <v>41.89</v>
      </c>
      <c r="P21" s="10">
        <v>18.11</v>
      </c>
      <c r="Q21" s="10">
        <v>7.89</v>
      </c>
      <c r="R21" s="10">
        <v>0</v>
      </c>
      <c r="S21" s="10">
        <v>4.1100000000000003</v>
      </c>
      <c r="T21">
        <f t="shared" si="0"/>
        <v>18.5</v>
      </c>
      <c r="U21">
        <f t="shared" si="1"/>
        <v>43.516666666666673</v>
      </c>
      <c r="V21">
        <f t="shared" si="2"/>
        <v>32.483333333333334</v>
      </c>
      <c r="W21">
        <f t="shared" si="3"/>
        <v>14.296666666666667</v>
      </c>
      <c r="X21">
        <f t="shared" si="4"/>
        <v>28.853333333333335</v>
      </c>
      <c r="Y21" s="3">
        <f t="shared" si="5"/>
        <v>4</v>
      </c>
      <c r="Z21">
        <v>18.059999999999999</v>
      </c>
      <c r="AA21">
        <v>33.78</v>
      </c>
      <c r="AB21">
        <v>39.89</v>
      </c>
      <c r="AC21">
        <v>10.220000000000001</v>
      </c>
      <c r="AD21">
        <v>7.78</v>
      </c>
      <c r="AE21">
        <v>24.33</v>
      </c>
      <c r="AF21">
        <v>22.78</v>
      </c>
      <c r="AG21">
        <v>3.89</v>
      </c>
      <c r="AH21">
        <v>0</v>
      </c>
      <c r="AI21">
        <v>3.78</v>
      </c>
      <c r="AJ21">
        <v>11.33</v>
      </c>
      <c r="AK21">
        <v>0</v>
      </c>
      <c r="AL21">
        <v>14.56</v>
      </c>
      <c r="AM21">
        <v>23.67</v>
      </c>
      <c r="AN21">
        <v>8.7799999999999994</v>
      </c>
      <c r="AO21">
        <v>10.44</v>
      </c>
      <c r="AP21">
        <f t="shared" si="12"/>
        <v>18.059999999999999</v>
      </c>
      <c r="AQ21">
        <f t="shared" si="13"/>
        <v>27.963333333333335</v>
      </c>
      <c r="AR21">
        <f t="shared" si="14"/>
        <v>18.296666666666667</v>
      </c>
      <c r="AS21">
        <f t="shared" si="6"/>
        <v>2.5566666666666666</v>
      </c>
      <c r="AT21">
        <f t="shared" si="7"/>
        <v>8.6300000000000008</v>
      </c>
      <c r="AU21" s="3">
        <f t="shared" si="8"/>
        <v>14.296666666666667</v>
      </c>
      <c r="AV21">
        <v>0</v>
      </c>
      <c r="AW21">
        <v>4.4400000000000004</v>
      </c>
      <c r="AX21">
        <v>10.67</v>
      </c>
      <c r="AY21">
        <v>15.78</v>
      </c>
      <c r="AZ21">
        <v>0</v>
      </c>
      <c r="BA21">
        <v>30.89</v>
      </c>
      <c r="BB21">
        <v>15</v>
      </c>
      <c r="BC21">
        <v>13.22</v>
      </c>
      <c r="BD21">
        <v>0</v>
      </c>
      <c r="BE21">
        <v>6.11</v>
      </c>
      <c r="BF21">
        <v>0</v>
      </c>
      <c r="BG21">
        <v>7.89</v>
      </c>
      <c r="BH21">
        <v>7.56</v>
      </c>
      <c r="BI21">
        <v>0</v>
      </c>
      <c r="BJ21">
        <v>0</v>
      </c>
      <c r="BK21">
        <v>4.5599999999999996</v>
      </c>
      <c r="BL21">
        <f t="shared" si="15"/>
        <v>0</v>
      </c>
      <c r="BM21">
        <f t="shared" si="16"/>
        <v>10.296666666666667</v>
      </c>
      <c r="BN21">
        <f t="shared" si="17"/>
        <v>15.296666666666667</v>
      </c>
      <c r="BO21">
        <f t="shared" si="18"/>
        <v>6.4433333333333342</v>
      </c>
      <c r="BP21">
        <f t="shared" si="19"/>
        <v>5.1499999999999995</v>
      </c>
      <c r="BQ21" s="3">
        <f t="shared" si="20"/>
        <v>1.5199999999999998</v>
      </c>
    </row>
    <row r="22" spans="1:69" x14ac:dyDescent="0.25">
      <c r="A22" s="10" t="s">
        <v>57</v>
      </c>
      <c r="B22" s="10" t="s">
        <v>25</v>
      </c>
      <c r="C22" s="10">
        <v>1</v>
      </c>
      <c r="D22" s="10">
        <v>14.94</v>
      </c>
      <c r="E22" s="10">
        <v>3.78</v>
      </c>
      <c r="F22" s="10">
        <v>0</v>
      </c>
      <c r="G22" s="10">
        <v>10.220000000000001</v>
      </c>
      <c r="H22" s="10">
        <v>9.7799999999999994</v>
      </c>
      <c r="I22" s="10">
        <v>52.89</v>
      </c>
      <c r="J22" s="10">
        <v>7.56</v>
      </c>
      <c r="K22" s="10">
        <v>18.89</v>
      </c>
      <c r="L22" s="10">
        <v>0</v>
      </c>
      <c r="M22" s="10">
        <v>0</v>
      </c>
      <c r="N22" s="10">
        <v>0</v>
      </c>
      <c r="O22" s="10">
        <v>0</v>
      </c>
      <c r="P22" s="10">
        <v>53.67</v>
      </c>
      <c r="Q22" s="10">
        <v>45.89</v>
      </c>
      <c r="R22" s="10">
        <v>68.11</v>
      </c>
      <c r="S22" s="10">
        <v>3.67</v>
      </c>
      <c r="T22">
        <f t="shared" si="0"/>
        <v>14.94</v>
      </c>
      <c r="U22">
        <f t="shared" si="1"/>
        <v>4.666666666666667</v>
      </c>
      <c r="V22">
        <f t="shared" si="2"/>
        <v>23.41</v>
      </c>
      <c r="W22">
        <f t="shared" si="3"/>
        <v>6.2966666666666669</v>
      </c>
      <c r="X22">
        <f t="shared" si="4"/>
        <v>17.89</v>
      </c>
      <c r="Y22" s="3">
        <f t="shared" si="5"/>
        <v>39.223333333333336</v>
      </c>
      <c r="Z22">
        <v>2.04</v>
      </c>
      <c r="AA22">
        <v>7.33</v>
      </c>
      <c r="AB22">
        <v>8.89</v>
      </c>
      <c r="AC22">
        <v>3.33</v>
      </c>
      <c r="AD22">
        <v>0</v>
      </c>
      <c r="AE22">
        <v>0</v>
      </c>
      <c r="AF22">
        <v>0</v>
      </c>
      <c r="AG22">
        <v>3.56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10.11</v>
      </c>
      <c r="AO22">
        <v>0</v>
      </c>
      <c r="AP22">
        <f t="shared" si="12"/>
        <v>2.04</v>
      </c>
      <c r="AQ22">
        <f t="shared" si="13"/>
        <v>6.5166666666666657</v>
      </c>
      <c r="AR22">
        <f t="shared" si="14"/>
        <v>0</v>
      </c>
      <c r="AS22">
        <f t="shared" si="6"/>
        <v>1.1866666666666668</v>
      </c>
      <c r="AT22">
        <f t="shared" si="7"/>
        <v>0</v>
      </c>
      <c r="AU22" s="3">
        <f t="shared" si="8"/>
        <v>3.3699999999999997</v>
      </c>
      <c r="AV22">
        <v>1.96</v>
      </c>
      <c r="AW22">
        <v>0</v>
      </c>
      <c r="AX22">
        <v>0</v>
      </c>
      <c r="AY22">
        <v>3.56</v>
      </c>
      <c r="AZ22">
        <v>4.4400000000000004</v>
      </c>
      <c r="BA22">
        <v>0</v>
      </c>
      <c r="BB22">
        <v>0</v>
      </c>
      <c r="BC22">
        <v>5.1100000000000003</v>
      </c>
      <c r="BD22">
        <v>4.78</v>
      </c>
      <c r="BE22">
        <v>0</v>
      </c>
      <c r="BF22">
        <v>3.56</v>
      </c>
      <c r="BG22">
        <v>7.44</v>
      </c>
      <c r="BH22">
        <v>0</v>
      </c>
      <c r="BI22">
        <v>0</v>
      </c>
      <c r="BJ22">
        <v>0</v>
      </c>
      <c r="BK22">
        <v>0</v>
      </c>
      <c r="BL22">
        <f t="shared" si="15"/>
        <v>1.96</v>
      </c>
      <c r="BM22">
        <f t="shared" si="16"/>
        <v>1.1866666666666668</v>
      </c>
      <c r="BN22">
        <f t="shared" si="17"/>
        <v>1.4800000000000002</v>
      </c>
      <c r="BO22">
        <f t="shared" si="18"/>
        <v>3.2966666666666669</v>
      </c>
      <c r="BP22">
        <f t="shared" si="19"/>
        <v>3.6666666666666665</v>
      </c>
      <c r="BQ22" s="3">
        <f t="shared" si="20"/>
        <v>0</v>
      </c>
    </row>
    <row r="23" spans="1:69" x14ac:dyDescent="0.25">
      <c r="A23" t="s">
        <v>3</v>
      </c>
      <c r="B23" t="s">
        <v>26</v>
      </c>
      <c r="C23">
        <v>1</v>
      </c>
      <c r="D23" s="2">
        <v>9.19</v>
      </c>
      <c r="E23">
        <v>31.89</v>
      </c>
      <c r="F23">
        <v>40.89</v>
      </c>
      <c r="G23">
        <v>31.33</v>
      </c>
      <c r="H23">
        <v>38.11</v>
      </c>
      <c r="I23">
        <v>26.11</v>
      </c>
      <c r="J23">
        <v>46.22</v>
      </c>
      <c r="K23">
        <v>17.11</v>
      </c>
      <c r="L23">
        <v>8.44</v>
      </c>
      <c r="M23">
        <v>35.56</v>
      </c>
      <c r="N23">
        <v>14.11</v>
      </c>
      <c r="O23">
        <v>31.67</v>
      </c>
      <c r="P23">
        <v>14.67</v>
      </c>
      <c r="Q23">
        <v>17.670000000000002</v>
      </c>
      <c r="R23">
        <v>21.11</v>
      </c>
      <c r="S23" s="3">
        <v>15.11</v>
      </c>
      <c r="T23">
        <f t="shared" si="0"/>
        <v>9.19</v>
      </c>
      <c r="U23">
        <f t="shared" si="1"/>
        <v>34.703333333333333</v>
      </c>
      <c r="V23">
        <f t="shared" si="2"/>
        <v>36.813333333333333</v>
      </c>
      <c r="W23">
        <f t="shared" si="3"/>
        <v>20.37</v>
      </c>
      <c r="X23">
        <f t="shared" si="4"/>
        <v>20.150000000000002</v>
      </c>
      <c r="Y23" s="3">
        <f t="shared" si="5"/>
        <v>17.963333333333335</v>
      </c>
      <c r="Z23" s="2">
        <v>1.8</v>
      </c>
      <c r="AA23">
        <v>43.89</v>
      </c>
      <c r="AB23">
        <v>11.78</v>
      </c>
      <c r="AC23">
        <v>14.78</v>
      </c>
      <c r="AD23">
        <v>25.89</v>
      </c>
      <c r="AE23">
        <v>18.440000000000001</v>
      </c>
      <c r="AF23">
        <v>5</v>
      </c>
      <c r="AG23">
        <v>0</v>
      </c>
      <c r="AH23">
        <v>4.4400000000000004</v>
      </c>
      <c r="AI23">
        <v>4.8899999999999997</v>
      </c>
      <c r="AJ23">
        <v>10.44</v>
      </c>
      <c r="AK23">
        <v>15.44</v>
      </c>
      <c r="AL23">
        <v>7.56</v>
      </c>
      <c r="AM23">
        <v>13.44</v>
      </c>
      <c r="AN23">
        <v>19.329999999999998</v>
      </c>
      <c r="AO23" s="3">
        <v>0</v>
      </c>
      <c r="AP23">
        <f t="shared" si="12"/>
        <v>1.8</v>
      </c>
      <c r="AQ23">
        <f t="shared" si="13"/>
        <v>23.483333333333334</v>
      </c>
      <c r="AR23">
        <f t="shared" si="14"/>
        <v>16.443333333333332</v>
      </c>
      <c r="AS23">
        <f t="shared" si="6"/>
        <v>3.11</v>
      </c>
      <c r="AT23">
        <f t="shared" si="7"/>
        <v>11.146666666666667</v>
      </c>
      <c r="AU23" s="3">
        <f t="shared" si="8"/>
        <v>10.923333333333332</v>
      </c>
      <c r="AV23" s="2">
        <v>0</v>
      </c>
      <c r="AW23">
        <v>59.56</v>
      </c>
      <c r="AX23">
        <v>18.22</v>
      </c>
      <c r="AY23">
        <v>3.56</v>
      </c>
      <c r="AZ23">
        <v>12.22</v>
      </c>
      <c r="BA23">
        <v>7.44</v>
      </c>
      <c r="BB23">
        <v>0</v>
      </c>
      <c r="BC23">
        <v>0</v>
      </c>
      <c r="BD23">
        <v>0</v>
      </c>
      <c r="BE23">
        <v>8.67</v>
      </c>
      <c r="BF23">
        <v>19.22</v>
      </c>
      <c r="BG23">
        <v>3.67</v>
      </c>
      <c r="BH23">
        <v>8.33</v>
      </c>
      <c r="BI23">
        <v>3.33</v>
      </c>
      <c r="BJ23">
        <v>0</v>
      </c>
      <c r="BK23" s="3">
        <v>0</v>
      </c>
      <c r="BL23">
        <f t="shared" si="15"/>
        <v>0</v>
      </c>
      <c r="BM23">
        <f t="shared" si="16"/>
        <v>27.113333333333333</v>
      </c>
      <c r="BN23">
        <f t="shared" si="17"/>
        <v>6.5533333333333337</v>
      </c>
      <c r="BO23">
        <f t="shared" si="18"/>
        <v>2.89</v>
      </c>
      <c r="BP23">
        <f t="shared" si="19"/>
        <v>10.406666666666666</v>
      </c>
      <c r="BQ23" s="3">
        <f t="shared" si="20"/>
        <v>1.1100000000000001</v>
      </c>
    </row>
    <row r="24" spans="1:69" x14ac:dyDescent="0.25">
      <c r="A24" t="s">
        <v>12</v>
      </c>
      <c r="B24" t="s">
        <v>26</v>
      </c>
      <c r="C24">
        <v>1</v>
      </c>
      <c r="D24" s="2">
        <v>30.74</v>
      </c>
      <c r="E24">
        <v>57.67</v>
      </c>
      <c r="F24">
        <v>42.33</v>
      </c>
      <c r="G24">
        <v>35</v>
      </c>
      <c r="H24">
        <v>54.67</v>
      </c>
      <c r="I24">
        <v>35.56</v>
      </c>
      <c r="J24">
        <v>31.89</v>
      </c>
      <c r="K24">
        <v>22.56</v>
      </c>
      <c r="L24">
        <v>18.329999999999998</v>
      </c>
      <c r="M24">
        <v>16.670000000000002</v>
      </c>
      <c r="N24">
        <v>33</v>
      </c>
      <c r="O24">
        <v>31.89</v>
      </c>
      <c r="P24">
        <v>31</v>
      </c>
      <c r="Q24">
        <v>39.56</v>
      </c>
      <c r="R24">
        <v>21</v>
      </c>
      <c r="S24" s="3">
        <v>37.67</v>
      </c>
      <c r="T24">
        <f t="shared" si="0"/>
        <v>30.74</v>
      </c>
      <c r="U24">
        <f t="shared" si="1"/>
        <v>45</v>
      </c>
      <c r="V24">
        <f t="shared" si="2"/>
        <v>40.706666666666671</v>
      </c>
      <c r="W24">
        <f t="shared" si="3"/>
        <v>19.186666666666667</v>
      </c>
      <c r="X24">
        <f t="shared" si="4"/>
        <v>31.963333333333335</v>
      </c>
      <c r="Y24" s="3">
        <f t="shared" si="5"/>
        <v>32.743333333333332</v>
      </c>
      <c r="Z24" s="2">
        <v>8.07</v>
      </c>
      <c r="AA24">
        <v>42.33</v>
      </c>
      <c r="AB24">
        <v>35.44</v>
      </c>
      <c r="AC24">
        <v>0</v>
      </c>
      <c r="AD24">
        <v>15.44</v>
      </c>
      <c r="AE24">
        <v>14</v>
      </c>
      <c r="AF24">
        <v>0</v>
      </c>
      <c r="AG24">
        <v>20.11</v>
      </c>
      <c r="AH24">
        <v>0</v>
      </c>
      <c r="AI24">
        <v>19.11</v>
      </c>
      <c r="AJ24">
        <v>15.67</v>
      </c>
      <c r="AK24">
        <v>19.329999999999998</v>
      </c>
      <c r="AL24">
        <v>29.44</v>
      </c>
      <c r="AM24">
        <v>7.78</v>
      </c>
      <c r="AN24">
        <v>7.44</v>
      </c>
      <c r="AO24" s="3">
        <v>0</v>
      </c>
      <c r="AP24">
        <f t="shared" si="12"/>
        <v>8.07</v>
      </c>
      <c r="AQ24">
        <f t="shared" si="13"/>
        <v>25.923333333333332</v>
      </c>
      <c r="AR24">
        <f t="shared" si="14"/>
        <v>9.8133333333333326</v>
      </c>
      <c r="AS24">
        <f t="shared" si="6"/>
        <v>13.073333333333332</v>
      </c>
      <c r="AT24">
        <f t="shared" si="7"/>
        <v>21.48</v>
      </c>
      <c r="AU24" s="3">
        <f t="shared" si="8"/>
        <v>5.0733333333333333</v>
      </c>
      <c r="AV24" s="2">
        <v>0</v>
      </c>
      <c r="AW24">
        <v>10.89</v>
      </c>
      <c r="AX24">
        <v>4.33</v>
      </c>
      <c r="AY24">
        <v>8.67</v>
      </c>
      <c r="AZ24">
        <v>0</v>
      </c>
      <c r="BA24">
        <v>0</v>
      </c>
      <c r="BB24">
        <v>7.33</v>
      </c>
      <c r="BC24">
        <v>10.33</v>
      </c>
      <c r="BD24">
        <v>0</v>
      </c>
      <c r="BE24">
        <v>4.67</v>
      </c>
      <c r="BF24">
        <v>3.56</v>
      </c>
      <c r="BG24">
        <v>0</v>
      </c>
      <c r="BH24">
        <v>0</v>
      </c>
      <c r="BI24">
        <v>3.44</v>
      </c>
      <c r="BJ24">
        <v>4</v>
      </c>
      <c r="BK24" s="3">
        <v>3.67</v>
      </c>
      <c r="BL24">
        <f t="shared" si="15"/>
        <v>0</v>
      </c>
      <c r="BM24">
        <f t="shared" si="16"/>
        <v>7.9633333333333338</v>
      </c>
      <c r="BN24">
        <f t="shared" si="17"/>
        <v>2.4433333333333334</v>
      </c>
      <c r="BO24">
        <f t="shared" si="18"/>
        <v>5</v>
      </c>
      <c r="BP24">
        <f t="shared" si="19"/>
        <v>1.1866666666666668</v>
      </c>
      <c r="BQ24" s="3">
        <f t="shared" si="20"/>
        <v>3.7033333333333331</v>
      </c>
    </row>
    <row r="25" spans="1:69" x14ac:dyDescent="0.25">
      <c r="A25" s="10" t="s">
        <v>45</v>
      </c>
      <c r="B25" s="10" t="s">
        <v>26</v>
      </c>
      <c r="C25" s="10">
        <v>1</v>
      </c>
      <c r="D25" s="10">
        <v>56.94</v>
      </c>
      <c r="E25" s="10">
        <v>71.89</v>
      </c>
      <c r="F25" s="10">
        <v>79.33</v>
      </c>
      <c r="G25" s="10">
        <v>34.44</v>
      </c>
      <c r="H25" s="10">
        <v>17.78</v>
      </c>
      <c r="I25" s="10">
        <v>22</v>
      </c>
      <c r="J25" s="10">
        <v>20.440000000000001</v>
      </c>
      <c r="K25" s="10">
        <v>25.89</v>
      </c>
      <c r="L25" s="10">
        <v>50</v>
      </c>
      <c r="M25" s="10">
        <v>14.44</v>
      </c>
      <c r="N25" s="10">
        <v>10.44</v>
      </c>
      <c r="O25" s="10">
        <v>3.44</v>
      </c>
      <c r="P25" s="10">
        <v>29.78</v>
      </c>
      <c r="Q25" s="10">
        <v>0</v>
      </c>
      <c r="R25" s="10">
        <v>3.44</v>
      </c>
      <c r="S25" s="10">
        <v>15.11</v>
      </c>
      <c r="T25">
        <f t="shared" si="0"/>
        <v>56.94</v>
      </c>
      <c r="U25">
        <f t="shared" si="1"/>
        <v>61.886666666666663</v>
      </c>
      <c r="V25">
        <f t="shared" si="2"/>
        <v>20.073333333333334</v>
      </c>
      <c r="W25">
        <f t="shared" si="3"/>
        <v>30.11</v>
      </c>
      <c r="X25">
        <f t="shared" si="4"/>
        <v>14.553333333333333</v>
      </c>
      <c r="Y25" s="3">
        <f t="shared" si="5"/>
        <v>6.1833333333333336</v>
      </c>
      <c r="Z25">
        <v>12.78</v>
      </c>
      <c r="AA25">
        <v>52.44</v>
      </c>
      <c r="AB25">
        <v>23.78</v>
      </c>
      <c r="AC25">
        <v>22</v>
      </c>
      <c r="AD25">
        <v>7.89</v>
      </c>
      <c r="AE25">
        <v>3.56</v>
      </c>
      <c r="AF25">
        <v>0</v>
      </c>
      <c r="AG25">
        <v>19.670000000000002</v>
      </c>
      <c r="AH25">
        <v>4.22</v>
      </c>
      <c r="AI25">
        <v>14.22</v>
      </c>
      <c r="AJ25">
        <v>0</v>
      </c>
      <c r="AK25">
        <v>0</v>
      </c>
      <c r="AL25">
        <v>6.78</v>
      </c>
      <c r="AM25">
        <v>13.11</v>
      </c>
      <c r="AN25">
        <v>8</v>
      </c>
      <c r="AO25">
        <v>13.67</v>
      </c>
      <c r="AP25">
        <f t="shared" si="12"/>
        <v>12.78</v>
      </c>
      <c r="AQ25">
        <f t="shared" si="13"/>
        <v>32.74</v>
      </c>
      <c r="AR25">
        <f t="shared" si="14"/>
        <v>3.8166666666666664</v>
      </c>
      <c r="AS25">
        <f t="shared" si="6"/>
        <v>12.703333333333333</v>
      </c>
      <c r="AT25">
        <f t="shared" si="7"/>
        <v>2.2600000000000002</v>
      </c>
      <c r="AU25" s="3">
        <f t="shared" si="8"/>
        <v>11.593333333333334</v>
      </c>
      <c r="AV25">
        <v>2.4300000000000002</v>
      </c>
      <c r="AW25">
        <v>40</v>
      </c>
      <c r="AX25">
        <v>12.22</v>
      </c>
      <c r="AY25">
        <v>12.56</v>
      </c>
      <c r="AZ25">
        <v>0</v>
      </c>
      <c r="BA25">
        <v>0</v>
      </c>
      <c r="BB25">
        <v>0</v>
      </c>
      <c r="BC25">
        <v>0</v>
      </c>
      <c r="BD25">
        <v>4.22</v>
      </c>
      <c r="BE25">
        <v>7</v>
      </c>
      <c r="BF25">
        <v>0</v>
      </c>
      <c r="BG25">
        <v>4.33</v>
      </c>
      <c r="BH25">
        <v>0</v>
      </c>
      <c r="BI25">
        <v>4.8899999999999997</v>
      </c>
      <c r="BJ25">
        <v>5.33</v>
      </c>
      <c r="BK25">
        <v>3.44</v>
      </c>
      <c r="BL25">
        <f t="shared" si="15"/>
        <v>2.4300000000000002</v>
      </c>
      <c r="BM25">
        <f t="shared" si="16"/>
        <v>21.593333333333334</v>
      </c>
      <c r="BN25">
        <f t="shared" si="17"/>
        <v>0</v>
      </c>
      <c r="BO25">
        <f t="shared" si="18"/>
        <v>3.7399999999999998</v>
      </c>
      <c r="BP25">
        <f t="shared" si="19"/>
        <v>1.4433333333333334</v>
      </c>
      <c r="BQ25" s="3">
        <f t="shared" si="20"/>
        <v>4.5533333333333328</v>
      </c>
    </row>
    <row r="26" spans="1:69" s="5" customFormat="1" ht="15.75" thickBot="1" x14ac:dyDescent="0.3">
      <c r="A26" s="14" t="s">
        <v>54</v>
      </c>
      <c r="B26" s="14" t="s">
        <v>26</v>
      </c>
      <c r="C26" s="14">
        <v>1</v>
      </c>
      <c r="D26" s="14">
        <v>33.04</v>
      </c>
      <c r="E26" s="14">
        <v>72.44</v>
      </c>
      <c r="F26" s="14">
        <v>37.33</v>
      </c>
      <c r="G26" s="14">
        <v>45.44</v>
      </c>
      <c r="H26" s="14">
        <v>21.89</v>
      </c>
      <c r="I26" s="14">
        <v>24.44</v>
      </c>
      <c r="J26" s="14">
        <v>12.89</v>
      </c>
      <c r="K26" s="14">
        <v>38.44</v>
      </c>
      <c r="L26" s="14">
        <v>28.44</v>
      </c>
      <c r="M26" s="14">
        <v>17.329999999999998</v>
      </c>
      <c r="N26" s="14">
        <v>39.44</v>
      </c>
      <c r="O26" s="14">
        <v>36.22</v>
      </c>
      <c r="P26" s="14">
        <v>16</v>
      </c>
      <c r="Q26" s="14">
        <v>28.89</v>
      </c>
      <c r="R26" s="14">
        <v>10.78</v>
      </c>
      <c r="S26" s="14">
        <v>4</v>
      </c>
      <c r="T26" s="5">
        <f t="shared" si="0"/>
        <v>33.04</v>
      </c>
      <c r="U26" s="5">
        <f t="shared" si="1"/>
        <v>51.736666666666657</v>
      </c>
      <c r="V26" s="5">
        <f t="shared" si="2"/>
        <v>19.739999999999998</v>
      </c>
      <c r="W26" s="5">
        <f t="shared" si="3"/>
        <v>28.069999999999997</v>
      </c>
      <c r="X26" s="5">
        <f t="shared" si="4"/>
        <v>30.553333333333331</v>
      </c>
      <c r="Y26" s="6">
        <f t="shared" si="5"/>
        <v>14.556666666666667</v>
      </c>
      <c r="Z26" s="5">
        <v>5.5</v>
      </c>
      <c r="AA26" s="5">
        <v>20.329999999999998</v>
      </c>
      <c r="AB26" s="5">
        <v>24.89</v>
      </c>
      <c r="AC26" s="5">
        <v>8.2200000000000006</v>
      </c>
      <c r="AD26" s="5">
        <v>8.33</v>
      </c>
      <c r="AE26" s="5">
        <v>0</v>
      </c>
      <c r="AF26" s="5">
        <v>5.78</v>
      </c>
      <c r="AG26" s="5">
        <v>7.33</v>
      </c>
      <c r="AH26" s="5">
        <v>21.56</v>
      </c>
      <c r="AI26" s="5">
        <v>13.89</v>
      </c>
      <c r="AJ26" s="5">
        <v>12.44</v>
      </c>
      <c r="AK26" s="5">
        <v>12.56</v>
      </c>
      <c r="AL26" s="5">
        <v>8.89</v>
      </c>
      <c r="AM26" s="5">
        <v>7.67</v>
      </c>
      <c r="AN26" s="5">
        <v>10.33</v>
      </c>
      <c r="AO26" s="5">
        <v>0</v>
      </c>
      <c r="AP26" s="5">
        <f t="shared" si="12"/>
        <v>5.5</v>
      </c>
      <c r="AQ26" s="5">
        <f t="shared" si="13"/>
        <v>17.813333333333333</v>
      </c>
      <c r="AR26" s="5">
        <f t="shared" si="14"/>
        <v>4.7033333333333331</v>
      </c>
      <c r="AS26" s="5">
        <f t="shared" si="6"/>
        <v>14.26</v>
      </c>
      <c r="AT26" s="5">
        <f t="shared" si="7"/>
        <v>11.296666666666667</v>
      </c>
      <c r="AU26" s="6">
        <f t="shared" si="8"/>
        <v>6</v>
      </c>
      <c r="AV26" s="5">
        <v>3.5</v>
      </c>
      <c r="AW26" s="5">
        <v>38.22</v>
      </c>
      <c r="AX26" s="5">
        <v>15.56</v>
      </c>
      <c r="AY26" s="5">
        <v>3.56</v>
      </c>
      <c r="AZ26" s="5">
        <v>7.56</v>
      </c>
      <c r="BA26" s="5">
        <v>6.89</v>
      </c>
      <c r="BB26" s="5">
        <v>0</v>
      </c>
      <c r="BC26" s="5">
        <v>0</v>
      </c>
      <c r="BD26" s="5">
        <v>0</v>
      </c>
      <c r="BE26" s="5">
        <v>0</v>
      </c>
      <c r="BF26" s="5">
        <v>7</v>
      </c>
      <c r="BG26" s="5">
        <v>0</v>
      </c>
      <c r="BH26" s="5">
        <v>0</v>
      </c>
      <c r="BI26" s="5">
        <v>0</v>
      </c>
      <c r="BJ26" s="5">
        <v>4.5599999999999996</v>
      </c>
      <c r="BK26" s="5">
        <v>0</v>
      </c>
      <c r="BL26" s="5">
        <f t="shared" si="15"/>
        <v>3.5</v>
      </c>
      <c r="BM26" s="5">
        <f t="shared" si="16"/>
        <v>19.113333333333333</v>
      </c>
      <c r="BN26" s="5">
        <f t="shared" si="17"/>
        <v>4.8166666666666664</v>
      </c>
      <c r="BO26" s="5">
        <f t="shared" si="18"/>
        <v>0</v>
      </c>
      <c r="BP26" s="5">
        <f t="shared" si="19"/>
        <v>2.3333333333333335</v>
      </c>
      <c r="BQ26" s="6">
        <f t="shared" si="20"/>
        <v>1.5199999999999998</v>
      </c>
    </row>
    <row r="27" spans="1:69" s="8" customFormat="1" x14ac:dyDescent="0.25">
      <c r="A27" s="8" t="s">
        <v>8</v>
      </c>
      <c r="B27" s="8" t="s">
        <v>25</v>
      </c>
      <c r="C27" s="8">
        <v>2</v>
      </c>
      <c r="D27" s="7">
        <v>35.799999999999997</v>
      </c>
      <c r="E27" s="8">
        <v>36.67</v>
      </c>
      <c r="F27" s="8">
        <v>65.56</v>
      </c>
      <c r="G27" s="8">
        <v>82</v>
      </c>
      <c r="H27" s="8">
        <v>77.22</v>
      </c>
      <c r="I27" s="8">
        <v>29.11</v>
      </c>
      <c r="J27" s="8">
        <v>51.56</v>
      </c>
      <c r="K27" s="8">
        <v>42.78</v>
      </c>
      <c r="L27" s="8">
        <v>41</v>
      </c>
      <c r="M27" s="8">
        <v>55.22</v>
      </c>
      <c r="N27" s="8">
        <v>43.11</v>
      </c>
      <c r="O27" s="8">
        <v>44.22</v>
      </c>
      <c r="P27" s="8">
        <v>24.22</v>
      </c>
      <c r="Q27" s="8">
        <v>39.33</v>
      </c>
      <c r="R27" s="8">
        <v>52.44</v>
      </c>
      <c r="S27" s="9">
        <v>16.559999999999999</v>
      </c>
      <c r="T27" s="8">
        <f t="shared" si="0"/>
        <v>35.799999999999997</v>
      </c>
      <c r="U27" s="8">
        <f t="shared" si="1"/>
        <v>61.410000000000004</v>
      </c>
      <c r="V27" s="8">
        <f t="shared" si="2"/>
        <v>52.629999999999995</v>
      </c>
      <c r="W27" s="8">
        <f t="shared" si="3"/>
        <v>46.333333333333336</v>
      </c>
      <c r="X27" s="8">
        <f t="shared" si="4"/>
        <v>37.18333333333333</v>
      </c>
      <c r="Y27" s="9">
        <f t="shared" si="5"/>
        <v>36.11</v>
      </c>
      <c r="Z27" s="7">
        <v>8.6300000000000008</v>
      </c>
      <c r="AA27" s="8">
        <v>43.44</v>
      </c>
      <c r="AB27" s="8">
        <v>66.22</v>
      </c>
      <c r="AC27" s="8">
        <v>6.56</v>
      </c>
      <c r="AD27" s="8">
        <v>32.89</v>
      </c>
      <c r="AE27" s="8">
        <v>7.33</v>
      </c>
      <c r="AF27" s="8">
        <v>9.11</v>
      </c>
      <c r="AG27" s="8">
        <v>0</v>
      </c>
      <c r="AH27" s="8">
        <v>12.44</v>
      </c>
      <c r="AI27" s="8">
        <v>20.56</v>
      </c>
      <c r="AJ27" s="8">
        <v>52.11</v>
      </c>
      <c r="AK27" s="8">
        <v>8</v>
      </c>
      <c r="AL27" s="8">
        <v>4.4400000000000004</v>
      </c>
      <c r="AM27" s="8">
        <v>3.33</v>
      </c>
      <c r="AN27" s="8">
        <v>14</v>
      </c>
      <c r="AO27" s="9">
        <v>13.22</v>
      </c>
      <c r="AP27" s="8">
        <f t="shared" si="12"/>
        <v>8.6300000000000008</v>
      </c>
      <c r="AQ27" s="8">
        <f t="shared" si="13"/>
        <v>38.74</v>
      </c>
      <c r="AR27" s="8">
        <f t="shared" si="14"/>
        <v>16.443333333333332</v>
      </c>
      <c r="AS27" s="8">
        <f t="shared" si="6"/>
        <v>11</v>
      </c>
      <c r="AT27" s="8">
        <f t="shared" si="7"/>
        <v>21.516666666666666</v>
      </c>
      <c r="AU27" s="9">
        <f t="shared" si="8"/>
        <v>10.183333333333332</v>
      </c>
      <c r="AV27" s="7">
        <v>2.06</v>
      </c>
      <c r="AW27" s="8">
        <v>63.89</v>
      </c>
      <c r="AX27" s="8">
        <v>43.44</v>
      </c>
      <c r="AY27" s="8">
        <v>56.11</v>
      </c>
      <c r="AZ27" s="8">
        <v>20.440000000000001</v>
      </c>
      <c r="BA27" s="8">
        <v>0</v>
      </c>
      <c r="BB27" s="8">
        <v>11.89</v>
      </c>
      <c r="BC27" s="8">
        <v>0</v>
      </c>
      <c r="BD27" s="8">
        <v>16.89</v>
      </c>
      <c r="BE27" s="8">
        <v>0</v>
      </c>
      <c r="BF27" s="8">
        <v>0</v>
      </c>
      <c r="BG27" s="8">
        <v>13.44</v>
      </c>
      <c r="BH27" s="8">
        <v>3.56</v>
      </c>
      <c r="BI27" s="8">
        <v>0</v>
      </c>
      <c r="BJ27" s="8">
        <v>7.56</v>
      </c>
      <c r="BK27" s="9">
        <v>0</v>
      </c>
      <c r="BL27" s="8">
        <f t="shared" si="15"/>
        <v>2.06</v>
      </c>
      <c r="BM27" s="8">
        <f t="shared" si="16"/>
        <v>54.48</v>
      </c>
      <c r="BN27" s="8">
        <f t="shared" si="17"/>
        <v>10.776666666666666</v>
      </c>
      <c r="BO27" s="8">
        <f t="shared" si="18"/>
        <v>5.63</v>
      </c>
      <c r="BP27" s="8">
        <f t="shared" si="19"/>
        <v>5.666666666666667</v>
      </c>
      <c r="BQ27" s="9">
        <f t="shared" si="20"/>
        <v>2.52</v>
      </c>
    </row>
    <row r="28" spans="1:69" x14ac:dyDescent="0.25">
      <c r="A28" t="s">
        <v>13</v>
      </c>
      <c r="B28" t="s">
        <v>25</v>
      </c>
      <c r="C28">
        <v>2</v>
      </c>
      <c r="D28" s="2">
        <v>24.5</v>
      </c>
      <c r="E28">
        <v>67.33</v>
      </c>
      <c r="F28">
        <v>76</v>
      </c>
      <c r="G28">
        <v>60</v>
      </c>
      <c r="H28">
        <v>83.11</v>
      </c>
      <c r="I28">
        <v>37.89</v>
      </c>
      <c r="J28">
        <v>49.56</v>
      </c>
      <c r="K28">
        <v>12.44</v>
      </c>
      <c r="L28">
        <v>15.78</v>
      </c>
      <c r="M28">
        <v>40.89</v>
      </c>
      <c r="N28">
        <v>28.78</v>
      </c>
      <c r="O28">
        <v>28</v>
      </c>
      <c r="P28">
        <v>22</v>
      </c>
      <c r="Q28">
        <v>22.89</v>
      </c>
      <c r="R28">
        <v>22.33</v>
      </c>
      <c r="S28" s="3">
        <v>32.11</v>
      </c>
      <c r="T28">
        <f t="shared" si="0"/>
        <v>24.5</v>
      </c>
      <c r="U28">
        <f t="shared" si="1"/>
        <v>67.776666666666657</v>
      </c>
      <c r="V28">
        <f t="shared" si="2"/>
        <v>56.853333333333332</v>
      </c>
      <c r="W28">
        <f t="shared" si="3"/>
        <v>23.036666666666665</v>
      </c>
      <c r="X28">
        <f t="shared" si="4"/>
        <v>26.26</v>
      </c>
      <c r="Y28" s="3">
        <f t="shared" si="5"/>
        <v>25.776666666666667</v>
      </c>
      <c r="Z28" s="2">
        <v>2.78</v>
      </c>
      <c r="AA28">
        <v>38.33</v>
      </c>
      <c r="AB28">
        <v>25.44</v>
      </c>
      <c r="AC28">
        <v>34.67</v>
      </c>
      <c r="AD28">
        <v>11.56</v>
      </c>
      <c r="AE28">
        <v>10.89</v>
      </c>
      <c r="AF28">
        <v>22.78</v>
      </c>
      <c r="AG28">
        <v>41.22</v>
      </c>
      <c r="AH28">
        <v>7.56</v>
      </c>
      <c r="AI28">
        <v>13.78</v>
      </c>
      <c r="AJ28">
        <v>21</v>
      </c>
      <c r="AK28">
        <v>24.78</v>
      </c>
      <c r="AL28">
        <v>57.33</v>
      </c>
      <c r="AM28">
        <v>32.56</v>
      </c>
      <c r="AN28">
        <v>54.67</v>
      </c>
      <c r="AO28" s="3">
        <v>7.78</v>
      </c>
      <c r="AP28">
        <f t="shared" si="12"/>
        <v>2.78</v>
      </c>
      <c r="AQ28">
        <f t="shared" si="13"/>
        <v>32.813333333333333</v>
      </c>
      <c r="AR28">
        <f t="shared" si="14"/>
        <v>15.076666666666668</v>
      </c>
      <c r="AS28">
        <f t="shared" si="6"/>
        <v>20.853333333333335</v>
      </c>
      <c r="AT28">
        <f t="shared" si="7"/>
        <v>34.369999999999997</v>
      </c>
      <c r="AU28" s="3">
        <f t="shared" si="8"/>
        <v>31.67</v>
      </c>
      <c r="AV28" s="2">
        <v>2.06</v>
      </c>
      <c r="AW28">
        <v>5.44</v>
      </c>
      <c r="AX28">
        <v>21.78</v>
      </c>
      <c r="AY28">
        <v>26.44</v>
      </c>
      <c r="AZ28">
        <v>5.44</v>
      </c>
      <c r="BA28">
        <v>9.2200000000000006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4.78</v>
      </c>
      <c r="BH28">
        <v>0</v>
      </c>
      <c r="BI28">
        <v>0</v>
      </c>
      <c r="BJ28">
        <v>4.5599999999999996</v>
      </c>
      <c r="BK28" s="3">
        <v>0</v>
      </c>
      <c r="BL28">
        <f t="shared" si="15"/>
        <v>2.06</v>
      </c>
      <c r="BM28">
        <f t="shared" si="16"/>
        <v>17.886666666666667</v>
      </c>
      <c r="BN28">
        <f t="shared" si="17"/>
        <v>4.8866666666666667</v>
      </c>
      <c r="BO28">
        <f t="shared" si="18"/>
        <v>0</v>
      </c>
      <c r="BP28">
        <f t="shared" si="19"/>
        <v>1.5933333333333335</v>
      </c>
      <c r="BQ28" s="3">
        <f t="shared" si="20"/>
        <v>1.5199999999999998</v>
      </c>
    </row>
    <row r="29" spans="1:69" x14ac:dyDescent="0.25">
      <c r="A29" s="10" t="s">
        <v>52</v>
      </c>
      <c r="B29" s="10" t="s">
        <v>25</v>
      </c>
      <c r="C29" s="10">
        <v>2</v>
      </c>
      <c r="D29" s="10">
        <v>39.020000000000003</v>
      </c>
      <c r="E29" s="10">
        <v>65.67</v>
      </c>
      <c r="F29" s="10">
        <v>64.33</v>
      </c>
      <c r="G29" s="10">
        <v>57.89</v>
      </c>
      <c r="H29" s="10">
        <v>49</v>
      </c>
      <c r="I29" s="10">
        <v>31.33</v>
      </c>
      <c r="J29" s="10">
        <v>32.56</v>
      </c>
      <c r="K29" s="10">
        <v>46.78</v>
      </c>
      <c r="L29" s="10">
        <v>49.22</v>
      </c>
      <c r="M29" s="10">
        <v>28</v>
      </c>
      <c r="N29" s="10">
        <v>34.78</v>
      </c>
      <c r="O29" s="10">
        <v>49.67</v>
      </c>
      <c r="P29" s="10">
        <v>24.33</v>
      </c>
      <c r="Q29" s="10">
        <v>14</v>
      </c>
      <c r="R29" s="10">
        <v>19.78</v>
      </c>
      <c r="S29" s="10">
        <v>7.67</v>
      </c>
      <c r="T29">
        <f t="shared" si="0"/>
        <v>39.020000000000003</v>
      </c>
      <c r="U29">
        <f t="shared" si="1"/>
        <v>62.629999999999995</v>
      </c>
      <c r="V29">
        <f t="shared" si="2"/>
        <v>37.630000000000003</v>
      </c>
      <c r="W29">
        <f t="shared" si="3"/>
        <v>41.333333333333336</v>
      </c>
      <c r="X29">
        <f t="shared" si="4"/>
        <v>36.26</v>
      </c>
      <c r="Y29" s="3">
        <f t="shared" si="5"/>
        <v>13.816666666666668</v>
      </c>
      <c r="Z29">
        <v>12.85</v>
      </c>
      <c r="AA29">
        <v>72.33</v>
      </c>
      <c r="AB29">
        <v>43.44</v>
      </c>
      <c r="AC29">
        <v>53.33</v>
      </c>
      <c r="AD29">
        <v>29.33</v>
      </c>
      <c r="AE29">
        <v>0</v>
      </c>
      <c r="AF29">
        <v>6.67</v>
      </c>
      <c r="AG29">
        <v>3.67</v>
      </c>
      <c r="AH29">
        <v>7</v>
      </c>
      <c r="AI29">
        <v>36.67</v>
      </c>
      <c r="AJ29">
        <v>9.11</v>
      </c>
      <c r="AK29">
        <v>3.78</v>
      </c>
      <c r="AL29">
        <v>20.22</v>
      </c>
      <c r="AM29">
        <v>0</v>
      </c>
      <c r="AN29">
        <v>3.33</v>
      </c>
      <c r="AO29">
        <v>8.67</v>
      </c>
      <c r="AP29">
        <f t="shared" si="12"/>
        <v>12.85</v>
      </c>
      <c r="AQ29">
        <f t="shared" si="13"/>
        <v>56.366666666666667</v>
      </c>
      <c r="AR29">
        <f t="shared" si="14"/>
        <v>12</v>
      </c>
      <c r="AS29">
        <f t="shared" si="6"/>
        <v>15.780000000000001</v>
      </c>
      <c r="AT29">
        <f t="shared" si="7"/>
        <v>11.036666666666667</v>
      </c>
      <c r="AU29" s="3">
        <f t="shared" si="8"/>
        <v>4</v>
      </c>
      <c r="AV29">
        <v>0</v>
      </c>
      <c r="AW29">
        <v>55.33</v>
      </c>
      <c r="AX29">
        <v>61.33</v>
      </c>
      <c r="AY29">
        <v>14.11</v>
      </c>
      <c r="AZ29">
        <v>14.22</v>
      </c>
      <c r="BA29">
        <v>9.11</v>
      </c>
      <c r="BB29">
        <v>4.33</v>
      </c>
      <c r="BC29">
        <v>9.44</v>
      </c>
      <c r="BD29">
        <v>8.56</v>
      </c>
      <c r="BE29">
        <v>0</v>
      </c>
      <c r="BF29">
        <v>17.89</v>
      </c>
      <c r="BG29">
        <v>48.78</v>
      </c>
      <c r="BH29">
        <v>9.67</v>
      </c>
      <c r="BI29">
        <v>7.44</v>
      </c>
      <c r="BJ29">
        <v>0</v>
      </c>
      <c r="BK29">
        <v>20.89</v>
      </c>
      <c r="BL29">
        <f t="shared" si="15"/>
        <v>0</v>
      </c>
      <c r="BM29">
        <f t="shared" si="16"/>
        <v>43.589999999999996</v>
      </c>
      <c r="BN29">
        <f t="shared" si="17"/>
        <v>9.2199999999999989</v>
      </c>
      <c r="BO29">
        <f t="shared" si="18"/>
        <v>6</v>
      </c>
      <c r="BP29">
        <f t="shared" si="19"/>
        <v>25.446666666666669</v>
      </c>
      <c r="BQ29" s="3">
        <f t="shared" si="20"/>
        <v>9.4433333333333334</v>
      </c>
    </row>
    <row r="30" spans="1:69" x14ac:dyDescent="0.25">
      <c r="A30" s="10" t="s">
        <v>58</v>
      </c>
      <c r="B30" s="10" t="s">
        <v>25</v>
      </c>
      <c r="C30" s="10">
        <v>2</v>
      </c>
      <c r="D30" s="10">
        <v>4.22</v>
      </c>
      <c r="E30" s="10">
        <v>24</v>
      </c>
      <c r="F30" s="10">
        <v>21.89</v>
      </c>
      <c r="G30" s="10">
        <v>32.78</v>
      </c>
      <c r="H30" s="10">
        <v>5.44</v>
      </c>
      <c r="I30" s="10">
        <v>3.33</v>
      </c>
      <c r="J30" s="10">
        <v>0</v>
      </c>
      <c r="K30" s="10">
        <v>0</v>
      </c>
      <c r="L30" s="10">
        <v>3.56</v>
      </c>
      <c r="M30" s="10">
        <v>5.33</v>
      </c>
      <c r="N30" s="10">
        <v>0</v>
      </c>
      <c r="O30" s="10">
        <v>45.22</v>
      </c>
      <c r="P30" s="10">
        <v>9.44</v>
      </c>
      <c r="Q30" s="10">
        <v>8.67</v>
      </c>
      <c r="R30" s="10">
        <v>3.78</v>
      </c>
      <c r="S30" s="10">
        <v>0</v>
      </c>
      <c r="T30">
        <f t="shared" si="0"/>
        <v>4.22</v>
      </c>
      <c r="U30">
        <f t="shared" si="1"/>
        <v>26.223333333333333</v>
      </c>
      <c r="V30">
        <f t="shared" si="2"/>
        <v>2.9233333333333333</v>
      </c>
      <c r="W30">
        <f t="shared" si="3"/>
        <v>2.9633333333333334</v>
      </c>
      <c r="X30">
        <f t="shared" si="4"/>
        <v>18.22</v>
      </c>
      <c r="Y30" s="3">
        <f t="shared" si="5"/>
        <v>4.1499999999999995</v>
      </c>
      <c r="Z30">
        <v>0.83</v>
      </c>
      <c r="AA30">
        <v>9.56</v>
      </c>
      <c r="AB30">
        <v>6.22</v>
      </c>
      <c r="AC30">
        <v>7.11</v>
      </c>
      <c r="AD30">
        <v>4.8899999999999997</v>
      </c>
      <c r="AE30">
        <v>0</v>
      </c>
      <c r="AF30">
        <v>14.44</v>
      </c>
      <c r="AG30">
        <v>10.33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f t="shared" si="12"/>
        <v>0.83</v>
      </c>
      <c r="AQ30">
        <f t="shared" si="13"/>
        <v>7.63</v>
      </c>
      <c r="AR30">
        <f t="shared" si="14"/>
        <v>6.4433333333333325</v>
      </c>
      <c r="AS30">
        <f t="shared" si="6"/>
        <v>3.4433333333333334</v>
      </c>
      <c r="AT30">
        <f t="shared" si="7"/>
        <v>0</v>
      </c>
      <c r="AU30" s="3">
        <f t="shared" si="8"/>
        <v>0</v>
      </c>
      <c r="AV30">
        <v>0.61</v>
      </c>
      <c r="AW30">
        <v>40.56</v>
      </c>
      <c r="AX30">
        <v>3.78</v>
      </c>
      <c r="AY30">
        <v>0</v>
      </c>
      <c r="AZ30">
        <v>3.89</v>
      </c>
      <c r="BA30">
        <v>0</v>
      </c>
      <c r="BB30">
        <v>45.44</v>
      </c>
      <c r="BC30">
        <v>0</v>
      </c>
      <c r="BD30">
        <v>0</v>
      </c>
      <c r="BE30">
        <v>0</v>
      </c>
      <c r="BF30">
        <v>5.1100000000000003</v>
      </c>
      <c r="BG30">
        <v>0</v>
      </c>
      <c r="BH30">
        <v>0</v>
      </c>
      <c r="BI30">
        <v>0</v>
      </c>
      <c r="BJ30">
        <v>4.1100000000000003</v>
      </c>
      <c r="BK30">
        <v>0</v>
      </c>
      <c r="BL30">
        <f t="shared" si="15"/>
        <v>0.61</v>
      </c>
      <c r="BM30">
        <f t="shared" si="16"/>
        <v>14.780000000000001</v>
      </c>
      <c r="BN30">
        <f t="shared" si="17"/>
        <v>16.443333333333332</v>
      </c>
      <c r="BO30">
        <f t="shared" si="18"/>
        <v>0</v>
      </c>
      <c r="BP30">
        <f t="shared" si="19"/>
        <v>1.7033333333333334</v>
      </c>
      <c r="BQ30" s="3">
        <f t="shared" si="20"/>
        <v>1.37</v>
      </c>
    </row>
    <row r="31" spans="1:69" x14ac:dyDescent="0.25">
      <c r="A31" t="s">
        <v>4</v>
      </c>
      <c r="B31" t="s">
        <v>26</v>
      </c>
      <c r="C31">
        <v>2</v>
      </c>
      <c r="D31" s="2">
        <v>17.309999999999999</v>
      </c>
      <c r="E31">
        <v>34.22</v>
      </c>
      <c r="F31">
        <v>18.440000000000001</v>
      </c>
      <c r="G31">
        <v>30.11</v>
      </c>
      <c r="H31">
        <v>26.67</v>
      </c>
      <c r="I31">
        <v>10.56</v>
      </c>
      <c r="J31">
        <v>18.22</v>
      </c>
      <c r="K31">
        <v>21.78</v>
      </c>
      <c r="L31">
        <v>21</v>
      </c>
      <c r="M31">
        <v>10.78</v>
      </c>
      <c r="N31">
        <v>12.78</v>
      </c>
      <c r="O31">
        <v>27.78</v>
      </c>
      <c r="P31">
        <v>19.559999999999999</v>
      </c>
      <c r="Q31">
        <v>23.11</v>
      </c>
      <c r="R31">
        <v>26.22</v>
      </c>
      <c r="S31" s="3">
        <v>26.44</v>
      </c>
      <c r="T31">
        <f t="shared" si="0"/>
        <v>17.309999999999999</v>
      </c>
      <c r="U31">
        <f t="shared" si="1"/>
        <v>27.59</v>
      </c>
      <c r="V31">
        <f t="shared" si="2"/>
        <v>18.483333333333334</v>
      </c>
      <c r="W31">
        <f t="shared" si="3"/>
        <v>17.853333333333335</v>
      </c>
      <c r="X31">
        <f t="shared" si="4"/>
        <v>20.040000000000003</v>
      </c>
      <c r="Y31" s="3">
        <f t="shared" si="5"/>
        <v>25.256666666666664</v>
      </c>
      <c r="Z31" s="2">
        <v>7.04</v>
      </c>
      <c r="AA31">
        <v>43.67</v>
      </c>
      <c r="AB31">
        <v>34.78</v>
      </c>
      <c r="AC31">
        <v>36.56</v>
      </c>
      <c r="AD31">
        <v>20.22</v>
      </c>
      <c r="AE31">
        <v>8.56</v>
      </c>
      <c r="AF31">
        <v>3.33</v>
      </c>
      <c r="AG31">
        <v>4.78</v>
      </c>
      <c r="AH31">
        <v>0</v>
      </c>
      <c r="AI31">
        <v>4.22</v>
      </c>
      <c r="AJ31">
        <v>6.44</v>
      </c>
      <c r="AK31">
        <v>0</v>
      </c>
      <c r="AL31">
        <v>0</v>
      </c>
      <c r="AM31">
        <v>0</v>
      </c>
      <c r="AN31">
        <v>6</v>
      </c>
      <c r="AO31" s="3">
        <v>6.89</v>
      </c>
      <c r="AP31">
        <f t="shared" si="12"/>
        <v>7.04</v>
      </c>
      <c r="AQ31">
        <f t="shared" si="13"/>
        <v>38.336666666666666</v>
      </c>
      <c r="AR31">
        <f t="shared" si="14"/>
        <v>10.703333333333333</v>
      </c>
      <c r="AS31">
        <f t="shared" si="6"/>
        <v>3</v>
      </c>
      <c r="AT31">
        <f t="shared" si="7"/>
        <v>2.1466666666666669</v>
      </c>
      <c r="AU31" s="3">
        <f t="shared" si="8"/>
        <v>4.2966666666666669</v>
      </c>
      <c r="AV31" s="2">
        <v>19.39</v>
      </c>
      <c r="AW31">
        <v>28.22</v>
      </c>
      <c r="AX31">
        <v>32.22</v>
      </c>
      <c r="AY31">
        <v>4</v>
      </c>
      <c r="AZ31">
        <v>22.78</v>
      </c>
      <c r="BA31">
        <v>9.67</v>
      </c>
      <c r="BB31">
        <v>3.33</v>
      </c>
      <c r="BC31">
        <v>13.67</v>
      </c>
      <c r="BD31">
        <v>16.670000000000002</v>
      </c>
      <c r="BE31">
        <v>3.89</v>
      </c>
      <c r="BF31">
        <v>10.56</v>
      </c>
      <c r="BG31">
        <v>0</v>
      </c>
      <c r="BH31">
        <v>0</v>
      </c>
      <c r="BI31">
        <v>9.2200000000000006</v>
      </c>
      <c r="BJ31">
        <v>0</v>
      </c>
      <c r="BK31" s="3">
        <v>4.4400000000000004</v>
      </c>
      <c r="BL31">
        <f t="shared" si="15"/>
        <v>19.39</v>
      </c>
      <c r="BM31">
        <f t="shared" si="16"/>
        <v>21.48</v>
      </c>
      <c r="BN31">
        <f t="shared" si="17"/>
        <v>11.926666666666668</v>
      </c>
      <c r="BO31">
        <f t="shared" si="18"/>
        <v>11.410000000000002</v>
      </c>
      <c r="BP31">
        <f t="shared" si="19"/>
        <v>3.52</v>
      </c>
      <c r="BQ31" s="3">
        <f t="shared" si="20"/>
        <v>4.5533333333333337</v>
      </c>
    </row>
    <row r="32" spans="1:69" x14ac:dyDescent="0.25">
      <c r="A32" t="s">
        <v>11</v>
      </c>
      <c r="B32" t="s">
        <v>26</v>
      </c>
      <c r="C32">
        <v>2</v>
      </c>
      <c r="D32" s="2">
        <v>22.93</v>
      </c>
      <c r="E32">
        <v>49</v>
      </c>
      <c r="F32">
        <v>52.56</v>
      </c>
      <c r="G32">
        <v>53.67</v>
      </c>
      <c r="H32">
        <v>21.44</v>
      </c>
      <c r="I32">
        <v>19.78</v>
      </c>
      <c r="J32">
        <v>48.89</v>
      </c>
      <c r="K32">
        <v>51.22</v>
      </c>
      <c r="L32">
        <v>40.67</v>
      </c>
      <c r="M32">
        <v>19</v>
      </c>
      <c r="N32">
        <v>15.11</v>
      </c>
      <c r="O32">
        <v>37.33</v>
      </c>
      <c r="P32">
        <v>22.33</v>
      </c>
      <c r="Q32">
        <v>0</v>
      </c>
      <c r="R32">
        <v>5.1100000000000003</v>
      </c>
      <c r="S32" s="3">
        <v>4.5599999999999996</v>
      </c>
      <c r="T32">
        <f t="shared" si="0"/>
        <v>22.93</v>
      </c>
      <c r="U32">
        <f t="shared" si="1"/>
        <v>51.743333333333339</v>
      </c>
      <c r="V32">
        <f t="shared" si="2"/>
        <v>30.036666666666665</v>
      </c>
      <c r="W32">
        <f t="shared" si="3"/>
        <v>36.963333333333331</v>
      </c>
      <c r="X32">
        <f t="shared" si="4"/>
        <v>24.923333333333332</v>
      </c>
      <c r="Y32" s="3">
        <f t="shared" si="5"/>
        <v>3.2233333333333332</v>
      </c>
      <c r="Z32" s="2">
        <v>5.07</v>
      </c>
      <c r="AA32">
        <v>3.89</v>
      </c>
      <c r="AB32">
        <v>16.89</v>
      </c>
      <c r="AC32">
        <v>4.5599999999999996</v>
      </c>
      <c r="AD32">
        <v>12</v>
      </c>
      <c r="AE32">
        <v>0</v>
      </c>
      <c r="AF32">
        <v>7.44</v>
      </c>
      <c r="AG32">
        <v>0</v>
      </c>
      <c r="AH32">
        <v>5.56</v>
      </c>
      <c r="AI32">
        <v>7.44</v>
      </c>
      <c r="AJ32">
        <v>10.44</v>
      </c>
      <c r="AK32">
        <v>0</v>
      </c>
      <c r="AL32">
        <v>7.78</v>
      </c>
      <c r="AM32">
        <v>0</v>
      </c>
      <c r="AN32">
        <v>0</v>
      </c>
      <c r="AO32" s="3">
        <v>0</v>
      </c>
      <c r="AP32">
        <f t="shared" si="12"/>
        <v>5.07</v>
      </c>
      <c r="AQ32">
        <f t="shared" si="13"/>
        <v>8.4466666666666672</v>
      </c>
      <c r="AR32">
        <f t="shared" si="14"/>
        <v>6.48</v>
      </c>
      <c r="AS32">
        <f t="shared" si="6"/>
        <v>4.333333333333333</v>
      </c>
      <c r="AT32">
        <f t="shared" si="7"/>
        <v>6.0733333333333333</v>
      </c>
      <c r="AU32" s="3">
        <f t="shared" si="8"/>
        <v>0</v>
      </c>
      <c r="AV32" s="2">
        <v>0</v>
      </c>
      <c r="AW32">
        <v>19.329999999999998</v>
      </c>
      <c r="AX32">
        <v>7.11</v>
      </c>
      <c r="AY32">
        <v>19.559999999999999</v>
      </c>
      <c r="AZ32">
        <v>9.89</v>
      </c>
      <c r="BA32">
        <v>0</v>
      </c>
      <c r="BB32">
        <v>0</v>
      </c>
      <c r="BC32">
        <v>0</v>
      </c>
      <c r="BD32">
        <v>0</v>
      </c>
      <c r="BE32">
        <v>10.67</v>
      </c>
      <c r="BF32">
        <v>5.56</v>
      </c>
      <c r="BG32">
        <v>8.2200000000000006</v>
      </c>
      <c r="BH32">
        <v>0</v>
      </c>
      <c r="BI32">
        <v>0</v>
      </c>
      <c r="BJ32">
        <v>6.22</v>
      </c>
      <c r="BK32" s="3">
        <v>0</v>
      </c>
      <c r="BL32">
        <f t="shared" si="15"/>
        <v>0</v>
      </c>
      <c r="BM32">
        <f t="shared" si="16"/>
        <v>15.333333333333334</v>
      </c>
      <c r="BN32">
        <f t="shared" si="17"/>
        <v>3.2966666666666669</v>
      </c>
      <c r="BO32">
        <f t="shared" si="18"/>
        <v>3.5566666666666666</v>
      </c>
      <c r="BP32">
        <f t="shared" si="19"/>
        <v>4.5933333333333337</v>
      </c>
      <c r="BQ32" s="3">
        <f t="shared" si="20"/>
        <v>2.0733333333333333</v>
      </c>
    </row>
    <row r="33" spans="1:69" x14ac:dyDescent="0.25">
      <c r="A33" s="10" t="s">
        <v>46</v>
      </c>
      <c r="B33" s="10" t="s">
        <v>26</v>
      </c>
      <c r="C33" s="10">
        <v>2</v>
      </c>
      <c r="D33" s="10">
        <v>36.39</v>
      </c>
      <c r="E33" s="10">
        <v>54.56</v>
      </c>
      <c r="F33" s="10">
        <v>48.22</v>
      </c>
      <c r="G33" s="10">
        <v>15.78</v>
      </c>
      <c r="H33" s="10">
        <v>12.67</v>
      </c>
      <c r="I33" s="10">
        <v>36.22</v>
      </c>
      <c r="J33" s="10">
        <v>21.33</v>
      </c>
      <c r="K33" s="10">
        <v>24.44</v>
      </c>
      <c r="L33" s="10">
        <v>28.44</v>
      </c>
      <c r="M33" s="10">
        <v>19.78</v>
      </c>
      <c r="N33" s="10">
        <v>15.78</v>
      </c>
      <c r="O33" s="10">
        <v>11.44</v>
      </c>
      <c r="P33" s="10">
        <v>18.670000000000002</v>
      </c>
      <c r="Q33" s="10">
        <v>5.33</v>
      </c>
      <c r="R33" s="10">
        <v>3.67</v>
      </c>
      <c r="S33" s="10">
        <v>9.2200000000000006</v>
      </c>
      <c r="T33">
        <f t="shared" si="0"/>
        <v>36.39</v>
      </c>
      <c r="U33">
        <f t="shared" si="1"/>
        <v>39.520000000000003</v>
      </c>
      <c r="V33">
        <f t="shared" si="2"/>
        <v>23.406666666666666</v>
      </c>
      <c r="W33">
        <f t="shared" si="3"/>
        <v>24.22</v>
      </c>
      <c r="X33">
        <f t="shared" si="4"/>
        <v>15.296666666666667</v>
      </c>
      <c r="Y33" s="3">
        <f t="shared" si="5"/>
        <v>6.0733333333333333</v>
      </c>
      <c r="Z33">
        <v>9.6300000000000008</v>
      </c>
      <c r="AA33">
        <v>33.33</v>
      </c>
      <c r="AB33">
        <v>46.67</v>
      </c>
      <c r="AC33">
        <v>29.56</v>
      </c>
      <c r="AD33">
        <v>23.56</v>
      </c>
      <c r="AE33">
        <v>16.329999999999998</v>
      </c>
      <c r="AF33">
        <v>0</v>
      </c>
      <c r="AG33">
        <v>13.89</v>
      </c>
      <c r="AH33">
        <v>4.67</v>
      </c>
      <c r="AI33">
        <v>8.67</v>
      </c>
      <c r="AJ33">
        <v>11.22</v>
      </c>
      <c r="AK33">
        <v>13.22</v>
      </c>
      <c r="AL33">
        <v>9.67</v>
      </c>
      <c r="AM33">
        <v>30.89</v>
      </c>
      <c r="AN33">
        <v>4.5599999999999996</v>
      </c>
      <c r="AO33">
        <v>13.22</v>
      </c>
      <c r="AP33">
        <f t="shared" si="12"/>
        <v>9.6300000000000008</v>
      </c>
      <c r="AQ33">
        <f t="shared" si="13"/>
        <v>36.520000000000003</v>
      </c>
      <c r="AR33">
        <f t="shared" si="14"/>
        <v>13.296666666666667</v>
      </c>
      <c r="AS33">
        <f t="shared" si="6"/>
        <v>9.076666666666668</v>
      </c>
      <c r="AT33">
        <f t="shared" si="7"/>
        <v>11.37</v>
      </c>
      <c r="AU33" s="3">
        <f t="shared" si="8"/>
        <v>16.223333333333333</v>
      </c>
      <c r="AV33">
        <v>7.56</v>
      </c>
      <c r="AW33">
        <v>22.78</v>
      </c>
      <c r="AX33">
        <v>5.89</v>
      </c>
      <c r="AY33">
        <v>15.78</v>
      </c>
      <c r="AZ33">
        <v>34.56</v>
      </c>
      <c r="BA33">
        <v>29.22</v>
      </c>
      <c r="BB33">
        <v>19.78</v>
      </c>
      <c r="BC33">
        <v>3.33</v>
      </c>
      <c r="BD33">
        <v>10</v>
      </c>
      <c r="BE33">
        <v>13.11</v>
      </c>
      <c r="BF33">
        <v>4.78</v>
      </c>
      <c r="BG33">
        <v>5</v>
      </c>
      <c r="BH33">
        <v>3.67</v>
      </c>
      <c r="BI33">
        <v>20.22</v>
      </c>
      <c r="BJ33">
        <v>10.56</v>
      </c>
      <c r="BK33">
        <v>0</v>
      </c>
      <c r="BL33">
        <f t="shared" si="15"/>
        <v>7.56</v>
      </c>
      <c r="BM33">
        <f t="shared" si="16"/>
        <v>14.816666666666668</v>
      </c>
      <c r="BN33">
        <f t="shared" si="17"/>
        <v>27.853333333333335</v>
      </c>
      <c r="BO33">
        <f t="shared" si="18"/>
        <v>8.8133333333333326</v>
      </c>
      <c r="BP33">
        <f t="shared" si="19"/>
        <v>4.4833333333333334</v>
      </c>
      <c r="BQ33" s="3">
        <f t="shared" si="20"/>
        <v>10.26</v>
      </c>
    </row>
    <row r="34" spans="1:69" s="5" customFormat="1" ht="15.75" thickBot="1" x14ac:dyDescent="0.3">
      <c r="A34" s="14" t="s">
        <v>55</v>
      </c>
      <c r="B34" s="14" t="s">
        <v>26</v>
      </c>
      <c r="C34" s="14">
        <v>2</v>
      </c>
      <c r="D34" s="14">
        <v>18.22</v>
      </c>
      <c r="E34" s="14">
        <v>56.67</v>
      </c>
      <c r="F34" s="14">
        <v>58.44</v>
      </c>
      <c r="G34" s="14">
        <v>48.11</v>
      </c>
      <c r="H34" s="14">
        <v>54.22</v>
      </c>
      <c r="I34" s="14">
        <v>51</v>
      </c>
      <c r="J34" s="14">
        <v>61.56</v>
      </c>
      <c r="K34" s="14">
        <v>34.67</v>
      </c>
      <c r="L34" s="14">
        <v>46</v>
      </c>
      <c r="M34" s="14">
        <v>60.89</v>
      </c>
      <c r="N34" s="14">
        <v>76.22</v>
      </c>
      <c r="O34" s="14">
        <v>79.67</v>
      </c>
      <c r="P34" s="14">
        <v>70.44</v>
      </c>
      <c r="Q34" s="14">
        <v>10.56</v>
      </c>
      <c r="R34" s="14">
        <v>10.11</v>
      </c>
      <c r="S34" s="14">
        <v>62.22</v>
      </c>
      <c r="T34" s="5">
        <f t="shared" si="0"/>
        <v>18.22</v>
      </c>
      <c r="U34" s="5">
        <f t="shared" si="1"/>
        <v>54.406666666666666</v>
      </c>
      <c r="V34" s="5">
        <f t="shared" si="2"/>
        <v>55.593333333333334</v>
      </c>
      <c r="W34" s="5">
        <f t="shared" si="3"/>
        <v>47.186666666666667</v>
      </c>
      <c r="X34" s="5">
        <f t="shared" si="4"/>
        <v>75.443333333333328</v>
      </c>
      <c r="Y34" s="6">
        <f t="shared" si="5"/>
        <v>27.63</v>
      </c>
      <c r="Z34" s="5">
        <v>4.96</v>
      </c>
      <c r="AA34" s="5">
        <v>59</v>
      </c>
      <c r="AB34" s="5">
        <v>44.89</v>
      </c>
      <c r="AC34" s="5">
        <v>59.78</v>
      </c>
      <c r="AD34" s="5">
        <v>50.22</v>
      </c>
      <c r="AE34" s="5">
        <v>27.22</v>
      </c>
      <c r="AF34" s="5">
        <v>0</v>
      </c>
      <c r="AG34" s="5">
        <v>4.22</v>
      </c>
      <c r="AH34" s="5">
        <v>8.67</v>
      </c>
      <c r="AI34" s="5">
        <v>22.56</v>
      </c>
      <c r="AJ34" s="5">
        <v>30.67</v>
      </c>
      <c r="AK34" s="5">
        <v>12</v>
      </c>
      <c r="AL34" s="5">
        <v>14.78</v>
      </c>
      <c r="AM34" s="5">
        <v>21.56</v>
      </c>
      <c r="AN34" s="5">
        <v>14.22</v>
      </c>
      <c r="AO34" s="5">
        <v>7.89</v>
      </c>
      <c r="AP34" s="5">
        <f t="shared" si="12"/>
        <v>4.96</v>
      </c>
      <c r="AQ34" s="5">
        <f t="shared" si="13"/>
        <v>54.556666666666672</v>
      </c>
      <c r="AR34" s="5">
        <f t="shared" si="14"/>
        <v>25.813333333333333</v>
      </c>
      <c r="AS34" s="5">
        <f t="shared" si="6"/>
        <v>11.816666666666668</v>
      </c>
      <c r="AT34" s="5">
        <f t="shared" si="7"/>
        <v>19.150000000000002</v>
      </c>
      <c r="AU34" s="6">
        <f t="shared" si="8"/>
        <v>14.556666666666667</v>
      </c>
      <c r="AV34" s="5">
        <v>0</v>
      </c>
      <c r="AW34" s="5">
        <v>73</v>
      </c>
      <c r="AX34" s="5">
        <v>44</v>
      </c>
      <c r="AY34" s="5">
        <v>15</v>
      </c>
      <c r="AZ34" s="5">
        <v>14</v>
      </c>
      <c r="BA34" s="5">
        <v>4</v>
      </c>
      <c r="BB34" s="5">
        <v>8.89</v>
      </c>
      <c r="BC34" s="5">
        <v>10.67</v>
      </c>
      <c r="BD34" s="5">
        <v>0</v>
      </c>
      <c r="BE34" s="5">
        <v>7.67</v>
      </c>
      <c r="BF34" s="5">
        <v>13.56</v>
      </c>
      <c r="BG34" s="5">
        <v>6</v>
      </c>
      <c r="BH34" s="5">
        <v>15.78</v>
      </c>
      <c r="BI34" s="5">
        <v>58.22</v>
      </c>
      <c r="BJ34" s="5">
        <v>13.44</v>
      </c>
      <c r="BK34" s="5">
        <v>55.67</v>
      </c>
      <c r="BL34" s="5">
        <f t="shared" si="15"/>
        <v>0</v>
      </c>
      <c r="BM34" s="5">
        <f t="shared" si="16"/>
        <v>44</v>
      </c>
      <c r="BN34" s="5">
        <f t="shared" si="17"/>
        <v>8.9633333333333329</v>
      </c>
      <c r="BO34" s="5">
        <f t="shared" si="18"/>
        <v>6.1133333333333333</v>
      </c>
      <c r="BP34" s="5">
        <f t="shared" si="19"/>
        <v>11.780000000000001</v>
      </c>
      <c r="BQ34" s="6">
        <f t="shared" si="20"/>
        <v>42.443333333333335</v>
      </c>
    </row>
    <row r="35" spans="1:69" x14ac:dyDescent="0.25">
      <c r="Y35" s="3"/>
      <c r="AU35" s="3"/>
      <c r="BQ35" s="3"/>
    </row>
    <row r="36" spans="1:69" x14ac:dyDescent="0.25">
      <c r="T36" s="1" t="s">
        <v>126</v>
      </c>
      <c r="U36" s="1" t="s">
        <v>63</v>
      </c>
      <c r="V36" s="1" t="s">
        <v>64</v>
      </c>
      <c r="W36" s="1" t="s">
        <v>65</v>
      </c>
      <c r="X36" s="1" t="s">
        <v>66</v>
      </c>
      <c r="Y36" s="19" t="s">
        <v>67</v>
      </c>
      <c r="AP36" s="1" t="s">
        <v>126</v>
      </c>
      <c r="AQ36" s="1" t="s">
        <v>63</v>
      </c>
      <c r="AR36" s="1" t="s">
        <v>64</v>
      </c>
      <c r="AS36" s="1" t="s">
        <v>65</v>
      </c>
      <c r="AT36" s="1" t="s">
        <v>66</v>
      </c>
      <c r="AU36" s="19" t="s">
        <v>67</v>
      </c>
      <c r="BL36" s="1" t="s">
        <v>126</v>
      </c>
      <c r="BM36" s="1" t="s">
        <v>63</v>
      </c>
      <c r="BN36" s="1" t="s">
        <v>64</v>
      </c>
      <c r="BO36" s="1" t="s">
        <v>65</v>
      </c>
      <c r="BP36" s="1" t="s">
        <v>66</v>
      </c>
      <c r="BQ36" s="19" t="s">
        <v>67</v>
      </c>
    </row>
    <row r="37" spans="1:69" x14ac:dyDescent="0.25">
      <c r="S37" t="s">
        <v>39</v>
      </c>
      <c r="T37">
        <f>AVERAGE(T3:T10)</f>
        <v>25.462499999999999</v>
      </c>
      <c r="U37">
        <f t="shared" ref="U37:Y37" si="21">AVERAGE(U3:U10)</f>
        <v>56.856249999999996</v>
      </c>
      <c r="V37">
        <f t="shared" si="21"/>
        <v>52.668333333333337</v>
      </c>
      <c r="W37">
        <f t="shared" si="21"/>
        <v>53.310416666666669</v>
      </c>
      <c r="X37">
        <f t="shared" si="21"/>
        <v>42.652499999999996</v>
      </c>
      <c r="Y37" s="3">
        <f t="shared" si="21"/>
        <v>39.685416666666669</v>
      </c>
      <c r="AO37" t="s">
        <v>39</v>
      </c>
      <c r="AP37">
        <f>AVERAGE(AP3:AP10)</f>
        <v>13.46625</v>
      </c>
      <c r="AQ37">
        <f t="shared" ref="AQ37:AU37" si="22">AVERAGE(AQ3:AQ10)</f>
        <v>32.296666666666667</v>
      </c>
      <c r="AR37">
        <f t="shared" si="22"/>
        <v>22.327916666666663</v>
      </c>
      <c r="AS37">
        <f t="shared" si="22"/>
        <v>22.055</v>
      </c>
      <c r="AT37">
        <f t="shared" si="22"/>
        <v>14.162083333333335</v>
      </c>
      <c r="AU37" s="3">
        <f t="shared" si="22"/>
        <v>12.522916666666667</v>
      </c>
      <c r="BK37" t="s">
        <v>39</v>
      </c>
      <c r="BL37">
        <f>AVERAGE(BL3:BL10)</f>
        <v>4.1862500000000002</v>
      </c>
      <c r="BM37">
        <f t="shared" ref="BM37:BQ37" si="23">AVERAGE(BM3:BM10)</f>
        <v>30.259583333333332</v>
      </c>
      <c r="BN37">
        <f t="shared" si="23"/>
        <v>13.555</v>
      </c>
      <c r="BO37">
        <f t="shared" si="23"/>
        <v>12.218333333333334</v>
      </c>
      <c r="BP37">
        <f t="shared" si="23"/>
        <v>7.5091666666666672</v>
      </c>
      <c r="BQ37" s="3">
        <f t="shared" si="23"/>
        <v>10.675833333333333</v>
      </c>
    </row>
    <row r="38" spans="1:69" x14ac:dyDescent="0.25">
      <c r="T38">
        <f>STDEV(T3:T10)/SQRT(COUNT(T3:T10))</f>
        <v>6.3334361442156464</v>
      </c>
      <c r="U38">
        <f t="shared" ref="U38:Y38" si="24">STDEV(U3:U10)/SQRT(COUNT(U3:U10))</f>
        <v>5.6218954197066964</v>
      </c>
      <c r="V38">
        <f t="shared" si="24"/>
        <v>7.1777296395014556</v>
      </c>
      <c r="W38">
        <f t="shared" si="24"/>
        <v>7.7752196783516681</v>
      </c>
      <c r="X38">
        <f t="shared" si="24"/>
        <v>9.399627689139848</v>
      </c>
      <c r="Y38" s="3">
        <f t="shared" si="24"/>
        <v>11.570109339756845</v>
      </c>
      <c r="AP38">
        <f>STDEV(AP3:AP10)/SQRT(COUNT(AP3:AP10))</f>
        <v>5.2248352460354459</v>
      </c>
      <c r="AQ38">
        <f t="shared" ref="AQ38:AU38" si="25">STDEV(AQ3:AQ10)/SQRT(COUNT(AQ3:AQ10))</f>
        <v>4.9660860958214466</v>
      </c>
      <c r="AR38">
        <f t="shared" si="25"/>
        <v>5.1450475855659592</v>
      </c>
      <c r="AS38">
        <f t="shared" si="25"/>
        <v>5.9471263568854758</v>
      </c>
      <c r="AT38">
        <f t="shared" si="25"/>
        <v>4.6985076125001886</v>
      </c>
      <c r="AU38" s="3">
        <f t="shared" si="25"/>
        <v>2.0466747554419795</v>
      </c>
      <c r="BL38">
        <f>STDEV(BL3:BL10)/SQRT(COUNT(BL3:BL10))</f>
        <v>2.5207297253403196</v>
      </c>
      <c r="BM38">
        <f t="shared" ref="BM38:BQ38" si="26">STDEV(BM3:BM10)/SQRT(COUNT(BM3:BM10))</f>
        <v>3.644704597382693</v>
      </c>
      <c r="BN38">
        <f t="shared" si="26"/>
        <v>3.6277208179976221</v>
      </c>
      <c r="BO38">
        <f t="shared" si="26"/>
        <v>1.9477047949455721</v>
      </c>
      <c r="BP38">
        <f t="shared" si="26"/>
        <v>1.0771519159338667</v>
      </c>
      <c r="BQ38" s="3">
        <f t="shared" si="26"/>
        <v>4.6572394895150513</v>
      </c>
    </row>
    <row r="39" spans="1:69" x14ac:dyDescent="0.25">
      <c r="S39" t="s">
        <v>40</v>
      </c>
      <c r="T39">
        <f>AVERAGE(T11:T18)</f>
        <v>27.14875</v>
      </c>
      <c r="U39">
        <f t="shared" ref="U39:Y39" si="27">AVERAGE(U11:U18)</f>
        <v>42.004583333333336</v>
      </c>
      <c r="V39">
        <f t="shared" si="27"/>
        <v>40.606249999999996</v>
      </c>
      <c r="W39">
        <f t="shared" si="27"/>
        <v>24.39833333333333</v>
      </c>
      <c r="X39">
        <f t="shared" si="27"/>
        <v>27.865833333333335</v>
      </c>
      <c r="Y39" s="3">
        <f t="shared" si="27"/>
        <v>25.337916666666665</v>
      </c>
      <c r="AO39" t="s">
        <v>40</v>
      </c>
      <c r="AP39">
        <f>AVERAGE(AP11:AP18)</f>
        <v>13.17</v>
      </c>
      <c r="AQ39">
        <f t="shared" ref="AQ39:AU39" si="28">AVERAGE(AQ11:AQ18)</f>
        <v>33.184583333333329</v>
      </c>
      <c r="AR39">
        <f t="shared" si="28"/>
        <v>14.250000000000002</v>
      </c>
      <c r="AS39">
        <f t="shared" si="28"/>
        <v>12.324166666666667</v>
      </c>
      <c r="AT39">
        <f t="shared" si="28"/>
        <v>12.01375</v>
      </c>
      <c r="AU39" s="3">
        <f t="shared" si="28"/>
        <v>12.157499999999999</v>
      </c>
      <c r="BK39" t="s">
        <v>40</v>
      </c>
      <c r="BL39">
        <f>AVERAGE(BL11:BL18)</f>
        <v>8.43</v>
      </c>
      <c r="BM39">
        <f t="shared" ref="BM39:BQ39" si="29">AVERAGE(BM11:BM18)</f>
        <v>27.504166666666666</v>
      </c>
      <c r="BN39">
        <f t="shared" si="29"/>
        <v>7.8516666666666666</v>
      </c>
      <c r="BO39">
        <f t="shared" si="29"/>
        <v>12.208333333333332</v>
      </c>
      <c r="BP39">
        <f t="shared" si="29"/>
        <v>10.203750000000001</v>
      </c>
      <c r="BQ39" s="3">
        <f t="shared" si="29"/>
        <v>10.713333333333335</v>
      </c>
    </row>
    <row r="40" spans="1:69" x14ac:dyDescent="0.25">
      <c r="T40">
        <f>STDEV(T11:T18)/SQRT(COUNT(T11:T18))</f>
        <v>6.7935458965266653</v>
      </c>
      <c r="U40">
        <f t="shared" ref="U40:Y40" si="30">STDEV(U11:U18)/SQRT(COUNT(U11:U18))</f>
        <v>8.3514638707667395</v>
      </c>
      <c r="V40">
        <f t="shared" si="30"/>
        <v>8.2380286505102038</v>
      </c>
      <c r="W40">
        <f t="shared" si="30"/>
        <v>5.6976241567644674</v>
      </c>
      <c r="X40">
        <f t="shared" si="30"/>
        <v>6.9868332447312991</v>
      </c>
      <c r="Y40" s="3">
        <f t="shared" si="30"/>
        <v>7.8726638998473915</v>
      </c>
      <c r="AP40">
        <f>STDEV(AP11:AP18)/SQRT(COUNT(AP11:AP18))</f>
        <v>3.7093304170506478</v>
      </c>
      <c r="AQ40">
        <f t="shared" ref="AQ40:AU40" si="31">STDEV(AQ11:AQ18)/SQRT(COUNT(AQ11:AQ18))</f>
        <v>3.2073808071174108</v>
      </c>
      <c r="AR40">
        <f t="shared" si="31"/>
        <v>2.7214413198051597</v>
      </c>
      <c r="AS40">
        <f t="shared" si="31"/>
        <v>3.4253344032093453</v>
      </c>
      <c r="AT40">
        <f t="shared" si="31"/>
        <v>3.2973223526705162</v>
      </c>
      <c r="AU40" s="3">
        <f t="shared" si="31"/>
        <v>3.776789849523047</v>
      </c>
      <c r="BL40">
        <f>STDEV(BL11:BL18)/SQRT(COUNT(BL11:BL18))</f>
        <v>3.2823249599722977</v>
      </c>
      <c r="BM40">
        <f t="shared" ref="BM40:BQ40" si="32">STDEV(BM11:BM18)/SQRT(COUNT(BM11:BM18))</f>
        <v>7.8744835494548386</v>
      </c>
      <c r="BN40">
        <f t="shared" si="32"/>
        <v>4.4712657559484708</v>
      </c>
      <c r="BO40">
        <f t="shared" si="32"/>
        <v>4.4404691944282932</v>
      </c>
      <c r="BP40">
        <f t="shared" si="32"/>
        <v>3.9405898276126279</v>
      </c>
      <c r="BQ40" s="3">
        <f t="shared" si="32"/>
        <v>3.1719323387967719</v>
      </c>
    </row>
    <row r="41" spans="1:69" x14ac:dyDescent="0.25">
      <c r="S41" t="s">
        <v>41</v>
      </c>
      <c r="T41">
        <f>AVERAGE(T19:T26)</f>
        <v>27.72625</v>
      </c>
      <c r="U41">
        <f t="shared" ref="U41:Y41" si="33">AVERAGE(U19:U26)</f>
        <v>41.947916666666664</v>
      </c>
      <c r="V41">
        <f t="shared" si="33"/>
        <v>29.107916666666668</v>
      </c>
      <c r="W41">
        <f t="shared" si="33"/>
        <v>20.100833333333334</v>
      </c>
      <c r="X41">
        <f t="shared" si="33"/>
        <v>22.352083333333336</v>
      </c>
      <c r="Y41" s="3">
        <f t="shared" si="33"/>
        <v>19.667083333333334</v>
      </c>
      <c r="AO41" t="s">
        <v>41</v>
      </c>
      <c r="AP41">
        <f>AVERAGE(AP19:AP26)</f>
        <v>6.3275000000000006</v>
      </c>
      <c r="AQ41">
        <f t="shared" ref="AQ41:AU41" si="34">AVERAGE(AQ19:AQ26)</f>
        <v>21.207916666666666</v>
      </c>
      <c r="AR41">
        <f t="shared" si="34"/>
        <v>8.6020833333333329</v>
      </c>
      <c r="AS41">
        <f t="shared" si="34"/>
        <v>7.9679166666666665</v>
      </c>
      <c r="AT41">
        <f t="shared" si="34"/>
        <v>9.0833333333333321</v>
      </c>
      <c r="AU41" s="3">
        <f t="shared" si="34"/>
        <v>7.3791666666666664</v>
      </c>
      <c r="BK41" t="s">
        <v>41</v>
      </c>
      <c r="BL41">
        <f>AVERAGE(BL19:BL26)</f>
        <v>1.08125</v>
      </c>
      <c r="BM41">
        <f t="shared" ref="BM41:BQ41" si="35">AVERAGE(BM19:BM26)</f>
        <v>14.940833333333334</v>
      </c>
      <c r="BN41">
        <f t="shared" si="35"/>
        <v>4.1524999999999999</v>
      </c>
      <c r="BO41">
        <f t="shared" si="35"/>
        <v>2.6712500000000001</v>
      </c>
      <c r="BP41">
        <f t="shared" si="35"/>
        <v>3.023333333333333</v>
      </c>
      <c r="BQ41" s="3">
        <f t="shared" si="35"/>
        <v>1.5508333333333333</v>
      </c>
    </row>
    <row r="42" spans="1:69" x14ac:dyDescent="0.25">
      <c r="T42">
        <f>STDEV(T19:T26)/SQRT(COUNT(T19:T26))</f>
        <v>5.5629860742680259</v>
      </c>
      <c r="U42">
        <f t="shared" ref="U42:Y42" si="36">STDEV(U19:U26)/SQRT(COUNT(U19:U26))</f>
        <v>6.0167787859722237</v>
      </c>
      <c r="V42">
        <f t="shared" si="36"/>
        <v>3.1759674777369584</v>
      </c>
      <c r="W42">
        <f t="shared" si="36"/>
        <v>3.7476574032193435</v>
      </c>
      <c r="X42">
        <f t="shared" si="36"/>
        <v>2.6473208182766452</v>
      </c>
      <c r="Y42" s="3">
        <f t="shared" si="36"/>
        <v>4.2586191981907024</v>
      </c>
      <c r="AP42">
        <f>STDEV(AP19:AP26)/SQRT(COUNT(AP19:AP26))</f>
        <v>2.2163167240781654</v>
      </c>
      <c r="AQ42">
        <f t="shared" ref="AQ42:AU42" si="37">STDEV(AQ19:AQ26)/SQRT(COUNT(AQ19:AQ26))</f>
        <v>3.8309635499740997</v>
      </c>
      <c r="AR42">
        <f t="shared" si="37"/>
        <v>2.3733924331776817</v>
      </c>
      <c r="AS42">
        <f t="shared" si="37"/>
        <v>2.2350948931863321</v>
      </c>
      <c r="AT42">
        <f t="shared" si="37"/>
        <v>2.7048518282335574</v>
      </c>
      <c r="AU42" s="3">
        <f t="shared" si="37"/>
        <v>1.669445035390646</v>
      </c>
      <c r="BL42">
        <f>STDEV(BL19:BL26)/SQRT(COUNT(BL19:BL26))</f>
        <v>0.48589548222108131</v>
      </c>
      <c r="BM42">
        <f t="shared" ref="BM42:BQ42" si="38">STDEV(BM19:BM26)/SQRT(COUNT(BM19:BM26))</f>
        <v>3.0176249957672616</v>
      </c>
      <c r="BN42">
        <f t="shared" si="38"/>
        <v>1.7618169902526359</v>
      </c>
      <c r="BO42">
        <f t="shared" si="38"/>
        <v>0.87259509362626753</v>
      </c>
      <c r="BP42">
        <f t="shared" si="38"/>
        <v>1.225307055783317</v>
      </c>
      <c r="BQ42" s="3">
        <f t="shared" si="38"/>
        <v>0.61324298959361467</v>
      </c>
    </row>
    <row r="43" spans="1:69" x14ac:dyDescent="0.25">
      <c r="S43" t="s">
        <v>42</v>
      </c>
      <c r="T43">
        <f>AVERAGE(T27:T34)</f>
        <v>24.798750000000002</v>
      </c>
      <c r="U43">
        <f t="shared" ref="U43:Y43" si="39">AVERAGE(U27:U34)</f>
        <v>48.912499999999994</v>
      </c>
      <c r="V43">
        <f t="shared" si="39"/>
        <v>34.694583333333327</v>
      </c>
      <c r="W43">
        <f t="shared" si="39"/>
        <v>29.986250000000002</v>
      </c>
      <c r="X43">
        <f t="shared" si="39"/>
        <v>31.703333333333333</v>
      </c>
      <c r="Y43" s="3">
        <f t="shared" si="39"/>
        <v>17.754583333333333</v>
      </c>
      <c r="AO43" t="s">
        <v>42</v>
      </c>
      <c r="AP43">
        <f>AVERAGE(AP27:AP34)</f>
        <v>6.4737499999999999</v>
      </c>
      <c r="AQ43">
        <f t="shared" ref="AQ43:AU43" si="40">AVERAGE(AQ27:AQ34)</f>
        <v>34.176250000000003</v>
      </c>
      <c r="AR43">
        <f t="shared" si="40"/>
        <v>13.282083333333333</v>
      </c>
      <c r="AS43">
        <f t="shared" si="40"/>
        <v>9.9129166666666677</v>
      </c>
      <c r="AT43">
        <f t="shared" si="40"/>
        <v>13.207916666666668</v>
      </c>
      <c r="AU43" s="3">
        <f t="shared" si="40"/>
        <v>10.116250000000001</v>
      </c>
      <c r="BK43" t="s">
        <v>42</v>
      </c>
      <c r="BL43">
        <f>AVERAGE(BL27:BL34)</f>
        <v>3.96</v>
      </c>
      <c r="BM43">
        <f t="shared" ref="BM43:BQ43" si="41">AVERAGE(BM27:BM34)</f>
        <v>28.295833333333331</v>
      </c>
      <c r="BN43">
        <f t="shared" si="41"/>
        <v>11.670833333333334</v>
      </c>
      <c r="BO43">
        <f t="shared" si="41"/>
        <v>5.1904166666666658</v>
      </c>
      <c r="BP43">
        <f t="shared" si="41"/>
        <v>7.3483333333333345</v>
      </c>
      <c r="BQ43" s="3">
        <f t="shared" si="41"/>
        <v>9.2729166666666671</v>
      </c>
    </row>
    <row r="44" spans="1:69" x14ac:dyDescent="0.25">
      <c r="T44">
        <f>STDEV(T27:T34)/SQRT(COUNT(T27:T34))</f>
        <v>4.1919486763744045</v>
      </c>
      <c r="U44">
        <f t="shared" ref="U44:Y44" si="42">STDEV(U27:U34)/SQRT(COUNT(U27:U34))</f>
        <v>5.6632901968003182</v>
      </c>
      <c r="V44">
        <f t="shared" si="42"/>
        <v>6.9171035414955204</v>
      </c>
      <c r="W44">
        <f t="shared" si="42"/>
        <v>5.5089367307829766</v>
      </c>
      <c r="X44">
        <f t="shared" si="42"/>
        <v>6.8486075516724849</v>
      </c>
      <c r="Y44" s="3">
        <f t="shared" si="42"/>
        <v>4.4386310513624645</v>
      </c>
      <c r="AP44">
        <f>STDEV(AP27:AP34)/SQRT(COUNT(AP27:AP34))</f>
        <v>1.3715618541075203</v>
      </c>
      <c r="AQ44">
        <f t="shared" ref="AQ44:AU44" si="43">STDEV(AQ27:AQ34)/SQRT(COUNT(AQ27:AQ34))</f>
        <v>6.4364730938532482</v>
      </c>
      <c r="AR44">
        <f t="shared" si="43"/>
        <v>2.2021782990740557</v>
      </c>
      <c r="AS44">
        <f t="shared" si="43"/>
        <v>2.2376501845047825</v>
      </c>
      <c r="AT44">
        <f t="shared" si="43"/>
        <v>4.026635226220483</v>
      </c>
      <c r="AU44" s="3">
        <f t="shared" si="43"/>
        <v>3.7738184021414258</v>
      </c>
      <c r="BL44">
        <f>STDEV(BL27:BL34)/SQRT(COUNT(BL27:BL34))</f>
        <v>2.3774693929230115</v>
      </c>
      <c r="BM44">
        <f t="shared" ref="BM44:BQ44" si="44">STDEV(BM27:BM34)/SQRT(COUNT(BM27:BM34))</f>
        <v>5.7528585975713664</v>
      </c>
      <c r="BN44">
        <f t="shared" si="44"/>
        <v>2.7222750865453316</v>
      </c>
      <c r="BO44">
        <f t="shared" si="44"/>
        <v>1.4019066435049006</v>
      </c>
      <c r="BP44">
        <f t="shared" si="44"/>
        <v>2.8203906067428282</v>
      </c>
      <c r="BQ44" s="3">
        <f t="shared" si="44"/>
        <v>4.8981667058577143</v>
      </c>
    </row>
  </sheetData>
  <mergeCells count="3">
    <mergeCell ref="D1:S1"/>
    <mergeCell ref="Z1:AO1"/>
    <mergeCell ref="AV1:B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DC04-E42A-47B0-9E48-4059EDE9F94D}">
  <dimension ref="A1:Y45"/>
  <sheetViews>
    <sheetView topLeftCell="D1" zoomScale="68" zoomScaleNormal="68" workbookViewId="0">
      <selection activeCell="U10" sqref="U10"/>
    </sheetView>
  </sheetViews>
  <sheetFormatPr defaultRowHeight="15" x14ac:dyDescent="0.25"/>
  <sheetData>
    <row r="1" spans="1:17" ht="15.75" thickBot="1" x14ac:dyDescent="0.3">
      <c r="A1" t="s">
        <v>0</v>
      </c>
      <c r="B1" t="s">
        <v>23</v>
      </c>
      <c r="C1" t="s">
        <v>24</v>
      </c>
      <c r="D1" s="2" t="s">
        <v>15</v>
      </c>
      <c r="E1" t="s">
        <v>16</v>
      </c>
      <c r="F1" t="s">
        <v>17</v>
      </c>
      <c r="G1" t="s">
        <v>18</v>
      </c>
      <c r="H1" t="s">
        <v>19</v>
      </c>
      <c r="I1" s="3" t="s">
        <v>20</v>
      </c>
      <c r="L1">
        <v>0</v>
      </c>
      <c r="M1">
        <v>1</v>
      </c>
      <c r="N1">
        <v>2</v>
      </c>
      <c r="O1">
        <v>3</v>
      </c>
      <c r="P1">
        <v>4</v>
      </c>
      <c r="Q1">
        <v>5</v>
      </c>
    </row>
    <row r="2" spans="1:17" x14ac:dyDescent="0.25">
      <c r="A2" s="8" t="s">
        <v>5</v>
      </c>
      <c r="B2" s="8" t="s">
        <v>25</v>
      </c>
      <c r="C2" s="8">
        <v>0</v>
      </c>
      <c r="D2" s="7">
        <v>0</v>
      </c>
      <c r="E2" s="8">
        <v>0</v>
      </c>
      <c r="F2" s="8">
        <v>0</v>
      </c>
      <c r="G2" s="8">
        <v>13.44</v>
      </c>
      <c r="H2" s="8">
        <v>64.44</v>
      </c>
      <c r="I2" s="9">
        <v>92.33</v>
      </c>
      <c r="K2" t="s">
        <v>27</v>
      </c>
      <c r="L2">
        <f>AVERAGE(D2:D17)</f>
        <v>4.1875000000000002E-2</v>
      </c>
      <c r="M2">
        <f t="shared" ref="M2:Q2" si="0">AVERAGE(E2:E17)</f>
        <v>0</v>
      </c>
      <c r="N2">
        <f t="shared" si="0"/>
        <v>0.541875</v>
      </c>
      <c r="O2">
        <f t="shared" si="0"/>
        <v>25.617500000000003</v>
      </c>
      <c r="P2">
        <f t="shared" si="0"/>
        <v>51.236249999999998</v>
      </c>
      <c r="Q2">
        <f t="shared" si="0"/>
        <v>68.736249999999998</v>
      </c>
    </row>
    <row r="3" spans="1:17" x14ac:dyDescent="0.25">
      <c r="A3" t="s">
        <v>21</v>
      </c>
      <c r="B3" t="s">
        <v>25</v>
      </c>
      <c r="C3">
        <v>0</v>
      </c>
      <c r="D3" s="2">
        <v>0</v>
      </c>
      <c r="E3">
        <v>0</v>
      </c>
      <c r="F3">
        <v>0</v>
      </c>
      <c r="G3">
        <v>44.11</v>
      </c>
      <c r="H3">
        <v>68.11</v>
      </c>
      <c r="I3" s="3">
        <v>68.56</v>
      </c>
      <c r="L3">
        <f>STDEV(D2:D17)/SQRT(COUNT(D2:D17))</f>
        <v>4.1875000000000002E-2</v>
      </c>
      <c r="M3">
        <f t="shared" ref="M3:Q3" si="1">STDEV(E2:E17)/SQRT(COUNT(E2:E17))</f>
        <v>0</v>
      </c>
      <c r="N3">
        <f t="shared" si="1"/>
        <v>0.37362215622872258</v>
      </c>
      <c r="O3">
        <f t="shared" si="1"/>
        <v>5.2233083784768679</v>
      </c>
      <c r="P3">
        <f t="shared" si="1"/>
        <v>5.2025024327240796</v>
      </c>
      <c r="Q3">
        <f t="shared" si="1"/>
        <v>6.3012843184941243</v>
      </c>
    </row>
    <row r="4" spans="1:17" x14ac:dyDescent="0.25">
      <c r="A4" s="10" t="s">
        <v>47</v>
      </c>
      <c r="B4" s="10" t="s">
        <v>25</v>
      </c>
      <c r="C4" s="10">
        <v>0</v>
      </c>
      <c r="D4" s="11">
        <v>0</v>
      </c>
      <c r="E4" s="10">
        <v>0</v>
      </c>
      <c r="F4" s="10">
        <v>0</v>
      </c>
      <c r="G4" s="10">
        <v>35.33</v>
      </c>
      <c r="H4" s="10">
        <v>67.11</v>
      </c>
      <c r="I4" s="12">
        <v>83.22</v>
      </c>
      <c r="K4" t="s">
        <v>28</v>
      </c>
      <c r="L4">
        <f>AVERAGE(D18:D33)</f>
        <v>3.5000000000000003E-2</v>
      </c>
      <c r="M4">
        <f t="shared" ref="M4:Q4" si="2">AVERAGE(E18:E33)</f>
        <v>0</v>
      </c>
      <c r="N4">
        <f t="shared" si="2"/>
        <v>2.1875</v>
      </c>
      <c r="O4">
        <f t="shared" si="2"/>
        <v>31.493125000000006</v>
      </c>
      <c r="P4">
        <f t="shared" si="2"/>
        <v>62.686875000000001</v>
      </c>
      <c r="Q4">
        <f t="shared" si="2"/>
        <v>78.58937499999999</v>
      </c>
    </row>
    <row r="5" spans="1:17" x14ac:dyDescent="0.25">
      <c r="A5" s="10" t="s">
        <v>50</v>
      </c>
      <c r="B5" s="10" t="s">
        <v>25</v>
      </c>
      <c r="C5" s="10">
        <v>0</v>
      </c>
      <c r="D5" s="11">
        <v>0.67</v>
      </c>
      <c r="E5" s="10">
        <v>0</v>
      </c>
      <c r="F5" s="10">
        <v>3.78</v>
      </c>
      <c r="G5" s="10">
        <v>36.56</v>
      </c>
      <c r="H5" s="10">
        <v>78.67</v>
      </c>
      <c r="I5" s="12">
        <v>91.56</v>
      </c>
      <c r="L5">
        <f>STDEV(D18:D33)/SQRT(COUNT(D18:D33))</f>
        <v>3.5000000000000003E-2</v>
      </c>
      <c r="M5">
        <f t="shared" ref="M5:Q5" si="3">STDEV(E18:E33)/SQRT(COUNT(E18:E33))</f>
        <v>0</v>
      </c>
      <c r="N5">
        <f t="shared" si="3"/>
        <v>1.3352828976163318</v>
      </c>
      <c r="O5">
        <f t="shared" si="3"/>
        <v>4.4819378917634474</v>
      </c>
      <c r="P5">
        <f t="shared" si="3"/>
        <v>4.3012333230084456</v>
      </c>
      <c r="Q5">
        <f t="shared" si="3"/>
        <v>2.5118569606219765</v>
      </c>
    </row>
    <row r="6" spans="1:17" x14ac:dyDescent="0.25">
      <c r="A6" t="s">
        <v>6</v>
      </c>
      <c r="B6" t="s">
        <v>25</v>
      </c>
      <c r="C6">
        <v>0.5</v>
      </c>
      <c r="D6" s="2">
        <v>0</v>
      </c>
      <c r="E6">
        <v>0</v>
      </c>
      <c r="F6">
        <v>0</v>
      </c>
      <c r="G6">
        <v>19.440000000000001</v>
      </c>
      <c r="H6">
        <v>61.44</v>
      </c>
      <c r="I6" s="3">
        <v>80.33</v>
      </c>
    </row>
    <row r="7" spans="1:17" x14ac:dyDescent="0.25">
      <c r="A7" t="s">
        <v>22</v>
      </c>
      <c r="B7" t="s">
        <v>25</v>
      </c>
      <c r="C7">
        <v>0.5</v>
      </c>
      <c r="D7" s="2">
        <v>0</v>
      </c>
      <c r="E7">
        <v>0</v>
      </c>
      <c r="F7">
        <v>0</v>
      </c>
      <c r="G7">
        <v>0</v>
      </c>
      <c r="H7">
        <v>44.67</v>
      </c>
      <c r="I7" s="3">
        <v>35.89</v>
      </c>
    </row>
    <row r="8" spans="1:17" x14ac:dyDescent="0.25">
      <c r="A8" s="10" t="s">
        <v>48</v>
      </c>
      <c r="B8" s="10" t="s">
        <v>25</v>
      </c>
      <c r="C8" s="10">
        <v>0.5</v>
      </c>
      <c r="D8" s="11">
        <v>0</v>
      </c>
      <c r="E8" s="10">
        <v>0</v>
      </c>
      <c r="F8" s="10">
        <v>0</v>
      </c>
      <c r="G8" s="10">
        <v>34.78</v>
      </c>
      <c r="H8" s="10">
        <v>12.78</v>
      </c>
      <c r="I8" s="12">
        <v>87.67</v>
      </c>
    </row>
    <row r="9" spans="1:17" ht="15.75" thickBot="1" x14ac:dyDescent="0.3">
      <c r="A9" s="14" t="s">
        <v>56</v>
      </c>
      <c r="B9" s="14" t="s">
        <v>25</v>
      </c>
      <c r="C9" s="14">
        <v>0.5</v>
      </c>
      <c r="D9" s="13">
        <v>0</v>
      </c>
      <c r="E9" s="14">
        <v>0</v>
      </c>
      <c r="F9" s="14">
        <v>0</v>
      </c>
      <c r="G9" s="14">
        <v>34</v>
      </c>
      <c r="H9" s="14">
        <v>49.22</v>
      </c>
      <c r="I9" s="15">
        <v>70.78</v>
      </c>
    </row>
    <row r="10" spans="1:17" x14ac:dyDescent="0.25">
      <c r="A10" s="8" t="s">
        <v>7</v>
      </c>
      <c r="B10" s="8" t="s">
        <v>25</v>
      </c>
      <c r="C10" s="8">
        <v>1</v>
      </c>
      <c r="D10" s="7">
        <v>0</v>
      </c>
      <c r="E10" s="8">
        <v>0</v>
      </c>
      <c r="F10" s="8">
        <v>0</v>
      </c>
      <c r="G10" s="8">
        <v>10.33</v>
      </c>
      <c r="H10" s="8">
        <v>26.78</v>
      </c>
      <c r="I10" s="9">
        <v>40.33</v>
      </c>
    </row>
    <row r="11" spans="1:17" x14ac:dyDescent="0.25">
      <c r="A11" t="s">
        <v>14</v>
      </c>
      <c r="B11" t="s">
        <v>25</v>
      </c>
      <c r="C11">
        <v>1</v>
      </c>
      <c r="D11" s="2">
        <v>0</v>
      </c>
      <c r="E11">
        <v>0</v>
      </c>
      <c r="F11">
        <v>4.8899999999999997</v>
      </c>
      <c r="G11">
        <v>46</v>
      </c>
      <c r="H11">
        <v>68.78</v>
      </c>
      <c r="I11" s="3">
        <v>93.22</v>
      </c>
    </row>
    <row r="12" spans="1:17" x14ac:dyDescent="0.25">
      <c r="A12" s="10" t="s">
        <v>51</v>
      </c>
      <c r="B12" s="10" t="s">
        <v>25</v>
      </c>
      <c r="C12" s="10">
        <v>1</v>
      </c>
      <c r="D12" s="11">
        <v>0</v>
      </c>
      <c r="E12" s="10">
        <v>0</v>
      </c>
      <c r="F12" s="10">
        <v>0</v>
      </c>
      <c r="G12" s="10">
        <v>36.11</v>
      </c>
      <c r="H12" s="10">
        <v>65.22</v>
      </c>
      <c r="I12" s="12">
        <v>94</v>
      </c>
    </row>
    <row r="13" spans="1:17" x14ac:dyDescent="0.25">
      <c r="A13" s="10" t="s">
        <v>57</v>
      </c>
      <c r="B13" s="10" t="s">
        <v>25</v>
      </c>
      <c r="C13" s="10">
        <v>1</v>
      </c>
      <c r="D13" s="11">
        <v>0</v>
      </c>
      <c r="E13" s="10">
        <v>0</v>
      </c>
      <c r="F13" s="10">
        <v>0</v>
      </c>
      <c r="G13" s="10">
        <v>0</v>
      </c>
      <c r="H13" s="10">
        <v>25.89</v>
      </c>
      <c r="I13" s="12">
        <v>27.67</v>
      </c>
    </row>
    <row r="14" spans="1:17" x14ac:dyDescent="0.25">
      <c r="A14" t="s">
        <v>8</v>
      </c>
      <c r="B14" t="s">
        <v>25</v>
      </c>
      <c r="C14">
        <v>2</v>
      </c>
      <c r="D14" s="2">
        <v>0</v>
      </c>
      <c r="E14">
        <v>0</v>
      </c>
      <c r="F14">
        <v>0</v>
      </c>
      <c r="G14">
        <v>4.1100000000000003</v>
      </c>
      <c r="H14">
        <v>34.78</v>
      </c>
      <c r="I14" s="3">
        <v>72.33</v>
      </c>
    </row>
    <row r="15" spans="1:17" x14ac:dyDescent="0.25">
      <c r="A15" t="s">
        <v>13</v>
      </c>
      <c r="B15" t="s">
        <v>25</v>
      </c>
      <c r="C15">
        <v>2</v>
      </c>
      <c r="D15" s="2">
        <v>0</v>
      </c>
      <c r="E15">
        <v>0</v>
      </c>
      <c r="F15">
        <v>0</v>
      </c>
      <c r="G15">
        <v>14.78</v>
      </c>
      <c r="H15">
        <v>47.89</v>
      </c>
      <c r="I15" s="3">
        <v>59.44</v>
      </c>
    </row>
    <row r="16" spans="1:17" x14ac:dyDescent="0.25">
      <c r="A16" s="10" t="s">
        <v>52</v>
      </c>
      <c r="B16" s="10" t="s">
        <v>25</v>
      </c>
      <c r="C16" s="10">
        <v>2</v>
      </c>
      <c r="D16" s="11">
        <v>0</v>
      </c>
      <c r="E16" s="10">
        <v>0</v>
      </c>
      <c r="F16" s="10">
        <v>0</v>
      </c>
      <c r="G16" s="10">
        <v>76.22</v>
      </c>
      <c r="H16" s="10">
        <v>78.22</v>
      </c>
      <c r="I16" s="12">
        <v>84.56</v>
      </c>
    </row>
    <row r="17" spans="1:25" ht="15.75" thickBot="1" x14ac:dyDescent="0.3">
      <c r="A17" s="14" t="s">
        <v>58</v>
      </c>
      <c r="B17" s="14" t="s">
        <v>25</v>
      </c>
      <c r="C17" s="14">
        <v>2</v>
      </c>
      <c r="D17" s="13">
        <v>0</v>
      </c>
      <c r="E17" s="14">
        <v>0</v>
      </c>
      <c r="F17" s="14">
        <v>0</v>
      </c>
      <c r="G17" s="14">
        <v>4.67</v>
      </c>
      <c r="H17" s="14">
        <v>25.78</v>
      </c>
      <c r="I17" s="15">
        <v>17.89</v>
      </c>
    </row>
    <row r="18" spans="1:25" x14ac:dyDescent="0.25">
      <c r="A18" s="8" t="s">
        <v>1</v>
      </c>
      <c r="B18" s="8" t="s">
        <v>26</v>
      </c>
      <c r="C18" s="8">
        <v>0</v>
      </c>
      <c r="D18" s="7">
        <v>0</v>
      </c>
      <c r="E18" s="8">
        <v>0</v>
      </c>
      <c r="F18" s="8">
        <v>0</v>
      </c>
      <c r="G18" s="8">
        <v>10.11</v>
      </c>
      <c r="H18" s="8">
        <v>36.22</v>
      </c>
      <c r="I18" s="9">
        <v>89.22</v>
      </c>
    </row>
    <row r="19" spans="1:25" x14ac:dyDescent="0.25">
      <c r="A19" t="s">
        <v>10</v>
      </c>
      <c r="B19" t="s">
        <v>26</v>
      </c>
      <c r="C19">
        <v>0</v>
      </c>
      <c r="D19" s="2">
        <v>0</v>
      </c>
      <c r="E19">
        <v>0</v>
      </c>
      <c r="F19">
        <v>0</v>
      </c>
      <c r="G19">
        <v>22.22</v>
      </c>
      <c r="H19">
        <v>77</v>
      </c>
      <c r="I19" s="3">
        <v>83.89</v>
      </c>
    </row>
    <row r="20" spans="1:25" x14ac:dyDescent="0.25">
      <c r="A20" s="10" t="s">
        <v>43</v>
      </c>
      <c r="B20" s="10" t="s">
        <v>26</v>
      </c>
      <c r="C20" s="10">
        <v>0</v>
      </c>
      <c r="D20" s="11">
        <v>0</v>
      </c>
      <c r="E20" s="10">
        <v>0</v>
      </c>
      <c r="F20" s="10">
        <v>0</v>
      </c>
      <c r="G20" s="10">
        <v>17.670000000000002</v>
      </c>
      <c r="H20" s="10">
        <v>62.33</v>
      </c>
      <c r="I20" s="12">
        <v>61.67</v>
      </c>
    </row>
    <row r="21" spans="1:25" x14ac:dyDescent="0.25">
      <c r="A21" s="10" t="s">
        <v>49</v>
      </c>
      <c r="B21" s="10" t="s">
        <v>26</v>
      </c>
      <c r="C21" s="10">
        <v>0</v>
      </c>
      <c r="D21" s="11">
        <v>0</v>
      </c>
      <c r="E21" s="10">
        <v>0</v>
      </c>
      <c r="F21" s="10">
        <v>0</v>
      </c>
      <c r="G21" s="10">
        <v>41.22</v>
      </c>
      <c r="H21" s="10">
        <v>53.22</v>
      </c>
      <c r="I21" s="12">
        <v>81.22</v>
      </c>
    </row>
    <row r="22" spans="1:25" x14ac:dyDescent="0.25">
      <c r="A22" t="s">
        <v>2</v>
      </c>
      <c r="B22" t="s">
        <v>26</v>
      </c>
      <c r="C22">
        <v>0.5</v>
      </c>
      <c r="D22" s="2">
        <v>0</v>
      </c>
      <c r="E22">
        <v>0</v>
      </c>
      <c r="F22">
        <v>16</v>
      </c>
      <c r="G22">
        <v>35.78</v>
      </c>
      <c r="H22">
        <v>43.44</v>
      </c>
      <c r="I22" s="3">
        <v>77.33</v>
      </c>
    </row>
    <row r="23" spans="1:25" x14ac:dyDescent="0.25">
      <c r="A23" t="s">
        <v>9</v>
      </c>
      <c r="B23" t="s">
        <v>26</v>
      </c>
      <c r="C23">
        <v>0.5</v>
      </c>
      <c r="D23" s="2">
        <v>0</v>
      </c>
      <c r="E23">
        <v>0</v>
      </c>
      <c r="F23">
        <v>0</v>
      </c>
      <c r="G23">
        <v>27.89</v>
      </c>
      <c r="H23">
        <v>82.78</v>
      </c>
      <c r="I23" s="3">
        <v>82.56</v>
      </c>
    </row>
    <row r="24" spans="1:25" x14ac:dyDescent="0.25">
      <c r="A24" s="10" t="s">
        <v>44</v>
      </c>
      <c r="B24" s="10" t="s">
        <v>26</v>
      </c>
      <c r="C24" s="10">
        <v>0.5</v>
      </c>
      <c r="D24" s="11">
        <v>0</v>
      </c>
      <c r="E24" s="10">
        <v>0</v>
      </c>
      <c r="F24" s="10">
        <v>0</v>
      </c>
      <c r="G24" s="10">
        <v>17.329999999999998</v>
      </c>
      <c r="H24" s="10">
        <v>66.56</v>
      </c>
      <c r="I24" s="12">
        <v>55.44</v>
      </c>
    </row>
    <row r="25" spans="1:25" ht="15.75" thickBot="1" x14ac:dyDescent="0.3">
      <c r="A25" s="14" t="s">
        <v>53</v>
      </c>
      <c r="B25" s="14" t="s">
        <v>26</v>
      </c>
      <c r="C25" s="14">
        <v>0.5</v>
      </c>
      <c r="D25" s="13">
        <v>0</v>
      </c>
      <c r="E25" s="14">
        <v>0</v>
      </c>
      <c r="F25" s="14">
        <v>0</v>
      </c>
      <c r="G25" s="14">
        <v>7.33</v>
      </c>
      <c r="H25" s="14">
        <v>79.33</v>
      </c>
      <c r="I25" s="15">
        <v>87.22</v>
      </c>
    </row>
    <row r="26" spans="1:25" x14ac:dyDescent="0.25">
      <c r="A26" s="8" t="s">
        <v>3</v>
      </c>
      <c r="B26" s="8" t="s">
        <v>26</v>
      </c>
      <c r="C26" s="8">
        <v>1</v>
      </c>
      <c r="D26" s="7">
        <v>0</v>
      </c>
      <c r="E26" s="8">
        <v>0</v>
      </c>
      <c r="F26" s="8">
        <v>0</v>
      </c>
      <c r="G26" s="8">
        <v>41.89</v>
      </c>
      <c r="H26" s="8">
        <v>79.33</v>
      </c>
      <c r="I26" s="9">
        <v>82.56</v>
      </c>
    </row>
    <row r="27" spans="1:25" x14ac:dyDescent="0.25">
      <c r="A27" t="s">
        <v>12</v>
      </c>
      <c r="B27" t="s">
        <v>26</v>
      </c>
      <c r="C27">
        <v>1</v>
      </c>
      <c r="D27" s="2">
        <v>0</v>
      </c>
      <c r="E27">
        <v>0</v>
      </c>
      <c r="F27">
        <v>0</v>
      </c>
      <c r="G27">
        <v>34.11</v>
      </c>
      <c r="H27">
        <v>39.78</v>
      </c>
      <c r="I27" s="3">
        <v>82.33</v>
      </c>
    </row>
    <row r="28" spans="1:25" ht="15.75" thickBot="1" x14ac:dyDescent="0.3">
      <c r="A28" s="10" t="s">
        <v>45</v>
      </c>
      <c r="B28" s="10" t="s">
        <v>26</v>
      </c>
      <c r="C28" s="10">
        <v>1</v>
      </c>
      <c r="D28" s="11">
        <v>0</v>
      </c>
      <c r="E28" s="10">
        <v>0</v>
      </c>
      <c r="F28" s="10">
        <v>15.33</v>
      </c>
      <c r="G28" s="10">
        <v>47.67</v>
      </c>
      <c r="H28" s="10">
        <v>89.67</v>
      </c>
      <c r="I28" s="12">
        <v>65</v>
      </c>
    </row>
    <row r="29" spans="1:25" x14ac:dyDescent="0.25">
      <c r="A29" s="10" t="s">
        <v>54</v>
      </c>
      <c r="B29" s="10" t="s">
        <v>26</v>
      </c>
      <c r="C29" s="10">
        <v>1</v>
      </c>
      <c r="D29" s="11">
        <v>0</v>
      </c>
      <c r="E29" s="10">
        <v>0</v>
      </c>
      <c r="F29" s="10">
        <v>3.67</v>
      </c>
      <c r="G29" s="10">
        <v>0</v>
      </c>
      <c r="H29" s="10">
        <v>60.33</v>
      </c>
      <c r="I29" s="12">
        <v>87.44</v>
      </c>
      <c r="T29" s="7">
        <v>0</v>
      </c>
      <c r="U29" s="8">
        <v>0</v>
      </c>
      <c r="V29" s="8">
        <v>0</v>
      </c>
      <c r="W29" s="8">
        <v>13.44</v>
      </c>
      <c r="X29" s="8">
        <v>64.44</v>
      </c>
      <c r="Y29" s="9">
        <v>92.33</v>
      </c>
    </row>
    <row r="30" spans="1:25" x14ac:dyDescent="0.25">
      <c r="A30" t="s">
        <v>4</v>
      </c>
      <c r="B30" t="s">
        <v>26</v>
      </c>
      <c r="C30">
        <v>2</v>
      </c>
      <c r="D30" s="2">
        <v>0.56000000000000005</v>
      </c>
      <c r="E30">
        <v>0</v>
      </c>
      <c r="F30">
        <v>0</v>
      </c>
      <c r="G30">
        <v>46.67</v>
      </c>
      <c r="H30">
        <v>57.33</v>
      </c>
      <c r="I30" s="3">
        <v>82.11</v>
      </c>
      <c r="T30" s="2">
        <v>0</v>
      </c>
      <c r="U30">
        <v>0</v>
      </c>
      <c r="V30">
        <v>0</v>
      </c>
      <c r="W30">
        <v>44.11</v>
      </c>
      <c r="X30">
        <v>68.11</v>
      </c>
      <c r="Y30" s="3">
        <v>68.56</v>
      </c>
    </row>
    <row r="31" spans="1:25" x14ac:dyDescent="0.25">
      <c r="A31" t="s">
        <v>11</v>
      </c>
      <c r="B31" t="s">
        <v>26</v>
      </c>
      <c r="C31">
        <v>2</v>
      </c>
      <c r="D31" s="2">
        <v>0</v>
      </c>
      <c r="E31">
        <v>0</v>
      </c>
      <c r="F31">
        <v>0</v>
      </c>
      <c r="G31">
        <v>35.78</v>
      </c>
      <c r="H31">
        <v>76.89</v>
      </c>
      <c r="I31" s="3">
        <v>73.22</v>
      </c>
      <c r="T31" s="11">
        <v>0</v>
      </c>
      <c r="U31" s="10">
        <v>0</v>
      </c>
      <c r="V31" s="10">
        <v>0</v>
      </c>
      <c r="W31" s="10">
        <v>35.33</v>
      </c>
      <c r="X31" s="10">
        <v>67.11</v>
      </c>
      <c r="Y31" s="12">
        <v>83.22</v>
      </c>
    </row>
    <row r="32" spans="1:25" ht="15.75" thickBot="1" x14ac:dyDescent="0.3">
      <c r="A32" s="10" t="s">
        <v>46</v>
      </c>
      <c r="B32" s="10" t="s">
        <v>26</v>
      </c>
      <c r="C32" s="10">
        <v>2</v>
      </c>
      <c r="D32" s="11">
        <v>0</v>
      </c>
      <c r="E32" s="10">
        <v>0</v>
      </c>
      <c r="F32" s="10">
        <v>0</v>
      </c>
      <c r="G32" s="10">
        <v>55</v>
      </c>
      <c r="H32" s="10">
        <v>60.78</v>
      </c>
      <c r="I32" s="12">
        <v>89.33</v>
      </c>
      <c r="T32" s="11">
        <v>0.67</v>
      </c>
      <c r="U32" s="10">
        <v>0</v>
      </c>
      <c r="V32" s="10">
        <v>3.78</v>
      </c>
      <c r="W32" s="10">
        <v>36.56</v>
      </c>
      <c r="X32" s="10">
        <v>78.67</v>
      </c>
      <c r="Y32" s="12">
        <v>91.56</v>
      </c>
    </row>
    <row r="33" spans="1:25" ht="15.75" thickBot="1" x14ac:dyDescent="0.3">
      <c r="A33" s="14" t="s">
        <v>55</v>
      </c>
      <c r="B33" s="14" t="s">
        <v>26</v>
      </c>
      <c r="C33" s="14">
        <v>2</v>
      </c>
      <c r="D33" s="13">
        <v>0</v>
      </c>
      <c r="E33" s="14">
        <v>0</v>
      </c>
      <c r="F33" s="14">
        <v>0</v>
      </c>
      <c r="G33" s="14">
        <v>63.22</v>
      </c>
      <c r="H33" s="14">
        <v>38</v>
      </c>
      <c r="I33" s="15">
        <v>76.89</v>
      </c>
      <c r="T33" s="7">
        <v>0</v>
      </c>
      <c r="U33" s="8">
        <v>0</v>
      </c>
      <c r="V33" s="8">
        <v>0</v>
      </c>
      <c r="W33" s="8">
        <v>10.33</v>
      </c>
      <c r="X33" s="8">
        <v>26.78</v>
      </c>
      <c r="Y33" s="9">
        <v>40.33</v>
      </c>
    </row>
    <row r="34" spans="1:25" x14ac:dyDescent="0.25">
      <c r="T34" s="2">
        <v>0</v>
      </c>
      <c r="U34">
        <v>0</v>
      </c>
      <c r="V34">
        <v>4.8899999999999997</v>
      </c>
      <c r="W34">
        <v>46</v>
      </c>
      <c r="X34">
        <v>68.78</v>
      </c>
      <c r="Y34" s="3">
        <v>93.22</v>
      </c>
    </row>
    <row r="35" spans="1:25" x14ac:dyDescent="0.25">
      <c r="T35" s="11">
        <v>0</v>
      </c>
      <c r="U35" s="10">
        <v>0</v>
      </c>
      <c r="V35" s="10">
        <v>0</v>
      </c>
      <c r="W35" s="10">
        <v>36.11</v>
      </c>
      <c r="X35" s="10">
        <v>65.22</v>
      </c>
      <c r="Y35" s="12">
        <v>94</v>
      </c>
    </row>
    <row r="36" spans="1:25" x14ac:dyDescent="0.25">
      <c r="T36" s="11">
        <v>0</v>
      </c>
      <c r="U36" s="10">
        <v>0</v>
      </c>
      <c r="V36" s="10">
        <v>0</v>
      </c>
      <c r="W36" s="10">
        <v>0</v>
      </c>
      <c r="X36" s="10">
        <v>25.89</v>
      </c>
      <c r="Y36" s="12">
        <v>27.67</v>
      </c>
    </row>
    <row r="37" spans="1:25" ht="15.75" thickBot="1" x14ac:dyDescent="0.3"/>
    <row r="38" spans="1:25" x14ac:dyDescent="0.25">
      <c r="T38" s="7">
        <v>0</v>
      </c>
      <c r="U38" s="8">
        <v>0</v>
      </c>
      <c r="V38" s="8">
        <v>0</v>
      </c>
      <c r="W38" s="8">
        <v>10.11</v>
      </c>
      <c r="X38" s="8">
        <v>36.22</v>
      </c>
      <c r="Y38" s="9">
        <v>89.22</v>
      </c>
    </row>
    <row r="39" spans="1:25" x14ac:dyDescent="0.25">
      <c r="T39" s="2">
        <v>0</v>
      </c>
      <c r="U39">
        <v>0</v>
      </c>
      <c r="V39">
        <v>0</v>
      </c>
      <c r="W39">
        <v>22.22</v>
      </c>
      <c r="X39">
        <v>77</v>
      </c>
      <c r="Y39" s="3">
        <v>83.89</v>
      </c>
    </row>
    <row r="40" spans="1:25" x14ac:dyDescent="0.25">
      <c r="T40" s="11">
        <v>0</v>
      </c>
      <c r="U40" s="10">
        <v>0</v>
      </c>
      <c r="V40" s="10">
        <v>0</v>
      </c>
      <c r="W40" s="10">
        <v>17.670000000000002</v>
      </c>
      <c r="X40" s="10">
        <v>62.33</v>
      </c>
      <c r="Y40" s="12">
        <v>61.67</v>
      </c>
    </row>
    <row r="41" spans="1:25" ht="15.75" thickBot="1" x14ac:dyDescent="0.3">
      <c r="T41" s="11">
        <v>0</v>
      </c>
      <c r="U41" s="10">
        <v>0</v>
      </c>
      <c r="V41" s="10">
        <v>0</v>
      </c>
      <c r="W41" s="10">
        <v>41.22</v>
      </c>
      <c r="X41" s="10">
        <v>53.22</v>
      </c>
      <c r="Y41" s="12">
        <v>81.22</v>
      </c>
    </row>
    <row r="42" spans="1:25" x14ac:dyDescent="0.25">
      <c r="T42" s="7">
        <v>0</v>
      </c>
      <c r="U42" s="8">
        <v>0</v>
      </c>
      <c r="V42" s="8">
        <v>0</v>
      </c>
      <c r="W42" s="8">
        <v>41.89</v>
      </c>
      <c r="X42" s="8">
        <v>79.33</v>
      </c>
      <c r="Y42" s="9">
        <v>82.56</v>
      </c>
    </row>
    <row r="43" spans="1:25" x14ac:dyDescent="0.25">
      <c r="T43" s="2">
        <v>0</v>
      </c>
      <c r="U43">
        <v>0</v>
      </c>
      <c r="V43">
        <v>0</v>
      </c>
      <c r="W43">
        <v>34.11</v>
      </c>
      <c r="X43">
        <v>39.78</v>
      </c>
      <c r="Y43" s="3">
        <v>82.33</v>
      </c>
    </row>
    <row r="44" spans="1:25" x14ac:dyDescent="0.25">
      <c r="T44" s="11">
        <v>0</v>
      </c>
      <c r="U44" s="10">
        <v>0</v>
      </c>
      <c r="V44" s="10">
        <v>15.33</v>
      </c>
      <c r="W44" s="10">
        <v>47.67</v>
      </c>
      <c r="X44" s="10">
        <v>89.67</v>
      </c>
      <c r="Y44" s="12">
        <v>65</v>
      </c>
    </row>
    <row r="45" spans="1:25" x14ac:dyDescent="0.25">
      <c r="T45" s="11">
        <v>0</v>
      </c>
      <c r="U45" s="10">
        <v>0</v>
      </c>
      <c r="V45" s="10">
        <v>3.67</v>
      </c>
      <c r="W45" s="10">
        <v>0</v>
      </c>
      <c r="X45" s="10">
        <v>60.33</v>
      </c>
      <c r="Y45" s="12">
        <v>87.44</v>
      </c>
    </row>
  </sheetData>
  <sortState xmlns:xlrd2="http://schemas.microsoft.com/office/spreadsheetml/2017/richdata2" ref="A2:I33">
    <sortCondition ref="B2:B3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03D8-9167-45B1-A3A7-23F02D87CE14}">
  <dimension ref="A1:U47"/>
  <sheetViews>
    <sheetView topLeftCell="A22" zoomScale="50" zoomScaleNormal="50" workbookViewId="0">
      <selection activeCell="D2" sqref="D2"/>
    </sheetView>
  </sheetViews>
  <sheetFormatPr defaultRowHeight="15" x14ac:dyDescent="0.25"/>
  <sheetData>
    <row r="1" spans="1:16" x14ac:dyDescent="0.25">
      <c r="A1" t="s">
        <v>0</v>
      </c>
      <c r="B1" t="s">
        <v>23</v>
      </c>
      <c r="C1" t="s">
        <v>24</v>
      </c>
      <c r="D1" t="s">
        <v>105</v>
      </c>
      <c r="F1" t="s">
        <v>106</v>
      </c>
      <c r="H1" t="s">
        <v>107</v>
      </c>
      <c r="K1" t="s">
        <v>0</v>
      </c>
      <c r="L1" t="s">
        <v>23</v>
      </c>
      <c r="M1" t="s">
        <v>24</v>
      </c>
      <c r="N1" t="s">
        <v>105</v>
      </c>
      <c r="O1" t="s">
        <v>106</v>
      </c>
      <c r="P1" t="s">
        <v>107</v>
      </c>
    </row>
    <row r="2" spans="1:16" x14ac:dyDescent="0.25">
      <c r="A2" t="s">
        <v>5</v>
      </c>
      <c r="B2" t="s">
        <v>25</v>
      </c>
      <c r="C2">
        <v>0</v>
      </c>
      <c r="D2">
        <f>AVERAGE('Dose Summary (all tones)'!K3:Y3)</f>
        <v>46.155999999999992</v>
      </c>
      <c r="E2">
        <f>D2/$D$35*100</f>
        <v>94.129483442808194</v>
      </c>
      <c r="F2">
        <f>AVERAGE('Dose Summary (all tones)'!AA3:AO3)</f>
        <v>8.1473333333333322</v>
      </c>
      <c r="G2">
        <f>F2/$F$35*100</f>
        <v>39.410662098155804</v>
      </c>
      <c r="H2">
        <f>AVERAGE('Dose Summary (all tones)'!AQ3:BE3)</f>
        <v>8.3713333333333342</v>
      </c>
      <c r="I2">
        <f>H2/$H$35*100</f>
        <v>56.396984106488226</v>
      </c>
      <c r="K2" t="s">
        <v>5</v>
      </c>
      <c r="L2" t="s">
        <v>25</v>
      </c>
      <c r="M2">
        <v>0</v>
      </c>
      <c r="N2">
        <f>D2/$D$36*100</f>
        <v>105.59194722995385</v>
      </c>
      <c r="O2">
        <f>F2/$F$36*100</f>
        <v>46.933445984868847</v>
      </c>
      <c r="P2">
        <f>H2/$H$36*100</f>
        <v>70.79950383400994</v>
      </c>
    </row>
    <row r="3" spans="1:16" x14ac:dyDescent="0.25">
      <c r="A3" t="s">
        <v>21</v>
      </c>
      <c r="B3" t="s">
        <v>25</v>
      </c>
      <c r="C3">
        <v>0</v>
      </c>
      <c r="D3">
        <f>AVERAGE('Dose Summary (all tones)'!K4:Y4)</f>
        <v>74.342000000000013</v>
      </c>
      <c r="E3">
        <f t="shared" ref="E3:E33" si="0">D3/$D$35*100</f>
        <v>151.6113627286864</v>
      </c>
      <c r="F3" s="16">
        <f>AVERAGE('Dose Summary (all tones)'!AA4:AO4)</f>
        <v>34.45933333333334</v>
      </c>
      <c r="G3" s="16">
        <f t="shared" ref="G3:G33" si="1">F3/$F$35*100</f>
        <v>166.68829990930169</v>
      </c>
      <c r="H3">
        <f>AVERAGE('Dose Summary (all tones)'!AQ4:BE4)</f>
        <v>17.844000000000001</v>
      </c>
      <c r="I3">
        <f t="shared" ref="I3:I33" si="2">H3/$H$35*100</f>
        <v>120.21356029260681</v>
      </c>
      <c r="K3" t="s">
        <v>21</v>
      </c>
      <c r="L3" t="s">
        <v>25</v>
      </c>
      <c r="M3">
        <v>0</v>
      </c>
      <c r="N3">
        <f t="shared" ref="N3:N17" si="3">D3/$D$36*100</f>
        <v>170.07358828687998</v>
      </c>
      <c r="O3">
        <f t="shared" ref="O3:O17" si="4">F3/$F$36*100</f>
        <v>198.50608702331124</v>
      </c>
      <c r="P3">
        <f t="shared" ref="P3:P17" si="5">H3/$H$36*100</f>
        <v>150.91339648173206</v>
      </c>
    </row>
    <row r="4" spans="1:16" x14ac:dyDescent="0.25">
      <c r="A4" s="10" t="s">
        <v>47</v>
      </c>
      <c r="B4" s="10" t="s">
        <v>25</v>
      </c>
      <c r="C4" s="10">
        <v>0</v>
      </c>
      <c r="D4">
        <f>AVERAGE('Dose Summary (all tones)'!K5:Y5)</f>
        <v>35.556666666666665</v>
      </c>
      <c r="E4">
        <f t="shared" si="0"/>
        <v>72.513447141898141</v>
      </c>
      <c r="F4">
        <f>AVERAGE('Dose Summary (all tones)'!AA5:AO5)</f>
        <v>20.622666666666664</v>
      </c>
      <c r="G4">
        <f t="shared" si="1"/>
        <v>99.756928348281775</v>
      </c>
      <c r="H4">
        <f>AVERAGE('Dose Summary (all tones)'!AQ5:BE5)</f>
        <v>9.1913333333333345</v>
      </c>
      <c r="I4">
        <f t="shared" si="2"/>
        <v>61.921256659723909</v>
      </c>
      <c r="K4" s="10" t="s">
        <v>47</v>
      </c>
      <c r="L4" s="10" t="s">
        <v>25</v>
      </c>
      <c r="M4" s="10">
        <v>0</v>
      </c>
      <c r="N4">
        <f t="shared" si="3"/>
        <v>81.343653486864682</v>
      </c>
      <c r="O4">
        <f t="shared" si="4"/>
        <v>118.79872498943891</v>
      </c>
      <c r="P4">
        <f t="shared" si="5"/>
        <v>77.734551195308981</v>
      </c>
    </row>
    <row r="5" spans="1:16" x14ac:dyDescent="0.25">
      <c r="A5" s="10" t="s">
        <v>50</v>
      </c>
      <c r="B5" s="10" t="s">
        <v>25</v>
      </c>
      <c r="C5" s="10">
        <v>0</v>
      </c>
      <c r="D5">
        <f>AVERAGE('Dose Summary (all tones)'!K6:Y6)</f>
        <v>18.791999999999998</v>
      </c>
      <c r="E5">
        <f t="shared" si="0"/>
        <v>38.323972026545881</v>
      </c>
      <c r="F5">
        <f>AVERAGE('Dose Summary (all tones)'!AA6:AO6)</f>
        <v>6.2080000000000002</v>
      </c>
      <c r="G5">
        <f t="shared" si="1"/>
        <v>30.029628136652232</v>
      </c>
      <c r="H5">
        <f>AVERAGE('Dose Summary (all tones)'!AQ6:BE6)</f>
        <v>11.889333333333331</v>
      </c>
      <c r="I5">
        <f t="shared" si="2"/>
        <v>80.097460743418864</v>
      </c>
      <c r="K5" s="10" t="s">
        <v>50</v>
      </c>
      <c r="L5" s="10" t="s">
        <v>25</v>
      </c>
      <c r="M5" s="10">
        <v>0</v>
      </c>
      <c r="N5">
        <f t="shared" si="3"/>
        <v>42.990810996301512</v>
      </c>
      <c r="O5">
        <f t="shared" si="4"/>
        <v>35.761742002381048</v>
      </c>
      <c r="P5">
        <f t="shared" si="5"/>
        <v>100.55254848894901</v>
      </c>
    </row>
    <row r="6" spans="1:16" x14ac:dyDescent="0.25">
      <c r="A6" t="s">
        <v>6</v>
      </c>
      <c r="B6" t="s">
        <v>25</v>
      </c>
      <c r="C6">
        <v>0.5</v>
      </c>
      <c r="D6">
        <f>AVERAGE('Dose Summary (all tones)'!K11:Y11)</f>
        <v>25.820666666666668</v>
      </c>
      <c r="E6">
        <f t="shared" si="0"/>
        <v>52.658072958711109</v>
      </c>
      <c r="F6">
        <f>AVERAGE('Dose Summary (all tones)'!AA11:AO11)</f>
        <v>21.488666666666671</v>
      </c>
      <c r="G6">
        <f t="shared" si="1"/>
        <v>103.94598407739599</v>
      </c>
      <c r="H6">
        <f>AVERAGE('Dose Summary (all tones)'!AQ11:BE11)</f>
        <v>16.399999999999999</v>
      </c>
      <c r="I6">
        <f t="shared" si="2"/>
        <v>110.4854510647137</v>
      </c>
      <c r="K6" t="s">
        <v>6</v>
      </c>
      <c r="L6" t="s">
        <v>25</v>
      </c>
      <c r="M6">
        <v>0.5</v>
      </c>
      <c r="N6">
        <f t="shared" si="3"/>
        <v>59.070423609257638</v>
      </c>
      <c r="O6">
        <f t="shared" si="4"/>
        <v>123.78739582933295</v>
      </c>
      <c r="P6">
        <f t="shared" si="5"/>
        <v>138.70094722598105</v>
      </c>
    </row>
    <row r="7" spans="1:16" x14ac:dyDescent="0.25">
      <c r="A7" t="s">
        <v>22</v>
      </c>
      <c r="B7" t="s">
        <v>25</v>
      </c>
      <c r="C7">
        <v>0.5</v>
      </c>
      <c r="D7">
        <f>AVERAGE('Dose Summary (all tones)'!K12:Y12)</f>
        <v>49.51133333333334</v>
      </c>
      <c r="E7">
        <f t="shared" si="0"/>
        <v>100.97227297060749</v>
      </c>
      <c r="F7">
        <f>AVERAGE('Dose Summary (all tones)'!AA12:AO12)</f>
        <v>19.985333333333337</v>
      </c>
      <c r="G7">
        <f t="shared" si="1"/>
        <v>96.673989720850585</v>
      </c>
      <c r="H7">
        <f>AVERAGE('Dose Summary (all tones)'!AQ12:BE12)</f>
        <v>12.548666666666666</v>
      </c>
      <c r="I7">
        <f t="shared" si="2"/>
        <v>84.539335178500238</v>
      </c>
      <c r="K7" t="s">
        <v>22</v>
      </c>
      <c r="L7" t="s">
        <v>25</v>
      </c>
      <c r="M7">
        <v>0.5</v>
      </c>
      <c r="N7">
        <f t="shared" si="3"/>
        <v>113.26800625309797</v>
      </c>
      <c r="O7">
        <f t="shared" si="4"/>
        <v>115.12730903644537</v>
      </c>
      <c r="P7">
        <f t="shared" si="5"/>
        <v>106.12877762742443</v>
      </c>
    </row>
    <row r="8" spans="1:16" x14ac:dyDescent="0.25">
      <c r="A8" s="10" t="s">
        <v>48</v>
      </c>
      <c r="B8" s="10" t="s">
        <v>25</v>
      </c>
      <c r="C8" s="10">
        <v>0.5</v>
      </c>
      <c r="D8">
        <f>AVERAGE('Dose Summary (all tones)'!K13:Y13)</f>
        <v>22.281999999999996</v>
      </c>
      <c r="E8">
        <f t="shared" si="0"/>
        <v>45.441397653016992</v>
      </c>
      <c r="F8">
        <f>AVERAGE('Dose Summary (all tones)'!AA13:AO13)</f>
        <v>18.658000000000001</v>
      </c>
      <c r="G8">
        <f t="shared" si="1"/>
        <v>90.253350801169034</v>
      </c>
      <c r="H8">
        <f>AVERAGE('Dose Summary (all tones)'!AQ13:BE13)</f>
        <v>13.636666666666667</v>
      </c>
      <c r="I8">
        <f t="shared" si="2"/>
        <v>91.869101688159304</v>
      </c>
      <c r="K8" s="10" t="s">
        <v>48</v>
      </c>
      <c r="L8" s="10" t="s">
        <v>25</v>
      </c>
      <c r="M8" s="10">
        <v>0.5</v>
      </c>
      <c r="N8">
        <f t="shared" si="3"/>
        <v>50.974949479543973</v>
      </c>
      <c r="O8">
        <f t="shared" si="4"/>
        <v>107.4810860632129</v>
      </c>
      <c r="P8">
        <f t="shared" si="5"/>
        <v>115.33040144339198</v>
      </c>
    </row>
    <row r="9" spans="1:16" x14ac:dyDescent="0.25">
      <c r="A9" s="10" t="s">
        <v>56</v>
      </c>
      <c r="B9" s="10" t="s">
        <v>25</v>
      </c>
      <c r="C9" s="10">
        <v>0.5</v>
      </c>
      <c r="D9">
        <f>AVERAGE('Dose Summary (all tones)'!K14:Y14)</f>
        <v>66.807333333333332</v>
      </c>
      <c r="E9">
        <f t="shared" si="0"/>
        <v>136.24533704953134</v>
      </c>
      <c r="F9">
        <f>AVERAGE('Dose Summary (all tones)'!AA14:AO14)</f>
        <v>17.007333333333332</v>
      </c>
      <c r="G9">
        <f t="shared" si="1"/>
        <v>82.26866874937015</v>
      </c>
      <c r="H9" s="16">
        <f>AVERAGE('Dose Summary (all tones)'!AQ14:BE14)</f>
        <v>43.517333333333333</v>
      </c>
      <c r="K9" s="10" t="s">
        <v>56</v>
      </c>
      <c r="L9" s="10" t="s">
        <v>25</v>
      </c>
      <c r="M9" s="10">
        <v>0.5</v>
      </c>
      <c r="N9">
        <f t="shared" si="3"/>
        <v>152.83638997979182</v>
      </c>
      <c r="O9">
        <f t="shared" si="4"/>
        <v>97.972272360689729</v>
      </c>
    </row>
    <row r="10" spans="1:16" x14ac:dyDescent="0.25">
      <c r="A10" t="s">
        <v>7</v>
      </c>
      <c r="B10" t="s">
        <v>25</v>
      </c>
      <c r="C10">
        <v>1</v>
      </c>
      <c r="D10">
        <f>AVERAGE('Dose Summary (all tones)'!K19:Y19)</f>
        <v>22.393333333333331</v>
      </c>
      <c r="E10">
        <f t="shared" si="0"/>
        <v>45.668448289047689</v>
      </c>
      <c r="F10">
        <f>AVERAGE('Dose Summary (all tones)'!AA19:AO19)</f>
        <v>2.0293333333333332</v>
      </c>
      <c r="G10">
        <f t="shared" si="1"/>
        <v>9.8163861735362303</v>
      </c>
      <c r="H10">
        <f>AVERAGE('Dose Summary (all tones)'!AQ19:BE19)</f>
        <v>2.6373333333333333</v>
      </c>
      <c r="I10">
        <f t="shared" si="2"/>
        <v>17.767497740325506</v>
      </c>
      <c r="K10" t="s">
        <v>7</v>
      </c>
      <c r="L10" t="s">
        <v>25</v>
      </c>
      <c r="M10">
        <v>1</v>
      </c>
      <c r="N10">
        <f t="shared" si="3"/>
        <v>51.229648835169861</v>
      </c>
      <c r="O10">
        <f t="shared" si="4"/>
        <v>11.690157072084181</v>
      </c>
      <c r="P10">
        <f t="shared" si="5"/>
        <v>22.30491655390167</v>
      </c>
    </row>
    <row r="11" spans="1:16" x14ac:dyDescent="0.25">
      <c r="A11" t="s">
        <v>14</v>
      </c>
      <c r="B11" t="s">
        <v>25</v>
      </c>
      <c r="C11">
        <v>1</v>
      </c>
      <c r="D11">
        <f>AVERAGE('Dose Summary (all tones)'!K20:Y20)</f>
        <v>32.348000000000006</v>
      </c>
      <c r="E11">
        <f t="shared" si="0"/>
        <v>65.969766236414785</v>
      </c>
      <c r="F11">
        <f>AVERAGE('Dose Summary (all tones)'!AA20:AO20)</f>
        <v>16.660666666666668</v>
      </c>
      <c r="G11">
        <f t="shared" si="1"/>
        <v>80.591756525244406</v>
      </c>
      <c r="H11">
        <f>AVERAGE('Dose Summary (all tones)'!AQ20:BE20)</f>
        <v>4.3406666666666665</v>
      </c>
      <c r="I11">
        <f t="shared" si="2"/>
        <v>29.242714304160604</v>
      </c>
      <c r="K11" t="s">
        <v>14</v>
      </c>
      <c r="L11" t="s">
        <v>25</v>
      </c>
      <c r="M11">
        <v>1</v>
      </c>
      <c r="N11">
        <f t="shared" si="3"/>
        <v>74.003126548976255</v>
      </c>
      <c r="O11">
        <f t="shared" si="4"/>
        <v>95.975267867429636</v>
      </c>
      <c r="P11">
        <f t="shared" si="5"/>
        <v>36.710645015787094</v>
      </c>
    </row>
    <row r="12" spans="1:16" x14ac:dyDescent="0.25">
      <c r="A12" s="10" t="s">
        <v>51</v>
      </c>
      <c r="B12" s="10" t="s">
        <v>25</v>
      </c>
      <c r="C12" s="10">
        <v>1</v>
      </c>
      <c r="D12">
        <f>AVERAGE('Dose Summary (all tones)'!K21:Y21)</f>
        <v>24.630000000000003</v>
      </c>
      <c r="E12">
        <f t="shared" si="0"/>
        <v>50.229854779364899</v>
      </c>
      <c r="F12">
        <f>AVERAGE('Dose Summary (all tones)'!AA21:AO21)</f>
        <v>14.348666666666666</v>
      </c>
      <c r="G12">
        <f t="shared" si="1"/>
        <v>69.408041922805623</v>
      </c>
      <c r="H12">
        <f>AVERAGE('Dose Summary (all tones)'!AQ21:BE21)</f>
        <v>7.7413333333333334</v>
      </c>
      <c r="I12">
        <f t="shared" si="2"/>
        <v>52.152725925343724</v>
      </c>
      <c r="K12" s="10" t="s">
        <v>51</v>
      </c>
      <c r="L12" s="10" t="s">
        <v>25</v>
      </c>
      <c r="M12" s="10">
        <v>1</v>
      </c>
      <c r="N12">
        <f t="shared" si="3"/>
        <v>56.346513135318574</v>
      </c>
      <c r="O12">
        <f t="shared" si="4"/>
        <v>82.656784054687208</v>
      </c>
      <c r="P12">
        <f t="shared" si="5"/>
        <v>65.471357690572844</v>
      </c>
    </row>
    <row r="13" spans="1:16" x14ac:dyDescent="0.25">
      <c r="A13" s="10" t="s">
        <v>57</v>
      </c>
      <c r="B13" s="10" t="s">
        <v>25</v>
      </c>
      <c r="C13" s="10">
        <v>1</v>
      </c>
      <c r="D13">
        <f>AVERAGE('Dose Summary (all tones)'!K22:Y22)</f>
        <v>18.297333333333334</v>
      </c>
      <c r="E13">
        <f t="shared" si="0"/>
        <v>37.315160218553231</v>
      </c>
      <c r="F13">
        <f>AVERAGE('Dose Summary (all tones)'!AA22:AO22)</f>
        <v>2.2146666666666666</v>
      </c>
      <c r="G13">
        <f t="shared" si="1"/>
        <v>10.712889247203467</v>
      </c>
      <c r="H13">
        <f>AVERAGE('Dose Summary (all tones)'!AQ22:BE22)</f>
        <v>1.9259999999999999</v>
      </c>
      <c r="I13">
        <f t="shared" si="2"/>
        <v>12.975303582356013</v>
      </c>
      <c r="K13" s="10" t="s">
        <v>57</v>
      </c>
      <c r="L13" s="10" t="s">
        <v>25</v>
      </c>
      <c r="M13" s="10">
        <v>1</v>
      </c>
      <c r="N13">
        <f t="shared" si="3"/>
        <v>41.859152781484731</v>
      </c>
      <c r="O13">
        <f t="shared" si="4"/>
        <v>12.757786397327086</v>
      </c>
      <c r="P13">
        <f t="shared" si="5"/>
        <v>16.28890392422192</v>
      </c>
    </row>
    <row r="14" spans="1:16" x14ac:dyDescent="0.25">
      <c r="A14" t="s">
        <v>8</v>
      </c>
      <c r="B14" t="s">
        <v>25</v>
      </c>
      <c r="C14">
        <v>2</v>
      </c>
      <c r="D14">
        <f>AVERAGE('Dose Summary (all tones)'!K27:Y27)</f>
        <v>46.733333333333348</v>
      </c>
      <c r="E14">
        <f t="shared" si="0"/>
        <v>95.30688374701532</v>
      </c>
      <c r="F14">
        <f>AVERAGE('Dose Summary (all tones)'!AA27:AO27)</f>
        <v>19.576666666666668</v>
      </c>
      <c r="G14">
        <f t="shared" si="1"/>
        <v>94.697168195102307</v>
      </c>
      <c r="H14">
        <f>AVERAGE('Dose Summary (all tones)'!AQ27:BE27)</f>
        <v>15.814666666666664</v>
      </c>
      <c r="I14">
        <f t="shared" si="2"/>
        <v>106.5421085429731</v>
      </c>
      <c r="K14" t="s">
        <v>8</v>
      </c>
      <c r="L14" t="s">
        <v>25</v>
      </c>
      <c r="M14">
        <v>2</v>
      </c>
      <c r="N14">
        <f t="shared" si="3"/>
        <v>106.91272352918753</v>
      </c>
      <c r="O14">
        <f t="shared" si="4"/>
        <v>112.77314797035218</v>
      </c>
      <c r="P14">
        <f t="shared" si="5"/>
        <v>133.75056382498872</v>
      </c>
    </row>
    <row r="15" spans="1:16" x14ac:dyDescent="0.25">
      <c r="A15" t="s">
        <v>13</v>
      </c>
      <c r="B15" t="s">
        <v>25</v>
      </c>
      <c r="C15">
        <v>2</v>
      </c>
      <c r="D15">
        <f>AVERAGE('Dose Summary (all tones)'!K28:Y28)</f>
        <v>39.940666666666665</v>
      </c>
      <c r="E15">
        <f t="shared" si="0"/>
        <v>81.454075779849248</v>
      </c>
      <c r="F15">
        <f>AVERAGE('Dose Summary (all tones)'!AA28:AO28)</f>
        <v>26.956666666666667</v>
      </c>
      <c r="G15">
        <f t="shared" si="1"/>
        <v>130.39604958177972</v>
      </c>
      <c r="H15">
        <f>AVERAGE('Dose Summary (all tones)'!AQ28:BE28)</f>
        <v>5.1773333333333342</v>
      </c>
      <c r="I15">
        <f t="shared" si="2"/>
        <v>34.879268819860442</v>
      </c>
      <c r="K15" t="s">
        <v>13</v>
      </c>
      <c r="L15" t="s">
        <v>25</v>
      </c>
      <c r="M15">
        <v>2</v>
      </c>
      <c r="N15">
        <f t="shared" si="3"/>
        <v>91.373012544324553</v>
      </c>
      <c r="O15">
        <f t="shared" si="4"/>
        <v>155.2863013172549</v>
      </c>
      <c r="P15">
        <f t="shared" si="5"/>
        <v>43.786648624267038</v>
      </c>
    </row>
    <row r="16" spans="1:16" x14ac:dyDescent="0.25">
      <c r="A16" s="10" t="s">
        <v>52</v>
      </c>
      <c r="B16" s="10" t="s">
        <v>25</v>
      </c>
      <c r="C16" s="10">
        <v>2</v>
      </c>
      <c r="D16">
        <f>AVERAGE('Dose Summary (all tones)'!K29:Y29)</f>
        <v>38.333999999999989</v>
      </c>
      <c r="E16">
        <f t="shared" si="0"/>
        <v>78.177476780843421</v>
      </c>
      <c r="F16">
        <f>AVERAGE('Dose Summary (all tones)'!AA29:AO29)</f>
        <v>19.836666666666662</v>
      </c>
      <c r="G16">
        <f t="shared" si="1"/>
        <v>95.954852363196622</v>
      </c>
      <c r="H16">
        <f>AVERAGE('Dose Summary (all tones)'!AQ29:BE29)</f>
        <v>18.739999999999998</v>
      </c>
      <c r="I16">
        <f t="shared" si="2"/>
        <v>126.24983859467895</v>
      </c>
      <c r="K16" s="10" t="s">
        <v>52</v>
      </c>
      <c r="L16" s="10" t="s">
        <v>25</v>
      </c>
      <c r="M16" s="10">
        <v>2</v>
      </c>
      <c r="N16">
        <f t="shared" si="3"/>
        <v>87.697411064933064</v>
      </c>
      <c r="O16">
        <f t="shared" si="4"/>
        <v>114.27090134029723</v>
      </c>
      <c r="P16">
        <f t="shared" si="5"/>
        <v>158.49120433017589</v>
      </c>
    </row>
    <row r="17" spans="1:16" x14ac:dyDescent="0.25">
      <c r="A17" s="10" t="s">
        <v>58</v>
      </c>
      <c r="B17" s="10" t="s">
        <v>25</v>
      </c>
      <c r="C17" s="10">
        <v>2</v>
      </c>
      <c r="D17">
        <f>AVERAGE('Dose Summary (all tones)'!K30:Y30)</f>
        <v>10.895999999999999</v>
      </c>
      <c r="E17">
        <f t="shared" si="0"/>
        <v>22.221051468776285</v>
      </c>
      <c r="F17">
        <f>AVERAGE('Dose Summary (all tones)'!AA30:AO30)</f>
        <v>3.503333333333333</v>
      </c>
      <c r="G17">
        <f t="shared" si="1"/>
        <v>16.946487957270989</v>
      </c>
      <c r="H17">
        <f>AVERAGE('Dose Summary (all tones)'!AQ30:BE30)</f>
        <v>6.8593333333333337</v>
      </c>
      <c r="I17">
        <f t="shared" si="2"/>
        <v>46.210764471741442</v>
      </c>
      <c r="K17" s="10" t="s">
        <v>58</v>
      </c>
      <c r="L17" s="10" t="s">
        <v>25</v>
      </c>
      <c r="M17" s="10">
        <v>2</v>
      </c>
      <c r="N17">
        <f t="shared" si="3"/>
        <v>24.926983642810843</v>
      </c>
      <c r="O17">
        <f t="shared" si="4"/>
        <v>20.181266561695917</v>
      </c>
      <c r="P17">
        <f t="shared" si="5"/>
        <v>58.011953089760937</v>
      </c>
    </row>
    <row r="18" spans="1:16" x14ac:dyDescent="0.25">
      <c r="A18" t="s">
        <v>1</v>
      </c>
      <c r="B18" t="s">
        <v>26</v>
      </c>
      <c r="C18">
        <v>0</v>
      </c>
      <c r="D18">
        <f>AVERAGE('Dose Summary (all tones)'!K7:Y7)</f>
        <v>42.207333333333345</v>
      </c>
      <c r="E18">
        <f t="shared" si="0"/>
        <v>86.076663579276541</v>
      </c>
      <c r="F18">
        <f>AVERAGE('Dose Summary (all tones)'!AA7:AO7)</f>
        <v>25.473333333333336</v>
      </c>
      <c r="G18">
        <f t="shared" si="1"/>
        <v>123.2208001612416</v>
      </c>
      <c r="H18">
        <f>AVERAGE('Dose Summary (all tones)'!AQ7:BE7)</f>
        <v>13.666666666666666</v>
      </c>
      <c r="I18">
        <f t="shared" si="2"/>
        <v>92.071209220594753</v>
      </c>
      <c r="K18" t="s">
        <v>1</v>
      </c>
      <c r="L18" t="s">
        <v>26</v>
      </c>
      <c r="M18">
        <v>0</v>
      </c>
      <c r="N18">
        <f>D18/$D$37*100</f>
        <v>77.647672047708866</v>
      </c>
      <c r="O18">
        <f>F18/$F$37*100</f>
        <v>106.19862561579778</v>
      </c>
      <c r="P18">
        <f>H18/$H$37*100</f>
        <v>76.507524794969171</v>
      </c>
    </row>
    <row r="19" spans="1:16" x14ac:dyDescent="0.25">
      <c r="A19" t="s">
        <v>10</v>
      </c>
      <c r="B19" t="s">
        <v>26</v>
      </c>
      <c r="C19">
        <v>0</v>
      </c>
      <c r="D19">
        <f>AVERAGE('Dose Summary (all tones)'!K8:Y8)</f>
        <v>73.384666666666661</v>
      </c>
      <c r="E19">
        <f t="shared" si="0"/>
        <v>149.65899917575177</v>
      </c>
      <c r="F19">
        <f>AVERAGE('Dose Summary (all tones)'!AA8:AO8)</f>
        <v>23.614666666666665</v>
      </c>
      <c r="G19">
        <f t="shared" si="1"/>
        <v>114.22997077496726</v>
      </c>
      <c r="H19">
        <f>AVERAGE('Dose Summary (all tones)'!AQ8:BE8)</f>
        <v>28.25333333333333</v>
      </c>
      <c r="I19">
        <f t="shared" si="2"/>
        <v>190.34038276921001</v>
      </c>
      <c r="K19" t="s">
        <v>10</v>
      </c>
      <c r="L19" t="s">
        <v>26</v>
      </c>
      <c r="M19">
        <v>0</v>
      </c>
      <c r="N19">
        <f t="shared" ref="N19:N33" si="6">D19/$D$37*100</f>
        <v>135.003755998099</v>
      </c>
      <c r="O19">
        <f t="shared" ref="O19:O33" si="7">F19/$F$37*100</f>
        <v>98.449822469583566</v>
      </c>
      <c r="P19">
        <f t="shared" ref="P19:P33" si="8">H19/$H$37*100</f>
        <v>158.16531223467283</v>
      </c>
    </row>
    <row r="20" spans="1:16" x14ac:dyDescent="0.25">
      <c r="A20" s="10" t="s">
        <v>43</v>
      </c>
      <c r="B20" s="10" t="s">
        <v>26</v>
      </c>
      <c r="C20" s="10">
        <v>0</v>
      </c>
      <c r="D20">
        <f>AVERAGE('Dose Summary (all tones)'!K9:Y9)</f>
        <v>51.51133333333334</v>
      </c>
      <c r="E20">
        <f t="shared" si="0"/>
        <v>105.05102691127861</v>
      </c>
      <c r="F20">
        <f>AVERAGE('Dose Summary (all tones)'!AA9:AO9)</f>
        <v>25.977333333333334</v>
      </c>
      <c r="G20">
        <f t="shared" si="1"/>
        <v>125.65877254862443</v>
      </c>
      <c r="H20">
        <f>AVERAGE('Dose Summary (all tones)'!AQ9:BE9)</f>
        <v>17.814666666666664</v>
      </c>
      <c r="I20">
        <f t="shared" si="2"/>
        <v>120.01594403866989</v>
      </c>
      <c r="K20" s="10" t="s">
        <v>43</v>
      </c>
      <c r="L20" s="10" t="s">
        <v>26</v>
      </c>
      <c r="M20" s="10">
        <v>0</v>
      </c>
      <c r="N20">
        <f t="shared" si="6"/>
        <v>94.763985343942124</v>
      </c>
      <c r="O20">
        <f t="shared" si="7"/>
        <v>108.29980753062485</v>
      </c>
      <c r="P20">
        <f t="shared" si="8"/>
        <v>99.728491588837358</v>
      </c>
    </row>
    <row r="21" spans="1:16" x14ac:dyDescent="0.25">
      <c r="A21" s="10" t="s">
        <v>49</v>
      </c>
      <c r="B21" s="10" t="s">
        <v>26</v>
      </c>
      <c r="C21" s="10">
        <v>0</v>
      </c>
      <c r="D21">
        <f>AVERAGE('Dose Summary (all tones)'!K10:Y10)</f>
        <v>50.326666666666668</v>
      </c>
      <c r="E21">
        <f t="shared" si="0"/>
        <v>102.63504499375441</v>
      </c>
      <c r="F21">
        <f>AVERAGE('Dose Summary (all tones)'!AA10:AO10)</f>
        <v>20.880666666666666</v>
      </c>
      <c r="G21">
        <f t="shared" si="1"/>
        <v>101.00493802277539</v>
      </c>
      <c r="H21">
        <f>AVERAGE('Dose Summary (all tones)'!AQ10:BE10)</f>
        <v>11.717999999999998</v>
      </c>
      <c r="I21">
        <f t="shared" si="2"/>
        <v>78.943202169287503</v>
      </c>
      <c r="K21" s="10" t="s">
        <v>49</v>
      </c>
      <c r="L21" s="10" t="s">
        <v>26</v>
      </c>
      <c r="M21" s="10">
        <v>0</v>
      </c>
      <c r="N21">
        <f t="shared" si="6"/>
        <v>92.584586610250042</v>
      </c>
      <c r="O21">
        <f t="shared" si="7"/>
        <v>87.051744383993764</v>
      </c>
      <c r="P21">
        <f t="shared" si="8"/>
        <v>65.598671381520631</v>
      </c>
    </row>
    <row r="22" spans="1:16" x14ac:dyDescent="0.25">
      <c r="A22" t="s">
        <v>2</v>
      </c>
      <c r="B22" t="s">
        <v>26</v>
      </c>
      <c r="C22">
        <v>0.5</v>
      </c>
      <c r="D22">
        <f>AVERAGE('Dose Summary (all tones)'!K15:Y15)</f>
        <v>17.007999999999999</v>
      </c>
      <c r="E22">
        <f t="shared" si="0"/>
        <v>34.685723511467245</v>
      </c>
      <c r="F22">
        <f>AVERAGE('Dose Summary (all tones)'!AA15:AO15)</f>
        <v>22.282</v>
      </c>
      <c r="G22">
        <f t="shared" si="1"/>
        <v>107.7835332056838</v>
      </c>
      <c r="H22">
        <f>AVERAGE('Dose Summary (all tones)'!AQ15:BE15)</f>
        <v>4.674666666666667</v>
      </c>
      <c r="I22">
        <f t="shared" si="2"/>
        <v>31.492844831941973</v>
      </c>
      <c r="K22" t="s">
        <v>2</v>
      </c>
      <c r="L22" t="s">
        <v>26</v>
      </c>
      <c r="M22">
        <v>0.5</v>
      </c>
      <c r="N22">
        <f t="shared" si="6"/>
        <v>31.289150531205443</v>
      </c>
      <c r="O22">
        <f t="shared" si="7"/>
        <v>92.893919496383376</v>
      </c>
      <c r="P22">
        <f t="shared" si="8"/>
        <v>26.169305554259704</v>
      </c>
    </row>
    <row r="23" spans="1:16" x14ac:dyDescent="0.25">
      <c r="A23" t="s">
        <v>9</v>
      </c>
      <c r="B23" t="s">
        <v>26</v>
      </c>
      <c r="C23">
        <v>0.5</v>
      </c>
      <c r="D23">
        <f>AVERAGE('Dose Summary (all tones)'!K16:Y16)</f>
        <v>38.56333333333334</v>
      </c>
      <c r="E23">
        <f t="shared" si="0"/>
        <v>78.645173899373745</v>
      </c>
      <c r="F23">
        <f>AVERAGE('Dose Summary (all tones)'!AA16:AO16)</f>
        <v>14.332666666666666</v>
      </c>
      <c r="G23">
        <f t="shared" si="1"/>
        <v>69.330645973999822</v>
      </c>
      <c r="H23">
        <f>AVERAGE('Dose Summary (all tones)'!AQ16:BE16)</f>
        <v>7.3120000000000003</v>
      </c>
      <c r="I23">
        <f t="shared" si="2"/>
        <v>49.260342572267476</v>
      </c>
      <c r="K23" t="s">
        <v>9</v>
      </c>
      <c r="L23" t="s">
        <v>26</v>
      </c>
      <c r="M23">
        <v>0.5</v>
      </c>
      <c r="N23">
        <f t="shared" si="6"/>
        <v>70.943905318186708</v>
      </c>
      <c r="O23">
        <f t="shared" si="7"/>
        <v>59.753055538184661</v>
      </c>
      <c r="P23">
        <f t="shared" si="8"/>
        <v>40.933391802498633</v>
      </c>
    </row>
    <row r="24" spans="1:16" x14ac:dyDescent="0.25">
      <c r="A24" s="10" t="s">
        <v>44</v>
      </c>
      <c r="B24" s="10" t="s">
        <v>26</v>
      </c>
      <c r="C24" s="10">
        <v>0.5</v>
      </c>
      <c r="D24">
        <f>AVERAGE('Dose Summary (all tones)'!K17:Y17)</f>
        <v>4.3993333333333329</v>
      </c>
      <c r="E24">
        <f t="shared" si="0"/>
        <v>8.9718990848295839</v>
      </c>
      <c r="F24">
        <f>AVERAGE('Dose Summary (all tones)'!AA17:AO17)</f>
        <v>7.1486666666666672</v>
      </c>
      <c r="G24">
        <f t="shared" si="1"/>
        <v>34.579864960193504</v>
      </c>
      <c r="H24">
        <f>AVERAGE('Dose Summary (all tones)'!AQ17:BE17)</f>
        <v>2.3406666666666665</v>
      </c>
      <c r="I24">
        <f t="shared" si="2"/>
        <v>15.768878808463812</v>
      </c>
      <c r="K24" s="10" t="s">
        <v>44</v>
      </c>
      <c r="L24" s="10" t="s">
        <v>26</v>
      </c>
      <c r="M24" s="10">
        <v>0.5</v>
      </c>
      <c r="N24">
        <f t="shared" si="6"/>
        <v>8.0933327201091529</v>
      </c>
      <c r="O24">
        <f t="shared" si="7"/>
        <v>29.802875228427101</v>
      </c>
      <c r="P24">
        <f t="shared" si="8"/>
        <v>13.103313149031059</v>
      </c>
    </row>
    <row r="25" spans="1:16" x14ac:dyDescent="0.25">
      <c r="A25" s="10" t="s">
        <v>53</v>
      </c>
      <c r="B25" s="10" t="s">
        <v>26</v>
      </c>
      <c r="C25" s="10">
        <v>0.5</v>
      </c>
      <c r="D25">
        <f>AVERAGE('Dose Summary (all tones)'!K18:Y18)</f>
        <v>31.948666666666668</v>
      </c>
      <c r="E25">
        <f t="shared" si="0"/>
        <v>65.155375032927438</v>
      </c>
      <c r="F25">
        <f>AVERAGE('Dose Summary (all tones)'!AA18:AO18)</f>
        <v>13.385333333333335</v>
      </c>
      <c r="G25">
        <f t="shared" si="1"/>
        <v>64.74816083845613</v>
      </c>
      <c r="H25">
        <f>AVERAGE('Dose Summary (all tones)'!AQ18:BE18)</f>
        <v>9.1400000000000023</v>
      </c>
      <c r="I25">
        <f t="shared" si="2"/>
        <v>61.575428215334362</v>
      </c>
      <c r="K25" s="10" t="s">
        <v>53</v>
      </c>
      <c r="L25" s="10" t="s">
        <v>26</v>
      </c>
      <c r="M25" s="10">
        <v>0.5</v>
      </c>
      <c r="N25">
        <f t="shared" si="6"/>
        <v>58.775084701589783</v>
      </c>
      <c r="O25">
        <f t="shared" si="7"/>
        <v>55.803611753833756</v>
      </c>
      <c r="P25">
        <f t="shared" si="8"/>
        <v>51.166739753123302</v>
      </c>
    </row>
    <row r="26" spans="1:16" x14ac:dyDescent="0.25">
      <c r="A26" t="s">
        <v>3</v>
      </c>
      <c r="B26" t="s">
        <v>26</v>
      </c>
      <c r="C26">
        <v>1</v>
      </c>
      <c r="D26">
        <f>AVERAGE('Dose Summary (all tones)'!K23:Y23)</f>
        <v>26.000000000000004</v>
      </c>
      <c r="E26">
        <f t="shared" si="0"/>
        <v>53.023801228724629</v>
      </c>
      <c r="F26">
        <f>AVERAGE('Dose Summary (all tones)'!AA23:AO23)</f>
        <v>13.021333333333333</v>
      </c>
      <c r="G26">
        <f t="shared" si="1"/>
        <v>62.987403003124065</v>
      </c>
      <c r="H26">
        <f>AVERAGE('Dose Summary (all tones)'!AQ23:BE23)</f>
        <v>9.6146666666666665</v>
      </c>
      <c r="I26">
        <f t="shared" si="2"/>
        <v>64.773218506313057</v>
      </c>
      <c r="K26" t="s">
        <v>3</v>
      </c>
      <c r="L26" t="s">
        <v>26</v>
      </c>
      <c r="M26">
        <v>1</v>
      </c>
      <c r="N26">
        <f t="shared" si="6"/>
        <v>47.831485995492805</v>
      </c>
      <c r="O26">
        <f t="shared" si="7"/>
        <v>54.286091482014179</v>
      </c>
      <c r="P26">
        <f t="shared" si="8"/>
        <v>53.82397671185587</v>
      </c>
    </row>
    <row r="27" spans="1:16" x14ac:dyDescent="0.25">
      <c r="A27" t="s">
        <v>12</v>
      </c>
      <c r="B27" t="s">
        <v>26</v>
      </c>
      <c r="C27">
        <v>1</v>
      </c>
      <c r="D27">
        <f>AVERAGE('Dose Summary (all tones)'!K24:Y24)</f>
        <v>33.92</v>
      </c>
      <c r="E27">
        <f t="shared" si="0"/>
        <v>69.175666833782273</v>
      </c>
      <c r="F27">
        <f>AVERAGE('Dose Summary (all tones)'!AA24:AO24)</f>
        <v>15.072666666666667</v>
      </c>
      <c r="G27">
        <f t="shared" si="1"/>
        <v>72.910208606268284</v>
      </c>
      <c r="H27">
        <f>AVERAGE('Dose Summary (all tones)'!AQ24:BE24)</f>
        <v>4.059333333333333</v>
      </c>
      <c r="I27">
        <f t="shared" si="2"/>
        <v>27.347394777765928</v>
      </c>
      <c r="K27" t="s">
        <v>12</v>
      </c>
      <c r="L27" t="s">
        <v>26</v>
      </c>
      <c r="M27">
        <v>1</v>
      </c>
      <c r="N27">
        <f t="shared" si="6"/>
        <v>62.40169249873523</v>
      </c>
      <c r="O27">
        <f t="shared" si="7"/>
        <v>62.838124222653015</v>
      </c>
      <c r="P27">
        <f t="shared" si="8"/>
        <v>22.724600901295965</v>
      </c>
    </row>
    <row r="28" spans="1:16" x14ac:dyDescent="0.25">
      <c r="A28" s="10" t="s">
        <v>45</v>
      </c>
      <c r="B28" s="10" t="s">
        <v>26</v>
      </c>
      <c r="C28" s="10">
        <v>1</v>
      </c>
      <c r="D28">
        <f>AVERAGE('Dose Summary (all tones)'!K25:Y25)</f>
        <v>26.561333333333334</v>
      </c>
      <c r="E28">
        <f t="shared" si="0"/>
        <v>54.168571501406312</v>
      </c>
      <c r="F28">
        <f>AVERAGE('Dose Summary (all tones)'!AA25:AO25)</f>
        <v>12.622666666666667</v>
      </c>
      <c r="G28">
        <f t="shared" si="1"/>
        <v>61.058953945379436</v>
      </c>
      <c r="H28">
        <f>AVERAGE('Dose Summary (all tones)'!AQ25:BE25)</f>
        <v>6.266</v>
      </c>
      <c r="I28">
        <f t="shared" si="2"/>
        <v>42.213526608018057</v>
      </c>
      <c r="K28" s="10" t="s">
        <v>45</v>
      </c>
      <c r="L28" s="10" t="s">
        <v>26</v>
      </c>
      <c r="M28" s="10">
        <v>1</v>
      </c>
      <c r="N28">
        <f t="shared" si="6"/>
        <v>48.864155513651902</v>
      </c>
      <c r="O28">
        <f t="shared" si="7"/>
        <v>52.624045470021329</v>
      </c>
      <c r="P28">
        <f t="shared" si="8"/>
        <v>35.077767099898303</v>
      </c>
    </row>
    <row r="29" spans="1:16" x14ac:dyDescent="0.25">
      <c r="A29" s="10" t="s">
        <v>54</v>
      </c>
      <c r="B29" s="10" t="s">
        <v>26</v>
      </c>
      <c r="C29" s="10">
        <v>1</v>
      </c>
      <c r="D29">
        <f>AVERAGE('Dose Summary (all tones)'!K26:Y26)</f>
        <v>28.931333333333328</v>
      </c>
      <c r="E29">
        <f t="shared" si="0"/>
        <v>59.001894921101581</v>
      </c>
      <c r="F29">
        <f>AVERAGE('Dose Summary (all tones)'!AA26:AO26)</f>
        <v>10.814666666666664</v>
      </c>
      <c r="G29">
        <f t="shared" si="1"/>
        <v>52.313211730323495</v>
      </c>
      <c r="H29">
        <f>AVERAGE('Dose Summary (all tones)'!AQ26:BE26)</f>
        <v>5.5566666666666675</v>
      </c>
      <c r="I29">
        <f t="shared" si="2"/>
        <v>37.434806285544262</v>
      </c>
      <c r="K29" s="10" t="s">
        <v>54</v>
      </c>
      <c r="L29" s="10" t="s">
        <v>26</v>
      </c>
      <c r="M29" s="10">
        <v>1</v>
      </c>
      <c r="N29">
        <f t="shared" si="6"/>
        <v>53.224179429394894</v>
      </c>
      <c r="O29">
        <f t="shared" si="7"/>
        <v>45.08647225175271</v>
      </c>
      <c r="P29">
        <f t="shared" si="8"/>
        <v>31.106839959320396</v>
      </c>
    </row>
    <row r="30" spans="1:16" x14ac:dyDescent="0.25">
      <c r="A30" t="s">
        <v>4</v>
      </c>
      <c r="B30" t="s">
        <v>26</v>
      </c>
      <c r="C30">
        <v>2</v>
      </c>
      <c r="D30">
        <f>AVERAGE('Dose Summary (all tones)'!K31:Y31)</f>
        <v>21.844666666666669</v>
      </c>
      <c r="E30">
        <f t="shared" si="0"/>
        <v>44.549510124656919</v>
      </c>
      <c r="F30">
        <f>AVERAGE('Dose Summary (all tones)'!AA31:AO31)</f>
        <v>11.696666666666667</v>
      </c>
      <c r="G30">
        <f t="shared" si="1"/>
        <v>56.579663408243484</v>
      </c>
      <c r="H30">
        <f>AVERAGE('Dose Summary (all tones)'!AQ31:BE31)</f>
        <v>10.577999999999999</v>
      </c>
      <c r="I30">
        <f t="shared" si="2"/>
        <v>71.263115936740334</v>
      </c>
      <c r="K30" t="s">
        <v>4</v>
      </c>
      <c r="L30" t="s">
        <v>26</v>
      </c>
      <c r="M30">
        <v>2</v>
      </c>
      <c r="N30">
        <f t="shared" si="6"/>
        <v>40.187033374725964</v>
      </c>
      <c r="O30">
        <f t="shared" si="7"/>
        <v>48.763540602700125</v>
      </c>
      <c r="P30">
        <f t="shared" si="8"/>
        <v>59.216824191306138</v>
      </c>
    </row>
    <row r="31" spans="1:16" x14ac:dyDescent="0.25">
      <c r="A31" t="s">
        <v>11</v>
      </c>
      <c r="B31" t="s">
        <v>26</v>
      </c>
      <c r="C31">
        <v>2</v>
      </c>
      <c r="D31">
        <f>AVERAGE('Dose Summary (all tones)'!K32:Y32)</f>
        <v>29.378000000000004</v>
      </c>
      <c r="E31">
        <f t="shared" si="0"/>
        <v>59.912816634518165</v>
      </c>
      <c r="F31">
        <f>AVERAGE('Dose Summary (all tones)'!AA32:AO32)</f>
        <v>5.0666666666666664</v>
      </c>
      <c r="G31">
        <f t="shared" si="1"/>
        <v>24.50871712183816</v>
      </c>
      <c r="H31">
        <f>AVERAGE('Dose Summary (all tones)'!AQ32:BE32)</f>
        <v>5.7706666666666671</v>
      </c>
      <c r="I31">
        <f t="shared" si="2"/>
        <v>38.87650668358382</v>
      </c>
      <c r="K31" t="s">
        <v>11</v>
      </c>
      <c r="L31" t="s">
        <v>26</v>
      </c>
      <c r="M31">
        <v>2</v>
      </c>
      <c r="N31">
        <f t="shared" si="6"/>
        <v>54.04589982983029</v>
      </c>
      <c r="O31">
        <f t="shared" si="7"/>
        <v>21.122992794558044</v>
      </c>
      <c r="P31">
        <f t="shared" si="8"/>
        <v>32.304835835378206</v>
      </c>
    </row>
    <row r="32" spans="1:16" x14ac:dyDescent="0.25">
      <c r="A32" s="10" t="s">
        <v>46</v>
      </c>
      <c r="B32" s="10" t="s">
        <v>26</v>
      </c>
      <c r="C32" s="10">
        <v>2</v>
      </c>
      <c r="D32">
        <f>AVERAGE('Dose Summary (all tones)'!K33:Y33)</f>
        <v>21.70333333333333</v>
      </c>
      <c r="E32">
        <f t="shared" si="0"/>
        <v>44.261278179516147</v>
      </c>
      <c r="F32">
        <f>AVERAGE('Dose Summary (all tones)'!AA33:AO33)</f>
        <v>17.297333333333331</v>
      </c>
      <c r="G32">
        <f t="shared" si="1"/>
        <v>83.671470321475354</v>
      </c>
      <c r="H32">
        <f>AVERAGE('Dose Summary (all tones)'!AQ33:BE33)</f>
        <v>13.245333333333331</v>
      </c>
      <c r="I32">
        <f t="shared" si="2"/>
        <v>89.232721209501292</v>
      </c>
      <c r="K32" s="10" t="s">
        <v>46</v>
      </c>
      <c r="L32" s="10" t="s">
        <v>26</v>
      </c>
      <c r="M32" s="10">
        <v>2</v>
      </c>
      <c r="N32">
        <f t="shared" si="6"/>
        <v>39.927026322647897</v>
      </c>
      <c r="O32">
        <f t="shared" si="7"/>
        <v>72.112785664158295</v>
      </c>
      <c r="P32">
        <f t="shared" si="8"/>
        <v>74.148853786655962</v>
      </c>
    </row>
    <row r="33" spans="1:21" x14ac:dyDescent="0.25">
      <c r="A33" s="10" t="s">
        <v>55</v>
      </c>
      <c r="B33" s="10" t="s">
        <v>26</v>
      </c>
      <c r="C33" s="10">
        <v>2</v>
      </c>
      <c r="D33">
        <f>AVERAGE('Dose Summary (all tones)'!K34:Y34)</f>
        <v>52.051999999999992</v>
      </c>
      <c r="E33">
        <f t="shared" si="0"/>
        <v>106.15365005990667</v>
      </c>
      <c r="F33">
        <f>AVERAGE('Dose Summary (all tones)'!AA34:AO34)</f>
        <v>25.178666666666668</v>
      </c>
      <c r="G33">
        <f t="shared" si="1"/>
        <v>121.79542477073468</v>
      </c>
      <c r="H33">
        <f>AVERAGE('Dose Summary (all tones)'!AQ34:BE34)</f>
        <v>22.66</v>
      </c>
      <c r="I33">
        <f t="shared" si="2"/>
        <v>152.65855616624469</v>
      </c>
      <c r="K33" s="10" t="s">
        <v>55</v>
      </c>
      <c r="L33" s="10" t="s">
        <v>26</v>
      </c>
      <c r="M33" s="10">
        <v>2</v>
      </c>
      <c r="N33">
        <f t="shared" si="6"/>
        <v>95.758634962976572</v>
      </c>
      <c r="O33">
        <f t="shared" si="7"/>
        <v>104.97015682432477</v>
      </c>
      <c r="P33">
        <f t="shared" si="8"/>
        <v>126.85320818443913</v>
      </c>
    </row>
    <row r="35" spans="1:21" x14ac:dyDescent="0.25">
      <c r="B35" s="36" t="s">
        <v>112</v>
      </c>
      <c r="C35" t="s">
        <v>111</v>
      </c>
      <c r="D35">
        <f>AVERAGE(D2:D5,D18:D21)</f>
        <v>49.034583333333337</v>
      </c>
      <c r="F35">
        <f>AVERAGE(F2:F5,F18:F21)</f>
        <v>20.672916666666662</v>
      </c>
      <c r="H35">
        <f>AVERAGE(H2:H5,H18:H21)</f>
        <v>14.843583333333333</v>
      </c>
      <c r="M35" t="s">
        <v>27</v>
      </c>
      <c r="N35" t="s">
        <v>108</v>
      </c>
      <c r="O35" t="s">
        <v>109</v>
      </c>
      <c r="P35" t="s">
        <v>110</v>
      </c>
      <c r="R35" t="s">
        <v>28</v>
      </c>
      <c r="S35" t="s">
        <v>108</v>
      </c>
      <c r="T35" t="s">
        <v>109</v>
      </c>
      <c r="U35" t="s">
        <v>110</v>
      </c>
    </row>
    <row r="36" spans="1:21" x14ac:dyDescent="0.25">
      <c r="B36" s="36"/>
      <c r="C36" t="s">
        <v>69</v>
      </c>
      <c r="D36">
        <f>AVERAGE(D2:D5)</f>
        <v>43.711666666666666</v>
      </c>
      <c r="F36">
        <f>AVERAGE(F2:F5)</f>
        <v>17.359333333333332</v>
      </c>
      <c r="H36">
        <f>AVERAGE(H2:H5)</f>
        <v>11.824</v>
      </c>
      <c r="M36" t="s">
        <v>39</v>
      </c>
      <c r="N36">
        <f>AVERAGE(N2:N5)</f>
        <v>100</v>
      </c>
      <c r="O36">
        <f t="shared" ref="O36:P36" si="9">AVERAGE(O2:O5)</f>
        <v>100.00000000000001</v>
      </c>
      <c r="P36">
        <f t="shared" si="9"/>
        <v>100</v>
      </c>
      <c r="R36" t="s">
        <v>39</v>
      </c>
      <c r="S36">
        <f>AVERAGE(N18:N21)</f>
        <v>100</v>
      </c>
      <c r="T36">
        <f t="shared" ref="T36:U36" si="10">AVERAGE(O18:O21)</f>
        <v>99.999999999999986</v>
      </c>
      <c r="U36">
        <f t="shared" si="10"/>
        <v>100</v>
      </c>
    </row>
    <row r="37" spans="1:21" x14ac:dyDescent="0.25">
      <c r="B37" s="36"/>
      <c r="C37" t="s">
        <v>68</v>
      </c>
      <c r="D37">
        <f>AVERAGE(D18:D21)</f>
        <v>54.357500000000002</v>
      </c>
      <c r="F37">
        <f>AVERAGE(F18:F21)</f>
        <v>23.986500000000003</v>
      </c>
      <c r="H37">
        <f>AVERAGE(H18:H21)</f>
        <v>17.863166666666665</v>
      </c>
      <c r="N37">
        <f>STDEV(N2:N5)/SQRT(COUNT(N2:N5))</f>
        <v>26.676588589528194</v>
      </c>
      <c r="O37">
        <f t="shared" ref="O37:P37" si="11">STDEV(O2:O5)/SQRT(COUNT(O2:O5))</f>
        <v>37.638028405990966</v>
      </c>
      <c r="P37">
        <f t="shared" si="11"/>
        <v>18.12203639668429</v>
      </c>
      <c r="S37">
        <f>STDEV(N18:N21)/SQRT(COUNT(N18:N21))</f>
        <v>12.272237313276698</v>
      </c>
      <c r="T37">
        <f t="shared" ref="T37:U37" si="12">STDEV(O18:O21)/SQRT(COUNT(O18:O21))</f>
        <v>4.8077206869392759</v>
      </c>
      <c r="U37">
        <f t="shared" si="12"/>
        <v>20.653137506098801</v>
      </c>
    </row>
    <row r="38" spans="1:21" x14ac:dyDescent="0.25">
      <c r="M38" t="s">
        <v>40</v>
      </c>
      <c r="N38">
        <f>AVERAGE(N6:N9)</f>
        <v>94.037442330422849</v>
      </c>
      <c r="O38">
        <f t="shared" ref="O38:P38" si="13">AVERAGE(O6:O9)</f>
        <v>111.09201582242024</v>
      </c>
      <c r="P38">
        <f t="shared" si="13"/>
        <v>120.05337543226581</v>
      </c>
      <c r="R38" t="s">
        <v>40</v>
      </c>
      <c r="S38">
        <f>AVERAGE(N22:N25)</f>
        <v>42.275368317772767</v>
      </c>
      <c r="T38">
        <f t="shared" ref="T38:U38" si="14">AVERAGE(O22:O25)</f>
        <v>59.563365504207226</v>
      </c>
      <c r="U38">
        <f t="shared" si="14"/>
        <v>32.843187564728176</v>
      </c>
    </row>
    <row r="39" spans="1:21" x14ac:dyDescent="0.25">
      <c r="E39" t="s">
        <v>108</v>
      </c>
      <c r="F39" t="s">
        <v>109</v>
      </c>
      <c r="G39" t="s">
        <v>110</v>
      </c>
      <c r="N39">
        <f>STDEV(N6:N9)/SQRT(COUNT(N6:N9))</f>
        <v>23.98645715509004</v>
      </c>
      <c r="O39">
        <f t="shared" ref="O39:P39" si="15">STDEV(O6:O9)/SQRT(COUNT(O6:O9))</f>
        <v>5.4971412803279387</v>
      </c>
      <c r="P39">
        <f t="shared" si="15"/>
        <v>9.6947824552517439</v>
      </c>
      <c r="S39">
        <f>STDEV(N22:N25)/SQRT(COUNT(N22:N25))</f>
        <v>14.092652321169396</v>
      </c>
      <c r="T39">
        <f t="shared" ref="T39:U39" si="16">STDEV(O22:O25)/SQRT(COUNT(O22:O25))</f>
        <v>12.944704005411534</v>
      </c>
      <c r="U39">
        <f t="shared" si="16"/>
        <v>8.3436967848331811</v>
      </c>
    </row>
    <row r="40" spans="1:21" x14ac:dyDescent="0.25">
      <c r="C40" t="s">
        <v>39</v>
      </c>
      <c r="E40">
        <f>AVERAGE(E2:E5,E18:E21)</f>
        <v>100</v>
      </c>
      <c r="F40">
        <f>AVERAGE(G2:G5,G18:G21)</f>
        <v>100</v>
      </c>
      <c r="G40">
        <f>AVERAGE(I2:I5,I18:I21)</f>
        <v>99.999999999999986</v>
      </c>
      <c r="M40" t="s">
        <v>41</v>
      </c>
      <c r="N40">
        <f>AVERAGE(N10:N13)</f>
        <v>55.859610325237355</v>
      </c>
      <c r="O40">
        <f t="shared" ref="O40:P40" si="17">AVERAGE(O10:O13)</f>
        <v>50.769998847882029</v>
      </c>
      <c r="P40">
        <f t="shared" si="17"/>
        <v>35.193955796120882</v>
      </c>
      <c r="R40" t="s">
        <v>41</v>
      </c>
      <c r="S40">
        <f>AVERAGE(N26:N29)</f>
        <v>53.080378359318708</v>
      </c>
      <c r="T40">
        <f t="shared" ref="T40:U40" si="18">AVERAGE(O26:O29)</f>
        <v>53.708683356610308</v>
      </c>
      <c r="U40">
        <f t="shared" si="18"/>
        <v>35.683296168092639</v>
      </c>
    </row>
    <row r="41" spans="1:21" x14ac:dyDescent="0.25">
      <c r="E41">
        <f>STDEV(E2:E5,E18:E21)/SQRT(COUNT(E2:E5,E18:E21))</f>
        <v>13.329592865100771</v>
      </c>
      <c r="F41">
        <f>STDEV(G2:G5,G18:G21)/SQRT(COUNT(G2:G5,G18:G21))</f>
        <v>16.044240940630537</v>
      </c>
      <c r="G41">
        <f>STDEV(I2:I5,I18:I21)/SQRT(COUNT(I2:I5,I18:I21))</f>
        <v>15.367050796788687</v>
      </c>
      <c r="N41">
        <f>STDEV(N10:N13)/SQRT(COUNT(N10:N13))</f>
        <v>6.7507629824429776</v>
      </c>
      <c r="O41">
        <f t="shared" ref="O41:P41" si="19">STDEV(O10:O13)/SQRT(COUNT(O10:O13))</f>
        <v>22.421057339329693</v>
      </c>
      <c r="P41">
        <f t="shared" si="19"/>
        <v>10.964145089540239</v>
      </c>
      <c r="S41">
        <f>STDEV(N26:N29)/SQRT(COUNT(N26:N29))</f>
        <v>3.3195755522455341</v>
      </c>
      <c r="T41">
        <f t="shared" ref="T41:U41" si="20">STDEV(O26:O29)/SQRT(COUNT(O26:O29))</f>
        <v>3.6423327501251128</v>
      </c>
      <c r="U41">
        <f t="shared" si="20"/>
        <v>6.5721805773262041</v>
      </c>
    </row>
    <row r="42" spans="1:21" x14ac:dyDescent="0.25">
      <c r="C42" t="s">
        <v>40</v>
      </c>
      <c r="E42">
        <f>AVERAGE(E6:E9,E22:E25)</f>
        <v>65.346906520058113</v>
      </c>
      <c r="F42">
        <f>AVERAGE(G6:G9,G22:G25)</f>
        <v>81.19802479088986</v>
      </c>
      <c r="G42">
        <f>AVERAGE(I6:I9,I22:I25)</f>
        <v>63.570197479911542</v>
      </c>
      <c r="M42" t="s">
        <v>42</v>
      </c>
      <c r="N42">
        <f>AVERAGE(N14:N17)</f>
        <v>77.727532695313997</v>
      </c>
      <c r="O42">
        <f t="shared" ref="O42:P42" si="21">AVERAGE(O14:O17)</f>
        <v>100.62790429740005</v>
      </c>
      <c r="P42">
        <f t="shared" si="21"/>
        <v>98.510092467298136</v>
      </c>
      <c r="R42" t="s">
        <v>42</v>
      </c>
      <c r="S42">
        <f>AVERAGE(N30:N33)</f>
        <v>57.479648622545177</v>
      </c>
      <c r="T42">
        <f t="shared" ref="T42:U42" si="22">AVERAGE(O30:O33)</f>
        <v>61.742368971435312</v>
      </c>
      <c r="U42">
        <f t="shared" si="22"/>
        <v>73.130930499444858</v>
      </c>
    </row>
    <row r="43" spans="1:21" x14ac:dyDescent="0.25">
      <c r="E43">
        <f>STDEV(E6:E9,E22:E25)/SQRT(COUNT(E6:E9,E22:E25))</f>
        <v>14.109343518375001</v>
      </c>
      <c r="F43">
        <f>STDEV(G6:G9,G22:G25)/SQRT(COUNT(G6:G9,G22:G25))</f>
        <v>8.5894402960457974</v>
      </c>
      <c r="G43">
        <f>STDEV(I6:I9,I22:I25)/SQRT(COUNT(I6:I9,I22:I25))</f>
        <v>12.876933424561251</v>
      </c>
      <c r="N43">
        <f>STDEV(N14:N17)/SQRT(COUNT(N14:N17))</f>
        <v>18.08606954553273</v>
      </c>
      <c r="O43">
        <f t="shared" ref="O43:P43" si="23">STDEV(O14:O17)/SQRT(COUNT(O14:O17))</f>
        <v>28.566939224605399</v>
      </c>
      <c r="P43">
        <f t="shared" si="23"/>
        <v>28.098604948916179</v>
      </c>
      <c r="S43">
        <f>STDEV(N30:N33)/SQRT(COUNT(N30:N33))</f>
        <v>13.178898909918985</v>
      </c>
      <c r="T43">
        <f t="shared" ref="T43:U43" si="24">STDEV(O30:O33)/SQRT(COUNT(O30:O33))</f>
        <v>17.782413812197703</v>
      </c>
      <c r="U43">
        <f t="shared" si="24"/>
        <v>19.890306783614879</v>
      </c>
    </row>
    <row r="44" spans="1:21" x14ac:dyDescent="0.25">
      <c r="C44" t="s">
        <v>41</v>
      </c>
      <c r="E44">
        <f>AVERAGE(E26:E29,E10:E13)</f>
        <v>54.319145501049427</v>
      </c>
      <c r="F44">
        <f>AVERAGE(G26:G29,G10:G13)</f>
        <v>52.47485639423563</v>
      </c>
      <c r="G44">
        <f>AVERAGE(I26:I29,I10:I13)</f>
        <v>35.488398466228389</v>
      </c>
    </row>
    <row r="45" spans="1:21" x14ac:dyDescent="0.25">
      <c r="E45">
        <f>STDEV(E26:E29,E10:E13)/SQRT(COUNT(E26:E29,E10:E13))</f>
        <v>3.6858181332086501</v>
      </c>
      <c r="F45">
        <f>STDEV(G26:G29,G10:G13)/SQRT(COUNT(G26:G29,G10:G13))</f>
        <v>9.6759365942758286</v>
      </c>
      <c r="G45">
        <f>STDEV(I26:I29,I10:I13)/SQRT(COUNT(I26:I29,I10:I13))</f>
        <v>6.1389718512472875</v>
      </c>
    </row>
    <row r="46" spans="1:21" x14ac:dyDescent="0.25">
      <c r="C46" t="s">
        <v>42</v>
      </c>
      <c r="E46">
        <f>AVERAGE(E30:E33,E14:E17)</f>
        <v>66.504592846885274</v>
      </c>
      <c r="F46">
        <f>AVERAGE(G30:G33,G14:G17)</f>
        <v>78.068729214955169</v>
      </c>
      <c r="G46">
        <f>AVERAGE(I30:I33,I14:I17)</f>
        <v>83.239110053165504</v>
      </c>
    </row>
    <row r="47" spans="1:21" x14ac:dyDescent="0.25">
      <c r="E47">
        <f>STDEV(E30:E33,E14:E17)/SQRT(COUNT(E30:E33,E14:E17))</f>
        <v>10.126553861037728</v>
      </c>
      <c r="F47">
        <f>STDEV(G30:G33,G14:G17)/SQRT(COUNT(G30:G33,G14:G17))</f>
        <v>14.847056390625953</v>
      </c>
      <c r="G47">
        <f>STDEV(I30:I33,I14:I17)/SQRT(COUNT(I30:I33,I14:I17))</f>
        <v>15.276717237491495</v>
      </c>
    </row>
  </sheetData>
  <mergeCells count="1">
    <mergeCell ref="B35:B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558EB-4743-41D2-8E8C-CEF353B12EA4}">
  <dimension ref="A1:Z47"/>
  <sheetViews>
    <sheetView zoomScale="60" zoomScaleNormal="60" workbookViewId="0">
      <selection activeCell="S30" sqref="S30"/>
    </sheetView>
  </sheetViews>
  <sheetFormatPr defaultRowHeight="15" x14ac:dyDescent="0.25"/>
  <sheetData>
    <row r="1" spans="1:26" x14ac:dyDescent="0.25">
      <c r="A1" t="s">
        <v>0</v>
      </c>
      <c r="B1" t="s">
        <v>23</v>
      </c>
      <c r="C1" t="s">
        <v>24</v>
      </c>
      <c r="D1" t="s">
        <v>105</v>
      </c>
      <c r="E1" t="s">
        <v>114</v>
      </c>
      <c r="F1" t="s">
        <v>106</v>
      </c>
      <c r="G1" t="s">
        <v>115</v>
      </c>
      <c r="H1" t="s">
        <v>107</v>
      </c>
      <c r="I1" t="s">
        <v>116</v>
      </c>
      <c r="M1" t="s">
        <v>5</v>
      </c>
      <c r="N1">
        <v>0</v>
      </c>
      <c r="O1" t="s">
        <v>25</v>
      </c>
      <c r="P1">
        <v>39.410662098155804</v>
      </c>
      <c r="W1" t="s">
        <v>5</v>
      </c>
      <c r="X1" t="s">
        <v>25</v>
      </c>
      <c r="Y1">
        <v>0</v>
      </c>
      <c r="Z1">
        <v>56.396984106488226</v>
      </c>
    </row>
    <row r="2" spans="1:26" x14ac:dyDescent="0.25">
      <c r="A2" t="s">
        <v>5</v>
      </c>
      <c r="B2" t="s">
        <v>25</v>
      </c>
      <c r="C2">
        <v>0</v>
      </c>
      <c r="D2">
        <f>AVERAGE('Dose Summary (all tones)'!K3:Y3)</f>
        <v>46.155999999999992</v>
      </c>
      <c r="E2">
        <f t="shared" ref="E2:E33" si="0">D2/$D$35*100</f>
        <v>94.129483442808194</v>
      </c>
      <c r="F2">
        <f>AVERAGE('Dose Summary (all tones)'!AA3:AO3)</f>
        <v>8.1473333333333322</v>
      </c>
      <c r="G2">
        <f t="shared" ref="G2:G33" si="1">F2/$F$35*100</f>
        <v>39.410662098155804</v>
      </c>
      <c r="H2">
        <f>AVERAGE('Dose Summary (all tones)'!AQ3:BE3)</f>
        <v>8.3713333333333342</v>
      </c>
      <c r="I2">
        <f t="shared" ref="I2:I13" si="2">H2/$H$35*100</f>
        <v>56.396984106488226</v>
      </c>
      <c r="M2" t="s">
        <v>21</v>
      </c>
      <c r="N2">
        <v>0</v>
      </c>
      <c r="O2" t="s">
        <v>25</v>
      </c>
      <c r="P2" s="16">
        <v>166.68829990930169</v>
      </c>
      <c r="W2" t="s">
        <v>21</v>
      </c>
      <c r="X2" t="s">
        <v>25</v>
      </c>
      <c r="Y2">
        <v>0.05</v>
      </c>
      <c r="Z2">
        <v>120.21356029260681</v>
      </c>
    </row>
    <row r="3" spans="1:26" x14ac:dyDescent="0.25">
      <c r="A3" t="s">
        <v>21</v>
      </c>
      <c r="B3" t="s">
        <v>25</v>
      </c>
      <c r="C3">
        <v>-0.2</v>
      </c>
      <c r="D3">
        <f>AVERAGE('Dose Summary (all tones)'!K4:Y4)</f>
        <v>74.342000000000013</v>
      </c>
      <c r="E3">
        <f t="shared" si="0"/>
        <v>151.6113627286864</v>
      </c>
      <c r="F3" s="16">
        <f>AVERAGE('Dose Summary (all tones)'!AA4:AO4)</f>
        <v>34.45933333333334</v>
      </c>
      <c r="G3" s="16">
        <f t="shared" si="1"/>
        <v>166.68829990930169</v>
      </c>
      <c r="H3">
        <f>AVERAGE('Dose Summary (all tones)'!AQ4:BE4)</f>
        <v>17.844000000000001</v>
      </c>
      <c r="I3">
        <f t="shared" si="2"/>
        <v>120.21356029260681</v>
      </c>
      <c r="M3" s="10" t="s">
        <v>47</v>
      </c>
      <c r="N3">
        <v>5.0000000000000001E-3</v>
      </c>
      <c r="O3" s="10" t="s">
        <v>25</v>
      </c>
      <c r="P3">
        <v>99.756928348281775</v>
      </c>
      <c r="W3" s="10" t="s">
        <v>47</v>
      </c>
      <c r="X3" s="10" t="s">
        <v>25</v>
      </c>
      <c r="Y3">
        <v>0</v>
      </c>
      <c r="Z3">
        <v>61.921256659723909</v>
      </c>
    </row>
    <row r="4" spans="1:26" x14ac:dyDescent="0.25">
      <c r="A4" s="10" t="s">
        <v>47</v>
      </c>
      <c r="B4" s="10" t="s">
        <v>25</v>
      </c>
      <c r="C4" s="10">
        <v>0</v>
      </c>
      <c r="D4">
        <f>AVERAGE('Dose Summary (all tones)'!K5:Y5)</f>
        <v>35.556666666666665</v>
      </c>
      <c r="E4">
        <f t="shared" si="0"/>
        <v>72.513447141898141</v>
      </c>
      <c r="F4">
        <f>AVERAGE('Dose Summary (all tones)'!AA5:AO5)</f>
        <v>20.622666666666664</v>
      </c>
      <c r="G4">
        <f t="shared" si="1"/>
        <v>99.756928348281775</v>
      </c>
      <c r="H4">
        <f>AVERAGE('Dose Summary (all tones)'!AQ5:BE5)</f>
        <v>9.1913333333333345</v>
      </c>
      <c r="I4">
        <f t="shared" si="2"/>
        <v>61.921256659723909</v>
      </c>
      <c r="M4" s="10" t="s">
        <v>50</v>
      </c>
      <c r="N4">
        <v>0</v>
      </c>
      <c r="O4" s="10" t="s">
        <v>25</v>
      </c>
      <c r="P4">
        <v>30.029628136652232</v>
      </c>
      <c r="W4" s="10" t="s">
        <v>50</v>
      </c>
      <c r="X4" s="10" t="s">
        <v>25</v>
      </c>
      <c r="Y4">
        <v>-0.05</v>
      </c>
      <c r="Z4">
        <v>80.097460743418864</v>
      </c>
    </row>
    <row r="5" spans="1:26" x14ac:dyDescent="0.25">
      <c r="A5" s="10" t="s">
        <v>50</v>
      </c>
      <c r="B5" s="10" t="s">
        <v>25</v>
      </c>
      <c r="C5" s="10">
        <v>0</v>
      </c>
      <c r="D5">
        <f>AVERAGE('Dose Summary (all tones)'!K6:Y6)</f>
        <v>18.791999999999998</v>
      </c>
      <c r="E5">
        <f t="shared" si="0"/>
        <v>38.323972026545881</v>
      </c>
      <c r="F5">
        <f>AVERAGE('Dose Summary (all tones)'!AA6:AO6)</f>
        <v>6.2080000000000002</v>
      </c>
      <c r="G5">
        <f t="shared" si="1"/>
        <v>30.029628136652232</v>
      </c>
      <c r="H5">
        <f>AVERAGE('Dose Summary (all tones)'!AQ6:BE6)</f>
        <v>11.889333333333331</v>
      </c>
      <c r="I5">
        <f t="shared" si="2"/>
        <v>80.097460743418864</v>
      </c>
      <c r="M5" t="s">
        <v>1</v>
      </c>
      <c r="N5">
        <v>0</v>
      </c>
      <c r="O5" t="s">
        <v>26</v>
      </c>
      <c r="P5">
        <v>123.2208001612416</v>
      </c>
      <c r="W5" t="s">
        <v>1</v>
      </c>
      <c r="X5" t="s">
        <v>26</v>
      </c>
      <c r="Y5">
        <v>0</v>
      </c>
      <c r="Z5">
        <v>92.071209220594753</v>
      </c>
    </row>
    <row r="6" spans="1:26" x14ac:dyDescent="0.25">
      <c r="A6" t="s">
        <v>1</v>
      </c>
      <c r="B6" t="s">
        <v>26</v>
      </c>
      <c r="C6">
        <v>0</v>
      </c>
      <c r="D6">
        <f>AVERAGE('Dose Summary (all tones)'!K7:Y7)</f>
        <v>42.207333333333345</v>
      </c>
      <c r="E6">
        <f t="shared" si="0"/>
        <v>86.076663579276541</v>
      </c>
      <c r="F6">
        <f>AVERAGE('Dose Summary (all tones)'!AA7:AO7)</f>
        <v>25.473333333333336</v>
      </c>
      <c r="G6">
        <f t="shared" si="1"/>
        <v>123.2208001612416</v>
      </c>
      <c r="H6">
        <f>AVERAGE('Dose Summary (all tones)'!AQ7:BE7)</f>
        <v>13.666666666666666</v>
      </c>
      <c r="I6">
        <f t="shared" si="2"/>
        <v>92.071209220594753</v>
      </c>
      <c r="M6" t="s">
        <v>10</v>
      </c>
      <c r="N6">
        <v>0</v>
      </c>
      <c r="O6" t="s">
        <v>26</v>
      </c>
      <c r="P6">
        <v>114.22997077496726</v>
      </c>
      <c r="W6" t="s">
        <v>10</v>
      </c>
      <c r="X6" t="s">
        <v>26</v>
      </c>
      <c r="Y6">
        <v>0</v>
      </c>
      <c r="Z6">
        <v>190.34038276921001</v>
      </c>
    </row>
    <row r="7" spans="1:26" x14ac:dyDescent="0.25">
      <c r="A7" t="s">
        <v>10</v>
      </c>
      <c r="B7" t="s">
        <v>26</v>
      </c>
      <c r="C7">
        <v>0.1</v>
      </c>
      <c r="D7">
        <f>AVERAGE('Dose Summary (all tones)'!K8:Y8)</f>
        <v>73.384666666666661</v>
      </c>
      <c r="E7">
        <f t="shared" si="0"/>
        <v>149.65899917575177</v>
      </c>
      <c r="F7">
        <f>AVERAGE('Dose Summary (all tones)'!AA8:AO8)</f>
        <v>23.614666666666665</v>
      </c>
      <c r="G7">
        <f t="shared" si="1"/>
        <v>114.22997077496726</v>
      </c>
      <c r="H7">
        <f>AVERAGE('Dose Summary (all tones)'!AQ8:BE8)</f>
        <v>28.25333333333333</v>
      </c>
      <c r="I7">
        <f t="shared" si="2"/>
        <v>190.34038276921001</v>
      </c>
      <c r="M7" s="10" t="s">
        <v>43</v>
      </c>
      <c r="N7">
        <v>5.0000000000000001E-3</v>
      </c>
      <c r="O7" s="10" t="s">
        <v>26</v>
      </c>
      <c r="P7">
        <v>125.65877254862443</v>
      </c>
      <c r="W7" s="10" t="s">
        <v>43</v>
      </c>
      <c r="X7" s="10" t="s">
        <v>26</v>
      </c>
      <c r="Y7">
        <v>0</v>
      </c>
      <c r="Z7">
        <v>120.01594403866989</v>
      </c>
    </row>
    <row r="8" spans="1:26" x14ac:dyDescent="0.25">
      <c r="A8" s="10" t="s">
        <v>43</v>
      </c>
      <c r="B8" s="10" t="s">
        <v>26</v>
      </c>
      <c r="C8" s="10">
        <v>0.2</v>
      </c>
      <c r="D8">
        <f>AVERAGE('Dose Summary (all tones)'!K9:Y9)</f>
        <v>51.51133333333334</v>
      </c>
      <c r="E8">
        <f t="shared" si="0"/>
        <v>105.05102691127861</v>
      </c>
      <c r="F8">
        <f>AVERAGE('Dose Summary (all tones)'!AA9:AO9)</f>
        <v>25.977333333333334</v>
      </c>
      <c r="G8">
        <f t="shared" si="1"/>
        <v>125.65877254862443</v>
      </c>
      <c r="H8">
        <f>AVERAGE('Dose Summary (all tones)'!AQ9:BE9)</f>
        <v>17.814666666666664</v>
      </c>
      <c r="I8">
        <f t="shared" si="2"/>
        <v>120.01594403866989</v>
      </c>
      <c r="M8" s="10" t="s">
        <v>49</v>
      </c>
      <c r="N8">
        <v>-5.0000000000000001E-3</v>
      </c>
      <c r="O8" s="10" t="s">
        <v>26</v>
      </c>
      <c r="P8">
        <v>101.00493802277539</v>
      </c>
      <c r="W8" s="10" t="s">
        <v>49</v>
      </c>
      <c r="X8" s="10" t="s">
        <v>26</v>
      </c>
      <c r="Y8">
        <v>0</v>
      </c>
      <c r="Z8">
        <v>78.943202169287503</v>
      </c>
    </row>
    <row r="9" spans="1:26" x14ac:dyDescent="0.25">
      <c r="A9" s="10" t="s">
        <v>49</v>
      </c>
      <c r="B9" s="10" t="s">
        <v>26</v>
      </c>
      <c r="C9" s="10">
        <v>-0.2</v>
      </c>
      <c r="D9">
        <f>AVERAGE('Dose Summary (all tones)'!K10:Y10)</f>
        <v>50.326666666666668</v>
      </c>
      <c r="E9">
        <f t="shared" si="0"/>
        <v>102.63504499375441</v>
      </c>
      <c r="F9">
        <f>AVERAGE('Dose Summary (all tones)'!AA10:AO10)</f>
        <v>20.880666666666666</v>
      </c>
      <c r="G9">
        <f t="shared" si="1"/>
        <v>101.00493802277539</v>
      </c>
      <c r="H9">
        <f>AVERAGE('Dose Summary (all tones)'!AQ10:BE10)</f>
        <v>11.717999999999998</v>
      </c>
      <c r="I9">
        <f t="shared" si="2"/>
        <v>78.943202169287503</v>
      </c>
      <c r="M9" t="s">
        <v>6</v>
      </c>
      <c r="N9">
        <v>0.5</v>
      </c>
      <c r="O9" t="s">
        <v>25</v>
      </c>
      <c r="P9">
        <v>103.94598407739599</v>
      </c>
      <c r="W9" t="s">
        <v>6</v>
      </c>
      <c r="X9" t="s">
        <v>25</v>
      </c>
      <c r="Y9">
        <v>0.5</v>
      </c>
      <c r="Z9">
        <v>110.4854510647137</v>
      </c>
    </row>
    <row r="10" spans="1:26" x14ac:dyDescent="0.25">
      <c r="A10" t="s">
        <v>6</v>
      </c>
      <c r="B10" t="s">
        <v>25</v>
      </c>
      <c r="C10">
        <v>0.5</v>
      </c>
      <c r="D10">
        <f>AVERAGE('Dose Summary (all tones)'!K11:Y11)</f>
        <v>25.820666666666668</v>
      </c>
      <c r="E10">
        <f t="shared" si="0"/>
        <v>52.658072958711109</v>
      </c>
      <c r="F10">
        <f>AVERAGE('Dose Summary (all tones)'!AA11:AO11)</f>
        <v>21.488666666666671</v>
      </c>
      <c r="G10">
        <f t="shared" si="1"/>
        <v>103.94598407739599</v>
      </c>
      <c r="H10">
        <f>AVERAGE('Dose Summary (all tones)'!AQ11:BE11)</f>
        <v>16.399999999999999</v>
      </c>
      <c r="I10">
        <f t="shared" si="2"/>
        <v>110.4854510647137</v>
      </c>
      <c r="M10" t="s">
        <v>22</v>
      </c>
      <c r="N10">
        <v>0.5</v>
      </c>
      <c r="O10" t="s">
        <v>25</v>
      </c>
      <c r="P10">
        <v>96.673989720850585</v>
      </c>
      <c r="W10" t="s">
        <v>22</v>
      </c>
      <c r="X10" t="s">
        <v>25</v>
      </c>
      <c r="Y10">
        <v>0.5</v>
      </c>
      <c r="Z10">
        <v>84.539335178500238</v>
      </c>
    </row>
    <row r="11" spans="1:26" x14ac:dyDescent="0.25">
      <c r="A11" t="s">
        <v>22</v>
      </c>
      <c r="B11" t="s">
        <v>25</v>
      </c>
      <c r="C11">
        <v>0.5</v>
      </c>
      <c r="D11">
        <f>AVERAGE('Dose Summary (all tones)'!K12:Y12)</f>
        <v>49.51133333333334</v>
      </c>
      <c r="E11">
        <f t="shared" si="0"/>
        <v>100.97227297060749</v>
      </c>
      <c r="F11">
        <f>AVERAGE('Dose Summary (all tones)'!AA12:AO12)</f>
        <v>19.985333333333337</v>
      </c>
      <c r="G11">
        <f t="shared" si="1"/>
        <v>96.673989720850585</v>
      </c>
      <c r="H11">
        <f>AVERAGE('Dose Summary (all tones)'!AQ12:BE12)</f>
        <v>12.548666666666666</v>
      </c>
      <c r="I11">
        <f t="shared" si="2"/>
        <v>84.539335178500238</v>
      </c>
      <c r="M11" s="10" t="s">
        <v>48</v>
      </c>
      <c r="N11">
        <v>0.5</v>
      </c>
      <c r="O11" s="10" t="s">
        <v>25</v>
      </c>
      <c r="P11">
        <v>90.253350801169034</v>
      </c>
      <c r="W11" s="10" t="s">
        <v>48</v>
      </c>
      <c r="X11" s="10" t="s">
        <v>25</v>
      </c>
      <c r="Y11">
        <v>0.5</v>
      </c>
      <c r="Z11">
        <v>91.869101688159304</v>
      </c>
    </row>
    <row r="12" spans="1:26" x14ac:dyDescent="0.25">
      <c r="A12" s="10" t="s">
        <v>48</v>
      </c>
      <c r="B12" s="10" t="s">
        <v>25</v>
      </c>
      <c r="C12" s="10">
        <v>0.5</v>
      </c>
      <c r="D12">
        <f>AVERAGE('Dose Summary (all tones)'!K13:Y13)</f>
        <v>22.281999999999996</v>
      </c>
      <c r="E12">
        <f t="shared" si="0"/>
        <v>45.441397653016992</v>
      </c>
      <c r="F12">
        <f>AVERAGE('Dose Summary (all tones)'!AA13:AO13)</f>
        <v>18.658000000000001</v>
      </c>
      <c r="G12">
        <f t="shared" si="1"/>
        <v>90.253350801169034</v>
      </c>
      <c r="H12">
        <f>AVERAGE('Dose Summary (all tones)'!AQ13:BE13)</f>
        <v>13.636666666666667</v>
      </c>
      <c r="I12">
        <f t="shared" si="2"/>
        <v>91.869101688159304</v>
      </c>
      <c r="M12" s="10" t="s">
        <v>56</v>
      </c>
      <c r="N12">
        <v>0.5</v>
      </c>
      <c r="O12" s="10" t="s">
        <v>25</v>
      </c>
      <c r="P12">
        <v>82.26866874937015</v>
      </c>
      <c r="W12" s="10" t="s">
        <v>56</v>
      </c>
      <c r="X12" s="10" t="s">
        <v>25</v>
      </c>
      <c r="Y12">
        <v>0.5</v>
      </c>
    </row>
    <row r="13" spans="1:26" x14ac:dyDescent="0.25">
      <c r="A13" s="10" t="s">
        <v>56</v>
      </c>
      <c r="B13" s="10" t="s">
        <v>25</v>
      </c>
      <c r="C13" s="10">
        <v>0.5</v>
      </c>
      <c r="D13">
        <f>AVERAGE('Dose Summary (all tones)'!K14:Y14)</f>
        <v>66.807333333333332</v>
      </c>
      <c r="E13">
        <f t="shared" si="0"/>
        <v>136.24533704953134</v>
      </c>
      <c r="F13">
        <f>AVERAGE('Dose Summary (all tones)'!AA14:AO14)</f>
        <v>17.007333333333332</v>
      </c>
      <c r="G13">
        <f t="shared" si="1"/>
        <v>82.26866874937015</v>
      </c>
      <c r="H13" s="16">
        <f>AVERAGE('Dose Summary (all tones)'!AQ14:BE14)</f>
        <v>43.517333333333333</v>
      </c>
      <c r="I13">
        <f t="shared" si="2"/>
        <v>293.172695272368</v>
      </c>
      <c r="M13" t="s">
        <v>2</v>
      </c>
      <c r="N13">
        <v>0.5</v>
      </c>
      <c r="O13" t="s">
        <v>26</v>
      </c>
      <c r="P13">
        <v>107.7835332056838</v>
      </c>
      <c r="W13" t="s">
        <v>2</v>
      </c>
      <c r="X13" t="s">
        <v>26</v>
      </c>
      <c r="Y13">
        <v>0.5</v>
      </c>
      <c r="Z13">
        <v>31.492844831941973</v>
      </c>
    </row>
    <row r="14" spans="1:26" x14ac:dyDescent="0.25">
      <c r="A14" t="s">
        <v>2</v>
      </c>
      <c r="B14" t="s">
        <v>26</v>
      </c>
      <c r="C14">
        <v>0.5</v>
      </c>
      <c r="D14">
        <f>AVERAGE('Dose Summary (all tones)'!K15:Y15)</f>
        <v>17.007999999999999</v>
      </c>
      <c r="E14">
        <f t="shared" si="0"/>
        <v>34.685723511467245</v>
      </c>
      <c r="F14">
        <f>AVERAGE('Dose Summary (all tones)'!AA15:AO15)</f>
        <v>22.282</v>
      </c>
      <c r="G14">
        <f t="shared" si="1"/>
        <v>107.7835332056838</v>
      </c>
      <c r="H14">
        <f>AVERAGE('Dose Summary (all tones)'!AQ15:BE15)</f>
        <v>4.674666666666667</v>
      </c>
      <c r="I14">
        <f t="shared" ref="I14:I33" si="3">H14/$H$35*100</f>
        <v>31.492844831941973</v>
      </c>
      <c r="M14" t="s">
        <v>9</v>
      </c>
      <c r="N14">
        <v>0.5</v>
      </c>
      <c r="O14" t="s">
        <v>26</v>
      </c>
      <c r="P14">
        <v>69.330645973999822</v>
      </c>
      <c r="W14" t="s">
        <v>9</v>
      </c>
      <c r="X14" t="s">
        <v>26</v>
      </c>
      <c r="Y14">
        <v>0.5</v>
      </c>
      <c r="Z14">
        <v>49.260342572267476</v>
      </c>
    </row>
    <row r="15" spans="1:26" x14ac:dyDescent="0.25">
      <c r="A15" t="s">
        <v>9</v>
      </c>
      <c r="B15" t="s">
        <v>26</v>
      </c>
      <c r="C15">
        <v>0.5</v>
      </c>
      <c r="D15">
        <f>AVERAGE('Dose Summary (all tones)'!K16:Y16)</f>
        <v>38.56333333333334</v>
      </c>
      <c r="E15">
        <f t="shared" si="0"/>
        <v>78.645173899373745</v>
      </c>
      <c r="F15">
        <f>AVERAGE('Dose Summary (all tones)'!AA16:AO16)</f>
        <v>14.332666666666666</v>
      </c>
      <c r="G15">
        <f t="shared" si="1"/>
        <v>69.330645973999822</v>
      </c>
      <c r="H15">
        <f>AVERAGE('Dose Summary (all tones)'!AQ16:BE16)</f>
        <v>7.3120000000000003</v>
      </c>
      <c r="I15">
        <f t="shared" si="3"/>
        <v>49.260342572267476</v>
      </c>
      <c r="M15" s="10" t="s">
        <v>44</v>
      </c>
      <c r="N15">
        <v>0.5</v>
      </c>
      <c r="O15" s="10" t="s">
        <v>26</v>
      </c>
      <c r="P15">
        <v>34.579864960193504</v>
      </c>
      <c r="W15" s="10" t="s">
        <v>44</v>
      </c>
      <c r="X15" s="10" t="s">
        <v>26</v>
      </c>
      <c r="Y15">
        <v>0.5</v>
      </c>
      <c r="Z15">
        <v>15.768878808463812</v>
      </c>
    </row>
    <row r="16" spans="1:26" x14ac:dyDescent="0.25">
      <c r="A16" s="10" t="s">
        <v>44</v>
      </c>
      <c r="B16" s="10" t="s">
        <v>26</v>
      </c>
      <c r="C16" s="10">
        <v>0.5</v>
      </c>
      <c r="D16">
        <f>AVERAGE('Dose Summary (all tones)'!K17:Y17)</f>
        <v>4.3993333333333329</v>
      </c>
      <c r="E16">
        <f t="shared" si="0"/>
        <v>8.9718990848295839</v>
      </c>
      <c r="F16">
        <f>AVERAGE('Dose Summary (all tones)'!AA17:AO17)</f>
        <v>7.1486666666666672</v>
      </c>
      <c r="G16">
        <f t="shared" si="1"/>
        <v>34.579864960193504</v>
      </c>
      <c r="H16">
        <f>AVERAGE('Dose Summary (all tones)'!AQ17:BE17)</f>
        <v>2.3406666666666665</v>
      </c>
      <c r="I16">
        <f t="shared" si="3"/>
        <v>15.768878808463812</v>
      </c>
      <c r="M16" s="10" t="s">
        <v>53</v>
      </c>
      <c r="N16">
        <v>0.5</v>
      </c>
      <c r="O16" s="10" t="s">
        <v>26</v>
      </c>
      <c r="P16">
        <v>64.74816083845613</v>
      </c>
      <c r="W16" s="10" t="s">
        <v>53</v>
      </c>
      <c r="X16" s="10" t="s">
        <v>26</v>
      </c>
      <c r="Y16">
        <v>0.5</v>
      </c>
      <c r="Z16">
        <v>61.575428215334362</v>
      </c>
    </row>
    <row r="17" spans="1:26" x14ac:dyDescent="0.25">
      <c r="A17" s="10" t="s">
        <v>53</v>
      </c>
      <c r="B17" s="10" t="s">
        <v>26</v>
      </c>
      <c r="C17" s="10">
        <v>0.5</v>
      </c>
      <c r="D17">
        <f>AVERAGE('Dose Summary (all tones)'!K18:Y18)</f>
        <v>31.948666666666668</v>
      </c>
      <c r="E17">
        <f t="shared" si="0"/>
        <v>65.155375032927438</v>
      </c>
      <c r="F17">
        <f>AVERAGE('Dose Summary (all tones)'!AA18:AO18)</f>
        <v>13.385333333333335</v>
      </c>
      <c r="G17">
        <f t="shared" si="1"/>
        <v>64.74816083845613</v>
      </c>
      <c r="H17">
        <f>AVERAGE('Dose Summary (all tones)'!AQ18:BE18)</f>
        <v>9.1400000000000023</v>
      </c>
      <c r="I17">
        <f t="shared" si="3"/>
        <v>61.575428215334362</v>
      </c>
      <c r="M17" t="s">
        <v>7</v>
      </c>
      <c r="N17">
        <v>0.95</v>
      </c>
      <c r="O17" t="s">
        <v>25</v>
      </c>
      <c r="P17">
        <v>9.8163861735362303</v>
      </c>
      <c r="W17" t="s">
        <v>7</v>
      </c>
      <c r="X17" t="s">
        <v>25</v>
      </c>
      <c r="Y17">
        <v>1</v>
      </c>
      <c r="Z17">
        <v>17.767497740325506</v>
      </c>
    </row>
    <row r="18" spans="1:26" x14ac:dyDescent="0.25">
      <c r="A18" t="s">
        <v>7</v>
      </c>
      <c r="B18" t="s">
        <v>25</v>
      </c>
      <c r="C18">
        <v>0.99</v>
      </c>
      <c r="D18">
        <f>AVERAGE('Dose Summary (all tones)'!K19:Y19)</f>
        <v>22.393333333333331</v>
      </c>
      <c r="E18">
        <f t="shared" si="0"/>
        <v>45.668448289047689</v>
      </c>
      <c r="F18">
        <f>AVERAGE('Dose Summary (all tones)'!AA19:AO19)</f>
        <v>2.0293333333333332</v>
      </c>
      <c r="G18">
        <f t="shared" si="1"/>
        <v>9.8163861735362303</v>
      </c>
      <c r="H18">
        <f>AVERAGE('Dose Summary (all tones)'!AQ19:BE19)</f>
        <v>2.6373333333333333</v>
      </c>
      <c r="I18">
        <f t="shared" si="3"/>
        <v>17.767497740325506</v>
      </c>
      <c r="K18" t="s">
        <v>117</v>
      </c>
      <c r="L18" t="s">
        <v>121</v>
      </c>
      <c r="M18" t="s">
        <v>14</v>
      </c>
      <c r="N18">
        <v>1</v>
      </c>
      <c r="O18" t="s">
        <v>25</v>
      </c>
      <c r="P18">
        <v>80.591756525244406</v>
      </c>
      <c r="W18" t="s">
        <v>14</v>
      </c>
      <c r="X18" t="s">
        <v>25</v>
      </c>
      <c r="Y18">
        <v>1.03</v>
      </c>
      <c r="Z18">
        <v>29.242714304160604</v>
      </c>
    </row>
    <row r="19" spans="1:26" x14ac:dyDescent="0.25">
      <c r="A19" t="s">
        <v>14</v>
      </c>
      <c r="B19" t="s">
        <v>25</v>
      </c>
      <c r="C19">
        <v>1</v>
      </c>
      <c r="D19">
        <f>AVERAGE('Dose Summary (all tones)'!K20:Y20)</f>
        <v>32.348000000000006</v>
      </c>
      <c r="E19">
        <f t="shared" si="0"/>
        <v>65.969766236414785</v>
      </c>
      <c r="F19">
        <f>AVERAGE('Dose Summary (all tones)'!AA20:AO20)</f>
        <v>16.660666666666668</v>
      </c>
      <c r="G19">
        <f t="shared" si="1"/>
        <v>80.591756525244406</v>
      </c>
      <c r="H19">
        <f>AVERAGE('Dose Summary (all tones)'!AQ20:BE20)</f>
        <v>4.3406666666666665</v>
      </c>
      <c r="I19">
        <f t="shared" si="3"/>
        <v>29.242714304160604</v>
      </c>
      <c r="K19" t="s">
        <v>118</v>
      </c>
      <c r="L19" t="s">
        <v>122</v>
      </c>
      <c r="M19" s="10" t="s">
        <v>51</v>
      </c>
      <c r="N19">
        <v>1</v>
      </c>
      <c r="O19" s="10" t="s">
        <v>25</v>
      </c>
      <c r="P19">
        <v>69.408041922805623</v>
      </c>
      <c r="W19" s="10" t="s">
        <v>51</v>
      </c>
      <c r="X19" s="10" t="s">
        <v>25</v>
      </c>
      <c r="Y19">
        <v>1</v>
      </c>
      <c r="Z19">
        <v>52.152725925343724</v>
      </c>
    </row>
    <row r="20" spans="1:26" x14ac:dyDescent="0.25">
      <c r="A20" s="10" t="s">
        <v>51</v>
      </c>
      <c r="B20" s="10" t="s">
        <v>25</v>
      </c>
      <c r="C20" s="10">
        <v>1.02</v>
      </c>
      <c r="D20">
        <f>AVERAGE('Dose Summary (all tones)'!K21:Y21)</f>
        <v>24.630000000000003</v>
      </c>
      <c r="E20">
        <f t="shared" si="0"/>
        <v>50.229854779364899</v>
      </c>
      <c r="F20">
        <f>AVERAGE('Dose Summary (all tones)'!AA21:AO21)</f>
        <v>14.348666666666666</v>
      </c>
      <c r="G20">
        <f t="shared" si="1"/>
        <v>69.408041922805623</v>
      </c>
      <c r="H20">
        <f>AVERAGE('Dose Summary (all tones)'!AQ21:BE21)</f>
        <v>7.7413333333333334</v>
      </c>
      <c r="I20">
        <f t="shared" si="3"/>
        <v>52.152725925343724</v>
      </c>
      <c r="K20" t="s">
        <v>119</v>
      </c>
      <c r="L20" t="s">
        <v>123</v>
      </c>
      <c r="M20" s="10" t="s">
        <v>57</v>
      </c>
      <c r="N20">
        <v>1.05</v>
      </c>
      <c r="O20" s="10" t="s">
        <v>25</v>
      </c>
      <c r="P20">
        <v>10.712889247203467</v>
      </c>
      <c r="W20" s="10" t="s">
        <v>57</v>
      </c>
      <c r="X20" s="10" t="s">
        <v>25</v>
      </c>
      <c r="Y20">
        <v>1</v>
      </c>
      <c r="Z20">
        <v>12.975303582356013</v>
      </c>
    </row>
    <row r="21" spans="1:26" x14ac:dyDescent="0.25">
      <c r="A21" s="10" t="s">
        <v>57</v>
      </c>
      <c r="B21" s="10" t="s">
        <v>25</v>
      </c>
      <c r="C21" s="10">
        <v>1</v>
      </c>
      <c r="D21">
        <f>AVERAGE('Dose Summary (all tones)'!K22:Y22)</f>
        <v>18.297333333333334</v>
      </c>
      <c r="E21">
        <f t="shared" si="0"/>
        <v>37.315160218553231</v>
      </c>
      <c r="F21">
        <f>AVERAGE('Dose Summary (all tones)'!AA22:AO22)</f>
        <v>2.2146666666666666</v>
      </c>
      <c r="G21">
        <f t="shared" si="1"/>
        <v>10.712889247203467</v>
      </c>
      <c r="H21">
        <f>AVERAGE('Dose Summary (all tones)'!AQ22:BE22)</f>
        <v>1.9259999999999999</v>
      </c>
      <c r="I21">
        <f t="shared" si="3"/>
        <v>12.975303582356013</v>
      </c>
      <c r="K21" t="s">
        <v>120</v>
      </c>
      <c r="L21" t="s">
        <v>124</v>
      </c>
      <c r="M21" t="s">
        <v>3</v>
      </c>
      <c r="N21">
        <v>0.95</v>
      </c>
      <c r="O21" t="s">
        <v>26</v>
      </c>
      <c r="P21">
        <v>62.987403003124065</v>
      </c>
      <c r="W21" t="s">
        <v>3</v>
      </c>
      <c r="X21" t="s">
        <v>26</v>
      </c>
      <c r="Y21">
        <v>1</v>
      </c>
      <c r="Z21">
        <v>64.773218506313057</v>
      </c>
    </row>
    <row r="22" spans="1:26" x14ac:dyDescent="0.25">
      <c r="A22" t="s">
        <v>3</v>
      </c>
      <c r="B22" t="s">
        <v>26</v>
      </c>
      <c r="C22">
        <v>0.96</v>
      </c>
      <c r="D22">
        <f>AVERAGE('Dose Summary (all tones)'!K23:Y23)</f>
        <v>26.000000000000004</v>
      </c>
      <c r="E22">
        <f t="shared" si="0"/>
        <v>53.023801228724629</v>
      </c>
      <c r="F22">
        <f>AVERAGE('Dose Summary (all tones)'!AA23:AO23)</f>
        <v>13.021333333333333</v>
      </c>
      <c r="G22">
        <f t="shared" si="1"/>
        <v>62.987403003124065</v>
      </c>
      <c r="H22">
        <f>AVERAGE('Dose Summary (all tones)'!AQ23:BE23)</f>
        <v>9.6146666666666665</v>
      </c>
      <c r="I22">
        <f t="shared" si="3"/>
        <v>64.773218506313057</v>
      </c>
      <c r="M22" t="s">
        <v>12</v>
      </c>
      <c r="N22">
        <v>1.05</v>
      </c>
      <c r="O22" t="s">
        <v>26</v>
      </c>
      <c r="P22">
        <v>72.910208606268284</v>
      </c>
      <c r="W22" t="s">
        <v>12</v>
      </c>
      <c r="X22" t="s">
        <v>26</v>
      </c>
      <c r="Y22">
        <v>0.97</v>
      </c>
      <c r="Z22">
        <v>27.347394777765928</v>
      </c>
    </row>
    <row r="23" spans="1:26" x14ac:dyDescent="0.25">
      <c r="A23" t="s">
        <v>12</v>
      </c>
      <c r="B23" t="s">
        <v>26</v>
      </c>
      <c r="C23">
        <v>0.96</v>
      </c>
      <c r="D23">
        <f>AVERAGE('Dose Summary (all tones)'!K24:Y24)</f>
        <v>33.92</v>
      </c>
      <c r="E23">
        <f t="shared" si="0"/>
        <v>69.175666833782273</v>
      </c>
      <c r="F23">
        <f>AVERAGE('Dose Summary (all tones)'!AA24:AO24)</f>
        <v>15.072666666666667</v>
      </c>
      <c r="G23">
        <f t="shared" si="1"/>
        <v>72.910208606268284</v>
      </c>
      <c r="H23">
        <f>AVERAGE('Dose Summary (all tones)'!AQ24:BE24)</f>
        <v>4.059333333333333</v>
      </c>
      <c r="I23">
        <f t="shared" si="3"/>
        <v>27.347394777765928</v>
      </c>
      <c r="M23" s="10" t="s">
        <v>45</v>
      </c>
      <c r="N23">
        <v>1.05</v>
      </c>
      <c r="O23" s="10" t="s">
        <v>26</v>
      </c>
      <c r="P23">
        <v>61.058953945379436</v>
      </c>
      <c r="W23" s="10" t="s">
        <v>45</v>
      </c>
      <c r="X23" s="10" t="s">
        <v>26</v>
      </c>
      <c r="Y23">
        <v>1</v>
      </c>
      <c r="Z23">
        <v>42.213526608018057</v>
      </c>
    </row>
    <row r="24" spans="1:26" x14ac:dyDescent="0.25">
      <c r="A24" s="10" t="s">
        <v>45</v>
      </c>
      <c r="B24" s="10" t="s">
        <v>26</v>
      </c>
      <c r="C24" s="10">
        <v>1.04</v>
      </c>
      <c r="D24">
        <f>AVERAGE('Dose Summary (all tones)'!K25:Y25)</f>
        <v>26.561333333333334</v>
      </c>
      <c r="E24">
        <f t="shared" si="0"/>
        <v>54.168571501406312</v>
      </c>
      <c r="F24">
        <f>AVERAGE('Dose Summary (all tones)'!AA25:AO25)</f>
        <v>12.622666666666667</v>
      </c>
      <c r="G24">
        <f t="shared" si="1"/>
        <v>61.058953945379436</v>
      </c>
      <c r="H24">
        <f>AVERAGE('Dose Summary (all tones)'!AQ25:BE25)</f>
        <v>6.266</v>
      </c>
      <c r="I24">
        <f t="shared" si="3"/>
        <v>42.213526608018057</v>
      </c>
      <c r="M24" s="10" t="s">
        <v>54</v>
      </c>
      <c r="N24">
        <v>1</v>
      </c>
      <c r="O24" s="10" t="s">
        <v>26</v>
      </c>
      <c r="P24">
        <v>52.313211730323495</v>
      </c>
      <c r="W24" s="10" t="s">
        <v>54</v>
      </c>
      <c r="X24" s="10" t="s">
        <v>26</v>
      </c>
      <c r="Y24">
        <v>1</v>
      </c>
      <c r="Z24">
        <v>37.434806285544262</v>
      </c>
    </row>
    <row r="25" spans="1:26" x14ac:dyDescent="0.25">
      <c r="A25" s="10" t="s">
        <v>54</v>
      </c>
      <c r="B25" s="10" t="s">
        <v>26</v>
      </c>
      <c r="C25" s="10">
        <v>1</v>
      </c>
      <c r="D25">
        <f>AVERAGE('Dose Summary (all tones)'!K26:Y26)</f>
        <v>28.931333333333328</v>
      </c>
      <c r="E25">
        <f t="shared" si="0"/>
        <v>59.001894921101581</v>
      </c>
      <c r="F25">
        <f>AVERAGE('Dose Summary (all tones)'!AA26:AO26)</f>
        <v>10.814666666666664</v>
      </c>
      <c r="G25">
        <f t="shared" si="1"/>
        <v>52.313211730323495</v>
      </c>
      <c r="H25">
        <f>AVERAGE('Dose Summary (all tones)'!AQ26:BE26)</f>
        <v>5.5566666666666675</v>
      </c>
      <c r="I25">
        <f t="shared" si="3"/>
        <v>37.434806285544262</v>
      </c>
      <c r="M25" t="s">
        <v>8</v>
      </c>
      <c r="N25">
        <v>2.1</v>
      </c>
      <c r="O25" t="s">
        <v>25</v>
      </c>
      <c r="P25">
        <v>94.697168195102307</v>
      </c>
      <c r="W25" t="s">
        <v>8</v>
      </c>
      <c r="X25" t="s">
        <v>25</v>
      </c>
      <c r="Y25">
        <v>2</v>
      </c>
      <c r="Z25">
        <v>106.5421085429731</v>
      </c>
    </row>
    <row r="26" spans="1:26" x14ac:dyDescent="0.25">
      <c r="A26" t="s">
        <v>8</v>
      </c>
      <c r="B26" t="s">
        <v>25</v>
      </c>
      <c r="C26">
        <v>2</v>
      </c>
      <c r="D26">
        <f>AVERAGE('Dose Summary (all tones)'!K27:Y27)</f>
        <v>46.733333333333348</v>
      </c>
      <c r="E26">
        <f t="shared" si="0"/>
        <v>95.30688374701532</v>
      </c>
      <c r="F26">
        <f>AVERAGE('Dose Summary (all tones)'!AA27:AO27)</f>
        <v>19.576666666666668</v>
      </c>
      <c r="G26">
        <f t="shared" si="1"/>
        <v>94.697168195102307</v>
      </c>
      <c r="H26">
        <f>AVERAGE('Dose Summary (all tones)'!AQ27:BE27)</f>
        <v>15.814666666666664</v>
      </c>
      <c r="I26">
        <f t="shared" si="3"/>
        <v>106.5421085429731</v>
      </c>
      <c r="M26" t="s">
        <v>13</v>
      </c>
      <c r="N26">
        <v>2</v>
      </c>
      <c r="O26" t="s">
        <v>25</v>
      </c>
      <c r="P26">
        <v>130.39604958177972</v>
      </c>
      <c r="W26" t="s">
        <v>13</v>
      </c>
      <c r="X26" t="s">
        <v>25</v>
      </c>
      <c r="Y26">
        <v>1.97</v>
      </c>
      <c r="Z26">
        <v>34.879268819860442</v>
      </c>
    </row>
    <row r="27" spans="1:26" x14ac:dyDescent="0.25">
      <c r="A27" t="s">
        <v>13</v>
      </c>
      <c r="B27" t="s">
        <v>25</v>
      </c>
      <c r="C27">
        <v>1.99</v>
      </c>
      <c r="D27">
        <f>AVERAGE('Dose Summary (all tones)'!K28:Y28)</f>
        <v>39.940666666666665</v>
      </c>
      <c r="E27">
        <f t="shared" si="0"/>
        <v>81.454075779849248</v>
      </c>
      <c r="F27">
        <f>AVERAGE('Dose Summary (all tones)'!AA28:AO28)</f>
        <v>26.956666666666667</v>
      </c>
      <c r="G27">
        <f t="shared" si="1"/>
        <v>130.39604958177972</v>
      </c>
      <c r="H27">
        <f>AVERAGE('Dose Summary (all tones)'!AQ28:BE28)</f>
        <v>5.1773333333333342</v>
      </c>
      <c r="I27">
        <f t="shared" si="3"/>
        <v>34.879268819860442</v>
      </c>
      <c r="M27" s="10" t="s">
        <v>52</v>
      </c>
      <c r="N27">
        <v>1.9</v>
      </c>
      <c r="O27" s="10" t="s">
        <v>25</v>
      </c>
      <c r="P27">
        <v>95.954852363196622</v>
      </c>
      <c r="W27" s="10" t="s">
        <v>52</v>
      </c>
      <c r="X27" s="10" t="s">
        <v>25</v>
      </c>
      <c r="Y27">
        <v>2</v>
      </c>
      <c r="Z27">
        <v>126.24983859467895</v>
      </c>
    </row>
    <row r="28" spans="1:26" x14ac:dyDescent="0.25">
      <c r="A28" s="10" t="s">
        <v>52</v>
      </c>
      <c r="B28" s="10" t="s">
        <v>25</v>
      </c>
      <c r="C28" s="10">
        <v>2.1</v>
      </c>
      <c r="D28">
        <f>AVERAGE('Dose Summary (all tones)'!K29:Y29)</f>
        <v>38.333999999999989</v>
      </c>
      <c r="E28">
        <f t="shared" si="0"/>
        <v>78.177476780843421</v>
      </c>
      <c r="F28">
        <f>AVERAGE('Dose Summary (all tones)'!AA29:AO29)</f>
        <v>19.836666666666662</v>
      </c>
      <c r="G28">
        <f t="shared" si="1"/>
        <v>95.954852363196622</v>
      </c>
      <c r="H28">
        <f>AVERAGE('Dose Summary (all tones)'!AQ29:BE29)</f>
        <v>18.739999999999998</v>
      </c>
      <c r="I28">
        <f t="shared" si="3"/>
        <v>126.24983859467895</v>
      </c>
      <c r="M28" s="10" t="s">
        <v>58</v>
      </c>
      <c r="N28">
        <v>2</v>
      </c>
      <c r="O28" s="10" t="s">
        <v>25</v>
      </c>
      <c r="P28">
        <v>16.946487957270989</v>
      </c>
      <c r="W28" s="10" t="s">
        <v>58</v>
      </c>
      <c r="X28" s="10" t="s">
        <v>25</v>
      </c>
      <c r="Y28">
        <v>2</v>
      </c>
      <c r="Z28">
        <v>46.210764471741442</v>
      </c>
    </row>
    <row r="29" spans="1:26" x14ac:dyDescent="0.25">
      <c r="A29" s="10" t="s">
        <v>58</v>
      </c>
      <c r="B29" s="10" t="s">
        <v>25</v>
      </c>
      <c r="C29" s="10">
        <v>2</v>
      </c>
      <c r="D29">
        <f>AVERAGE('Dose Summary (all tones)'!K30:Y30)</f>
        <v>10.895999999999999</v>
      </c>
      <c r="E29">
        <f t="shared" si="0"/>
        <v>22.221051468776285</v>
      </c>
      <c r="F29">
        <f>AVERAGE('Dose Summary (all tones)'!AA30:AO30)</f>
        <v>3.503333333333333</v>
      </c>
      <c r="G29">
        <f t="shared" si="1"/>
        <v>16.946487957270989</v>
      </c>
      <c r="H29">
        <f>AVERAGE('Dose Summary (all tones)'!AQ30:BE30)</f>
        <v>6.8593333333333337</v>
      </c>
      <c r="I29">
        <f t="shared" si="3"/>
        <v>46.210764471741442</v>
      </c>
      <c r="M29" t="s">
        <v>4</v>
      </c>
      <c r="N29">
        <v>2</v>
      </c>
      <c r="O29" t="s">
        <v>26</v>
      </c>
      <c r="P29">
        <v>56.579663408243484</v>
      </c>
      <c r="W29" t="s">
        <v>4</v>
      </c>
      <c r="X29" t="s">
        <v>26</v>
      </c>
      <c r="Y29">
        <v>2</v>
      </c>
      <c r="Z29">
        <v>71.263115936740334</v>
      </c>
    </row>
    <row r="30" spans="1:26" x14ac:dyDescent="0.25">
      <c r="A30" t="s">
        <v>4</v>
      </c>
      <c r="B30" t="s">
        <v>26</v>
      </c>
      <c r="C30">
        <v>2.0099999999999998</v>
      </c>
      <c r="D30">
        <f>AVERAGE('Dose Summary (all tones)'!K31:Y31)</f>
        <v>21.844666666666669</v>
      </c>
      <c r="E30">
        <f t="shared" si="0"/>
        <v>44.549510124656919</v>
      </c>
      <c r="F30">
        <f>AVERAGE('Dose Summary (all tones)'!AA31:AO31)</f>
        <v>11.696666666666667</v>
      </c>
      <c r="G30">
        <f t="shared" si="1"/>
        <v>56.579663408243484</v>
      </c>
      <c r="H30">
        <f>AVERAGE('Dose Summary (all tones)'!AQ31:BE31)</f>
        <v>10.577999999999999</v>
      </c>
      <c r="I30">
        <f t="shared" si="3"/>
        <v>71.263115936740334</v>
      </c>
      <c r="M30" t="s">
        <v>11</v>
      </c>
      <c r="N30">
        <v>2</v>
      </c>
      <c r="O30" t="s">
        <v>26</v>
      </c>
      <c r="P30">
        <v>24.50871712183816</v>
      </c>
      <c r="W30" t="s">
        <v>11</v>
      </c>
      <c r="X30" t="s">
        <v>26</v>
      </c>
      <c r="Y30">
        <v>2.0299999999999998</v>
      </c>
      <c r="Z30">
        <v>38.87650668358382</v>
      </c>
    </row>
    <row r="31" spans="1:26" x14ac:dyDescent="0.25">
      <c r="A31" t="s">
        <v>11</v>
      </c>
      <c r="B31" t="s">
        <v>26</v>
      </c>
      <c r="C31">
        <v>2</v>
      </c>
      <c r="D31">
        <f>AVERAGE('Dose Summary (all tones)'!K32:Y32)</f>
        <v>29.378000000000004</v>
      </c>
      <c r="E31">
        <f t="shared" si="0"/>
        <v>59.912816634518165</v>
      </c>
      <c r="F31">
        <f>AVERAGE('Dose Summary (all tones)'!AA32:AO32)</f>
        <v>5.0666666666666664</v>
      </c>
      <c r="G31">
        <f t="shared" si="1"/>
        <v>24.50871712183816</v>
      </c>
      <c r="H31">
        <f>AVERAGE('Dose Summary (all tones)'!AQ32:BE32)</f>
        <v>5.7706666666666671</v>
      </c>
      <c r="I31">
        <f t="shared" si="3"/>
        <v>38.87650668358382</v>
      </c>
      <c r="M31" s="10" t="s">
        <v>46</v>
      </c>
      <c r="N31">
        <v>2</v>
      </c>
      <c r="O31" s="10" t="s">
        <v>26</v>
      </c>
      <c r="P31">
        <v>83.671470321475354</v>
      </c>
      <c r="W31" s="10" t="s">
        <v>46</v>
      </c>
      <c r="X31" s="10" t="s">
        <v>26</v>
      </c>
      <c r="Y31">
        <v>2</v>
      </c>
      <c r="Z31">
        <v>89.232721209501292</v>
      </c>
    </row>
    <row r="32" spans="1:26" x14ac:dyDescent="0.25">
      <c r="A32" s="10" t="s">
        <v>46</v>
      </c>
      <c r="B32" s="10" t="s">
        <v>26</v>
      </c>
      <c r="C32" s="10">
        <v>1.9</v>
      </c>
      <c r="D32">
        <f>AVERAGE('Dose Summary (all tones)'!K33:Y33)</f>
        <v>21.70333333333333</v>
      </c>
      <c r="E32">
        <f t="shared" si="0"/>
        <v>44.261278179516147</v>
      </c>
      <c r="F32">
        <f>AVERAGE('Dose Summary (all tones)'!AA33:AO33)</f>
        <v>17.297333333333331</v>
      </c>
      <c r="G32">
        <f t="shared" si="1"/>
        <v>83.671470321475354</v>
      </c>
      <c r="H32">
        <f>AVERAGE('Dose Summary (all tones)'!AQ33:BE33)</f>
        <v>13.245333333333331</v>
      </c>
      <c r="I32">
        <f t="shared" si="3"/>
        <v>89.232721209501292</v>
      </c>
      <c r="M32" s="10" t="s">
        <v>55</v>
      </c>
      <c r="N32">
        <v>2</v>
      </c>
      <c r="O32" s="10" t="s">
        <v>26</v>
      </c>
      <c r="P32">
        <v>121.79542477073468</v>
      </c>
      <c r="W32" s="10" t="s">
        <v>55</v>
      </c>
      <c r="X32" s="10" t="s">
        <v>26</v>
      </c>
      <c r="Y32">
        <v>2</v>
      </c>
      <c r="Z32">
        <v>152.65855616624469</v>
      </c>
    </row>
    <row r="33" spans="1:9" x14ac:dyDescent="0.25">
      <c r="A33" s="10" t="s">
        <v>55</v>
      </c>
      <c r="B33" s="10" t="s">
        <v>26</v>
      </c>
      <c r="C33" s="10">
        <v>2</v>
      </c>
      <c r="D33">
        <f>AVERAGE('Dose Summary (all tones)'!K34:Y34)</f>
        <v>52.051999999999992</v>
      </c>
      <c r="E33">
        <f t="shared" si="0"/>
        <v>106.15365005990667</v>
      </c>
      <c r="F33">
        <f>AVERAGE('Dose Summary (all tones)'!AA34:AO34)</f>
        <v>25.178666666666668</v>
      </c>
      <c r="G33">
        <f t="shared" si="1"/>
        <v>121.79542477073468</v>
      </c>
      <c r="H33">
        <f>AVERAGE('Dose Summary (all tones)'!AQ34:BE34)</f>
        <v>22.66</v>
      </c>
      <c r="I33">
        <f t="shared" si="3"/>
        <v>152.65855616624469</v>
      </c>
    </row>
    <row r="35" spans="1:9" x14ac:dyDescent="0.25">
      <c r="B35" s="36" t="s">
        <v>112</v>
      </c>
      <c r="C35" t="s">
        <v>111</v>
      </c>
      <c r="D35">
        <f>AVERAGE(D2:D9)</f>
        <v>49.034583333333337</v>
      </c>
      <c r="F35">
        <f>AVERAGE(F2:F9)</f>
        <v>20.672916666666662</v>
      </c>
      <c r="H35">
        <f>AVERAGE(H2:H9)</f>
        <v>14.843583333333333</v>
      </c>
    </row>
    <row r="36" spans="1:9" x14ac:dyDescent="0.25">
      <c r="B36" s="36"/>
    </row>
    <row r="37" spans="1:9" x14ac:dyDescent="0.25">
      <c r="B37" s="36"/>
    </row>
    <row r="39" spans="1:9" x14ac:dyDescent="0.25">
      <c r="E39" t="s">
        <v>108</v>
      </c>
      <c r="F39" t="s">
        <v>109</v>
      </c>
      <c r="G39" t="s">
        <v>110</v>
      </c>
    </row>
    <row r="40" spans="1:9" x14ac:dyDescent="0.25">
      <c r="C40" t="s">
        <v>39</v>
      </c>
      <c r="E40">
        <f>AVERAGE(E2:E5,E18:E21)</f>
        <v>69.470186857914911</v>
      </c>
      <c r="F40">
        <f>AVERAGE(G2:G5,G18:G21)</f>
        <v>63.301824045147647</v>
      </c>
      <c r="G40">
        <f>AVERAGE(I2:I5,I18:I21)</f>
        <v>53.845937919302948</v>
      </c>
    </row>
    <row r="41" spans="1:9" x14ac:dyDescent="0.25">
      <c r="E41">
        <f>STDEV(E2:E5,E18:E21)/SQRT(COUNT(E2:E5,E18:E21))</f>
        <v>13.573552036083983</v>
      </c>
      <c r="F41">
        <f>STDEV(G2:G5,G18:G21)/SQRT(COUNT(G2:G5,G18:G21))</f>
        <v>18.73598545320349</v>
      </c>
      <c r="G41">
        <f>STDEV(I2:I5,I18:I21)/SQRT(COUNT(I2:I5,I18:I21))</f>
        <v>12.496978588732075</v>
      </c>
    </row>
    <row r="42" spans="1:9" x14ac:dyDescent="0.25">
      <c r="C42" t="s">
        <v>40</v>
      </c>
      <c r="E42">
        <f>AVERAGE(E6:E9,E22:E25)</f>
        <v>84.848958643134509</v>
      </c>
      <c r="F42">
        <f>AVERAGE(G6:G9,G22:G25)</f>
        <v>89.17303234908799</v>
      </c>
      <c r="G42">
        <f>AVERAGE(I6:I9,I22:I25)</f>
        <v>81.64246054692542</v>
      </c>
    </row>
    <row r="43" spans="1:9" x14ac:dyDescent="0.25">
      <c r="E43">
        <f>STDEV(E6:E9,E22:E25)/SQRT(COUNT(E6:E9,E22:E25))</f>
        <v>11.79752291043277</v>
      </c>
      <c r="F43">
        <f>STDEV(G6:G9,G22:G25)/SQRT(COUNT(G6:G9,G22:G25))</f>
        <v>10.654910242062899</v>
      </c>
      <c r="G43">
        <f>STDEV(I6:I9,I22:I25)/SQRT(COUNT(I6:I9,I22:I25))</f>
        <v>18.96674267264352</v>
      </c>
    </row>
    <row r="44" spans="1:9" x14ac:dyDescent="0.25">
      <c r="C44" t="s">
        <v>41</v>
      </c>
      <c r="E44">
        <f>AVERAGE(E26:E29,E10:E13)</f>
        <v>76.559571051043903</v>
      </c>
      <c r="F44">
        <f>AVERAGE(G26:G29,G10:G13)</f>
        <v>88.892068930766939</v>
      </c>
      <c r="G44">
        <f>AVERAGE(I26:I29,I10:I13)</f>
        <v>111.74357045412438</v>
      </c>
    </row>
    <row r="45" spans="1:9" x14ac:dyDescent="0.25">
      <c r="E45">
        <f>STDEV(E26:E29,E10:E13)/SQRT(COUNT(E26:E29,E10:E13))</f>
        <v>12.697513285602518</v>
      </c>
      <c r="F45">
        <f>STDEV(G26:G29,G10:G13)/SQRT(COUNT(G26:G29,G10:G13))</f>
        <v>11.429309354129796</v>
      </c>
      <c r="G45">
        <f>STDEV(I26:I29,I10:I13)/SQRT(COUNT(I26:I29,I10:I13))</f>
        <v>28.187298199910913</v>
      </c>
    </row>
    <row r="46" spans="1:9" x14ac:dyDescent="0.25">
      <c r="C46" t="s">
        <v>42</v>
      </c>
      <c r="E46">
        <f>AVERAGE(E30:E33,E14:E17)</f>
        <v>55.29192831589949</v>
      </c>
      <c r="F46">
        <f>AVERAGE(G30:G33,G14:G17)</f>
        <v>70.374685075078119</v>
      </c>
      <c r="G46">
        <f>AVERAGE(I30:I33,I14:I17)</f>
        <v>63.766049303009716</v>
      </c>
    </row>
    <row r="47" spans="1:9" x14ac:dyDescent="0.25">
      <c r="E47">
        <f>STDEV(E30:E33,E14:E17)/SQRT(COUNT(E30:E33,E14:E17))</f>
        <v>10.401034103357802</v>
      </c>
      <c r="F47">
        <f>STDEV(G30:G33,G14:G17)/SQRT(COUNT(G30:G33,G14:G17))</f>
        <v>11.823346657264063</v>
      </c>
      <c r="G47">
        <f>STDEV(I30:I33,I14:I17)/SQRT(COUNT(I30:I33,I14:I17))</f>
        <v>15.110679138301913</v>
      </c>
    </row>
  </sheetData>
  <sortState xmlns:xlrd2="http://schemas.microsoft.com/office/spreadsheetml/2017/richdata2" ref="A2:I33">
    <sortCondition ref="C2:C33"/>
    <sortCondition ref="B2:B33"/>
  </sortState>
  <mergeCells count="1">
    <mergeCell ref="B35:B3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1722-27AD-47B4-B2CB-9DF75C0A55C4}">
  <dimension ref="A1:BE64"/>
  <sheetViews>
    <sheetView topLeftCell="A13" zoomScale="40" zoomScaleNormal="40" workbookViewId="0">
      <selection activeCell="AK47" sqref="AK47"/>
    </sheetView>
  </sheetViews>
  <sheetFormatPr defaultRowHeight="15" x14ac:dyDescent="0.25"/>
  <cols>
    <col min="11" max="11" width="9.140625" customWidth="1"/>
  </cols>
  <sheetData>
    <row r="1" spans="1:57" x14ac:dyDescent="0.25">
      <c r="A1" t="s">
        <v>0</v>
      </c>
      <c r="B1" t="s">
        <v>23</v>
      </c>
      <c r="C1" t="s">
        <v>24</v>
      </c>
      <c r="D1" s="2" t="s">
        <v>15</v>
      </c>
      <c r="E1" t="s">
        <v>16</v>
      </c>
      <c r="F1" t="s">
        <v>17</v>
      </c>
      <c r="G1" t="s">
        <v>18</v>
      </c>
      <c r="H1" t="s">
        <v>19</v>
      </c>
      <c r="I1" s="3" t="s">
        <v>20</v>
      </c>
      <c r="J1" s="2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s="3" t="s">
        <v>38</v>
      </c>
      <c r="Z1" s="2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s="3" t="s">
        <v>38</v>
      </c>
      <c r="AP1" s="2" t="s">
        <v>15</v>
      </c>
      <c r="AQ1" t="s">
        <v>16</v>
      </c>
      <c r="AR1" t="s">
        <v>17</v>
      </c>
      <c r="AS1" t="s">
        <v>18</v>
      </c>
      <c r="AT1" t="s">
        <v>19</v>
      </c>
      <c r="AU1" t="s">
        <v>20</v>
      </c>
      <c r="AV1" t="s">
        <v>29</v>
      </c>
      <c r="AW1" t="s">
        <v>30</v>
      </c>
      <c r="AX1" t="s">
        <v>31</v>
      </c>
      <c r="AY1" t="s">
        <v>32</v>
      </c>
      <c r="AZ1" t="s">
        <v>33</v>
      </c>
      <c r="BA1" t="s">
        <v>34</v>
      </c>
      <c r="BB1" t="s">
        <v>35</v>
      </c>
      <c r="BC1" t="s">
        <v>36</v>
      </c>
      <c r="BD1" t="s">
        <v>37</v>
      </c>
      <c r="BE1" s="3" t="s">
        <v>38</v>
      </c>
    </row>
    <row r="2" spans="1:57" x14ac:dyDescent="0.25">
      <c r="A2" t="s">
        <v>1</v>
      </c>
      <c r="B2" t="s">
        <v>26</v>
      </c>
      <c r="C2">
        <v>0</v>
      </c>
      <c r="D2" s="2">
        <v>0</v>
      </c>
      <c r="E2">
        <v>0</v>
      </c>
      <c r="F2">
        <v>0</v>
      </c>
      <c r="G2">
        <v>10.11</v>
      </c>
      <c r="H2">
        <v>36.22</v>
      </c>
      <c r="I2" s="3">
        <v>89.22</v>
      </c>
      <c r="J2" s="2">
        <v>15.74</v>
      </c>
      <c r="K2">
        <v>33.56</v>
      </c>
      <c r="L2">
        <v>83</v>
      </c>
      <c r="M2">
        <v>29.44</v>
      </c>
      <c r="N2">
        <v>38</v>
      </c>
      <c r="O2">
        <v>26.67</v>
      </c>
      <c r="P2">
        <v>51.78</v>
      </c>
      <c r="Q2">
        <v>33.22</v>
      </c>
      <c r="R2">
        <v>38.11</v>
      </c>
      <c r="S2">
        <v>50</v>
      </c>
      <c r="T2">
        <v>86</v>
      </c>
      <c r="U2">
        <v>72.78</v>
      </c>
      <c r="V2">
        <v>16.329999999999998</v>
      </c>
      <c r="W2">
        <v>19.559999999999999</v>
      </c>
      <c r="X2">
        <v>19.329999999999998</v>
      </c>
      <c r="Y2" s="3">
        <v>35.33</v>
      </c>
      <c r="Z2" s="2">
        <v>7.57</v>
      </c>
      <c r="AA2">
        <v>19.89</v>
      </c>
      <c r="AB2">
        <v>23.89</v>
      </c>
      <c r="AC2">
        <v>25.11</v>
      </c>
      <c r="AD2">
        <v>30</v>
      </c>
      <c r="AE2">
        <v>65.11</v>
      </c>
      <c r="AF2">
        <v>31.44</v>
      </c>
      <c r="AG2">
        <v>17.78</v>
      </c>
      <c r="AH2">
        <v>9.33</v>
      </c>
      <c r="AI2">
        <v>13.22</v>
      </c>
      <c r="AJ2">
        <v>30.33</v>
      </c>
      <c r="AK2">
        <v>46.11</v>
      </c>
      <c r="AL2">
        <v>20.56</v>
      </c>
      <c r="AM2">
        <v>0</v>
      </c>
      <c r="AN2">
        <v>21.22</v>
      </c>
      <c r="AO2" s="3">
        <v>28.11</v>
      </c>
      <c r="AP2" s="2">
        <v>1.28</v>
      </c>
      <c r="AQ2">
        <v>58.56</v>
      </c>
      <c r="AR2">
        <v>25.44</v>
      </c>
      <c r="AS2">
        <v>31.78</v>
      </c>
      <c r="AT2">
        <v>4.22</v>
      </c>
      <c r="AU2">
        <v>19.440000000000001</v>
      </c>
      <c r="AV2">
        <v>6.78</v>
      </c>
      <c r="AW2">
        <v>5.44</v>
      </c>
      <c r="AX2">
        <v>12.56</v>
      </c>
      <c r="AY2">
        <v>10.67</v>
      </c>
      <c r="AZ2">
        <v>13.78</v>
      </c>
      <c r="BA2">
        <v>12.22</v>
      </c>
      <c r="BB2">
        <v>4.1100000000000003</v>
      </c>
      <c r="BC2">
        <v>0</v>
      </c>
      <c r="BD2">
        <v>0</v>
      </c>
      <c r="BE2" s="3">
        <v>0</v>
      </c>
    </row>
    <row r="3" spans="1:57" x14ac:dyDescent="0.25">
      <c r="A3" t="s">
        <v>10</v>
      </c>
      <c r="B3" t="s">
        <v>26</v>
      </c>
      <c r="C3">
        <v>0</v>
      </c>
      <c r="D3" s="2">
        <v>0</v>
      </c>
      <c r="E3">
        <v>0</v>
      </c>
      <c r="F3">
        <v>0</v>
      </c>
      <c r="G3">
        <v>22.22</v>
      </c>
      <c r="H3">
        <v>77</v>
      </c>
      <c r="I3" s="3">
        <v>83.89</v>
      </c>
      <c r="J3" s="2">
        <v>60.06</v>
      </c>
      <c r="K3">
        <v>89.44</v>
      </c>
      <c r="L3">
        <v>93.22</v>
      </c>
      <c r="M3">
        <v>15.22</v>
      </c>
      <c r="N3">
        <v>28.89</v>
      </c>
      <c r="O3">
        <v>52.44</v>
      </c>
      <c r="P3">
        <v>89.78</v>
      </c>
      <c r="Q3">
        <v>86.89</v>
      </c>
      <c r="R3">
        <v>91.67</v>
      </c>
      <c r="S3">
        <v>33.11</v>
      </c>
      <c r="T3">
        <v>61.89</v>
      </c>
      <c r="U3">
        <v>84.44</v>
      </c>
      <c r="V3">
        <v>92.22</v>
      </c>
      <c r="W3">
        <v>90</v>
      </c>
      <c r="X3">
        <v>97.89</v>
      </c>
      <c r="Y3" s="3">
        <v>93.67</v>
      </c>
      <c r="Z3" s="2">
        <v>17.329999999999998</v>
      </c>
      <c r="AA3">
        <v>26</v>
      </c>
      <c r="AB3">
        <v>23.22</v>
      </c>
      <c r="AC3">
        <v>30.56</v>
      </c>
      <c r="AD3">
        <v>24.11</v>
      </c>
      <c r="AE3">
        <v>17.78</v>
      </c>
      <c r="AF3">
        <v>3.33</v>
      </c>
      <c r="AG3">
        <v>10.89</v>
      </c>
      <c r="AH3">
        <v>53.11</v>
      </c>
      <c r="AI3">
        <v>76.22</v>
      </c>
      <c r="AJ3">
        <v>43.33</v>
      </c>
      <c r="AK3">
        <v>13.78</v>
      </c>
      <c r="AL3">
        <v>4</v>
      </c>
      <c r="AM3">
        <v>23.22</v>
      </c>
      <c r="AN3">
        <v>4.67</v>
      </c>
      <c r="AO3" s="3">
        <v>0</v>
      </c>
      <c r="AP3" s="2">
        <v>21.59</v>
      </c>
      <c r="AQ3">
        <v>40.67</v>
      </c>
      <c r="AR3">
        <v>44.56</v>
      </c>
      <c r="AS3">
        <v>19.11</v>
      </c>
      <c r="AT3">
        <v>45.56</v>
      </c>
      <c r="AU3">
        <v>25.78</v>
      </c>
      <c r="AV3">
        <v>29.22</v>
      </c>
      <c r="AW3">
        <v>28.56</v>
      </c>
      <c r="AX3">
        <v>35.67</v>
      </c>
      <c r="AY3">
        <v>5.56</v>
      </c>
      <c r="AZ3">
        <v>6.67</v>
      </c>
      <c r="BA3">
        <v>5.33</v>
      </c>
      <c r="BB3">
        <v>14.78</v>
      </c>
      <c r="BC3">
        <v>26.22</v>
      </c>
      <c r="BD3">
        <v>38.89</v>
      </c>
      <c r="BE3" s="3">
        <v>57.22</v>
      </c>
    </row>
    <row r="4" spans="1:57" s="10" customFormat="1" x14ac:dyDescent="0.25">
      <c r="A4" s="10" t="s">
        <v>43</v>
      </c>
      <c r="B4" s="10" t="s">
        <v>26</v>
      </c>
      <c r="C4" s="10">
        <v>0</v>
      </c>
      <c r="D4" s="11">
        <v>0</v>
      </c>
      <c r="E4" s="10">
        <v>0</v>
      </c>
      <c r="F4" s="10">
        <v>0</v>
      </c>
      <c r="G4" s="10">
        <v>17.670000000000002</v>
      </c>
      <c r="H4" s="10">
        <v>62.33</v>
      </c>
      <c r="I4" s="12">
        <v>61.67</v>
      </c>
      <c r="J4" s="10">
        <v>15.44</v>
      </c>
      <c r="K4" s="10">
        <v>50.67</v>
      </c>
      <c r="L4" s="10">
        <v>50.89</v>
      </c>
      <c r="M4" s="10">
        <v>42.67</v>
      </c>
      <c r="N4" s="10">
        <v>80.33</v>
      </c>
      <c r="O4" s="10">
        <v>92.67</v>
      </c>
      <c r="P4" s="10">
        <v>66.78</v>
      </c>
      <c r="Q4" s="10">
        <v>50.56</v>
      </c>
      <c r="R4" s="10">
        <v>59.33</v>
      </c>
      <c r="S4" s="10">
        <v>78.11</v>
      </c>
      <c r="T4" s="10">
        <v>42.11</v>
      </c>
      <c r="U4" s="10">
        <v>15.33</v>
      </c>
      <c r="V4" s="10">
        <v>7</v>
      </c>
      <c r="W4" s="10">
        <v>31</v>
      </c>
      <c r="X4" s="10">
        <v>77</v>
      </c>
      <c r="Y4" s="10">
        <v>28.22</v>
      </c>
      <c r="Z4" s="10">
        <v>15.87</v>
      </c>
      <c r="AA4" s="10">
        <v>67.11</v>
      </c>
      <c r="AB4" s="10">
        <v>31.11</v>
      </c>
      <c r="AC4" s="10">
        <v>35.78</v>
      </c>
      <c r="AD4" s="10">
        <v>25.11</v>
      </c>
      <c r="AE4" s="10">
        <v>37.22</v>
      </c>
      <c r="AF4" s="10">
        <v>25.89</v>
      </c>
      <c r="AG4" s="10">
        <v>34.11</v>
      </c>
      <c r="AH4" s="10">
        <v>37.89</v>
      </c>
      <c r="AI4" s="10">
        <v>29.44</v>
      </c>
      <c r="AJ4" s="10">
        <v>27.89</v>
      </c>
      <c r="AK4" s="10">
        <v>0</v>
      </c>
      <c r="AL4" s="10">
        <v>0</v>
      </c>
      <c r="AM4" s="10">
        <v>7.11</v>
      </c>
      <c r="AN4" s="10">
        <v>18.559999999999999</v>
      </c>
      <c r="AO4" s="10">
        <v>12.44</v>
      </c>
      <c r="AP4" s="17">
        <v>3.72</v>
      </c>
      <c r="AQ4" s="17">
        <v>50.44</v>
      </c>
      <c r="AR4" s="17">
        <v>21.78</v>
      </c>
      <c r="AS4" s="17">
        <v>58</v>
      </c>
      <c r="AT4" s="17">
        <v>13.89</v>
      </c>
      <c r="AU4" s="17">
        <v>18.22</v>
      </c>
      <c r="AV4" s="17">
        <v>11.22</v>
      </c>
      <c r="AW4" s="17">
        <v>0</v>
      </c>
      <c r="AX4" s="17">
        <v>32.89</v>
      </c>
      <c r="AY4" s="17">
        <v>3.78</v>
      </c>
      <c r="AZ4" s="17">
        <v>10.67</v>
      </c>
      <c r="BA4" s="17">
        <v>7.89</v>
      </c>
      <c r="BB4" s="17">
        <v>9.44</v>
      </c>
      <c r="BC4" s="17">
        <v>29</v>
      </c>
      <c r="BD4" s="17">
        <v>0</v>
      </c>
      <c r="BE4" s="17">
        <v>0</v>
      </c>
    </row>
    <row r="5" spans="1:57" s="10" customFormat="1" ht="15.75" thickBot="1" x14ac:dyDescent="0.3">
      <c r="A5" s="10" t="s">
        <v>49</v>
      </c>
      <c r="B5" s="10" t="s">
        <v>26</v>
      </c>
      <c r="C5" s="10">
        <v>0</v>
      </c>
      <c r="D5" s="11">
        <v>0</v>
      </c>
      <c r="E5" s="10">
        <v>0</v>
      </c>
      <c r="F5" s="10">
        <v>0</v>
      </c>
      <c r="G5" s="10">
        <v>41.22</v>
      </c>
      <c r="H5" s="10">
        <v>53.22</v>
      </c>
      <c r="I5" s="12">
        <v>81.22</v>
      </c>
      <c r="J5" s="10">
        <v>21.33</v>
      </c>
      <c r="K5" s="10">
        <v>76.44</v>
      </c>
      <c r="L5" s="10">
        <v>72.67</v>
      </c>
      <c r="M5" s="10">
        <v>79.22</v>
      </c>
      <c r="N5" s="10">
        <v>90.67</v>
      </c>
      <c r="O5" s="10">
        <v>37.67</v>
      </c>
      <c r="P5" s="10">
        <v>61.56</v>
      </c>
      <c r="Q5" s="10">
        <v>32.33</v>
      </c>
      <c r="R5" s="10">
        <v>76</v>
      </c>
      <c r="S5" s="10">
        <v>36.22</v>
      </c>
      <c r="T5" s="10">
        <v>49.33</v>
      </c>
      <c r="U5" s="10">
        <v>16.22</v>
      </c>
      <c r="V5" s="10">
        <v>5.78</v>
      </c>
      <c r="W5" s="10">
        <v>27.56</v>
      </c>
      <c r="X5" s="10">
        <v>53.56</v>
      </c>
      <c r="Y5" s="10">
        <v>39.67</v>
      </c>
      <c r="Z5" s="10">
        <v>11.39</v>
      </c>
      <c r="AA5" s="10">
        <v>72.78</v>
      </c>
      <c r="AB5" s="10">
        <v>19.440000000000001</v>
      </c>
      <c r="AC5" s="10">
        <v>34.67</v>
      </c>
      <c r="AD5" s="10">
        <v>12.56</v>
      </c>
      <c r="AE5" s="10">
        <v>22.33</v>
      </c>
      <c r="AF5" s="10">
        <v>23.44</v>
      </c>
      <c r="AG5" s="10">
        <v>19.670000000000002</v>
      </c>
      <c r="AH5" s="10">
        <v>9.44</v>
      </c>
      <c r="AI5" s="10">
        <v>4.8899999999999997</v>
      </c>
      <c r="AJ5" s="10">
        <v>0</v>
      </c>
      <c r="AK5" s="10">
        <v>6.44</v>
      </c>
      <c r="AL5" s="10">
        <v>17.22</v>
      </c>
      <c r="AM5" s="10">
        <v>40.22</v>
      </c>
      <c r="AN5" s="10">
        <v>20.78</v>
      </c>
      <c r="AO5" s="10">
        <v>9.33</v>
      </c>
      <c r="AP5" s="18">
        <v>0.72</v>
      </c>
      <c r="AQ5" s="18">
        <v>21.56</v>
      </c>
      <c r="AR5" s="18">
        <v>26.33</v>
      </c>
      <c r="AS5" s="18">
        <v>30.89</v>
      </c>
      <c r="AT5" s="18">
        <v>17.329999999999998</v>
      </c>
      <c r="AU5" s="18">
        <v>0</v>
      </c>
      <c r="AV5" s="18">
        <v>8</v>
      </c>
      <c r="AW5" s="18">
        <v>9.2200000000000006</v>
      </c>
      <c r="AX5" s="18">
        <v>13.11</v>
      </c>
      <c r="AY5" s="18">
        <v>0</v>
      </c>
      <c r="AZ5" s="18">
        <v>8.11</v>
      </c>
      <c r="BA5" s="18">
        <v>0</v>
      </c>
      <c r="BB5" s="18">
        <v>0</v>
      </c>
      <c r="BC5" s="18">
        <v>11.44</v>
      </c>
      <c r="BD5" s="18">
        <v>16.89</v>
      </c>
      <c r="BE5" s="18">
        <v>12.89</v>
      </c>
    </row>
    <row r="6" spans="1:57" x14ac:dyDescent="0.25">
      <c r="A6" t="s">
        <v>2</v>
      </c>
      <c r="B6" t="s">
        <v>26</v>
      </c>
      <c r="C6">
        <v>0.5</v>
      </c>
      <c r="D6" s="2">
        <v>0</v>
      </c>
      <c r="E6">
        <v>0</v>
      </c>
      <c r="F6">
        <v>16</v>
      </c>
      <c r="G6">
        <v>35.78</v>
      </c>
      <c r="H6">
        <v>43.44</v>
      </c>
      <c r="I6" s="3">
        <v>77.33</v>
      </c>
      <c r="J6" s="2">
        <v>16.87</v>
      </c>
      <c r="K6">
        <v>13.78</v>
      </c>
      <c r="L6">
        <v>20.89</v>
      </c>
      <c r="M6">
        <v>37</v>
      </c>
      <c r="N6">
        <v>13.67</v>
      </c>
      <c r="O6">
        <v>43.78</v>
      </c>
      <c r="P6">
        <v>29.56</v>
      </c>
      <c r="Q6">
        <v>7.89</v>
      </c>
      <c r="R6">
        <v>11.56</v>
      </c>
      <c r="S6">
        <v>7</v>
      </c>
      <c r="T6">
        <v>0</v>
      </c>
      <c r="U6">
        <v>24</v>
      </c>
      <c r="V6">
        <v>21.44</v>
      </c>
      <c r="W6">
        <v>14.44</v>
      </c>
      <c r="X6">
        <v>3.44</v>
      </c>
      <c r="Y6" s="3">
        <v>6.67</v>
      </c>
      <c r="Z6" s="2">
        <v>4.59</v>
      </c>
      <c r="AA6">
        <v>14.67</v>
      </c>
      <c r="AB6">
        <v>59.22</v>
      </c>
      <c r="AC6">
        <v>26</v>
      </c>
      <c r="AD6">
        <v>7</v>
      </c>
      <c r="AE6">
        <v>15.78</v>
      </c>
      <c r="AF6">
        <v>28.67</v>
      </c>
      <c r="AG6">
        <v>38.89</v>
      </c>
      <c r="AH6">
        <v>8.2200000000000006</v>
      </c>
      <c r="AI6">
        <v>52.11</v>
      </c>
      <c r="AJ6">
        <v>0</v>
      </c>
      <c r="AK6">
        <v>17</v>
      </c>
      <c r="AL6">
        <v>9</v>
      </c>
      <c r="AM6">
        <v>11.89</v>
      </c>
      <c r="AN6">
        <v>32.56</v>
      </c>
      <c r="AO6" s="3">
        <v>13.22</v>
      </c>
      <c r="AP6" s="2">
        <v>2.56</v>
      </c>
      <c r="AQ6">
        <v>14.78</v>
      </c>
      <c r="AR6">
        <v>17.11</v>
      </c>
      <c r="AS6">
        <v>0</v>
      </c>
      <c r="AT6">
        <v>4.8899999999999997</v>
      </c>
      <c r="AU6">
        <v>0</v>
      </c>
      <c r="AV6">
        <v>0</v>
      </c>
      <c r="AW6">
        <v>0</v>
      </c>
      <c r="AX6">
        <v>0</v>
      </c>
      <c r="AY6">
        <v>3.89</v>
      </c>
      <c r="AZ6">
        <v>7.56</v>
      </c>
      <c r="BA6">
        <v>5.56</v>
      </c>
      <c r="BB6">
        <v>10.89</v>
      </c>
      <c r="BC6">
        <v>0</v>
      </c>
      <c r="BD6">
        <v>0</v>
      </c>
      <c r="BE6" s="3">
        <v>5.44</v>
      </c>
    </row>
    <row r="7" spans="1:57" x14ac:dyDescent="0.25">
      <c r="A7" t="s">
        <v>9</v>
      </c>
      <c r="B7" t="s">
        <v>26</v>
      </c>
      <c r="C7">
        <v>0.5</v>
      </c>
      <c r="D7" s="2">
        <v>0</v>
      </c>
      <c r="E7">
        <v>0</v>
      </c>
      <c r="F7">
        <v>0</v>
      </c>
      <c r="G7">
        <v>27.89</v>
      </c>
      <c r="H7">
        <v>82.78</v>
      </c>
      <c r="I7" s="3">
        <v>82.56</v>
      </c>
      <c r="J7" s="2">
        <v>28.07</v>
      </c>
      <c r="K7">
        <v>70.33</v>
      </c>
      <c r="L7">
        <v>50.22</v>
      </c>
      <c r="M7">
        <v>15.22</v>
      </c>
      <c r="N7">
        <v>48.11</v>
      </c>
      <c r="O7">
        <v>15.89</v>
      </c>
      <c r="P7">
        <v>47.67</v>
      </c>
      <c r="Q7">
        <v>46.22</v>
      </c>
      <c r="R7">
        <v>27</v>
      </c>
      <c r="S7">
        <v>12.22</v>
      </c>
      <c r="T7">
        <v>31.11</v>
      </c>
      <c r="U7">
        <v>44.56</v>
      </c>
      <c r="V7">
        <v>22.78</v>
      </c>
      <c r="W7">
        <v>64.56</v>
      </c>
      <c r="X7">
        <v>49.67</v>
      </c>
      <c r="Y7" s="3">
        <v>32.89</v>
      </c>
      <c r="Z7" s="2">
        <v>22.31</v>
      </c>
      <c r="AA7">
        <v>60.33</v>
      </c>
      <c r="AB7">
        <v>45.44</v>
      </c>
      <c r="AC7">
        <v>37.33</v>
      </c>
      <c r="AD7">
        <v>31.78</v>
      </c>
      <c r="AE7">
        <v>3.56</v>
      </c>
      <c r="AF7">
        <v>13.44</v>
      </c>
      <c r="AG7">
        <v>0</v>
      </c>
      <c r="AH7">
        <v>13.33</v>
      </c>
      <c r="AI7">
        <v>6.11</v>
      </c>
      <c r="AJ7">
        <v>3.67</v>
      </c>
      <c r="AK7">
        <v>0</v>
      </c>
      <c r="AL7">
        <v>0</v>
      </c>
      <c r="AM7">
        <v>0</v>
      </c>
      <c r="AN7">
        <v>0</v>
      </c>
      <c r="AO7" s="3">
        <v>0</v>
      </c>
      <c r="AP7" s="2">
        <v>0.61</v>
      </c>
      <c r="AQ7">
        <v>39.78</v>
      </c>
      <c r="AR7">
        <v>17.559999999999999</v>
      </c>
      <c r="AS7">
        <v>0</v>
      </c>
      <c r="AT7">
        <v>10.78</v>
      </c>
      <c r="AU7">
        <v>0</v>
      </c>
      <c r="AV7">
        <v>0</v>
      </c>
      <c r="AW7">
        <v>15.89</v>
      </c>
      <c r="AX7">
        <v>0</v>
      </c>
      <c r="AY7">
        <v>0</v>
      </c>
      <c r="AZ7">
        <v>7.67</v>
      </c>
      <c r="BA7">
        <v>0</v>
      </c>
      <c r="BB7">
        <v>0</v>
      </c>
      <c r="BC7">
        <v>6.56</v>
      </c>
      <c r="BD7">
        <v>0</v>
      </c>
      <c r="BE7" s="3">
        <v>11.44</v>
      </c>
    </row>
    <row r="8" spans="1:57" s="10" customFormat="1" x14ac:dyDescent="0.25">
      <c r="A8" s="10" t="s">
        <v>44</v>
      </c>
      <c r="B8" s="10" t="s">
        <v>26</v>
      </c>
      <c r="C8" s="10">
        <v>0.5</v>
      </c>
      <c r="D8" s="11">
        <v>0</v>
      </c>
      <c r="E8" s="10">
        <v>0</v>
      </c>
      <c r="F8" s="10">
        <v>0</v>
      </c>
      <c r="G8" s="10">
        <v>17.329999999999998</v>
      </c>
      <c r="H8" s="10">
        <v>66.56</v>
      </c>
      <c r="I8" s="12">
        <v>55.44</v>
      </c>
      <c r="J8" s="10">
        <v>2.31</v>
      </c>
      <c r="K8" s="10">
        <v>26.22</v>
      </c>
      <c r="L8" s="10">
        <v>0</v>
      </c>
      <c r="M8" s="10">
        <v>0</v>
      </c>
      <c r="N8" s="10">
        <v>3.44</v>
      </c>
      <c r="O8" s="10">
        <v>11.11</v>
      </c>
      <c r="P8" s="10">
        <v>0</v>
      </c>
      <c r="Q8" s="10">
        <v>10.67</v>
      </c>
      <c r="R8" s="10">
        <v>0</v>
      </c>
      <c r="S8" s="10">
        <v>0</v>
      </c>
      <c r="T8" s="10">
        <v>0</v>
      </c>
      <c r="U8" s="10">
        <v>0</v>
      </c>
      <c r="V8" s="10">
        <v>7.89</v>
      </c>
      <c r="W8" s="10">
        <v>3.33</v>
      </c>
      <c r="X8" s="10">
        <v>0</v>
      </c>
      <c r="Y8" s="10">
        <v>3.33</v>
      </c>
      <c r="Z8" s="10">
        <v>3.63</v>
      </c>
      <c r="AA8" s="10">
        <v>25.22</v>
      </c>
      <c r="AB8" s="10">
        <v>29.11</v>
      </c>
      <c r="AC8" s="10">
        <v>15.56</v>
      </c>
      <c r="AD8" s="10">
        <v>3.67</v>
      </c>
      <c r="AE8" s="10">
        <v>3.78</v>
      </c>
      <c r="AF8" s="10">
        <v>0</v>
      </c>
      <c r="AG8" s="10">
        <v>5.78</v>
      </c>
      <c r="AH8" s="10">
        <v>4.4400000000000004</v>
      </c>
      <c r="AI8" s="10">
        <v>7.67</v>
      </c>
      <c r="AJ8" s="10">
        <v>3.44</v>
      </c>
      <c r="AK8" s="10">
        <v>0</v>
      </c>
      <c r="AL8" s="10">
        <v>0</v>
      </c>
      <c r="AM8" s="10">
        <v>8.56</v>
      </c>
      <c r="AN8" s="10">
        <v>0</v>
      </c>
      <c r="AO8" s="10">
        <v>0</v>
      </c>
      <c r="AP8" s="17">
        <v>0</v>
      </c>
      <c r="AQ8" s="17">
        <v>14.44</v>
      </c>
      <c r="AR8" s="17">
        <v>0</v>
      </c>
      <c r="AS8" s="17">
        <v>0</v>
      </c>
      <c r="AT8" s="17">
        <v>0</v>
      </c>
      <c r="AU8" s="17">
        <v>3.78</v>
      </c>
      <c r="AV8" s="17">
        <v>4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8.33</v>
      </c>
      <c r="BD8" s="17">
        <v>0</v>
      </c>
      <c r="BE8" s="17">
        <v>4.5599999999999996</v>
      </c>
    </row>
    <row r="9" spans="1:57" s="10" customFormat="1" ht="15.75" thickBot="1" x14ac:dyDescent="0.3">
      <c r="A9" s="10" t="s">
        <v>53</v>
      </c>
      <c r="B9" s="10" t="s">
        <v>26</v>
      </c>
      <c r="C9" s="10">
        <v>0.5</v>
      </c>
      <c r="D9" s="11">
        <v>0</v>
      </c>
      <c r="E9" s="10">
        <v>0</v>
      </c>
      <c r="F9" s="10">
        <v>0</v>
      </c>
      <c r="G9" s="10">
        <v>7.33</v>
      </c>
      <c r="H9" s="10">
        <v>79.33</v>
      </c>
      <c r="I9" s="12">
        <v>87.22</v>
      </c>
      <c r="J9" s="10">
        <v>27.89</v>
      </c>
      <c r="K9" s="10">
        <v>53.44</v>
      </c>
      <c r="L9" s="10">
        <v>14.22</v>
      </c>
      <c r="M9" s="10">
        <v>40.67</v>
      </c>
      <c r="N9" s="10">
        <v>26.33</v>
      </c>
      <c r="O9" s="10">
        <v>33.67</v>
      </c>
      <c r="P9" s="10">
        <v>35.33</v>
      </c>
      <c r="Q9" s="10">
        <v>18.559999999999999</v>
      </c>
      <c r="R9" s="10">
        <v>24.33</v>
      </c>
      <c r="S9" s="10">
        <v>50.22</v>
      </c>
      <c r="T9" s="10">
        <v>48.56</v>
      </c>
      <c r="U9" s="10">
        <v>20.67</v>
      </c>
      <c r="V9" s="10">
        <v>20.67</v>
      </c>
      <c r="W9" s="10">
        <v>23.78</v>
      </c>
      <c r="X9" s="10">
        <v>43.56</v>
      </c>
      <c r="Y9" s="10">
        <v>25.22</v>
      </c>
      <c r="Z9" s="10">
        <v>11.11</v>
      </c>
      <c r="AA9" s="10">
        <v>62</v>
      </c>
      <c r="AB9" s="10">
        <v>21.22</v>
      </c>
      <c r="AC9" s="10">
        <v>9.11</v>
      </c>
      <c r="AD9" s="10">
        <v>16.559999999999999</v>
      </c>
      <c r="AE9" s="10">
        <v>9.2200000000000006</v>
      </c>
      <c r="AF9" s="10">
        <v>4.78</v>
      </c>
      <c r="AG9" s="10">
        <v>16.89</v>
      </c>
      <c r="AH9" s="10">
        <v>21.22</v>
      </c>
      <c r="AI9" s="10">
        <v>16.78</v>
      </c>
      <c r="AJ9" s="10">
        <v>14.89</v>
      </c>
      <c r="AK9" s="10">
        <v>8.11</v>
      </c>
      <c r="AL9" s="10">
        <v>0</v>
      </c>
      <c r="AM9" s="10">
        <v>0</v>
      </c>
      <c r="AN9" s="10">
        <v>0</v>
      </c>
      <c r="AO9" s="10">
        <v>0</v>
      </c>
      <c r="AP9" s="18">
        <v>5.85</v>
      </c>
      <c r="AQ9" s="18">
        <v>23.33</v>
      </c>
      <c r="AR9" s="18">
        <v>22.67</v>
      </c>
      <c r="AS9" s="18">
        <v>31.89</v>
      </c>
      <c r="AT9" s="18">
        <v>3.33</v>
      </c>
      <c r="AU9" s="18">
        <v>0</v>
      </c>
      <c r="AV9" s="18">
        <v>8.89</v>
      </c>
      <c r="AW9" s="18">
        <v>3.33</v>
      </c>
      <c r="AX9" s="18">
        <v>7.11</v>
      </c>
      <c r="AY9" s="18">
        <v>10.67</v>
      </c>
      <c r="AZ9" s="18">
        <v>0</v>
      </c>
      <c r="BA9" s="18">
        <v>8</v>
      </c>
      <c r="BB9" s="18">
        <v>0</v>
      </c>
      <c r="BC9" s="18">
        <v>9.33</v>
      </c>
      <c r="BD9" s="18">
        <v>4.22</v>
      </c>
      <c r="BE9" s="18">
        <v>4.33</v>
      </c>
    </row>
    <row r="10" spans="1:57" x14ac:dyDescent="0.25">
      <c r="A10" t="s">
        <v>3</v>
      </c>
      <c r="B10" t="s">
        <v>26</v>
      </c>
      <c r="C10">
        <v>1</v>
      </c>
      <c r="D10" s="2">
        <v>0</v>
      </c>
      <c r="E10">
        <v>0</v>
      </c>
      <c r="F10">
        <v>0</v>
      </c>
      <c r="G10">
        <v>41.89</v>
      </c>
      <c r="H10">
        <v>79.33</v>
      </c>
      <c r="I10" s="3">
        <v>82.56</v>
      </c>
      <c r="J10" s="2">
        <v>9.19</v>
      </c>
      <c r="K10">
        <v>31.89</v>
      </c>
      <c r="L10">
        <v>40.89</v>
      </c>
      <c r="M10">
        <v>31.33</v>
      </c>
      <c r="N10">
        <v>38.11</v>
      </c>
      <c r="O10">
        <v>26.11</v>
      </c>
      <c r="P10">
        <v>46.22</v>
      </c>
      <c r="Q10">
        <v>17.11</v>
      </c>
      <c r="R10">
        <v>8.44</v>
      </c>
      <c r="S10">
        <v>35.56</v>
      </c>
      <c r="T10">
        <v>14.11</v>
      </c>
      <c r="U10">
        <v>31.67</v>
      </c>
      <c r="V10">
        <v>14.67</v>
      </c>
      <c r="W10">
        <v>17.670000000000002</v>
      </c>
      <c r="X10">
        <v>21.11</v>
      </c>
      <c r="Y10" s="3">
        <v>15.11</v>
      </c>
      <c r="Z10" s="2">
        <v>1.8</v>
      </c>
      <c r="AA10">
        <v>43.89</v>
      </c>
      <c r="AB10">
        <v>11.78</v>
      </c>
      <c r="AC10">
        <v>14.78</v>
      </c>
      <c r="AD10">
        <v>25.89</v>
      </c>
      <c r="AE10">
        <v>18.440000000000001</v>
      </c>
      <c r="AF10">
        <v>5</v>
      </c>
      <c r="AG10">
        <v>0</v>
      </c>
      <c r="AH10">
        <v>4.4400000000000004</v>
      </c>
      <c r="AI10">
        <v>4.8899999999999997</v>
      </c>
      <c r="AJ10">
        <v>10.44</v>
      </c>
      <c r="AK10">
        <v>15.44</v>
      </c>
      <c r="AL10">
        <v>7.56</v>
      </c>
      <c r="AM10">
        <v>13.44</v>
      </c>
      <c r="AN10">
        <v>19.329999999999998</v>
      </c>
      <c r="AO10" s="3">
        <v>0</v>
      </c>
      <c r="AP10" s="2">
        <v>0</v>
      </c>
      <c r="AQ10">
        <v>59.56</v>
      </c>
      <c r="AR10">
        <v>18.22</v>
      </c>
      <c r="AS10">
        <v>3.56</v>
      </c>
      <c r="AT10">
        <v>12.22</v>
      </c>
      <c r="AU10">
        <v>7.44</v>
      </c>
      <c r="AV10">
        <v>0</v>
      </c>
      <c r="AW10">
        <v>0</v>
      </c>
      <c r="AX10">
        <v>0</v>
      </c>
      <c r="AY10">
        <v>8.67</v>
      </c>
      <c r="AZ10">
        <v>19.22</v>
      </c>
      <c r="BA10">
        <v>3.67</v>
      </c>
      <c r="BB10">
        <v>8.33</v>
      </c>
      <c r="BC10">
        <v>3.33</v>
      </c>
      <c r="BD10">
        <v>0</v>
      </c>
      <c r="BE10" s="3">
        <v>0</v>
      </c>
    </row>
    <row r="11" spans="1:57" x14ac:dyDescent="0.25">
      <c r="A11" t="s">
        <v>12</v>
      </c>
      <c r="B11" t="s">
        <v>26</v>
      </c>
      <c r="C11">
        <v>1</v>
      </c>
      <c r="D11" s="2">
        <v>0</v>
      </c>
      <c r="E11">
        <v>0</v>
      </c>
      <c r="F11">
        <v>0</v>
      </c>
      <c r="G11">
        <v>34.11</v>
      </c>
      <c r="H11">
        <v>39.78</v>
      </c>
      <c r="I11" s="3">
        <v>82.33</v>
      </c>
      <c r="J11" s="2">
        <v>30.74</v>
      </c>
      <c r="K11">
        <v>57.67</v>
      </c>
      <c r="L11">
        <v>42.33</v>
      </c>
      <c r="M11">
        <v>35</v>
      </c>
      <c r="N11">
        <v>54.67</v>
      </c>
      <c r="O11">
        <v>35.56</v>
      </c>
      <c r="P11">
        <v>31.89</v>
      </c>
      <c r="Q11">
        <v>22.56</v>
      </c>
      <c r="R11">
        <v>18.329999999999998</v>
      </c>
      <c r="S11">
        <v>16.670000000000002</v>
      </c>
      <c r="T11">
        <v>33</v>
      </c>
      <c r="U11">
        <v>31.89</v>
      </c>
      <c r="V11">
        <v>31</v>
      </c>
      <c r="W11">
        <v>39.56</v>
      </c>
      <c r="X11">
        <v>21</v>
      </c>
      <c r="Y11" s="3">
        <v>37.67</v>
      </c>
      <c r="Z11" s="2">
        <v>8.07</v>
      </c>
      <c r="AA11">
        <v>42.33</v>
      </c>
      <c r="AB11">
        <v>35.44</v>
      </c>
      <c r="AC11">
        <v>0</v>
      </c>
      <c r="AD11">
        <v>15.44</v>
      </c>
      <c r="AE11">
        <v>14</v>
      </c>
      <c r="AF11">
        <v>0</v>
      </c>
      <c r="AG11">
        <v>20.11</v>
      </c>
      <c r="AH11">
        <v>0</v>
      </c>
      <c r="AI11">
        <v>19.11</v>
      </c>
      <c r="AJ11">
        <v>15.67</v>
      </c>
      <c r="AK11">
        <v>19.329999999999998</v>
      </c>
      <c r="AL11">
        <v>29.44</v>
      </c>
      <c r="AM11">
        <v>7.78</v>
      </c>
      <c r="AN11">
        <v>7.44</v>
      </c>
      <c r="AO11" s="3">
        <v>0</v>
      </c>
      <c r="AP11" s="2">
        <v>0</v>
      </c>
      <c r="AQ11">
        <v>10.89</v>
      </c>
      <c r="AR11">
        <v>4.33</v>
      </c>
      <c r="AS11">
        <v>8.67</v>
      </c>
      <c r="AT11">
        <v>0</v>
      </c>
      <c r="AU11">
        <v>0</v>
      </c>
      <c r="AV11">
        <v>7.33</v>
      </c>
      <c r="AW11">
        <v>10.33</v>
      </c>
      <c r="AX11">
        <v>0</v>
      </c>
      <c r="AY11">
        <v>4.67</v>
      </c>
      <c r="AZ11">
        <v>3.56</v>
      </c>
      <c r="BA11">
        <v>0</v>
      </c>
      <c r="BB11">
        <v>0</v>
      </c>
      <c r="BC11">
        <v>3.44</v>
      </c>
      <c r="BD11">
        <v>4</v>
      </c>
      <c r="BE11" s="3">
        <v>3.67</v>
      </c>
    </row>
    <row r="12" spans="1:57" s="10" customFormat="1" x14ac:dyDescent="0.25">
      <c r="A12" s="10" t="s">
        <v>45</v>
      </c>
      <c r="B12" s="10" t="s">
        <v>26</v>
      </c>
      <c r="C12" s="10">
        <v>1</v>
      </c>
      <c r="D12" s="11">
        <v>0</v>
      </c>
      <c r="E12" s="10">
        <v>0</v>
      </c>
      <c r="F12" s="10">
        <v>15.33</v>
      </c>
      <c r="G12" s="10">
        <v>47.67</v>
      </c>
      <c r="H12" s="10">
        <v>89.67</v>
      </c>
      <c r="I12" s="12">
        <v>65</v>
      </c>
      <c r="J12" s="10">
        <v>56.94</v>
      </c>
      <c r="K12" s="10">
        <v>71.89</v>
      </c>
      <c r="L12" s="10">
        <v>79.33</v>
      </c>
      <c r="M12" s="10">
        <v>34.44</v>
      </c>
      <c r="N12" s="10">
        <v>17.78</v>
      </c>
      <c r="O12" s="10">
        <v>22</v>
      </c>
      <c r="P12" s="10">
        <v>20.440000000000001</v>
      </c>
      <c r="Q12" s="10">
        <v>25.89</v>
      </c>
      <c r="R12" s="10">
        <v>50</v>
      </c>
      <c r="S12" s="10">
        <v>14.44</v>
      </c>
      <c r="T12" s="10">
        <v>10.44</v>
      </c>
      <c r="U12" s="10">
        <v>3.44</v>
      </c>
      <c r="V12" s="10">
        <v>29.78</v>
      </c>
      <c r="W12" s="10">
        <v>0</v>
      </c>
      <c r="X12" s="10">
        <v>3.44</v>
      </c>
      <c r="Y12" s="10">
        <v>15.11</v>
      </c>
      <c r="Z12" s="10">
        <v>12.78</v>
      </c>
      <c r="AA12" s="10">
        <v>52.44</v>
      </c>
      <c r="AB12" s="10">
        <v>23.78</v>
      </c>
      <c r="AC12" s="10">
        <v>22</v>
      </c>
      <c r="AD12" s="10">
        <v>7.89</v>
      </c>
      <c r="AE12" s="10">
        <v>3.56</v>
      </c>
      <c r="AF12" s="10">
        <v>0</v>
      </c>
      <c r="AG12" s="10">
        <v>19.670000000000002</v>
      </c>
      <c r="AH12" s="10">
        <v>4.22</v>
      </c>
      <c r="AI12" s="10">
        <v>14.22</v>
      </c>
      <c r="AJ12" s="10">
        <v>0</v>
      </c>
      <c r="AK12" s="10">
        <v>0</v>
      </c>
      <c r="AL12" s="10">
        <v>6.78</v>
      </c>
      <c r="AM12" s="10">
        <v>13.11</v>
      </c>
      <c r="AN12" s="10">
        <v>8</v>
      </c>
      <c r="AO12" s="10">
        <v>13.67</v>
      </c>
      <c r="AP12" s="17">
        <v>2.4300000000000002</v>
      </c>
      <c r="AQ12" s="17">
        <v>40</v>
      </c>
      <c r="AR12" s="17">
        <v>12.22</v>
      </c>
      <c r="AS12" s="17">
        <v>12.56</v>
      </c>
      <c r="AT12" s="17">
        <v>0</v>
      </c>
      <c r="AU12" s="17">
        <v>0</v>
      </c>
      <c r="AV12" s="17">
        <v>0</v>
      </c>
      <c r="AW12" s="17">
        <v>0</v>
      </c>
      <c r="AX12" s="17">
        <v>4.22</v>
      </c>
      <c r="AY12" s="17">
        <v>7</v>
      </c>
      <c r="AZ12" s="17">
        <v>0</v>
      </c>
      <c r="BA12" s="17">
        <v>4.33</v>
      </c>
      <c r="BB12" s="17">
        <v>0</v>
      </c>
      <c r="BC12" s="17">
        <v>4.8899999999999997</v>
      </c>
      <c r="BD12" s="17">
        <v>5.33</v>
      </c>
      <c r="BE12" s="17">
        <v>3.44</v>
      </c>
    </row>
    <row r="13" spans="1:57" s="10" customFormat="1" ht="15.75" thickBot="1" x14ac:dyDescent="0.3">
      <c r="A13" s="10" t="s">
        <v>54</v>
      </c>
      <c r="B13" s="10" t="s">
        <v>26</v>
      </c>
      <c r="C13" s="10">
        <v>1</v>
      </c>
      <c r="D13" s="11">
        <v>0</v>
      </c>
      <c r="E13" s="10">
        <v>0</v>
      </c>
      <c r="F13" s="10">
        <v>3.67</v>
      </c>
      <c r="G13" s="10">
        <v>0</v>
      </c>
      <c r="H13" s="10">
        <v>60.33</v>
      </c>
      <c r="I13" s="12">
        <v>87.44</v>
      </c>
      <c r="J13" s="10">
        <v>33.04</v>
      </c>
      <c r="K13" s="10">
        <v>72.44</v>
      </c>
      <c r="L13" s="10">
        <v>37.33</v>
      </c>
      <c r="M13" s="10">
        <v>45.44</v>
      </c>
      <c r="N13" s="10">
        <v>21.89</v>
      </c>
      <c r="O13" s="10">
        <v>24.44</v>
      </c>
      <c r="P13" s="10">
        <v>12.89</v>
      </c>
      <c r="Q13" s="10">
        <v>38.44</v>
      </c>
      <c r="R13" s="10">
        <v>28.44</v>
      </c>
      <c r="S13" s="10">
        <v>17.329999999999998</v>
      </c>
      <c r="T13" s="10">
        <v>39.44</v>
      </c>
      <c r="U13" s="10">
        <v>36.22</v>
      </c>
      <c r="V13" s="10">
        <v>16</v>
      </c>
      <c r="W13" s="10">
        <v>28.89</v>
      </c>
      <c r="X13" s="10">
        <v>10.78</v>
      </c>
      <c r="Y13" s="10">
        <v>4</v>
      </c>
      <c r="Z13" s="10">
        <v>5.5</v>
      </c>
      <c r="AA13" s="10">
        <v>20.329999999999998</v>
      </c>
      <c r="AB13" s="10">
        <v>24.89</v>
      </c>
      <c r="AC13" s="10">
        <v>8.2200000000000006</v>
      </c>
      <c r="AD13" s="10">
        <v>8.33</v>
      </c>
      <c r="AE13" s="10">
        <v>0</v>
      </c>
      <c r="AF13" s="10">
        <v>5.78</v>
      </c>
      <c r="AG13" s="10">
        <v>7.33</v>
      </c>
      <c r="AH13" s="10">
        <v>21.56</v>
      </c>
      <c r="AI13" s="10">
        <v>13.89</v>
      </c>
      <c r="AJ13" s="10">
        <v>12.44</v>
      </c>
      <c r="AK13" s="10">
        <v>12.56</v>
      </c>
      <c r="AL13" s="10">
        <v>8.89</v>
      </c>
      <c r="AM13" s="10">
        <v>7.67</v>
      </c>
      <c r="AN13" s="10">
        <v>10.33</v>
      </c>
      <c r="AO13" s="10">
        <v>0</v>
      </c>
      <c r="AP13" s="18">
        <v>3.5</v>
      </c>
      <c r="AQ13" s="18">
        <v>38.22</v>
      </c>
      <c r="AR13" s="18">
        <v>15.56</v>
      </c>
      <c r="AS13" s="18">
        <v>3.56</v>
      </c>
      <c r="AT13" s="18">
        <v>7.56</v>
      </c>
      <c r="AU13" s="18">
        <v>6.89</v>
      </c>
      <c r="AV13" s="18">
        <v>0</v>
      </c>
      <c r="AW13" s="18">
        <v>0</v>
      </c>
      <c r="AX13" s="18">
        <v>0</v>
      </c>
      <c r="AY13" s="18">
        <v>0</v>
      </c>
      <c r="AZ13" s="18">
        <v>7</v>
      </c>
      <c r="BA13" s="18">
        <v>0</v>
      </c>
      <c r="BB13" s="18">
        <v>0</v>
      </c>
      <c r="BC13" s="18">
        <v>0</v>
      </c>
      <c r="BD13" s="18">
        <v>4.5599999999999996</v>
      </c>
      <c r="BE13" s="18">
        <v>0</v>
      </c>
    </row>
    <row r="14" spans="1:57" x14ac:dyDescent="0.25">
      <c r="A14" t="s">
        <v>4</v>
      </c>
      <c r="B14" t="s">
        <v>26</v>
      </c>
      <c r="C14">
        <v>2</v>
      </c>
      <c r="D14" s="2">
        <v>0.56000000000000005</v>
      </c>
      <c r="E14">
        <v>0</v>
      </c>
      <c r="F14">
        <v>0</v>
      </c>
      <c r="G14">
        <v>46.67</v>
      </c>
      <c r="H14">
        <v>57.33</v>
      </c>
      <c r="I14" s="3">
        <v>82.11</v>
      </c>
      <c r="J14" s="2">
        <v>17.309999999999999</v>
      </c>
      <c r="K14">
        <v>34.22</v>
      </c>
      <c r="L14">
        <v>18.440000000000001</v>
      </c>
      <c r="M14">
        <v>30.11</v>
      </c>
      <c r="N14">
        <v>26.67</v>
      </c>
      <c r="O14">
        <v>10.56</v>
      </c>
      <c r="P14">
        <v>18.22</v>
      </c>
      <c r="Q14">
        <v>21.78</v>
      </c>
      <c r="R14">
        <v>21</v>
      </c>
      <c r="S14">
        <v>10.78</v>
      </c>
      <c r="T14">
        <v>12.78</v>
      </c>
      <c r="U14">
        <v>27.78</v>
      </c>
      <c r="V14">
        <v>19.559999999999999</v>
      </c>
      <c r="W14">
        <v>23.11</v>
      </c>
      <c r="X14">
        <v>26.22</v>
      </c>
      <c r="Y14" s="3">
        <v>26.44</v>
      </c>
      <c r="Z14" s="2">
        <v>7.04</v>
      </c>
      <c r="AA14">
        <v>43.67</v>
      </c>
      <c r="AB14">
        <v>34.78</v>
      </c>
      <c r="AC14">
        <v>36.56</v>
      </c>
      <c r="AD14">
        <v>20.22</v>
      </c>
      <c r="AE14">
        <v>8.56</v>
      </c>
      <c r="AF14">
        <v>3.33</v>
      </c>
      <c r="AG14">
        <v>4.78</v>
      </c>
      <c r="AH14">
        <v>0</v>
      </c>
      <c r="AI14">
        <v>4.22</v>
      </c>
      <c r="AJ14">
        <v>6.44</v>
      </c>
      <c r="AK14">
        <v>0</v>
      </c>
      <c r="AL14">
        <v>0</v>
      </c>
      <c r="AM14">
        <v>0</v>
      </c>
      <c r="AN14">
        <v>6</v>
      </c>
      <c r="AO14" s="3">
        <v>6.89</v>
      </c>
      <c r="AP14" s="2">
        <v>19.39</v>
      </c>
      <c r="AQ14">
        <v>28.22</v>
      </c>
      <c r="AR14">
        <v>32.22</v>
      </c>
      <c r="AS14">
        <v>4</v>
      </c>
      <c r="AT14">
        <v>22.78</v>
      </c>
      <c r="AU14">
        <v>9.67</v>
      </c>
      <c r="AV14">
        <v>3.33</v>
      </c>
      <c r="AW14">
        <v>13.67</v>
      </c>
      <c r="AX14">
        <v>16.670000000000002</v>
      </c>
      <c r="AY14">
        <v>3.89</v>
      </c>
      <c r="AZ14">
        <v>10.56</v>
      </c>
      <c r="BA14">
        <v>0</v>
      </c>
      <c r="BB14">
        <v>0</v>
      </c>
      <c r="BC14">
        <v>9.2200000000000006</v>
      </c>
      <c r="BD14">
        <v>0</v>
      </c>
      <c r="BE14" s="3">
        <v>4.4400000000000004</v>
      </c>
    </row>
    <row r="15" spans="1:57" x14ac:dyDescent="0.25">
      <c r="A15" t="s">
        <v>11</v>
      </c>
      <c r="B15" t="s">
        <v>26</v>
      </c>
      <c r="C15">
        <v>2</v>
      </c>
      <c r="D15" s="2">
        <v>0</v>
      </c>
      <c r="E15">
        <v>0</v>
      </c>
      <c r="F15">
        <v>0</v>
      </c>
      <c r="G15">
        <v>35.78</v>
      </c>
      <c r="H15">
        <v>76.89</v>
      </c>
      <c r="I15" s="3">
        <v>73.22</v>
      </c>
      <c r="J15" s="2">
        <v>22.93</v>
      </c>
      <c r="K15">
        <v>49</v>
      </c>
      <c r="L15">
        <v>52.56</v>
      </c>
      <c r="M15">
        <v>53.67</v>
      </c>
      <c r="N15">
        <v>21.44</v>
      </c>
      <c r="O15">
        <v>19.78</v>
      </c>
      <c r="P15">
        <v>48.89</v>
      </c>
      <c r="Q15">
        <v>51.22</v>
      </c>
      <c r="R15">
        <v>40.67</v>
      </c>
      <c r="S15">
        <v>19</v>
      </c>
      <c r="T15">
        <v>15.11</v>
      </c>
      <c r="U15">
        <v>37.33</v>
      </c>
      <c r="V15">
        <v>22.33</v>
      </c>
      <c r="W15">
        <v>0</v>
      </c>
      <c r="X15">
        <v>5.1100000000000003</v>
      </c>
      <c r="Y15" s="3">
        <v>4.5599999999999996</v>
      </c>
      <c r="Z15" s="2">
        <v>5.07</v>
      </c>
      <c r="AA15">
        <v>3.89</v>
      </c>
      <c r="AB15">
        <v>16.89</v>
      </c>
      <c r="AC15">
        <v>4.5599999999999996</v>
      </c>
      <c r="AD15">
        <v>12</v>
      </c>
      <c r="AE15">
        <v>0</v>
      </c>
      <c r="AF15">
        <v>7.44</v>
      </c>
      <c r="AG15">
        <v>0</v>
      </c>
      <c r="AH15">
        <v>5.56</v>
      </c>
      <c r="AI15">
        <v>7.44</v>
      </c>
      <c r="AJ15">
        <v>10.44</v>
      </c>
      <c r="AK15">
        <v>0</v>
      </c>
      <c r="AL15">
        <v>7.78</v>
      </c>
      <c r="AM15">
        <v>0</v>
      </c>
      <c r="AN15">
        <v>0</v>
      </c>
      <c r="AO15" s="3">
        <v>0</v>
      </c>
      <c r="AP15" s="2">
        <v>0</v>
      </c>
      <c r="AQ15">
        <v>19.329999999999998</v>
      </c>
      <c r="AR15">
        <v>7.11</v>
      </c>
      <c r="AS15">
        <v>19.559999999999999</v>
      </c>
      <c r="AT15">
        <v>9.89</v>
      </c>
      <c r="AU15">
        <v>0</v>
      </c>
      <c r="AV15">
        <v>0</v>
      </c>
      <c r="AW15">
        <v>0</v>
      </c>
      <c r="AX15">
        <v>0</v>
      </c>
      <c r="AY15">
        <v>10.67</v>
      </c>
      <c r="AZ15">
        <v>5.56</v>
      </c>
      <c r="BA15">
        <v>8.2200000000000006</v>
      </c>
      <c r="BB15">
        <v>0</v>
      </c>
      <c r="BC15">
        <v>0</v>
      </c>
      <c r="BD15">
        <v>6.22</v>
      </c>
      <c r="BE15" s="3">
        <v>0</v>
      </c>
    </row>
    <row r="16" spans="1:57" s="10" customFormat="1" x14ac:dyDescent="0.25">
      <c r="A16" s="10" t="s">
        <v>46</v>
      </c>
      <c r="B16" s="10" t="s">
        <v>26</v>
      </c>
      <c r="C16" s="10">
        <v>2</v>
      </c>
      <c r="D16" s="11">
        <v>0</v>
      </c>
      <c r="E16" s="10">
        <v>0</v>
      </c>
      <c r="F16" s="10">
        <v>0</v>
      </c>
      <c r="G16" s="10">
        <v>55</v>
      </c>
      <c r="H16" s="10">
        <v>60.78</v>
      </c>
      <c r="I16" s="12">
        <v>89.33</v>
      </c>
      <c r="J16" s="10">
        <v>36.39</v>
      </c>
      <c r="K16" s="10">
        <v>54.56</v>
      </c>
      <c r="L16" s="10">
        <v>48.22</v>
      </c>
      <c r="M16" s="10">
        <v>15.78</v>
      </c>
      <c r="N16" s="10">
        <v>12.67</v>
      </c>
      <c r="O16" s="10">
        <v>36.22</v>
      </c>
      <c r="P16" s="10">
        <v>21.33</v>
      </c>
      <c r="Q16" s="10">
        <v>24.44</v>
      </c>
      <c r="R16" s="10">
        <v>28.44</v>
      </c>
      <c r="S16" s="10">
        <v>19.78</v>
      </c>
      <c r="T16" s="10">
        <v>15.78</v>
      </c>
      <c r="U16" s="10">
        <v>11.44</v>
      </c>
      <c r="V16" s="10">
        <v>18.670000000000002</v>
      </c>
      <c r="W16" s="10">
        <v>5.33</v>
      </c>
      <c r="X16" s="10">
        <v>3.67</v>
      </c>
      <c r="Y16" s="10">
        <v>9.2200000000000006</v>
      </c>
      <c r="Z16" s="10">
        <v>9.6300000000000008</v>
      </c>
      <c r="AA16" s="10">
        <v>33.33</v>
      </c>
      <c r="AB16" s="10">
        <v>46.67</v>
      </c>
      <c r="AC16" s="10">
        <v>29.56</v>
      </c>
      <c r="AD16" s="10">
        <v>23.56</v>
      </c>
      <c r="AE16" s="10">
        <v>16.329999999999998</v>
      </c>
      <c r="AF16" s="10">
        <v>0</v>
      </c>
      <c r="AG16" s="10">
        <v>13.89</v>
      </c>
      <c r="AH16" s="10">
        <v>4.67</v>
      </c>
      <c r="AI16" s="10">
        <v>8.67</v>
      </c>
      <c r="AJ16" s="10">
        <v>11.22</v>
      </c>
      <c r="AK16" s="10">
        <v>13.22</v>
      </c>
      <c r="AL16" s="10">
        <v>9.67</v>
      </c>
      <c r="AM16" s="10">
        <v>30.89</v>
      </c>
      <c r="AN16" s="10">
        <v>4.5599999999999996</v>
      </c>
      <c r="AO16" s="10">
        <v>13.22</v>
      </c>
      <c r="AP16" s="17">
        <v>7.56</v>
      </c>
      <c r="AQ16" s="17">
        <v>22.78</v>
      </c>
      <c r="AR16" s="17">
        <v>5.89</v>
      </c>
      <c r="AS16" s="17">
        <v>15.78</v>
      </c>
      <c r="AT16" s="17">
        <v>34.56</v>
      </c>
      <c r="AU16" s="17">
        <v>29.22</v>
      </c>
      <c r="AV16" s="17">
        <v>19.78</v>
      </c>
      <c r="AW16" s="17">
        <v>3.33</v>
      </c>
      <c r="AX16" s="17">
        <v>10</v>
      </c>
      <c r="AY16" s="17">
        <v>13.11</v>
      </c>
      <c r="AZ16" s="17">
        <v>4.78</v>
      </c>
      <c r="BA16" s="17">
        <v>5</v>
      </c>
      <c r="BB16" s="17">
        <v>3.67</v>
      </c>
      <c r="BC16" s="17">
        <v>20.22</v>
      </c>
      <c r="BD16" s="17">
        <v>10.56</v>
      </c>
      <c r="BE16" s="17">
        <v>0</v>
      </c>
    </row>
    <row r="17" spans="1:57" s="10" customFormat="1" ht="15.75" thickBot="1" x14ac:dyDescent="0.3">
      <c r="A17" s="10" t="s">
        <v>55</v>
      </c>
      <c r="B17" s="10" t="s">
        <v>26</v>
      </c>
      <c r="C17" s="10">
        <v>2</v>
      </c>
      <c r="D17" s="13">
        <v>0</v>
      </c>
      <c r="E17" s="14">
        <v>0</v>
      </c>
      <c r="F17" s="14">
        <v>0</v>
      </c>
      <c r="G17" s="14">
        <v>63.22</v>
      </c>
      <c r="H17" s="14">
        <v>38</v>
      </c>
      <c r="I17" s="15">
        <v>76.89</v>
      </c>
      <c r="J17" s="10">
        <v>18.22</v>
      </c>
      <c r="K17" s="10">
        <v>56.67</v>
      </c>
      <c r="L17" s="10">
        <v>58.44</v>
      </c>
      <c r="M17" s="10">
        <v>48.11</v>
      </c>
      <c r="N17" s="10">
        <v>54.22</v>
      </c>
      <c r="O17" s="10">
        <v>51</v>
      </c>
      <c r="P17" s="10">
        <v>61.56</v>
      </c>
      <c r="Q17" s="10">
        <v>34.67</v>
      </c>
      <c r="R17" s="10">
        <v>46</v>
      </c>
      <c r="S17" s="10">
        <v>60.89</v>
      </c>
      <c r="T17" s="10">
        <v>76.22</v>
      </c>
      <c r="U17" s="10">
        <v>79.67</v>
      </c>
      <c r="V17" s="10">
        <v>70.44</v>
      </c>
      <c r="W17" s="10">
        <v>10.56</v>
      </c>
      <c r="X17" s="10">
        <v>10.11</v>
      </c>
      <c r="Y17" s="10">
        <v>62.22</v>
      </c>
      <c r="Z17" s="10">
        <v>4.96</v>
      </c>
      <c r="AA17" s="10">
        <v>59</v>
      </c>
      <c r="AB17" s="10">
        <v>44.89</v>
      </c>
      <c r="AC17" s="10">
        <v>59.78</v>
      </c>
      <c r="AD17" s="10">
        <v>50.22</v>
      </c>
      <c r="AE17" s="10">
        <v>27.22</v>
      </c>
      <c r="AF17" s="10">
        <v>0</v>
      </c>
      <c r="AG17" s="10">
        <v>4.22</v>
      </c>
      <c r="AH17" s="10">
        <v>8.67</v>
      </c>
      <c r="AI17" s="10">
        <v>22.56</v>
      </c>
      <c r="AJ17" s="10">
        <v>30.67</v>
      </c>
      <c r="AK17" s="10">
        <v>12</v>
      </c>
      <c r="AL17" s="10">
        <v>14.78</v>
      </c>
      <c r="AM17" s="10">
        <v>21.56</v>
      </c>
      <c r="AN17" s="10">
        <v>14.22</v>
      </c>
      <c r="AO17" s="10">
        <v>7.89</v>
      </c>
      <c r="AP17" s="18">
        <v>0</v>
      </c>
      <c r="AQ17" s="18">
        <v>73</v>
      </c>
      <c r="AR17" s="18">
        <v>44</v>
      </c>
      <c r="AS17" s="18">
        <v>15</v>
      </c>
      <c r="AT17" s="18">
        <v>14</v>
      </c>
      <c r="AU17" s="18">
        <v>4</v>
      </c>
      <c r="AV17" s="18">
        <v>8.89</v>
      </c>
      <c r="AW17" s="18">
        <v>10.67</v>
      </c>
      <c r="AX17" s="18">
        <v>0</v>
      </c>
      <c r="AY17" s="18">
        <v>7.67</v>
      </c>
      <c r="AZ17" s="18">
        <v>13.56</v>
      </c>
      <c r="BA17" s="18">
        <v>6</v>
      </c>
      <c r="BB17" s="18">
        <v>15.78</v>
      </c>
      <c r="BC17" s="18">
        <v>58.22</v>
      </c>
      <c r="BD17" s="18">
        <v>13.44</v>
      </c>
      <c r="BE17" s="18">
        <v>55.67</v>
      </c>
    </row>
    <row r="19" spans="1:57" x14ac:dyDescent="0.25">
      <c r="D19" s="2">
        <v>0</v>
      </c>
      <c r="E19">
        <v>1</v>
      </c>
      <c r="F19">
        <v>2</v>
      </c>
      <c r="G19">
        <v>3</v>
      </c>
      <c r="H19">
        <v>4</v>
      </c>
      <c r="I19">
        <v>5</v>
      </c>
      <c r="J19" s="2">
        <v>0</v>
      </c>
      <c r="K19">
        <v>1</v>
      </c>
      <c r="L19">
        <v>2</v>
      </c>
      <c r="M19">
        <v>3</v>
      </c>
      <c r="N19">
        <v>4</v>
      </c>
      <c r="O19">
        <v>5</v>
      </c>
      <c r="P19">
        <v>6</v>
      </c>
      <c r="Q19">
        <v>7</v>
      </c>
      <c r="R19">
        <v>8</v>
      </c>
      <c r="S19">
        <v>9</v>
      </c>
      <c r="T19">
        <v>10</v>
      </c>
      <c r="U19">
        <v>11</v>
      </c>
      <c r="V19">
        <v>12</v>
      </c>
      <c r="W19">
        <v>13</v>
      </c>
      <c r="X19">
        <v>14</v>
      </c>
      <c r="Y19">
        <v>15</v>
      </c>
      <c r="Z19" s="2">
        <v>0</v>
      </c>
      <c r="AA19">
        <v>1</v>
      </c>
      <c r="AB19">
        <v>2</v>
      </c>
      <c r="AC19">
        <v>3</v>
      </c>
      <c r="AD19">
        <v>4</v>
      </c>
      <c r="AE19">
        <v>5</v>
      </c>
      <c r="AF19">
        <v>6</v>
      </c>
      <c r="AG19">
        <v>7</v>
      </c>
      <c r="AH19">
        <v>8</v>
      </c>
      <c r="AI19">
        <v>9</v>
      </c>
      <c r="AJ19">
        <v>10</v>
      </c>
      <c r="AK19">
        <v>11</v>
      </c>
      <c r="AL19">
        <v>12</v>
      </c>
      <c r="AM19">
        <v>13</v>
      </c>
      <c r="AN19">
        <v>14</v>
      </c>
      <c r="AO19">
        <v>15</v>
      </c>
      <c r="AP19" s="2">
        <v>0</v>
      </c>
      <c r="AQ19">
        <v>1</v>
      </c>
      <c r="AR19">
        <v>2</v>
      </c>
      <c r="AS19">
        <v>3</v>
      </c>
      <c r="AT19">
        <v>4</v>
      </c>
      <c r="AU19">
        <v>5</v>
      </c>
      <c r="AV19">
        <v>6</v>
      </c>
      <c r="AW19">
        <v>7</v>
      </c>
      <c r="AX19">
        <v>8</v>
      </c>
      <c r="AY19">
        <v>9</v>
      </c>
      <c r="AZ19">
        <v>10</v>
      </c>
      <c r="BA19">
        <v>11</v>
      </c>
      <c r="BB19">
        <v>12</v>
      </c>
      <c r="BC19">
        <v>13</v>
      </c>
      <c r="BD19">
        <v>14</v>
      </c>
      <c r="BE19">
        <v>15</v>
      </c>
    </row>
    <row r="20" spans="1:57" s="10" customFormat="1" x14ac:dyDescent="0.25">
      <c r="C20" s="10" t="s">
        <v>39</v>
      </c>
      <c r="D20" s="10">
        <f>AVERAGE(D2:D5)</f>
        <v>0</v>
      </c>
      <c r="E20" s="10">
        <f t="shared" ref="E20:BE20" si="0">AVERAGE(E2:E5)</f>
        <v>0</v>
      </c>
      <c r="F20" s="10">
        <f t="shared" si="0"/>
        <v>0</v>
      </c>
      <c r="G20" s="10">
        <f t="shared" si="0"/>
        <v>22.805</v>
      </c>
      <c r="H20" s="10">
        <f t="shared" si="0"/>
        <v>57.192500000000003</v>
      </c>
      <c r="I20" s="10">
        <f t="shared" si="0"/>
        <v>79</v>
      </c>
      <c r="J20" s="10">
        <f t="shared" si="0"/>
        <v>28.142499999999998</v>
      </c>
      <c r="K20" s="10">
        <f t="shared" si="0"/>
        <v>62.527500000000003</v>
      </c>
      <c r="L20" s="10">
        <f t="shared" si="0"/>
        <v>74.945000000000007</v>
      </c>
      <c r="M20" s="10">
        <f t="shared" si="0"/>
        <v>41.637500000000003</v>
      </c>
      <c r="N20" s="10">
        <f t="shared" si="0"/>
        <v>59.472499999999997</v>
      </c>
      <c r="O20" s="10">
        <f t="shared" si="0"/>
        <v>52.362499999999997</v>
      </c>
      <c r="P20" s="10">
        <f t="shared" si="0"/>
        <v>67.474999999999994</v>
      </c>
      <c r="Q20" s="10">
        <f t="shared" si="0"/>
        <v>50.75</v>
      </c>
      <c r="R20" s="10">
        <f t="shared" si="0"/>
        <v>66.277500000000003</v>
      </c>
      <c r="S20" s="10">
        <f t="shared" si="0"/>
        <v>49.36</v>
      </c>
      <c r="T20" s="10">
        <f t="shared" si="0"/>
        <v>59.832499999999996</v>
      </c>
      <c r="U20" s="10">
        <f t="shared" si="0"/>
        <v>47.192500000000003</v>
      </c>
      <c r="V20" s="10">
        <f t="shared" si="0"/>
        <v>30.3325</v>
      </c>
      <c r="W20" s="10">
        <f t="shared" si="0"/>
        <v>42.03</v>
      </c>
      <c r="X20" s="10">
        <f t="shared" si="0"/>
        <v>61.945</v>
      </c>
      <c r="Y20" s="10">
        <f t="shared" si="0"/>
        <v>49.222499999999997</v>
      </c>
      <c r="Z20" s="10">
        <f t="shared" si="0"/>
        <v>13.04</v>
      </c>
      <c r="AA20" s="10">
        <f t="shared" si="0"/>
        <v>46.445</v>
      </c>
      <c r="AB20" s="10">
        <f t="shared" si="0"/>
        <v>24.414999999999999</v>
      </c>
      <c r="AC20" s="10">
        <f t="shared" si="0"/>
        <v>31.53</v>
      </c>
      <c r="AD20" s="10">
        <f t="shared" si="0"/>
        <v>22.945</v>
      </c>
      <c r="AE20" s="10">
        <f t="shared" si="0"/>
        <v>35.61</v>
      </c>
      <c r="AF20" s="10">
        <f t="shared" si="0"/>
        <v>21.025000000000002</v>
      </c>
      <c r="AG20" s="10">
        <f t="shared" si="0"/>
        <v>20.612500000000001</v>
      </c>
      <c r="AH20" s="10">
        <f t="shared" si="0"/>
        <v>27.442499999999999</v>
      </c>
      <c r="AI20" s="10">
        <f t="shared" si="0"/>
        <v>30.942499999999999</v>
      </c>
      <c r="AJ20" s="10">
        <f t="shared" si="0"/>
        <v>25.387499999999999</v>
      </c>
      <c r="AK20" s="10">
        <f t="shared" si="0"/>
        <v>16.5825</v>
      </c>
      <c r="AL20" s="10">
        <f t="shared" si="0"/>
        <v>10.445</v>
      </c>
      <c r="AM20" s="10">
        <f t="shared" si="0"/>
        <v>17.637499999999999</v>
      </c>
      <c r="AN20" s="10">
        <f t="shared" si="0"/>
        <v>16.307500000000001</v>
      </c>
      <c r="AO20" s="10">
        <f t="shared" si="0"/>
        <v>12.469999999999999</v>
      </c>
      <c r="AP20" s="10">
        <f t="shared" si="0"/>
        <v>6.8274999999999997</v>
      </c>
      <c r="AQ20" s="10">
        <f t="shared" si="0"/>
        <v>42.807500000000005</v>
      </c>
      <c r="AR20" s="10">
        <f t="shared" si="0"/>
        <v>29.5275</v>
      </c>
      <c r="AS20" s="10">
        <f t="shared" si="0"/>
        <v>34.945</v>
      </c>
      <c r="AT20" s="10">
        <f t="shared" si="0"/>
        <v>20.25</v>
      </c>
      <c r="AU20" s="10">
        <f t="shared" si="0"/>
        <v>15.86</v>
      </c>
      <c r="AV20" s="10">
        <f t="shared" si="0"/>
        <v>13.805</v>
      </c>
      <c r="AW20" s="10">
        <f t="shared" si="0"/>
        <v>10.805</v>
      </c>
      <c r="AX20" s="10">
        <f t="shared" si="0"/>
        <v>23.557500000000001</v>
      </c>
      <c r="AY20" s="10">
        <f t="shared" si="0"/>
        <v>5.0025000000000004</v>
      </c>
      <c r="AZ20" s="10">
        <f t="shared" si="0"/>
        <v>9.8074999999999992</v>
      </c>
      <c r="BA20" s="10">
        <f t="shared" si="0"/>
        <v>6.36</v>
      </c>
      <c r="BB20" s="10">
        <f t="shared" si="0"/>
        <v>7.0824999999999996</v>
      </c>
      <c r="BC20" s="10">
        <f t="shared" si="0"/>
        <v>16.664999999999999</v>
      </c>
      <c r="BD20" s="10">
        <f t="shared" si="0"/>
        <v>13.945</v>
      </c>
      <c r="BE20" s="10">
        <f t="shared" si="0"/>
        <v>17.5275</v>
      </c>
    </row>
    <row r="21" spans="1:57" x14ac:dyDescent="0.25">
      <c r="D21">
        <f>STDEV(D2:D5)/SQRT(COUNT(D2:D5))</f>
        <v>0</v>
      </c>
      <c r="E21">
        <f t="shared" ref="E21:BE21" si="1">STDEV(E2:E5)/SQRT(COUNT(E2:E5))</f>
        <v>0</v>
      </c>
      <c r="F21">
        <f t="shared" si="1"/>
        <v>0</v>
      </c>
      <c r="G21">
        <f t="shared" si="1"/>
        <v>6.6268752063095304</v>
      </c>
      <c r="H21">
        <f t="shared" si="1"/>
        <v>8.5359898615606635</v>
      </c>
      <c r="I21">
        <f t="shared" si="1"/>
        <v>6.0112242236225617</v>
      </c>
      <c r="J21">
        <f t="shared" si="1"/>
        <v>10.725019327876916</v>
      </c>
      <c r="K21">
        <f t="shared" si="1"/>
        <v>12.574964131824247</v>
      </c>
      <c r="L21">
        <f t="shared" si="1"/>
        <v>9.0492969340164571</v>
      </c>
      <c r="M21">
        <f t="shared" si="1"/>
        <v>13.723986529066545</v>
      </c>
      <c r="N21">
        <f t="shared" si="1"/>
        <v>15.288004216269263</v>
      </c>
      <c r="O21">
        <f t="shared" si="1"/>
        <v>14.435704217321717</v>
      </c>
      <c r="P21">
        <f t="shared" si="1"/>
        <v>8.0587235341585082</v>
      </c>
      <c r="Q21">
        <f t="shared" si="1"/>
        <v>12.756478746111725</v>
      </c>
      <c r="R21">
        <f t="shared" si="1"/>
        <v>11.478174488277007</v>
      </c>
      <c r="S21">
        <f t="shared" si="1"/>
        <v>10.261961313511174</v>
      </c>
      <c r="T21">
        <f t="shared" si="1"/>
        <v>9.6322413236311117</v>
      </c>
      <c r="U21">
        <f t="shared" si="1"/>
        <v>18.295288726427174</v>
      </c>
      <c r="V21">
        <f t="shared" si="1"/>
        <v>20.763275823353759</v>
      </c>
      <c r="W21">
        <f t="shared" si="1"/>
        <v>16.168548687704366</v>
      </c>
      <c r="X21">
        <f t="shared" si="1"/>
        <v>16.844985653501364</v>
      </c>
      <c r="Y21">
        <f t="shared" si="1"/>
        <v>15.002602760299071</v>
      </c>
      <c r="Z21">
        <f t="shared" si="1"/>
        <v>2.2184153503495847</v>
      </c>
      <c r="AA21">
        <f t="shared" si="1"/>
        <v>13.674003620008296</v>
      </c>
      <c r="AB21">
        <f t="shared" si="1"/>
        <v>2.4371653616445434</v>
      </c>
      <c r="AC21">
        <f t="shared" si="1"/>
        <v>2.4165988496231576</v>
      </c>
      <c r="AD21">
        <f t="shared" si="1"/>
        <v>3.6930757280799611</v>
      </c>
      <c r="AE21">
        <f t="shared" si="1"/>
        <v>10.673602172337764</v>
      </c>
      <c r="AF21">
        <f t="shared" si="1"/>
        <v>6.1311071593962509</v>
      </c>
      <c r="AG21">
        <f t="shared" si="1"/>
        <v>4.8787026537116747</v>
      </c>
      <c r="AH21">
        <f t="shared" si="1"/>
        <v>10.87858552003277</v>
      </c>
      <c r="AI21">
        <f t="shared" si="1"/>
        <v>15.929870461390031</v>
      </c>
      <c r="AJ21">
        <f t="shared" si="1"/>
        <v>9.1156882854048185</v>
      </c>
      <c r="AK21">
        <f t="shared" si="1"/>
        <v>10.237092991502355</v>
      </c>
      <c r="AL21">
        <f t="shared" si="1"/>
        <v>4.9904066300586498</v>
      </c>
      <c r="AM21">
        <f t="shared" si="1"/>
        <v>8.9584377125701984</v>
      </c>
      <c r="AN21">
        <f t="shared" si="1"/>
        <v>3.9225956011294358</v>
      </c>
      <c r="AO21">
        <f t="shared" si="1"/>
        <v>5.8450192471881568</v>
      </c>
      <c r="AP21">
        <f t="shared" si="1"/>
        <v>4.9637374611610285</v>
      </c>
      <c r="AQ21">
        <f t="shared" si="1"/>
        <v>7.970892228393665</v>
      </c>
      <c r="AR21">
        <f t="shared" si="1"/>
        <v>5.1066253941978843</v>
      </c>
      <c r="AS21">
        <f t="shared" si="1"/>
        <v>8.2094483168277907</v>
      </c>
      <c r="AT21">
        <f t="shared" si="1"/>
        <v>8.8813146549370714</v>
      </c>
      <c r="AU21">
        <f t="shared" si="1"/>
        <v>5.5402466852418542</v>
      </c>
      <c r="AV21">
        <f t="shared" si="1"/>
        <v>5.2229708978702911</v>
      </c>
      <c r="AW21">
        <f t="shared" si="1"/>
        <v>6.2134497932576345</v>
      </c>
      <c r="AX21">
        <f t="shared" si="1"/>
        <v>6.2176058830281828</v>
      </c>
      <c r="AY21">
        <f t="shared" si="1"/>
        <v>2.2164324750974624</v>
      </c>
      <c r="AZ21">
        <f t="shared" si="1"/>
        <v>1.5612515012002401</v>
      </c>
      <c r="BA21">
        <f t="shared" si="1"/>
        <v>2.5526293633558836</v>
      </c>
      <c r="BB21">
        <f t="shared" si="1"/>
        <v>3.212046012019961</v>
      </c>
      <c r="BC21">
        <f t="shared" si="1"/>
        <v>6.7606280526787348</v>
      </c>
      <c r="BD21">
        <f t="shared" si="1"/>
        <v>9.2188760160878616</v>
      </c>
      <c r="BE21">
        <f t="shared" si="1"/>
        <v>13.575184084080284</v>
      </c>
    </row>
    <row r="22" spans="1:57" s="10" customFormat="1" x14ac:dyDescent="0.25">
      <c r="C22" s="10" t="s">
        <v>40</v>
      </c>
      <c r="D22" s="10">
        <f>AVERAGE(D6:D9)</f>
        <v>0</v>
      </c>
      <c r="E22" s="10">
        <f t="shared" ref="E22:BE22" si="2">AVERAGE(E6:E9)</f>
        <v>0</v>
      </c>
      <c r="F22" s="10">
        <f t="shared" si="2"/>
        <v>4</v>
      </c>
      <c r="G22" s="10">
        <f t="shared" si="2"/>
        <v>22.0825</v>
      </c>
      <c r="H22" s="10">
        <f t="shared" si="2"/>
        <v>68.027500000000003</v>
      </c>
      <c r="I22" s="10">
        <f t="shared" si="2"/>
        <v>75.637499999999989</v>
      </c>
      <c r="J22" s="10">
        <f t="shared" si="2"/>
        <v>18.785</v>
      </c>
      <c r="K22" s="10">
        <f t="shared" si="2"/>
        <v>40.942499999999995</v>
      </c>
      <c r="L22" s="10">
        <f t="shared" si="2"/>
        <v>21.3325</v>
      </c>
      <c r="M22" s="10">
        <f t="shared" si="2"/>
        <v>23.2225</v>
      </c>
      <c r="N22" s="10">
        <f t="shared" si="2"/>
        <v>22.887499999999999</v>
      </c>
      <c r="O22" s="10">
        <f t="shared" si="2"/>
        <v>26.112500000000001</v>
      </c>
      <c r="P22" s="10">
        <f t="shared" si="2"/>
        <v>28.14</v>
      </c>
      <c r="Q22" s="10">
        <f t="shared" si="2"/>
        <v>20.835000000000001</v>
      </c>
      <c r="R22" s="10">
        <f t="shared" si="2"/>
        <v>15.7225</v>
      </c>
      <c r="S22" s="10">
        <f t="shared" si="2"/>
        <v>17.36</v>
      </c>
      <c r="T22" s="10">
        <f t="shared" si="2"/>
        <v>19.9175</v>
      </c>
      <c r="U22" s="10">
        <f t="shared" si="2"/>
        <v>22.307500000000001</v>
      </c>
      <c r="V22" s="10">
        <f t="shared" si="2"/>
        <v>18.195</v>
      </c>
      <c r="W22" s="10">
        <f t="shared" si="2"/>
        <v>26.5275</v>
      </c>
      <c r="X22" s="10">
        <f t="shared" si="2"/>
        <v>24.1675</v>
      </c>
      <c r="Y22" s="10">
        <f t="shared" si="2"/>
        <v>17.0275</v>
      </c>
      <c r="Z22" s="10">
        <f t="shared" si="2"/>
        <v>10.41</v>
      </c>
      <c r="AA22" s="10">
        <f t="shared" si="2"/>
        <v>40.555</v>
      </c>
      <c r="AB22" s="10">
        <f t="shared" si="2"/>
        <v>38.747499999999995</v>
      </c>
      <c r="AC22" s="10">
        <f t="shared" si="2"/>
        <v>22</v>
      </c>
      <c r="AD22" s="10">
        <f t="shared" si="2"/>
        <v>14.752500000000001</v>
      </c>
      <c r="AE22" s="10">
        <f t="shared" si="2"/>
        <v>8.0850000000000009</v>
      </c>
      <c r="AF22" s="10">
        <f t="shared" si="2"/>
        <v>11.7225</v>
      </c>
      <c r="AG22" s="10">
        <f t="shared" si="2"/>
        <v>15.39</v>
      </c>
      <c r="AH22" s="10">
        <f t="shared" si="2"/>
        <v>11.8025</v>
      </c>
      <c r="AI22" s="10">
        <f t="shared" si="2"/>
        <v>20.6675</v>
      </c>
      <c r="AJ22" s="10">
        <f t="shared" si="2"/>
        <v>5.5</v>
      </c>
      <c r="AK22" s="10">
        <f t="shared" si="2"/>
        <v>6.2774999999999999</v>
      </c>
      <c r="AL22" s="10">
        <f t="shared" si="2"/>
        <v>2.25</v>
      </c>
      <c r="AM22" s="10">
        <f t="shared" si="2"/>
        <v>5.1125000000000007</v>
      </c>
      <c r="AN22" s="10">
        <f t="shared" si="2"/>
        <v>8.14</v>
      </c>
      <c r="AO22" s="10">
        <f t="shared" si="2"/>
        <v>3.3050000000000002</v>
      </c>
      <c r="AP22" s="10">
        <f t="shared" si="2"/>
        <v>2.2549999999999999</v>
      </c>
      <c r="AQ22" s="10">
        <f t="shared" si="2"/>
        <v>23.0825</v>
      </c>
      <c r="AR22" s="10">
        <f t="shared" si="2"/>
        <v>14.335000000000001</v>
      </c>
      <c r="AS22" s="10">
        <f t="shared" si="2"/>
        <v>7.9725000000000001</v>
      </c>
      <c r="AT22" s="10">
        <f t="shared" si="2"/>
        <v>4.75</v>
      </c>
      <c r="AU22" s="10">
        <f t="shared" si="2"/>
        <v>0.94499999999999995</v>
      </c>
      <c r="AV22" s="10">
        <f t="shared" si="2"/>
        <v>3.2225000000000001</v>
      </c>
      <c r="AW22" s="10">
        <f t="shared" si="2"/>
        <v>4.8049999999999997</v>
      </c>
      <c r="AX22" s="10">
        <f t="shared" si="2"/>
        <v>1.7775000000000001</v>
      </c>
      <c r="AY22" s="10">
        <f t="shared" si="2"/>
        <v>3.64</v>
      </c>
      <c r="AZ22" s="10">
        <f t="shared" si="2"/>
        <v>3.8075000000000001</v>
      </c>
      <c r="BA22" s="10">
        <f t="shared" si="2"/>
        <v>3.3899999999999997</v>
      </c>
      <c r="BB22" s="10">
        <f t="shared" si="2"/>
        <v>2.7225000000000001</v>
      </c>
      <c r="BC22" s="10">
        <f t="shared" si="2"/>
        <v>6.0549999999999997</v>
      </c>
      <c r="BD22" s="10">
        <f t="shared" si="2"/>
        <v>1.0549999999999999</v>
      </c>
      <c r="BE22" s="10">
        <f t="shared" si="2"/>
        <v>6.442499999999999</v>
      </c>
    </row>
    <row r="23" spans="1:57" x14ac:dyDescent="0.25">
      <c r="D23">
        <f>STDEV(D6:D9)/SQRT(COUNT(D6:D9))</f>
        <v>0</v>
      </c>
      <c r="E23">
        <f t="shared" ref="E23:BE23" si="3">STDEV(E6:E9)/SQRT(COUNT(E6:E9))</f>
        <v>0</v>
      </c>
      <c r="F23">
        <f t="shared" si="3"/>
        <v>4</v>
      </c>
      <c r="G23">
        <f t="shared" si="3"/>
        <v>6.2019558407005775</v>
      </c>
      <c r="H23">
        <f t="shared" si="3"/>
        <v>8.9073072764257208</v>
      </c>
      <c r="I23">
        <f t="shared" si="3"/>
        <v>7.0289809301681245</v>
      </c>
      <c r="J23">
        <f t="shared" si="3"/>
        <v>6.0841672944345193</v>
      </c>
      <c r="K23">
        <f t="shared" si="3"/>
        <v>12.826944540692461</v>
      </c>
      <c r="L23">
        <f t="shared" si="3"/>
        <v>10.56861184120223</v>
      </c>
      <c r="M23">
        <f t="shared" si="3"/>
        <v>9.5636432867744841</v>
      </c>
      <c r="N23">
        <f t="shared" si="3"/>
        <v>9.6228585280050734</v>
      </c>
      <c r="O23">
        <f t="shared" si="3"/>
        <v>7.631245393119003</v>
      </c>
      <c r="P23">
        <f t="shared" si="3"/>
        <v>10.111845364060247</v>
      </c>
      <c r="Q23">
        <f t="shared" si="3"/>
        <v>8.7582061519468688</v>
      </c>
      <c r="R23">
        <f t="shared" si="3"/>
        <v>6.2302653434665203</v>
      </c>
      <c r="S23">
        <f t="shared" si="3"/>
        <v>11.235725759083536</v>
      </c>
      <c r="T23">
        <f t="shared" si="3"/>
        <v>12.038405469579434</v>
      </c>
      <c r="U23">
        <f t="shared" si="3"/>
        <v>9.121148844855016</v>
      </c>
      <c r="V23">
        <f t="shared" si="3"/>
        <v>3.4625484352809677</v>
      </c>
      <c r="W23">
        <f t="shared" si="3"/>
        <v>13.348693678284283</v>
      </c>
      <c r="X23">
        <f t="shared" si="3"/>
        <v>13.038864581831248</v>
      </c>
      <c r="Y23">
        <f t="shared" si="3"/>
        <v>7.1509630761644027</v>
      </c>
      <c r="Z23">
        <f t="shared" si="3"/>
        <v>4.3005891069325211</v>
      </c>
      <c r="AA23">
        <f t="shared" si="3"/>
        <v>12.097293430074897</v>
      </c>
      <c r="AB23">
        <f t="shared" si="3"/>
        <v>8.4853180798757784</v>
      </c>
      <c r="AC23">
        <f t="shared" si="3"/>
        <v>6.1821962117034097</v>
      </c>
      <c r="AD23">
        <f t="shared" si="3"/>
        <v>6.2989805722831065</v>
      </c>
      <c r="AE23">
        <f t="shared" si="3"/>
        <v>2.8796686730710284</v>
      </c>
      <c r="AF23">
        <f t="shared" si="3"/>
        <v>6.2967112778550254</v>
      </c>
      <c r="AG23">
        <f t="shared" si="3"/>
        <v>8.5814926829000253</v>
      </c>
      <c r="AH23">
        <f t="shared" si="3"/>
        <v>3.6293166827012122</v>
      </c>
      <c r="AI23">
        <f t="shared" si="3"/>
        <v>10.741660621927444</v>
      </c>
      <c r="AJ23">
        <f t="shared" si="3"/>
        <v>3.2405580795083226</v>
      </c>
      <c r="AK23">
        <f t="shared" si="3"/>
        <v>4.053229936318278</v>
      </c>
      <c r="AL23">
        <f t="shared" si="3"/>
        <v>2.25</v>
      </c>
      <c r="AM23">
        <f t="shared" si="3"/>
        <v>3.0289584981199948</v>
      </c>
      <c r="AN23">
        <f t="shared" si="3"/>
        <v>8.14</v>
      </c>
      <c r="AO23">
        <f t="shared" si="3"/>
        <v>3.3050000000000002</v>
      </c>
      <c r="AP23">
        <f t="shared" si="3"/>
        <v>1.3168175019088002</v>
      </c>
      <c r="AQ23">
        <f t="shared" si="3"/>
        <v>5.9336053893620733</v>
      </c>
      <c r="AR23">
        <f t="shared" si="3"/>
        <v>4.9418763305718869</v>
      </c>
      <c r="AS23">
        <f t="shared" si="3"/>
        <v>7.9725000000000001</v>
      </c>
      <c r="AT23">
        <f t="shared" si="3"/>
        <v>2.2538744419332679</v>
      </c>
      <c r="AU23">
        <f t="shared" si="3"/>
        <v>0.94500000000000006</v>
      </c>
      <c r="AV23">
        <f t="shared" si="3"/>
        <v>2.1113596527672245</v>
      </c>
      <c r="AW23">
        <f t="shared" si="3"/>
        <v>3.7774429181656739</v>
      </c>
      <c r="AX23">
        <f t="shared" si="3"/>
        <v>1.7775000000000001</v>
      </c>
      <c r="AY23">
        <f t="shared" si="3"/>
        <v>2.5163233761449129</v>
      </c>
      <c r="AZ23">
        <f t="shared" si="3"/>
        <v>2.1983758209187072</v>
      </c>
      <c r="BA23">
        <f t="shared" si="3"/>
        <v>2.019595669104751</v>
      </c>
      <c r="BB23">
        <f t="shared" si="3"/>
        <v>2.7225000000000001</v>
      </c>
      <c r="BC23">
        <f t="shared" si="3"/>
        <v>2.0980010327293299</v>
      </c>
      <c r="BD23">
        <f t="shared" si="3"/>
        <v>1.0549999999999999</v>
      </c>
      <c r="BE23">
        <f t="shared" si="3"/>
        <v>1.6829159961210196</v>
      </c>
    </row>
    <row r="24" spans="1:57" s="10" customFormat="1" x14ac:dyDescent="0.25">
      <c r="C24" s="10" t="s">
        <v>41</v>
      </c>
      <c r="D24" s="10">
        <f>AVERAGE(D10:D13)</f>
        <v>0</v>
      </c>
      <c r="E24" s="10">
        <f t="shared" ref="E24:BE24" si="4">AVERAGE(E10:E13)</f>
        <v>0</v>
      </c>
      <c r="F24" s="10">
        <f t="shared" si="4"/>
        <v>4.75</v>
      </c>
      <c r="G24" s="10">
        <f t="shared" si="4"/>
        <v>30.9175</v>
      </c>
      <c r="H24" s="10">
        <f t="shared" si="4"/>
        <v>67.277500000000003</v>
      </c>
      <c r="I24" s="10">
        <f t="shared" si="4"/>
        <v>79.332499999999996</v>
      </c>
      <c r="J24" s="10">
        <f t="shared" si="4"/>
        <v>32.477499999999999</v>
      </c>
      <c r="K24" s="10">
        <f t="shared" si="4"/>
        <v>58.472499999999997</v>
      </c>
      <c r="L24" s="10">
        <f t="shared" si="4"/>
        <v>49.97</v>
      </c>
      <c r="M24" s="10">
        <f t="shared" si="4"/>
        <v>36.552499999999995</v>
      </c>
      <c r="N24" s="10">
        <f t="shared" si="4"/>
        <v>33.112499999999997</v>
      </c>
      <c r="O24" s="10">
        <f t="shared" si="4"/>
        <v>27.0275</v>
      </c>
      <c r="P24" s="10">
        <f t="shared" si="4"/>
        <v>27.86</v>
      </c>
      <c r="Q24" s="10">
        <f t="shared" si="4"/>
        <v>26</v>
      </c>
      <c r="R24" s="10">
        <f t="shared" si="4"/>
        <v>26.302499999999998</v>
      </c>
      <c r="S24" s="10">
        <f t="shared" si="4"/>
        <v>21</v>
      </c>
      <c r="T24" s="10">
        <f t="shared" si="4"/>
        <v>24.247499999999999</v>
      </c>
      <c r="U24" s="10">
        <f t="shared" si="4"/>
        <v>25.805</v>
      </c>
      <c r="V24" s="10">
        <f t="shared" si="4"/>
        <v>22.862500000000001</v>
      </c>
      <c r="W24" s="10">
        <f t="shared" si="4"/>
        <v>21.53</v>
      </c>
      <c r="X24" s="10">
        <f t="shared" si="4"/>
        <v>14.0825</v>
      </c>
      <c r="Y24" s="10">
        <f t="shared" si="4"/>
        <v>17.9725</v>
      </c>
      <c r="Z24" s="10">
        <f t="shared" si="4"/>
        <v>7.0374999999999996</v>
      </c>
      <c r="AA24" s="10">
        <f t="shared" si="4"/>
        <v>39.747500000000002</v>
      </c>
      <c r="AB24" s="10">
        <f t="shared" si="4"/>
        <v>23.9725</v>
      </c>
      <c r="AC24" s="10">
        <f t="shared" si="4"/>
        <v>11.25</v>
      </c>
      <c r="AD24" s="10">
        <f t="shared" si="4"/>
        <v>14.387499999999999</v>
      </c>
      <c r="AE24" s="10">
        <f t="shared" si="4"/>
        <v>9</v>
      </c>
      <c r="AF24" s="10">
        <f t="shared" si="4"/>
        <v>2.6950000000000003</v>
      </c>
      <c r="AG24" s="10">
        <f t="shared" si="4"/>
        <v>11.7775</v>
      </c>
      <c r="AH24" s="10">
        <f t="shared" si="4"/>
        <v>7.5549999999999997</v>
      </c>
      <c r="AI24" s="10">
        <f t="shared" si="4"/>
        <v>13.0275</v>
      </c>
      <c r="AJ24" s="10">
        <f t="shared" si="4"/>
        <v>9.6374999999999993</v>
      </c>
      <c r="AK24" s="10">
        <f t="shared" si="4"/>
        <v>11.8325</v>
      </c>
      <c r="AL24" s="10">
        <f t="shared" si="4"/>
        <v>13.1675</v>
      </c>
      <c r="AM24" s="10">
        <f t="shared" si="4"/>
        <v>10.5</v>
      </c>
      <c r="AN24" s="10">
        <f t="shared" si="4"/>
        <v>11.274999999999999</v>
      </c>
      <c r="AO24" s="10">
        <f t="shared" si="4"/>
        <v>3.4175</v>
      </c>
      <c r="AP24" s="10">
        <f t="shared" si="4"/>
        <v>1.4824999999999999</v>
      </c>
      <c r="AQ24" s="10">
        <f t="shared" si="4"/>
        <v>37.167500000000004</v>
      </c>
      <c r="AR24" s="10">
        <f t="shared" si="4"/>
        <v>12.5825</v>
      </c>
      <c r="AS24" s="10">
        <f t="shared" si="4"/>
        <v>7.0874999999999995</v>
      </c>
      <c r="AT24" s="10">
        <f t="shared" si="4"/>
        <v>4.9450000000000003</v>
      </c>
      <c r="AU24" s="10">
        <f t="shared" si="4"/>
        <v>3.5825</v>
      </c>
      <c r="AV24" s="10">
        <f t="shared" si="4"/>
        <v>1.8325</v>
      </c>
      <c r="AW24" s="10">
        <f t="shared" si="4"/>
        <v>2.5825</v>
      </c>
      <c r="AX24" s="10">
        <f t="shared" si="4"/>
        <v>1.0549999999999999</v>
      </c>
      <c r="AY24" s="10">
        <f t="shared" si="4"/>
        <v>5.085</v>
      </c>
      <c r="AZ24" s="10">
        <f t="shared" si="4"/>
        <v>7.4449999999999994</v>
      </c>
      <c r="BA24" s="10">
        <f t="shared" si="4"/>
        <v>2</v>
      </c>
      <c r="BB24" s="10">
        <f t="shared" si="4"/>
        <v>2.0825</v>
      </c>
      <c r="BC24" s="10">
        <f t="shared" si="4"/>
        <v>2.915</v>
      </c>
      <c r="BD24" s="10">
        <f t="shared" si="4"/>
        <v>3.4725000000000001</v>
      </c>
      <c r="BE24" s="10">
        <f t="shared" si="4"/>
        <v>1.7774999999999999</v>
      </c>
    </row>
    <row r="25" spans="1:57" x14ac:dyDescent="0.25">
      <c r="D25">
        <f>STDEV(D10:D13)/SQRT(COUNT(D10:D13))</f>
        <v>0</v>
      </c>
      <c r="E25">
        <f t="shared" ref="E25:BE25" si="5">STDEV(E10:E13)/SQRT(COUNT(E10:E13))</f>
        <v>0</v>
      </c>
      <c r="F25">
        <f t="shared" si="5"/>
        <v>3.6312050341450015</v>
      </c>
      <c r="G25">
        <f t="shared" si="5"/>
        <v>10.673666485795779</v>
      </c>
      <c r="H25">
        <f t="shared" si="5"/>
        <v>10.996465625372554</v>
      </c>
      <c r="I25">
        <f t="shared" si="5"/>
        <v>4.9206526921402194</v>
      </c>
      <c r="J25">
        <f t="shared" si="5"/>
        <v>9.7641217176286101</v>
      </c>
      <c r="K25">
        <f t="shared" si="5"/>
        <v>9.4973403075106564</v>
      </c>
      <c r="L25">
        <f t="shared" si="5"/>
        <v>9.8429128480004913</v>
      </c>
      <c r="M25">
        <f t="shared" si="5"/>
        <v>3.0704922922337312</v>
      </c>
      <c r="N25">
        <f t="shared" si="5"/>
        <v>8.4198717082467081</v>
      </c>
      <c r="O25">
        <f t="shared" si="5"/>
        <v>2.9667079819220539</v>
      </c>
      <c r="P25">
        <f t="shared" si="5"/>
        <v>7.259980486658808</v>
      </c>
      <c r="Q25">
        <f t="shared" si="5"/>
        <v>4.5242992090856848</v>
      </c>
      <c r="R25">
        <f t="shared" si="5"/>
        <v>8.8918036931022417</v>
      </c>
      <c r="S25">
        <f t="shared" si="5"/>
        <v>4.8925538661657395</v>
      </c>
      <c r="T25">
        <f t="shared" si="5"/>
        <v>7.0759821167571273</v>
      </c>
      <c r="U25">
        <f t="shared" si="5"/>
        <v>7.5282296502342891</v>
      </c>
      <c r="V25">
        <f t="shared" si="5"/>
        <v>4.3615906406569929</v>
      </c>
      <c r="W25">
        <f t="shared" si="5"/>
        <v>8.4542444961096344</v>
      </c>
      <c r="X25">
        <f t="shared" si="5"/>
        <v>4.2954130088580165</v>
      </c>
      <c r="Y25">
        <f t="shared" si="5"/>
        <v>7.0687697833498584</v>
      </c>
      <c r="Z25">
        <f t="shared" si="5"/>
        <v>2.3064705179125968</v>
      </c>
      <c r="AA25">
        <f t="shared" si="5"/>
        <v>6.843296446158087</v>
      </c>
      <c r="AB25">
        <f t="shared" si="5"/>
        <v>4.8394169328546148</v>
      </c>
      <c r="AC25">
        <f t="shared" si="5"/>
        <v>4.6883437018489449</v>
      </c>
      <c r="AD25">
        <f t="shared" si="5"/>
        <v>4.2064045910175292</v>
      </c>
      <c r="AE25">
        <f t="shared" si="5"/>
        <v>4.327308632394967</v>
      </c>
      <c r="AF25">
        <f t="shared" si="5"/>
        <v>1.5640838639067065</v>
      </c>
      <c r="AG25">
        <f t="shared" si="5"/>
        <v>4.9177558821749852</v>
      </c>
      <c r="AH25">
        <f t="shared" si="5"/>
        <v>4.7788030230731762</v>
      </c>
      <c r="AI25">
        <f t="shared" si="5"/>
        <v>2.9634112522564258</v>
      </c>
      <c r="AJ25">
        <f t="shared" si="5"/>
        <v>3.3883436833749134</v>
      </c>
      <c r="AK25">
        <f t="shared" si="5"/>
        <v>4.1809476098926028</v>
      </c>
      <c r="AL25">
        <f t="shared" si="5"/>
        <v>5.4416256379259806</v>
      </c>
      <c r="AM25">
        <f t="shared" si="5"/>
        <v>1.603719634682653</v>
      </c>
      <c r="AN25">
        <f t="shared" si="5"/>
        <v>2.7569442625244838</v>
      </c>
      <c r="AO25">
        <f t="shared" si="5"/>
        <v>3.4175000000000004</v>
      </c>
      <c r="AP25">
        <f t="shared" si="5"/>
        <v>0.88334944953851657</v>
      </c>
      <c r="AQ25">
        <f t="shared" si="5"/>
        <v>10.004423500798694</v>
      </c>
      <c r="AR25">
        <f t="shared" si="5"/>
        <v>3.0122261286297896</v>
      </c>
      <c r="AS25">
        <f t="shared" si="5"/>
        <v>2.1859222881886726</v>
      </c>
      <c r="AT25">
        <f t="shared" si="5"/>
        <v>3.0092897833209751</v>
      </c>
      <c r="AU25">
        <f t="shared" si="5"/>
        <v>2.0714020010611169</v>
      </c>
      <c r="AV25">
        <f t="shared" si="5"/>
        <v>1.8325</v>
      </c>
      <c r="AW25">
        <f t="shared" si="5"/>
        <v>2.5825</v>
      </c>
      <c r="AX25">
        <f t="shared" si="5"/>
        <v>1.0549999999999999</v>
      </c>
      <c r="AY25">
        <f t="shared" si="5"/>
        <v>1.8830139847241354</v>
      </c>
      <c r="AZ25">
        <f t="shared" si="5"/>
        <v>4.1770194716647744</v>
      </c>
      <c r="BA25">
        <f t="shared" si="5"/>
        <v>1.1625331536491048</v>
      </c>
      <c r="BB25">
        <f t="shared" si="5"/>
        <v>2.0825</v>
      </c>
      <c r="BC25">
        <f t="shared" si="5"/>
        <v>1.0346376177193632</v>
      </c>
      <c r="BD25">
        <f t="shared" si="5"/>
        <v>1.1891690025671986</v>
      </c>
      <c r="BE25">
        <f t="shared" si="5"/>
        <v>1.0273134461626923</v>
      </c>
    </row>
    <row r="26" spans="1:57" s="10" customFormat="1" x14ac:dyDescent="0.25">
      <c r="C26" s="10" t="s">
        <v>42</v>
      </c>
      <c r="D26" s="10">
        <f>AVERAGE(D14:D17)</f>
        <v>0.14000000000000001</v>
      </c>
      <c r="E26" s="10">
        <f t="shared" ref="E26:BE26" si="6">AVERAGE(E14:E17)</f>
        <v>0</v>
      </c>
      <c r="F26" s="10">
        <f t="shared" si="6"/>
        <v>0</v>
      </c>
      <c r="G26" s="10">
        <f t="shared" si="6"/>
        <v>50.167499999999997</v>
      </c>
      <c r="H26" s="10">
        <f t="shared" si="6"/>
        <v>58.25</v>
      </c>
      <c r="I26" s="10">
        <f t="shared" si="6"/>
        <v>80.387499999999989</v>
      </c>
      <c r="J26" s="10">
        <f t="shared" si="6"/>
        <v>23.712499999999999</v>
      </c>
      <c r="K26" s="10">
        <f t="shared" si="6"/>
        <v>48.612499999999997</v>
      </c>
      <c r="L26" s="10">
        <f t="shared" si="6"/>
        <v>44.414999999999999</v>
      </c>
      <c r="M26" s="10">
        <f t="shared" si="6"/>
        <v>36.917500000000004</v>
      </c>
      <c r="N26" s="10">
        <f t="shared" si="6"/>
        <v>28.75</v>
      </c>
      <c r="O26" s="10">
        <f t="shared" si="6"/>
        <v>29.39</v>
      </c>
      <c r="P26" s="10">
        <f t="shared" si="6"/>
        <v>37.5</v>
      </c>
      <c r="Q26" s="10">
        <f t="shared" si="6"/>
        <v>33.027500000000003</v>
      </c>
      <c r="R26" s="10">
        <f t="shared" si="6"/>
        <v>34.027500000000003</v>
      </c>
      <c r="S26" s="10">
        <f t="shared" si="6"/>
        <v>27.612500000000001</v>
      </c>
      <c r="T26" s="10">
        <f t="shared" si="6"/>
        <v>29.9725</v>
      </c>
      <c r="U26" s="10">
        <f t="shared" si="6"/>
        <v>39.055</v>
      </c>
      <c r="V26" s="10">
        <f t="shared" si="6"/>
        <v>32.75</v>
      </c>
      <c r="W26" s="10">
        <f t="shared" si="6"/>
        <v>9.75</v>
      </c>
      <c r="X26" s="10">
        <f t="shared" si="6"/>
        <v>11.2775</v>
      </c>
      <c r="Y26" s="10">
        <f t="shared" si="6"/>
        <v>25.61</v>
      </c>
      <c r="Z26" s="10">
        <f t="shared" si="6"/>
        <v>6.6750000000000007</v>
      </c>
      <c r="AA26" s="10">
        <f t="shared" si="6"/>
        <v>34.972499999999997</v>
      </c>
      <c r="AB26" s="10">
        <f t="shared" si="6"/>
        <v>35.807500000000005</v>
      </c>
      <c r="AC26" s="10">
        <f t="shared" si="6"/>
        <v>32.615000000000002</v>
      </c>
      <c r="AD26" s="10">
        <f t="shared" si="6"/>
        <v>26.5</v>
      </c>
      <c r="AE26" s="10">
        <f t="shared" si="6"/>
        <v>13.0275</v>
      </c>
      <c r="AF26" s="10">
        <f t="shared" si="6"/>
        <v>2.6924999999999999</v>
      </c>
      <c r="AG26" s="10">
        <f t="shared" si="6"/>
        <v>5.7225000000000001</v>
      </c>
      <c r="AH26" s="10">
        <f t="shared" si="6"/>
        <v>4.7249999999999996</v>
      </c>
      <c r="AI26" s="10">
        <f t="shared" si="6"/>
        <v>10.7225</v>
      </c>
      <c r="AJ26" s="10">
        <f t="shared" si="6"/>
        <v>14.692500000000001</v>
      </c>
      <c r="AK26" s="10">
        <f t="shared" si="6"/>
        <v>6.3049999999999997</v>
      </c>
      <c r="AL26" s="10">
        <f t="shared" si="6"/>
        <v>8.0574999999999992</v>
      </c>
      <c r="AM26" s="10">
        <f t="shared" si="6"/>
        <v>13.112500000000001</v>
      </c>
      <c r="AN26" s="10">
        <f t="shared" si="6"/>
        <v>6.1950000000000003</v>
      </c>
      <c r="AO26" s="10">
        <f t="shared" si="6"/>
        <v>7</v>
      </c>
      <c r="AP26" s="10">
        <f t="shared" si="6"/>
        <v>6.7374999999999998</v>
      </c>
      <c r="AQ26" s="10">
        <f t="shared" si="6"/>
        <v>35.832499999999996</v>
      </c>
      <c r="AR26" s="10">
        <f t="shared" si="6"/>
        <v>22.305</v>
      </c>
      <c r="AS26" s="10">
        <f t="shared" si="6"/>
        <v>13.584999999999999</v>
      </c>
      <c r="AT26" s="10">
        <f t="shared" si="6"/>
        <v>20.307500000000001</v>
      </c>
      <c r="AU26" s="10">
        <f t="shared" si="6"/>
        <v>10.7225</v>
      </c>
      <c r="AV26" s="10">
        <f t="shared" si="6"/>
        <v>8</v>
      </c>
      <c r="AW26" s="10">
        <f t="shared" si="6"/>
        <v>6.9175000000000004</v>
      </c>
      <c r="AX26" s="10">
        <f t="shared" si="6"/>
        <v>6.6675000000000004</v>
      </c>
      <c r="AY26" s="10">
        <f t="shared" si="6"/>
        <v>8.8350000000000009</v>
      </c>
      <c r="AZ26" s="10">
        <f t="shared" si="6"/>
        <v>8.6150000000000002</v>
      </c>
      <c r="BA26" s="10">
        <f t="shared" si="6"/>
        <v>4.8049999999999997</v>
      </c>
      <c r="BB26" s="10">
        <f t="shared" si="6"/>
        <v>4.8624999999999998</v>
      </c>
      <c r="BC26" s="10">
        <f t="shared" si="6"/>
        <v>21.914999999999999</v>
      </c>
      <c r="BD26" s="10">
        <f t="shared" si="6"/>
        <v>7.5549999999999997</v>
      </c>
      <c r="BE26" s="10">
        <f t="shared" si="6"/>
        <v>15.0275</v>
      </c>
    </row>
    <row r="27" spans="1:57" x14ac:dyDescent="0.25">
      <c r="D27">
        <f>STDEV(D14:D17)/SQRT(COUNT(D14:D17))</f>
        <v>0.14000000000000001</v>
      </c>
      <c r="E27">
        <f t="shared" ref="E27:BE27" si="7">STDEV(E14:E17)/SQRT(COUNT(E14:E17))</f>
        <v>0</v>
      </c>
      <c r="F27">
        <f t="shared" si="7"/>
        <v>0</v>
      </c>
      <c r="G27">
        <f t="shared" si="7"/>
        <v>5.8662415210536087</v>
      </c>
      <c r="H27">
        <f t="shared" si="7"/>
        <v>7.9831040328934657</v>
      </c>
      <c r="I27">
        <f t="shared" si="7"/>
        <v>3.4945299517007049</v>
      </c>
      <c r="J27">
        <f t="shared" si="7"/>
        <v>4.4016178370382599</v>
      </c>
      <c r="K27">
        <f t="shared" si="7"/>
        <v>5.0628571890452037</v>
      </c>
      <c r="L27">
        <f t="shared" si="7"/>
        <v>8.9079566493481916</v>
      </c>
      <c r="M27">
        <f t="shared" si="7"/>
        <v>8.6557027203649515</v>
      </c>
      <c r="N27">
        <f t="shared" si="7"/>
        <v>8.9677654221476288</v>
      </c>
      <c r="O27">
        <f t="shared" si="7"/>
        <v>8.9468895898705139</v>
      </c>
      <c r="P27">
        <f t="shared" si="7"/>
        <v>10.574351831987938</v>
      </c>
      <c r="Q27">
        <f t="shared" si="7"/>
        <v>6.670309057057743</v>
      </c>
      <c r="R27">
        <f t="shared" si="7"/>
        <v>5.6891671549240428</v>
      </c>
      <c r="S27">
        <f t="shared" si="7"/>
        <v>11.277737195466116</v>
      </c>
      <c r="T27">
        <f t="shared" si="7"/>
        <v>15.429231658878329</v>
      </c>
      <c r="U27">
        <f t="shared" si="7"/>
        <v>14.555261648856289</v>
      </c>
      <c r="V27">
        <f t="shared" si="7"/>
        <v>12.587477242614318</v>
      </c>
      <c r="W27">
        <f t="shared" si="7"/>
        <v>4.9475970598530621</v>
      </c>
      <c r="X27">
        <f t="shared" si="7"/>
        <v>5.1684416977782899</v>
      </c>
      <c r="Y27">
        <f t="shared" si="7"/>
        <v>13.078976769355213</v>
      </c>
      <c r="Z27">
        <f t="shared" si="7"/>
        <v>1.0947792776019585</v>
      </c>
      <c r="AA27">
        <f t="shared" si="7"/>
        <v>11.62535617733926</v>
      </c>
      <c r="AB27">
        <f t="shared" si="7"/>
        <v>6.8277209167237194</v>
      </c>
      <c r="AC27">
        <f t="shared" si="7"/>
        <v>11.364844550923987</v>
      </c>
      <c r="AD27">
        <f t="shared" si="7"/>
        <v>8.2712876869324266</v>
      </c>
      <c r="AE27">
        <f t="shared" si="7"/>
        <v>5.787975142482904</v>
      </c>
      <c r="AF27">
        <f t="shared" si="7"/>
        <v>1.766453013810444</v>
      </c>
      <c r="AG27">
        <f t="shared" si="7"/>
        <v>2.924050771903024</v>
      </c>
      <c r="AH27">
        <f t="shared" si="7"/>
        <v>1.7932489137503103</v>
      </c>
      <c r="AI27">
        <f t="shared" si="7"/>
        <v>4.0558237449376415</v>
      </c>
      <c r="AJ27">
        <f t="shared" si="7"/>
        <v>5.4277548688814843</v>
      </c>
      <c r="AK27">
        <f t="shared" si="7"/>
        <v>3.6487018239368374</v>
      </c>
      <c r="AL27">
        <f t="shared" si="7"/>
        <v>3.0658396756299364</v>
      </c>
      <c r="AM27">
        <f t="shared" si="7"/>
        <v>7.8063813372992046</v>
      </c>
      <c r="AN27">
        <f t="shared" si="7"/>
        <v>2.9649325456070668</v>
      </c>
      <c r="AO27">
        <f t="shared" si="7"/>
        <v>2.7155815828903633</v>
      </c>
      <c r="AP27">
        <f t="shared" si="7"/>
        <v>4.5784829638210951</v>
      </c>
      <c r="AQ27">
        <f t="shared" si="7"/>
        <v>12.523556054491875</v>
      </c>
      <c r="AR27">
        <f t="shared" si="7"/>
        <v>9.4398115270733367</v>
      </c>
      <c r="AS27">
        <f t="shared" si="7"/>
        <v>3.3465541979773761</v>
      </c>
      <c r="AT27">
        <f t="shared" si="7"/>
        <v>5.458600820417872</v>
      </c>
      <c r="AU27">
        <f t="shared" si="7"/>
        <v>6.4770702932215674</v>
      </c>
      <c r="AV27">
        <f t="shared" si="7"/>
        <v>4.3336801143293151</v>
      </c>
      <c r="AW27">
        <f t="shared" si="7"/>
        <v>3.167536832198377</v>
      </c>
      <c r="AX27">
        <f t="shared" si="7"/>
        <v>4.0831633468019213</v>
      </c>
      <c r="AY27">
        <f t="shared" si="7"/>
        <v>1.9885736093994588</v>
      </c>
      <c r="AZ27">
        <f t="shared" si="7"/>
        <v>2.0871890986044681</v>
      </c>
      <c r="BA27">
        <f t="shared" si="7"/>
        <v>1.7372463843680896</v>
      </c>
      <c r="BB27">
        <f t="shared" si="7"/>
        <v>3.7405622906188847</v>
      </c>
      <c r="BC27">
        <f t="shared" si="7"/>
        <v>12.787872835881137</v>
      </c>
      <c r="BD27">
        <f t="shared" si="7"/>
        <v>2.9229479981689721</v>
      </c>
      <c r="BE27">
        <f t="shared" si="7"/>
        <v>13.587860620789426</v>
      </c>
    </row>
    <row r="28" spans="1:57" x14ac:dyDescent="0.25">
      <c r="D28">
        <f>AVERAGE(AVERAGE(E2:I2),AVERAGE(E3:I3),AVERAGE(E4:I4),AVERAGE(E5:I5))</f>
        <v>31.799500000000002</v>
      </c>
      <c r="E28">
        <f>AVERAGE(AVERAGE(E6:I6),AVERAGE(E7:I7),AVERAGE(E8:I8),AVERAGE(E9:I9))</f>
        <v>33.9495</v>
      </c>
      <c r="F28">
        <f>AVERAGE(AVERAGE(E10:I10),AVERAGE(E11:I11),AVERAGE(E12:I12),AVERAGE(E13:I13))</f>
        <v>36.455500000000001</v>
      </c>
      <c r="G28">
        <f>AVERAGE(AVERAGE(E14:I14),AVERAGE(E15:I15),AVERAGE(E16:I16),AVERAGE(E17:I17))</f>
        <v>37.761000000000003</v>
      </c>
      <c r="J28">
        <f>AVERAGE(AVERAGE(K2:Y2),AVERAGE(K3:Y3),AVERAGE(K4:Y4),AVERAGE(K5:Y5))</f>
        <v>54.357500000000002</v>
      </c>
      <c r="K28">
        <f>AVERAGE(AVERAGE(K6:Y6),AVERAGE(K7:Y7),AVERAGE(K8:Y8),AVERAGE(K9:Y9))</f>
        <v>22.979833333333335</v>
      </c>
      <c r="L28">
        <f>AVERAGE(AVERAGE(K10:Y10),AVERAGE(K11:Y11),AVERAGE(K12:Y12),AVERAGE(K13:Y13))</f>
        <v>28.853166666666667</v>
      </c>
      <c r="M28">
        <f>AVERAGE(AVERAGE(K14:Y14),AVERAGE(K15:Y15),AVERAGE(K16:Y16),AVERAGE(K17:Y17))</f>
        <v>31.244499999999999</v>
      </c>
      <c r="Z28">
        <f>AVERAGE(AVERAGE(AA2:AO2),AVERAGE(AA3:AO3),AVERAGE(AA4:AO4),AVERAGE(AA5:AO5))</f>
        <v>23.986500000000003</v>
      </c>
      <c r="AA28">
        <f>AVERAGE(AVERAGE(AA6:AO6),AVERAGE(AA7:AO7),AVERAGE(AA8:AO8),AVERAGE(AA9:AO9))</f>
        <v>14.287166666666668</v>
      </c>
      <c r="AB28">
        <f>AVERAGE(AVERAGE(AA10:AO10),AVERAGE(AA11:AO11),AVERAGE(AA12:AO12),AVERAGE(AA13:AO13))</f>
        <v>12.882833333333334</v>
      </c>
      <c r="AC28">
        <f>AVERAGE(AVERAGE(AA14:AO14),AVERAGE(AA15:AO15),AVERAGE(AA16:AO16),AVERAGE(AA17:AO17))</f>
        <v>14.809833333333334</v>
      </c>
      <c r="AP28">
        <f>AVERAGE(AVERAGE(AQ2:BE2),AVERAGE(AQ3:BE3),AVERAGE(AQ4:BE4),AVERAGE(AQ5:BE5))</f>
        <v>17.863166666666665</v>
      </c>
      <c r="AQ28">
        <f>AVERAGE(AVERAGE(AQ6:BE6),AVERAGE(AQ7:BE7),AVERAGE(AQ8:BE8),AVERAGE(AQ9:BE9))</f>
        <v>5.866833333333334</v>
      </c>
      <c r="AR28">
        <f>AVERAGE(AVERAGE(AQ10:BE10),AVERAGE(AQ11:BE11),AVERAGE(AQ12:BE12),AVERAGE(AQ13:BE13))</f>
        <v>6.3741666666666665</v>
      </c>
      <c r="AS28">
        <f>AVERAGE(AVERAGE(AQ14:BE14),AVERAGE(AQ15:BE15),AVERAGE(AQ16:BE16),AVERAGE(AQ17:BE17))</f>
        <v>13.063499999999999</v>
      </c>
    </row>
    <row r="29" spans="1:57" x14ac:dyDescent="0.25">
      <c r="K29" s="37" t="s">
        <v>63</v>
      </c>
      <c r="L29" s="37"/>
      <c r="M29" s="37"/>
      <c r="N29" s="37" t="s">
        <v>64</v>
      </c>
      <c r="O29" s="37"/>
      <c r="P29" s="37"/>
      <c r="Q29" s="37" t="s">
        <v>65</v>
      </c>
      <c r="R29" s="37"/>
      <c r="S29" s="37"/>
      <c r="T29" s="37" t="s">
        <v>66</v>
      </c>
      <c r="U29" s="37"/>
      <c r="V29" s="37"/>
      <c r="W29" s="37" t="s">
        <v>67</v>
      </c>
      <c r="X29" s="37"/>
      <c r="Y29" s="37"/>
      <c r="AA29" s="37" t="s">
        <v>63</v>
      </c>
      <c r="AB29" s="37"/>
      <c r="AC29" s="37"/>
      <c r="AD29" s="37" t="s">
        <v>64</v>
      </c>
      <c r="AE29" s="37"/>
      <c r="AF29" s="37"/>
      <c r="AG29" s="37" t="s">
        <v>65</v>
      </c>
      <c r="AH29" s="37"/>
      <c r="AI29" s="37"/>
      <c r="AJ29" s="37" t="s">
        <v>66</v>
      </c>
      <c r="AK29" s="37"/>
      <c r="AL29" s="37"/>
      <c r="AM29" s="37" t="s">
        <v>67</v>
      </c>
      <c r="AN29" s="37"/>
      <c r="AO29" s="37"/>
      <c r="AQ29" s="37" t="s">
        <v>63</v>
      </c>
      <c r="AR29" s="37"/>
      <c r="AS29" s="37"/>
      <c r="AT29" s="37" t="s">
        <v>64</v>
      </c>
      <c r="AU29" s="37"/>
      <c r="AV29" s="37"/>
      <c r="AW29" s="37" t="s">
        <v>65</v>
      </c>
      <c r="AX29" s="37"/>
      <c r="AY29" s="37"/>
      <c r="AZ29" s="37" t="s">
        <v>66</v>
      </c>
      <c r="BA29" s="37"/>
      <c r="BB29" s="37"/>
      <c r="BC29" s="37" t="s">
        <v>67</v>
      </c>
      <c r="BD29" s="37"/>
      <c r="BE29" s="37"/>
    </row>
    <row r="30" spans="1:57" x14ac:dyDescent="0.25">
      <c r="I30" s="10" t="s">
        <v>39</v>
      </c>
      <c r="J30">
        <f>J20</f>
        <v>28.142499999999998</v>
      </c>
      <c r="K30">
        <f>AVERAGE(K2:M5)</f>
        <v>59.703333333333326</v>
      </c>
      <c r="N30">
        <f>AVERAGE(N2:P5)</f>
        <v>59.77</v>
      </c>
      <c r="Q30">
        <f>AVERAGE(Q2:S5)</f>
        <v>55.462500000000006</v>
      </c>
      <c r="T30">
        <f>AVERAGE(T2:V5)</f>
        <v>45.785833333333329</v>
      </c>
      <c r="W30">
        <f>AVERAGE(W2:Y5)</f>
        <v>51.065833333333323</v>
      </c>
      <c r="Z30">
        <f>Z20</f>
        <v>13.04</v>
      </c>
      <c r="AA30">
        <f>AVERAGE(AA2:AC5)</f>
        <v>34.129999999999995</v>
      </c>
      <c r="AD30">
        <f>AVERAGE(AD2:AF5)</f>
        <v>26.526666666666667</v>
      </c>
      <c r="AG30">
        <f>AVERAGE(AG2:AI5)</f>
        <v>26.3325</v>
      </c>
      <c r="AJ30">
        <f>AVERAGE(AJ2:AL5)</f>
        <v>17.471666666666668</v>
      </c>
      <c r="AM30">
        <f>AVERAGE(AM2:AO5)</f>
        <v>15.471666666666669</v>
      </c>
      <c r="AP30">
        <f>AP20</f>
        <v>6.8274999999999997</v>
      </c>
      <c r="AQ30">
        <f>AVERAGE(AQ2:AS5)</f>
        <v>35.76</v>
      </c>
      <c r="AT30">
        <f>AVERAGE(AT2:AV5)</f>
        <v>16.638333333333332</v>
      </c>
      <c r="AW30">
        <f>AVERAGE(AW2:AY5)</f>
        <v>13.12166666666667</v>
      </c>
      <c r="AZ30">
        <f>AVERAGE(AZ2:BB5)</f>
        <v>7.75</v>
      </c>
      <c r="BC30">
        <f>AVERAGE(BC2:BE5)</f>
        <v>16.045833333333331</v>
      </c>
    </row>
    <row r="31" spans="1:57" x14ac:dyDescent="0.25">
      <c r="B31">
        <v>31.799500000000002</v>
      </c>
      <c r="C31">
        <v>33.9495</v>
      </c>
      <c r="D31">
        <v>36.455500000000001</v>
      </c>
      <c r="E31">
        <v>37.761000000000003</v>
      </c>
      <c r="J31">
        <f>J21</f>
        <v>10.725019327876916</v>
      </c>
      <c r="K31">
        <f>STDEV(K2:M5)/SQRT(COUNT(K2:M5))</f>
        <v>7.4909249472716386</v>
      </c>
      <c r="N31">
        <f>STDEV(N2:P5)/SQRT(COUNT(N2:P5))</f>
        <v>7.0399155254918071</v>
      </c>
      <c r="Q31">
        <f>STDEV(Q2:S5)/SQRT(COUNT(Q2:S5))</f>
        <v>6.4567668432569016</v>
      </c>
      <c r="T31">
        <f>STDEV(T2:V5)/SQRT(COUNT(T2:V5))</f>
        <v>9.5567316000954357</v>
      </c>
      <c r="W31">
        <f>STDEV(W2:Y5)/SQRT(COUNT(W2:Y5))</f>
        <v>8.7284995116427417</v>
      </c>
      <c r="Z31">
        <f t="shared" ref="Z31:Z37" si="8">Z21</f>
        <v>2.2184153503495847</v>
      </c>
      <c r="AA31">
        <f>STDEV(AA2:AC5)/SQRT(COUNT(AA2:AC5))</f>
        <v>5.0724291891349171</v>
      </c>
      <c r="AD31">
        <f>STDEV(AD2:AF5)/SQRT(COUNT(AD2:AF5))</f>
        <v>4.338233185493511</v>
      </c>
      <c r="AG31">
        <f>STDEV(AG2:AI5)/SQRT(COUNT(AG2:AI5))</f>
        <v>6.137122527428196</v>
      </c>
      <c r="AJ31">
        <f>STDEV(AJ2:AL5)/SQRT(COUNT(AJ2:AL5))</f>
        <v>4.7711859006949098</v>
      </c>
      <c r="AM31">
        <f>STDEV(AM2:AO5)/SQRT(COUNT(AM2:AO5))</f>
        <v>3.498108976881853</v>
      </c>
      <c r="AP31">
        <f t="shared" ref="AP31:AP37" si="9">AP21</f>
        <v>4.9637374611610285</v>
      </c>
      <c r="AQ31">
        <f>STDEV(AQ2:AS5)/SQRT(COUNT(AQ2:AS5))</f>
        <v>4.1201607058977991</v>
      </c>
      <c r="AT31">
        <f>STDEV(AT2:AV5)/SQRT(COUNT(AT2:AV5))</f>
        <v>3.6191085528306166</v>
      </c>
      <c r="AW31">
        <f>STDEV(AW2:AY5)/SQRT(COUNT(AW2:AY5))</f>
        <v>3.5959947907850935</v>
      </c>
      <c r="AZ31">
        <f>STDEV(AZ2:BB5)/SQRT(COUNT(AZ2:BB5))</f>
        <v>1.3972153041176609</v>
      </c>
      <c r="BC31">
        <f>STDEV(BC2:BE5)/SQRT(COUNT(BC2:BE5))</f>
        <v>5.3708821376817326</v>
      </c>
    </row>
    <row r="32" spans="1:57" x14ac:dyDescent="0.25">
      <c r="B32">
        <v>54.357500000000002</v>
      </c>
      <c r="C32">
        <v>22.979833333333335</v>
      </c>
      <c r="D32">
        <v>28.853166666666667</v>
      </c>
      <c r="E32">
        <v>31.244499999999999</v>
      </c>
      <c r="I32" s="10" t="s">
        <v>40</v>
      </c>
      <c r="J32">
        <f t="shared" ref="J32:J37" si="10">J22</f>
        <v>18.785</v>
      </c>
      <c r="K32">
        <f>AVERAGE(K6:M9)</f>
        <v>28.499166666666671</v>
      </c>
      <c r="N32">
        <f>AVERAGE(N6:P9)</f>
        <v>25.713333333333335</v>
      </c>
      <c r="Q32">
        <f>AVERAGE(Q6:S9)</f>
        <v>17.9725</v>
      </c>
      <c r="T32">
        <f>AVERAGE(T6:V9)</f>
        <v>20.14</v>
      </c>
      <c r="W32">
        <f>AVERAGE(W6:Y9)</f>
        <v>22.57416666666667</v>
      </c>
      <c r="Z32">
        <f t="shared" si="8"/>
        <v>10.41</v>
      </c>
      <c r="AA32">
        <f>AVERAGE(AA6:AC9)</f>
        <v>33.767500000000005</v>
      </c>
      <c r="AD32">
        <f>AVERAGE(AD6:AF9)</f>
        <v>11.520000000000001</v>
      </c>
      <c r="AG32">
        <f>AVERAGE(AG6:AI9)</f>
        <v>15.953333333333333</v>
      </c>
      <c r="AJ32">
        <f>AVERAGE(AJ6:AL9)</f>
        <v>4.6758333333333333</v>
      </c>
      <c r="AM32">
        <f>AVERAGE(AM6:AO9)</f>
        <v>5.519166666666667</v>
      </c>
      <c r="AP32">
        <f t="shared" si="9"/>
        <v>2.2549999999999999</v>
      </c>
      <c r="AQ32">
        <f>AVERAGE(AQ6:AS9)</f>
        <v>15.13</v>
      </c>
      <c r="AT32">
        <f>AVERAGE(AT6:AV9)</f>
        <v>2.9725000000000001</v>
      </c>
      <c r="AW32">
        <f>AVERAGE(AW6:AY9)</f>
        <v>3.4075000000000002</v>
      </c>
      <c r="AZ32">
        <f>AVERAGE(AZ6:BB9)</f>
        <v>3.3066666666666666</v>
      </c>
      <c r="BC32">
        <f>AVERAGE(BC6:BE9)</f>
        <v>4.5174999999999992</v>
      </c>
    </row>
    <row r="33" spans="1:55" x14ac:dyDescent="0.25">
      <c r="B33">
        <v>23.986500000000003</v>
      </c>
      <c r="C33">
        <v>14.287166666666668</v>
      </c>
      <c r="D33">
        <v>12.882833333333334</v>
      </c>
      <c r="E33">
        <v>14.809833333333334</v>
      </c>
      <c r="J33">
        <f t="shared" si="10"/>
        <v>6.0841672944345193</v>
      </c>
      <c r="K33">
        <f>STDEV(K6:M9)/SQRT(COUNT(K6:M9))</f>
        <v>6.365410489076444</v>
      </c>
      <c r="N33">
        <f>STDEV(N6:P9)/SQRT(COUNT(N6:P9))</f>
        <v>4.8407599161347141</v>
      </c>
      <c r="Q33">
        <f>STDEV(Q6:S9)/SQRT(COUNT(Q6:S9))</f>
        <v>4.7319779522847618</v>
      </c>
      <c r="T33">
        <f>STDEV(T6:V9)/SQRT(COUNT(T6:V9))</f>
        <v>4.6996260328333417</v>
      </c>
      <c r="W33">
        <f>STDEV(W6:Y9)/SQRT(COUNT(W6:Y9))</f>
        <v>6.1470385156289895</v>
      </c>
      <c r="Z33">
        <f t="shared" si="8"/>
        <v>4.3005891069325211</v>
      </c>
      <c r="AA33">
        <f>STDEV(AA6:AC9)/SQRT(COUNT(AA6:AC9))</f>
        <v>5.4468190779740224</v>
      </c>
      <c r="AD33">
        <f>STDEV(AD6:AF9)/SQRT(COUNT(AD6:AF9))</f>
        <v>2.9395111426180645</v>
      </c>
      <c r="AG33">
        <f>STDEV(AG6:AI9)/SQRT(COUNT(AG6:AI9))</f>
        <v>4.4256888409796424</v>
      </c>
      <c r="AJ33">
        <f>STDEV(AJ6:AL9)/SQRT(COUNT(AJ6:AL9))</f>
        <v>1.7846689101026187</v>
      </c>
      <c r="AM33">
        <f>STDEV(AM6:AO9)/SQRT(COUNT(AM6:AO9))</f>
        <v>2.8657238913958847</v>
      </c>
      <c r="AP33">
        <f t="shared" si="9"/>
        <v>1.3168175019088002</v>
      </c>
      <c r="AQ33">
        <f>STDEV(AQ6:AS9)/SQRT(COUNT(AQ6:AS9))</f>
        <v>3.8323811729191886</v>
      </c>
      <c r="AT33">
        <f>STDEV(AT6:AV9)/SQRT(COUNT(AT6:AV9))</f>
        <v>1.0818783644451651</v>
      </c>
      <c r="AW33">
        <f>STDEV(AW6:AY9)/SQRT(COUNT(AW6:AY9))</f>
        <v>1.5170281578857336</v>
      </c>
      <c r="AZ33">
        <f>STDEV(AZ6:BB9)/SQRT(COUNT(AZ6:BB9))</f>
        <v>1.2256095164727985</v>
      </c>
      <c r="BC33">
        <f>STDEV(BC6:BE9)/SQRT(COUNT(BC6:BE9))</f>
        <v>1.1428162482537283</v>
      </c>
    </row>
    <row r="34" spans="1:55" x14ac:dyDescent="0.25">
      <c r="I34" s="10" t="s">
        <v>41</v>
      </c>
      <c r="J34">
        <f t="shared" si="10"/>
        <v>32.477499999999999</v>
      </c>
      <c r="K34">
        <f>AVERAGE(K10:M13)</f>
        <v>48.331666666666671</v>
      </c>
      <c r="N34">
        <f>AVERAGE(N10:P13)</f>
        <v>29.333333333333332</v>
      </c>
      <c r="Q34">
        <f>AVERAGE(Q10:S13)</f>
        <v>24.434166666666666</v>
      </c>
      <c r="T34">
        <f>AVERAGE(T10:V13)</f>
        <v>24.304999999999996</v>
      </c>
      <c r="W34">
        <f>AVERAGE(W10:Y13)</f>
        <v>17.861666666666668</v>
      </c>
      <c r="Z34">
        <f t="shared" si="8"/>
        <v>7.0374999999999996</v>
      </c>
      <c r="AA34">
        <f>AVERAGE(AA10:AC13)</f>
        <v>24.99</v>
      </c>
      <c r="AD34">
        <f>AVERAGE(AD10:AF13)</f>
        <v>8.6941666666666659</v>
      </c>
      <c r="AG34">
        <f>AVERAGE(AG10:AI13)</f>
        <v>10.786666666666667</v>
      </c>
      <c r="AJ34">
        <f>AVERAGE(AJ10:AL13)</f>
        <v>11.545833333333334</v>
      </c>
      <c r="AM34">
        <f>AVERAGE(AM10:AO13)</f>
        <v>8.3974999999999991</v>
      </c>
      <c r="AP34">
        <f t="shared" si="9"/>
        <v>1.4824999999999999</v>
      </c>
      <c r="AQ34">
        <f>AVERAGE(AQ10:AS13)</f>
        <v>18.945833333333336</v>
      </c>
      <c r="AT34">
        <f>AVERAGE(AT10:AV13)</f>
        <v>3.4533333333333336</v>
      </c>
      <c r="AW34">
        <f>AVERAGE(AW10:AY13)</f>
        <v>2.9075000000000002</v>
      </c>
      <c r="AZ34">
        <f>AVERAGE(AZ10:BB13)</f>
        <v>3.8424999999999998</v>
      </c>
      <c r="BC34">
        <f>AVERAGE(BC10:BE13)</f>
        <v>2.7216666666666662</v>
      </c>
    </row>
    <row r="35" spans="1:55" x14ac:dyDescent="0.25">
      <c r="J35">
        <f t="shared" si="10"/>
        <v>9.7641217176286101</v>
      </c>
      <c r="K35">
        <f>STDEV(K10:M13)/SQRT(COUNT(K10:M13))</f>
        <v>5.0265971128939242</v>
      </c>
      <c r="N35">
        <f>STDEV(N10:P13)/SQRT(COUNT(N10:P13))</f>
        <v>3.5631889728957189</v>
      </c>
      <c r="Q35">
        <f>STDEV(Q10:S13)/SQRT(COUNT(Q10:S13))</f>
        <v>3.4295844032904257</v>
      </c>
      <c r="T35">
        <f>STDEV(T10:V13)/SQRT(COUNT(T10:V13))</f>
        <v>3.4006943364108717</v>
      </c>
      <c r="W35">
        <f>STDEV(W10:Y13)/SQRT(COUNT(W10:Y13))</f>
        <v>3.6821767346300076</v>
      </c>
      <c r="Z35">
        <f t="shared" si="8"/>
        <v>2.3064705179125968</v>
      </c>
      <c r="AA35">
        <f>STDEV(AA10:AC13)/SQRT(COUNT(AA10:AC13))</f>
        <v>4.5537210891287305</v>
      </c>
      <c r="AD35">
        <f>STDEV(AD10:AF13)/SQRT(COUNT(AD10:AF13))</f>
        <v>2.3683197784995853</v>
      </c>
      <c r="AG35">
        <f>STDEV(AG10:AI13)/SQRT(COUNT(AG10:AI13))</f>
        <v>2.360380148290619</v>
      </c>
      <c r="AJ35">
        <f>STDEV(AJ10:AL13)/SQRT(COUNT(AJ10:AL13))</f>
        <v>2.3488951169011387</v>
      </c>
      <c r="AM35">
        <f>STDEV(AM10:AO13)/SQRT(COUNT(AM10:AO13))</f>
        <v>1.7671823682708225</v>
      </c>
      <c r="AP35">
        <f t="shared" si="9"/>
        <v>0.88334944953851657</v>
      </c>
      <c r="AQ35">
        <f>STDEV(AQ10:AS13)/SQRT(COUNT(AQ10:AS13))</f>
        <v>5.0899841427289649</v>
      </c>
      <c r="AT35">
        <f>STDEV(AT10:AV13)/SQRT(COUNT(AT10:AV13))</f>
        <v>1.2907904163689392</v>
      </c>
      <c r="AW35">
        <f>STDEV(AW10:AY13)/SQRT(COUNT(AW10:AY13))</f>
        <v>1.1316802505098069</v>
      </c>
      <c r="AZ35">
        <f>STDEV(AZ10:BB13)/SQRT(COUNT(AZ10:BB13))</f>
        <v>1.6411171015223416</v>
      </c>
      <c r="BC35">
        <f>STDEV(BC10:BE13)/SQRT(COUNT(BC10:BE13))</f>
        <v>0.6058425554714707</v>
      </c>
    </row>
    <row r="36" spans="1:55" x14ac:dyDescent="0.25">
      <c r="I36" s="10" t="s">
        <v>42</v>
      </c>
      <c r="J36">
        <f t="shared" si="10"/>
        <v>23.712499999999999</v>
      </c>
      <c r="K36">
        <f>AVERAGE(K14:M17)</f>
        <v>43.314999999999998</v>
      </c>
      <c r="N36">
        <f>AVERAGE(N14:P17)</f>
        <v>31.88</v>
      </c>
      <c r="Q36">
        <f>AVERAGE(Q14:S17)</f>
        <v>31.555833333333329</v>
      </c>
      <c r="T36">
        <f>AVERAGE(T14:V17)</f>
        <v>33.925833333333337</v>
      </c>
      <c r="W36">
        <f>AVERAGE(W14:Y17)</f>
        <v>15.545833333333334</v>
      </c>
      <c r="Z36">
        <f t="shared" si="8"/>
        <v>6.6750000000000007</v>
      </c>
      <c r="AA36">
        <f>AVERAGE(AA14:AC17)</f>
        <v>34.465000000000003</v>
      </c>
      <c r="AD36">
        <f>AVERAGE(AD14:AF17)</f>
        <v>14.073333333333332</v>
      </c>
      <c r="AG36">
        <f>AVERAGE(AG14:AI17)</f>
        <v>7.0566666666666675</v>
      </c>
      <c r="AJ36">
        <f>AVERAGE(AJ14:AL17)</f>
        <v>9.6850000000000005</v>
      </c>
      <c r="AM36">
        <f>AVERAGE(AM14:AO17)</f>
        <v>8.769166666666667</v>
      </c>
      <c r="AP36">
        <f t="shared" si="9"/>
        <v>6.7374999999999998</v>
      </c>
      <c r="AQ36">
        <f>AVERAGE(AQ14:AS17)</f>
        <v>23.907499999999999</v>
      </c>
      <c r="AT36">
        <f>AVERAGE(AT14:AV17)</f>
        <v>13.01</v>
      </c>
      <c r="AW36">
        <f>AVERAGE(AW14:AY17)</f>
        <v>7.4733333333333336</v>
      </c>
      <c r="AZ36">
        <f>AVERAGE(AZ14:BB17)</f>
        <v>6.0941666666666672</v>
      </c>
      <c r="BC36">
        <f>AVERAGE(BC14:BE17)</f>
        <v>14.832500000000001</v>
      </c>
    </row>
    <row r="37" spans="1:55" x14ac:dyDescent="0.25">
      <c r="J37">
        <f t="shared" si="10"/>
        <v>4.4016178370382599</v>
      </c>
      <c r="K37">
        <f>STDEV(K14:M17)/SQRT(COUNT(K14:M17))</f>
        <v>4.2991109898478248</v>
      </c>
      <c r="N37">
        <f>STDEV(N14:P17)/SQRT(COUNT(N14:P17))</f>
        <v>5.118105414145262</v>
      </c>
      <c r="Q37">
        <f>STDEV(Q14:S17)/SQRT(COUNT(Q14:S17))</f>
        <v>4.3899534853498601</v>
      </c>
      <c r="T37">
        <f>STDEV(T14:V17)/SQRT(COUNT(T14:V17))</f>
        <v>7.5245135208030218</v>
      </c>
      <c r="W37">
        <f>STDEV(W14:Y17)/SQRT(COUNT(W14:Y17))</f>
        <v>4.9843732255941875</v>
      </c>
      <c r="Z37">
        <f t="shared" si="8"/>
        <v>1.0947792776019585</v>
      </c>
      <c r="AA37">
        <f>STDEV(AA14:AC17)/SQRT(COUNT(AA14:AC17))</f>
        <v>5.332182096392704</v>
      </c>
      <c r="AD37">
        <f>STDEV(AD14:AF17)/SQRT(COUNT(AD14:AF17))</f>
        <v>4.2645288796837297</v>
      </c>
      <c r="AG37">
        <f>STDEV(AG14:AI17)/SQRT(COUNT(AG14:AI17))</f>
        <v>1.7863248768509505</v>
      </c>
      <c r="AJ37">
        <f>STDEV(AJ14:AL17)/SQRT(COUNT(AJ14:AL17))</f>
        <v>2.4350158670380933</v>
      </c>
      <c r="AM37">
        <f>STDEV(AM14:AO17)/SQRT(COUNT(AM14:AO17))</f>
        <v>2.80656817784081</v>
      </c>
      <c r="AP37">
        <f t="shared" si="9"/>
        <v>4.5784829638210951</v>
      </c>
      <c r="AQ37">
        <f>STDEV(AQ14:AS17)/SQRT(COUNT(AQ14:AS17))</f>
        <v>5.5671504224115935</v>
      </c>
      <c r="AT37">
        <f>STDEV(AT14:AV17)/SQRT(COUNT(AT14:AV17))</f>
        <v>3.2806822091717076</v>
      </c>
      <c r="AW37">
        <f>STDEV(AW14:AY17)/SQRT(COUNT(AW14:AY17))</f>
        <v>1.6948430397216514</v>
      </c>
      <c r="AZ37">
        <f>STDEV(AZ14:BB17)/SQRT(COUNT(AZ14:BB17))</f>
        <v>1.4937457789129318</v>
      </c>
      <c r="BC37">
        <f>STDEV(BC14:BE17)/SQRT(COUNT(BC14:BE17))</f>
        <v>5.962691217313731</v>
      </c>
    </row>
    <row r="39" spans="1:55" x14ac:dyDescent="0.25">
      <c r="B39" s="1" t="s">
        <v>126</v>
      </c>
      <c r="C39" s="1" t="s">
        <v>63</v>
      </c>
      <c r="D39" s="1" t="s">
        <v>64</v>
      </c>
      <c r="E39" s="1" t="s">
        <v>65</v>
      </c>
      <c r="F39" s="1" t="s">
        <v>66</v>
      </c>
      <c r="G39" s="1" t="s">
        <v>67</v>
      </c>
      <c r="AA39" s="1" t="s">
        <v>126</v>
      </c>
      <c r="AB39" s="1" t="s">
        <v>63</v>
      </c>
      <c r="AC39" s="1" t="s">
        <v>64</v>
      </c>
      <c r="AD39" s="1" t="s">
        <v>65</v>
      </c>
      <c r="AE39" s="1" t="s">
        <v>66</v>
      </c>
      <c r="AF39" s="1" t="s">
        <v>67</v>
      </c>
      <c r="AR39" s="1" t="s">
        <v>126</v>
      </c>
      <c r="AS39" s="1" t="s">
        <v>63</v>
      </c>
      <c r="AT39" s="1" t="s">
        <v>64</v>
      </c>
      <c r="AU39" s="1" t="s">
        <v>65</v>
      </c>
      <c r="AV39" s="1" t="s">
        <v>66</v>
      </c>
      <c r="AW39" s="1" t="s">
        <v>67</v>
      </c>
    </row>
    <row r="40" spans="1:55" x14ac:dyDescent="0.25">
      <c r="A40">
        <v>0</v>
      </c>
      <c r="B40">
        <f>J2</f>
        <v>15.74</v>
      </c>
      <c r="C40">
        <f>AVERAGE(K2:M2)</f>
        <v>48.666666666666664</v>
      </c>
      <c r="D40">
        <f>AVERAGE(N2:P2)</f>
        <v>38.81666666666667</v>
      </c>
      <c r="E40">
        <f>AVERAGE(Q2:S2)</f>
        <v>40.443333333333335</v>
      </c>
      <c r="F40">
        <f>AVERAGE(T2:V2)</f>
        <v>58.370000000000005</v>
      </c>
      <c r="G40">
        <f>AVERAGE(W2:Y2)</f>
        <v>24.74</v>
      </c>
      <c r="Z40">
        <v>0</v>
      </c>
      <c r="AA40">
        <f>Z2</f>
        <v>7.57</v>
      </c>
      <c r="AB40">
        <f>AVERAGE(AA2:AC2)</f>
        <v>22.963333333333335</v>
      </c>
      <c r="AC40">
        <f>AVERAGE(AD2:AF2)</f>
        <v>42.18333333333333</v>
      </c>
      <c r="AD40">
        <f>AVERAGE(AG2:AI2)</f>
        <v>13.443333333333333</v>
      </c>
      <c r="AE40">
        <f>AVERAGE(AJ2:AL2)</f>
        <v>32.333333333333336</v>
      </c>
      <c r="AF40">
        <f>AVERAGE(AM2:AO2)</f>
        <v>16.443333333333332</v>
      </c>
      <c r="AQ40">
        <v>0</v>
      </c>
      <c r="AR40">
        <f>AP2</f>
        <v>1.28</v>
      </c>
      <c r="AS40">
        <f>AVERAGE(AQ2:AS2)</f>
        <v>38.593333333333334</v>
      </c>
      <c r="AT40">
        <f>AVERAGE(AT2:AV2)</f>
        <v>10.146666666666667</v>
      </c>
      <c r="AU40">
        <f>AVERAGE(AW2:AY2)</f>
        <v>9.5566666666666666</v>
      </c>
      <c r="AV40">
        <f>AVERAGE(AZ2:BB2)</f>
        <v>10.036666666666667</v>
      </c>
      <c r="AW40">
        <f>AVERAGE(BC2:BE2)</f>
        <v>0</v>
      </c>
    </row>
    <row r="41" spans="1:55" x14ac:dyDescent="0.25">
      <c r="A41">
        <v>0</v>
      </c>
      <c r="B41">
        <f t="shared" ref="B41:B55" si="11">J3</f>
        <v>60.06</v>
      </c>
      <c r="C41">
        <f t="shared" ref="C41:C55" si="12">AVERAGE(K3:M3)</f>
        <v>65.959999999999994</v>
      </c>
      <c r="D41">
        <f t="shared" ref="D41:D55" si="13">AVERAGE(N3:P3)</f>
        <v>57.036666666666669</v>
      </c>
      <c r="E41">
        <f t="shared" ref="E41:E55" si="14">AVERAGE(Q3:S3)</f>
        <v>70.556666666666672</v>
      </c>
      <c r="F41">
        <f>AVERAGE(T3:V3)</f>
        <v>79.516666666666666</v>
      </c>
      <c r="G41">
        <f t="shared" ref="G41:G55" si="15">AVERAGE(W3:Y3)</f>
        <v>93.853333333333339</v>
      </c>
      <c r="Z41">
        <v>0</v>
      </c>
      <c r="AA41">
        <f t="shared" ref="AA41:AA55" si="16">Z3</f>
        <v>17.329999999999998</v>
      </c>
      <c r="AB41">
        <f t="shared" ref="AB41:AB55" si="17">AVERAGE(AA3:AC3)</f>
        <v>26.593333333333334</v>
      </c>
      <c r="AC41">
        <f t="shared" ref="AC41:AC55" si="18">AVERAGE(AD3:AF3)</f>
        <v>15.073333333333332</v>
      </c>
      <c r="AD41">
        <f t="shared" ref="AD41:AD55" si="19">AVERAGE(AG3:AI3)</f>
        <v>46.74</v>
      </c>
      <c r="AE41">
        <f t="shared" ref="AE41:AE55" si="20">AVERAGE(AJ3:AL3)</f>
        <v>20.37</v>
      </c>
      <c r="AF41">
        <f t="shared" ref="AF41:AF55" si="21">AVERAGE(AM3:AO3)</f>
        <v>9.2966666666666669</v>
      </c>
      <c r="AQ41">
        <v>0</v>
      </c>
      <c r="AR41">
        <f t="shared" ref="AR41:AR55" si="22">AP3</f>
        <v>21.59</v>
      </c>
      <c r="AS41">
        <f t="shared" ref="AS41:AS55" si="23">AVERAGE(AQ3:AS3)</f>
        <v>34.78</v>
      </c>
      <c r="AT41">
        <f t="shared" ref="AT41:AT55" si="24">AVERAGE(AT3:AV3)</f>
        <v>33.520000000000003</v>
      </c>
      <c r="AU41">
        <f t="shared" ref="AU41:AU55" si="25">AVERAGE(AW3:AY3)</f>
        <v>23.263333333333335</v>
      </c>
      <c r="AV41">
        <f t="shared" ref="AV41:AV55" si="26">AVERAGE(AZ3:BB3)</f>
        <v>8.9266666666666676</v>
      </c>
      <c r="AW41">
        <f t="shared" ref="AW41:AW55" si="27">AVERAGE(BC3:BE3)</f>
        <v>40.776666666666664</v>
      </c>
    </row>
    <row r="42" spans="1:55" x14ac:dyDescent="0.25">
      <c r="A42" s="10">
        <v>0</v>
      </c>
      <c r="B42">
        <f t="shared" si="11"/>
        <v>15.44</v>
      </c>
      <c r="C42">
        <f t="shared" si="12"/>
        <v>48.076666666666675</v>
      </c>
      <c r="D42">
        <f t="shared" si="13"/>
        <v>79.926666666666662</v>
      </c>
      <c r="E42">
        <f t="shared" si="14"/>
        <v>62.666666666666664</v>
      </c>
      <c r="F42">
        <f t="shared" ref="F42:F55" si="28">AVERAGE(T4:V4)</f>
        <v>21.48</v>
      </c>
      <c r="G42">
        <f t="shared" si="15"/>
        <v>45.406666666666666</v>
      </c>
      <c r="Z42" s="10">
        <v>0</v>
      </c>
      <c r="AA42">
        <f t="shared" si="16"/>
        <v>15.87</v>
      </c>
      <c r="AB42">
        <f t="shared" si="17"/>
        <v>44.666666666666664</v>
      </c>
      <c r="AC42">
        <f t="shared" si="18"/>
        <v>29.406666666666666</v>
      </c>
      <c r="AD42">
        <f t="shared" si="19"/>
        <v>33.813333333333333</v>
      </c>
      <c r="AE42">
        <f t="shared" si="20"/>
        <v>9.2966666666666669</v>
      </c>
      <c r="AF42">
        <f t="shared" si="21"/>
        <v>12.703333333333333</v>
      </c>
      <c r="AQ42" s="10">
        <v>0</v>
      </c>
      <c r="AR42">
        <f t="shared" si="22"/>
        <v>3.72</v>
      </c>
      <c r="AS42">
        <f t="shared" si="23"/>
        <v>43.406666666666666</v>
      </c>
      <c r="AT42">
        <f t="shared" si="24"/>
        <v>14.443333333333333</v>
      </c>
      <c r="AU42">
        <f t="shared" si="25"/>
        <v>12.223333333333334</v>
      </c>
      <c r="AV42">
        <f t="shared" si="26"/>
        <v>9.3333333333333339</v>
      </c>
      <c r="AW42">
        <f t="shared" si="27"/>
        <v>9.6666666666666661</v>
      </c>
    </row>
    <row r="43" spans="1:55" x14ac:dyDescent="0.25">
      <c r="A43" s="10">
        <v>0</v>
      </c>
      <c r="B43">
        <f t="shared" si="11"/>
        <v>21.33</v>
      </c>
      <c r="C43">
        <f t="shared" si="12"/>
        <v>76.11</v>
      </c>
      <c r="D43">
        <f t="shared" si="13"/>
        <v>63.300000000000004</v>
      </c>
      <c r="E43">
        <f t="shared" si="14"/>
        <v>48.183333333333337</v>
      </c>
      <c r="F43">
        <f t="shared" si="28"/>
        <v>23.776666666666667</v>
      </c>
      <c r="G43">
        <f t="shared" si="15"/>
        <v>40.263333333333335</v>
      </c>
      <c r="Z43" s="10">
        <v>0</v>
      </c>
      <c r="AA43">
        <f t="shared" si="16"/>
        <v>11.39</v>
      </c>
      <c r="AB43">
        <f t="shared" si="17"/>
        <v>42.296666666666667</v>
      </c>
      <c r="AC43">
        <f t="shared" si="18"/>
        <v>19.443333333333332</v>
      </c>
      <c r="AD43">
        <f t="shared" si="19"/>
        <v>11.333333333333334</v>
      </c>
      <c r="AE43">
        <f t="shared" si="20"/>
        <v>7.8866666666666667</v>
      </c>
      <c r="AF43">
        <f t="shared" si="21"/>
        <v>23.443333333333332</v>
      </c>
      <c r="AQ43" s="10">
        <v>0</v>
      </c>
      <c r="AR43">
        <f t="shared" si="22"/>
        <v>0.72</v>
      </c>
      <c r="AS43">
        <f t="shared" si="23"/>
        <v>26.26</v>
      </c>
      <c r="AT43">
        <f t="shared" si="24"/>
        <v>8.4433333333333334</v>
      </c>
      <c r="AU43">
        <f t="shared" si="25"/>
        <v>7.4433333333333325</v>
      </c>
      <c r="AV43">
        <f t="shared" si="26"/>
        <v>2.7033333333333331</v>
      </c>
      <c r="AW43">
        <f t="shared" si="27"/>
        <v>13.74</v>
      </c>
    </row>
    <row r="44" spans="1:55" x14ac:dyDescent="0.25">
      <c r="A44">
        <v>0.5</v>
      </c>
      <c r="B44">
        <f t="shared" si="11"/>
        <v>16.87</v>
      </c>
      <c r="C44">
        <f t="shared" si="12"/>
        <v>23.89</v>
      </c>
      <c r="D44">
        <f t="shared" si="13"/>
        <v>29.003333333333334</v>
      </c>
      <c r="E44">
        <f t="shared" si="14"/>
        <v>8.8166666666666664</v>
      </c>
      <c r="F44">
        <f t="shared" si="28"/>
        <v>15.146666666666667</v>
      </c>
      <c r="G44">
        <f t="shared" si="15"/>
        <v>8.1833333333333318</v>
      </c>
      <c r="Z44">
        <v>0.5</v>
      </c>
      <c r="AA44">
        <f t="shared" si="16"/>
        <v>4.59</v>
      </c>
      <c r="AB44">
        <f t="shared" si="17"/>
        <v>33.296666666666667</v>
      </c>
      <c r="AC44">
        <f t="shared" si="18"/>
        <v>17.150000000000002</v>
      </c>
      <c r="AD44">
        <f t="shared" si="19"/>
        <v>33.073333333333331</v>
      </c>
      <c r="AE44">
        <f t="shared" si="20"/>
        <v>8.6666666666666661</v>
      </c>
      <c r="AF44">
        <f t="shared" si="21"/>
        <v>19.223333333333333</v>
      </c>
      <c r="AQ44">
        <v>0.5</v>
      </c>
      <c r="AR44">
        <f t="shared" si="22"/>
        <v>2.56</v>
      </c>
      <c r="AS44">
        <f t="shared" si="23"/>
        <v>10.63</v>
      </c>
      <c r="AT44">
        <f t="shared" si="24"/>
        <v>1.63</v>
      </c>
      <c r="AU44">
        <f t="shared" si="25"/>
        <v>1.2966666666666666</v>
      </c>
      <c r="AV44">
        <f t="shared" si="26"/>
        <v>8.0033333333333321</v>
      </c>
      <c r="AW44">
        <f t="shared" si="27"/>
        <v>1.8133333333333335</v>
      </c>
    </row>
    <row r="45" spans="1:55" x14ac:dyDescent="0.25">
      <c r="A45">
        <v>0.5</v>
      </c>
      <c r="B45">
        <f t="shared" si="11"/>
        <v>28.07</v>
      </c>
      <c r="C45">
        <f t="shared" si="12"/>
        <v>45.256666666666668</v>
      </c>
      <c r="D45">
        <f t="shared" si="13"/>
        <v>37.223333333333336</v>
      </c>
      <c r="E45">
        <f t="shared" si="14"/>
        <v>28.48</v>
      </c>
      <c r="F45">
        <f t="shared" si="28"/>
        <v>32.81666666666667</v>
      </c>
      <c r="G45">
        <f t="shared" si="15"/>
        <v>49.04</v>
      </c>
      <c r="Z45">
        <v>0.5</v>
      </c>
      <c r="AA45">
        <f t="shared" si="16"/>
        <v>22.31</v>
      </c>
      <c r="AB45">
        <f t="shared" si="17"/>
        <v>47.699999999999996</v>
      </c>
      <c r="AC45">
        <f t="shared" si="18"/>
        <v>16.260000000000002</v>
      </c>
      <c r="AD45">
        <f t="shared" si="19"/>
        <v>6.48</v>
      </c>
      <c r="AE45">
        <f t="shared" si="20"/>
        <v>1.2233333333333334</v>
      </c>
      <c r="AF45">
        <f t="shared" si="21"/>
        <v>0</v>
      </c>
      <c r="AQ45">
        <v>0.5</v>
      </c>
      <c r="AR45">
        <f t="shared" si="22"/>
        <v>0.61</v>
      </c>
      <c r="AS45">
        <f t="shared" si="23"/>
        <v>19.113333333333333</v>
      </c>
      <c r="AT45">
        <f t="shared" si="24"/>
        <v>3.5933333333333333</v>
      </c>
      <c r="AU45">
        <f t="shared" si="25"/>
        <v>5.2966666666666669</v>
      </c>
      <c r="AV45">
        <f t="shared" si="26"/>
        <v>2.5566666666666666</v>
      </c>
      <c r="AW45">
        <f t="shared" si="27"/>
        <v>6</v>
      </c>
    </row>
    <row r="46" spans="1:55" x14ac:dyDescent="0.25">
      <c r="A46" s="10">
        <v>0.5</v>
      </c>
      <c r="B46">
        <f t="shared" si="11"/>
        <v>2.31</v>
      </c>
      <c r="C46">
        <f t="shared" si="12"/>
        <v>8.74</v>
      </c>
      <c r="D46">
        <f t="shared" si="13"/>
        <v>4.8499999999999996</v>
      </c>
      <c r="E46">
        <f t="shared" si="14"/>
        <v>3.5566666666666666</v>
      </c>
      <c r="F46">
        <f t="shared" si="28"/>
        <v>2.63</v>
      </c>
      <c r="G46">
        <f t="shared" si="15"/>
        <v>2.2200000000000002</v>
      </c>
      <c r="Z46" s="10">
        <v>0.5</v>
      </c>
      <c r="AA46">
        <f t="shared" si="16"/>
        <v>3.63</v>
      </c>
      <c r="AB46">
        <f t="shared" si="17"/>
        <v>23.296666666666667</v>
      </c>
      <c r="AC46">
        <f t="shared" si="18"/>
        <v>2.4833333333333329</v>
      </c>
      <c r="AD46">
        <f t="shared" si="19"/>
        <v>5.9633333333333338</v>
      </c>
      <c r="AE46">
        <f t="shared" si="20"/>
        <v>1.1466666666666667</v>
      </c>
      <c r="AF46">
        <f t="shared" si="21"/>
        <v>2.8533333333333335</v>
      </c>
      <c r="AQ46" s="10">
        <v>0.5</v>
      </c>
      <c r="AR46">
        <f t="shared" si="22"/>
        <v>0</v>
      </c>
      <c r="AS46">
        <f t="shared" si="23"/>
        <v>4.8133333333333335</v>
      </c>
      <c r="AT46">
        <f t="shared" si="24"/>
        <v>2.5933333333333333</v>
      </c>
      <c r="AU46">
        <f t="shared" si="25"/>
        <v>0</v>
      </c>
      <c r="AV46">
        <f t="shared" si="26"/>
        <v>0</v>
      </c>
      <c r="AW46">
        <f t="shared" si="27"/>
        <v>4.2966666666666669</v>
      </c>
    </row>
    <row r="47" spans="1:55" x14ac:dyDescent="0.25">
      <c r="A47" s="10">
        <v>0.5</v>
      </c>
      <c r="B47">
        <f t="shared" si="11"/>
        <v>27.89</v>
      </c>
      <c r="C47">
        <f t="shared" si="12"/>
        <v>36.11</v>
      </c>
      <c r="D47">
        <f t="shared" si="13"/>
        <v>31.776666666666667</v>
      </c>
      <c r="E47">
        <f t="shared" si="14"/>
        <v>31.036666666666665</v>
      </c>
      <c r="F47">
        <f t="shared" si="28"/>
        <v>29.966666666666669</v>
      </c>
      <c r="G47">
        <f t="shared" si="15"/>
        <v>30.853333333333335</v>
      </c>
      <c r="Z47" s="10">
        <v>0.5</v>
      </c>
      <c r="AA47">
        <f t="shared" si="16"/>
        <v>11.11</v>
      </c>
      <c r="AB47">
        <f t="shared" si="17"/>
        <v>30.776666666666667</v>
      </c>
      <c r="AC47">
        <f t="shared" si="18"/>
        <v>10.186666666666667</v>
      </c>
      <c r="AD47">
        <f t="shared" si="19"/>
        <v>18.296666666666667</v>
      </c>
      <c r="AE47">
        <f t="shared" si="20"/>
        <v>7.666666666666667</v>
      </c>
      <c r="AF47">
        <f t="shared" si="21"/>
        <v>0</v>
      </c>
      <c r="AQ47" s="10">
        <v>0.5</v>
      </c>
      <c r="AR47">
        <f t="shared" si="22"/>
        <v>5.85</v>
      </c>
      <c r="AS47">
        <f t="shared" si="23"/>
        <v>25.963333333333335</v>
      </c>
      <c r="AT47">
        <f t="shared" si="24"/>
        <v>4.0733333333333333</v>
      </c>
      <c r="AU47">
        <f t="shared" si="25"/>
        <v>7.0366666666666662</v>
      </c>
      <c r="AV47">
        <f t="shared" si="26"/>
        <v>2.6666666666666665</v>
      </c>
      <c r="AW47">
        <f t="shared" si="27"/>
        <v>5.9600000000000009</v>
      </c>
    </row>
    <row r="48" spans="1:55" x14ac:dyDescent="0.25">
      <c r="A48">
        <v>1</v>
      </c>
      <c r="B48">
        <f t="shared" si="11"/>
        <v>9.19</v>
      </c>
      <c r="C48">
        <f t="shared" si="12"/>
        <v>34.703333333333333</v>
      </c>
      <c r="D48">
        <f t="shared" si="13"/>
        <v>36.813333333333333</v>
      </c>
      <c r="E48">
        <f t="shared" si="14"/>
        <v>20.37</v>
      </c>
      <c r="F48">
        <f t="shared" si="28"/>
        <v>20.150000000000002</v>
      </c>
      <c r="G48">
        <f t="shared" si="15"/>
        <v>17.963333333333335</v>
      </c>
      <c r="Z48">
        <v>1</v>
      </c>
      <c r="AA48">
        <f t="shared" si="16"/>
        <v>1.8</v>
      </c>
      <c r="AB48">
        <f t="shared" si="17"/>
        <v>23.483333333333334</v>
      </c>
      <c r="AC48">
        <f t="shared" si="18"/>
        <v>16.443333333333332</v>
      </c>
      <c r="AD48">
        <f t="shared" si="19"/>
        <v>3.11</v>
      </c>
      <c r="AE48">
        <f t="shared" si="20"/>
        <v>11.146666666666667</v>
      </c>
      <c r="AF48">
        <f t="shared" si="21"/>
        <v>10.923333333333332</v>
      </c>
      <c r="AQ48">
        <v>1</v>
      </c>
      <c r="AR48">
        <f t="shared" si="22"/>
        <v>0</v>
      </c>
      <c r="AS48">
        <f t="shared" si="23"/>
        <v>27.113333333333333</v>
      </c>
      <c r="AT48">
        <f t="shared" si="24"/>
        <v>6.5533333333333337</v>
      </c>
      <c r="AU48">
        <f t="shared" si="25"/>
        <v>2.89</v>
      </c>
      <c r="AV48">
        <f t="shared" si="26"/>
        <v>10.406666666666666</v>
      </c>
      <c r="AW48">
        <f t="shared" si="27"/>
        <v>1.1100000000000001</v>
      </c>
    </row>
    <row r="49" spans="1:49" x14ac:dyDescent="0.25">
      <c r="A49">
        <v>1</v>
      </c>
      <c r="B49">
        <f t="shared" si="11"/>
        <v>30.74</v>
      </c>
      <c r="C49">
        <f t="shared" si="12"/>
        <v>45</v>
      </c>
      <c r="D49">
        <f t="shared" si="13"/>
        <v>40.706666666666671</v>
      </c>
      <c r="E49">
        <f t="shared" si="14"/>
        <v>19.186666666666667</v>
      </c>
      <c r="F49">
        <f t="shared" si="28"/>
        <v>31.963333333333335</v>
      </c>
      <c r="G49">
        <f t="shared" si="15"/>
        <v>32.743333333333332</v>
      </c>
      <c r="Z49">
        <v>1</v>
      </c>
      <c r="AA49">
        <f t="shared" si="16"/>
        <v>8.07</v>
      </c>
      <c r="AB49">
        <f t="shared" si="17"/>
        <v>25.923333333333332</v>
      </c>
      <c r="AC49">
        <f t="shared" si="18"/>
        <v>9.8133333333333326</v>
      </c>
      <c r="AD49">
        <f t="shared" si="19"/>
        <v>13.073333333333332</v>
      </c>
      <c r="AE49">
        <f t="shared" si="20"/>
        <v>21.48</v>
      </c>
      <c r="AF49">
        <f t="shared" si="21"/>
        <v>5.0733333333333333</v>
      </c>
      <c r="AQ49">
        <v>1</v>
      </c>
      <c r="AR49">
        <f t="shared" si="22"/>
        <v>0</v>
      </c>
      <c r="AS49">
        <f t="shared" si="23"/>
        <v>7.9633333333333338</v>
      </c>
      <c r="AT49">
        <f t="shared" si="24"/>
        <v>2.4433333333333334</v>
      </c>
      <c r="AU49">
        <f t="shared" si="25"/>
        <v>5</v>
      </c>
      <c r="AV49">
        <f t="shared" si="26"/>
        <v>1.1866666666666668</v>
      </c>
      <c r="AW49">
        <f t="shared" si="27"/>
        <v>3.7033333333333331</v>
      </c>
    </row>
    <row r="50" spans="1:49" x14ac:dyDescent="0.25">
      <c r="A50" s="10">
        <v>1</v>
      </c>
      <c r="B50">
        <f t="shared" si="11"/>
        <v>56.94</v>
      </c>
      <c r="C50">
        <f t="shared" si="12"/>
        <v>61.886666666666663</v>
      </c>
      <c r="D50">
        <f t="shared" si="13"/>
        <v>20.073333333333334</v>
      </c>
      <c r="E50">
        <f t="shared" si="14"/>
        <v>30.11</v>
      </c>
      <c r="F50">
        <f t="shared" si="28"/>
        <v>14.553333333333333</v>
      </c>
      <c r="G50">
        <f t="shared" si="15"/>
        <v>6.1833333333333336</v>
      </c>
      <c r="Z50" s="10">
        <v>1</v>
      </c>
      <c r="AA50">
        <f t="shared" si="16"/>
        <v>12.78</v>
      </c>
      <c r="AB50">
        <f t="shared" si="17"/>
        <v>32.74</v>
      </c>
      <c r="AC50">
        <f t="shared" si="18"/>
        <v>3.8166666666666664</v>
      </c>
      <c r="AD50">
        <f t="shared" si="19"/>
        <v>12.703333333333333</v>
      </c>
      <c r="AE50">
        <f t="shared" si="20"/>
        <v>2.2600000000000002</v>
      </c>
      <c r="AF50">
        <f t="shared" si="21"/>
        <v>11.593333333333334</v>
      </c>
      <c r="AQ50" s="10">
        <v>1</v>
      </c>
      <c r="AR50">
        <f t="shared" si="22"/>
        <v>2.4300000000000002</v>
      </c>
      <c r="AS50">
        <f t="shared" si="23"/>
        <v>21.593333333333334</v>
      </c>
      <c r="AT50">
        <f t="shared" si="24"/>
        <v>0</v>
      </c>
      <c r="AU50">
        <f t="shared" si="25"/>
        <v>3.7399999999999998</v>
      </c>
      <c r="AV50">
        <f t="shared" si="26"/>
        <v>1.4433333333333334</v>
      </c>
      <c r="AW50">
        <f t="shared" si="27"/>
        <v>4.5533333333333328</v>
      </c>
    </row>
    <row r="51" spans="1:49" x14ac:dyDescent="0.25">
      <c r="A51" s="10">
        <v>1</v>
      </c>
      <c r="B51">
        <f t="shared" si="11"/>
        <v>33.04</v>
      </c>
      <c r="C51">
        <f t="shared" si="12"/>
        <v>51.736666666666657</v>
      </c>
      <c r="D51">
        <f t="shared" si="13"/>
        <v>19.739999999999998</v>
      </c>
      <c r="E51">
        <f t="shared" si="14"/>
        <v>28.069999999999997</v>
      </c>
      <c r="F51">
        <f t="shared" si="28"/>
        <v>30.553333333333331</v>
      </c>
      <c r="G51">
        <f t="shared" si="15"/>
        <v>14.556666666666667</v>
      </c>
      <c r="Z51" s="10">
        <v>1</v>
      </c>
      <c r="AA51">
        <f t="shared" si="16"/>
        <v>5.5</v>
      </c>
      <c r="AB51">
        <f t="shared" si="17"/>
        <v>17.813333333333333</v>
      </c>
      <c r="AC51">
        <f t="shared" si="18"/>
        <v>4.7033333333333331</v>
      </c>
      <c r="AD51">
        <f t="shared" si="19"/>
        <v>14.26</v>
      </c>
      <c r="AE51">
        <f t="shared" si="20"/>
        <v>11.296666666666667</v>
      </c>
      <c r="AF51">
        <f t="shared" si="21"/>
        <v>6</v>
      </c>
      <c r="AQ51" s="10">
        <v>1</v>
      </c>
      <c r="AR51">
        <f t="shared" si="22"/>
        <v>3.5</v>
      </c>
      <c r="AS51">
        <f t="shared" si="23"/>
        <v>19.113333333333333</v>
      </c>
      <c r="AT51">
        <f t="shared" si="24"/>
        <v>4.8166666666666664</v>
      </c>
      <c r="AU51">
        <f t="shared" si="25"/>
        <v>0</v>
      </c>
      <c r="AV51">
        <f t="shared" si="26"/>
        <v>2.3333333333333335</v>
      </c>
      <c r="AW51">
        <f t="shared" si="27"/>
        <v>1.5199999999999998</v>
      </c>
    </row>
    <row r="52" spans="1:49" x14ac:dyDescent="0.25">
      <c r="A52">
        <v>2</v>
      </c>
      <c r="B52">
        <f t="shared" si="11"/>
        <v>17.309999999999999</v>
      </c>
      <c r="C52">
        <f t="shared" si="12"/>
        <v>27.59</v>
      </c>
      <c r="D52">
        <f t="shared" si="13"/>
        <v>18.483333333333334</v>
      </c>
      <c r="E52">
        <f t="shared" si="14"/>
        <v>17.853333333333335</v>
      </c>
      <c r="F52">
        <f t="shared" si="28"/>
        <v>20.040000000000003</v>
      </c>
      <c r="G52">
        <f t="shared" si="15"/>
        <v>25.256666666666664</v>
      </c>
      <c r="Z52">
        <v>2</v>
      </c>
      <c r="AA52">
        <f t="shared" si="16"/>
        <v>7.04</v>
      </c>
      <c r="AB52">
        <f t="shared" si="17"/>
        <v>38.336666666666666</v>
      </c>
      <c r="AC52">
        <f t="shared" si="18"/>
        <v>10.703333333333333</v>
      </c>
      <c r="AD52">
        <f t="shared" si="19"/>
        <v>3</v>
      </c>
      <c r="AE52">
        <f t="shared" si="20"/>
        <v>2.1466666666666669</v>
      </c>
      <c r="AF52">
        <f t="shared" si="21"/>
        <v>4.2966666666666669</v>
      </c>
      <c r="AQ52">
        <v>2</v>
      </c>
      <c r="AR52">
        <f t="shared" si="22"/>
        <v>19.39</v>
      </c>
      <c r="AS52">
        <f t="shared" si="23"/>
        <v>21.48</v>
      </c>
      <c r="AT52">
        <f t="shared" si="24"/>
        <v>11.926666666666668</v>
      </c>
      <c r="AU52">
        <f t="shared" si="25"/>
        <v>11.410000000000002</v>
      </c>
      <c r="AV52">
        <f t="shared" si="26"/>
        <v>3.52</v>
      </c>
      <c r="AW52">
        <f t="shared" si="27"/>
        <v>4.5533333333333337</v>
      </c>
    </row>
    <row r="53" spans="1:49" x14ac:dyDescent="0.25">
      <c r="A53">
        <v>2</v>
      </c>
      <c r="B53">
        <f t="shared" si="11"/>
        <v>22.93</v>
      </c>
      <c r="C53">
        <f t="shared" si="12"/>
        <v>51.743333333333339</v>
      </c>
      <c r="D53">
        <f t="shared" si="13"/>
        <v>30.036666666666665</v>
      </c>
      <c r="E53">
        <f t="shared" si="14"/>
        <v>36.963333333333331</v>
      </c>
      <c r="F53">
        <f t="shared" si="28"/>
        <v>24.923333333333332</v>
      </c>
      <c r="G53">
        <f t="shared" si="15"/>
        <v>3.2233333333333332</v>
      </c>
      <c r="Z53">
        <v>2</v>
      </c>
      <c r="AA53">
        <f t="shared" si="16"/>
        <v>5.07</v>
      </c>
      <c r="AB53">
        <f t="shared" si="17"/>
        <v>8.4466666666666672</v>
      </c>
      <c r="AC53">
        <f t="shared" si="18"/>
        <v>6.48</v>
      </c>
      <c r="AD53">
        <f t="shared" si="19"/>
        <v>4.333333333333333</v>
      </c>
      <c r="AE53">
        <f t="shared" si="20"/>
        <v>6.0733333333333333</v>
      </c>
      <c r="AF53">
        <f t="shared" si="21"/>
        <v>0</v>
      </c>
      <c r="AQ53">
        <v>2</v>
      </c>
      <c r="AR53">
        <f t="shared" si="22"/>
        <v>0</v>
      </c>
      <c r="AS53">
        <f t="shared" si="23"/>
        <v>15.333333333333334</v>
      </c>
      <c r="AT53">
        <f t="shared" si="24"/>
        <v>3.2966666666666669</v>
      </c>
      <c r="AU53">
        <f t="shared" si="25"/>
        <v>3.5566666666666666</v>
      </c>
      <c r="AV53">
        <f t="shared" si="26"/>
        <v>4.5933333333333337</v>
      </c>
      <c r="AW53">
        <f t="shared" si="27"/>
        <v>2.0733333333333333</v>
      </c>
    </row>
    <row r="54" spans="1:49" x14ac:dyDescent="0.25">
      <c r="A54" s="10">
        <v>2</v>
      </c>
      <c r="B54">
        <f t="shared" si="11"/>
        <v>36.39</v>
      </c>
      <c r="C54">
        <f t="shared" si="12"/>
        <v>39.520000000000003</v>
      </c>
      <c r="D54">
        <f t="shared" si="13"/>
        <v>23.406666666666666</v>
      </c>
      <c r="E54">
        <f t="shared" si="14"/>
        <v>24.22</v>
      </c>
      <c r="F54">
        <f t="shared" si="28"/>
        <v>15.296666666666667</v>
      </c>
      <c r="G54">
        <f t="shared" si="15"/>
        <v>6.0733333333333333</v>
      </c>
      <c r="Z54" s="10">
        <v>2</v>
      </c>
      <c r="AA54">
        <f t="shared" si="16"/>
        <v>9.6300000000000008</v>
      </c>
      <c r="AB54">
        <f t="shared" si="17"/>
        <v>36.520000000000003</v>
      </c>
      <c r="AC54">
        <f t="shared" si="18"/>
        <v>13.296666666666667</v>
      </c>
      <c r="AD54">
        <f t="shared" si="19"/>
        <v>9.076666666666668</v>
      </c>
      <c r="AE54">
        <f t="shared" si="20"/>
        <v>11.37</v>
      </c>
      <c r="AF54">
        <f t="shared" si="21"/>
        <v>16.223333333333333</v>
      </c>
      <c r="AQ54" s="10">
        <v>2</v>
      </c>
      <c r="AR54">
        <f t="shared" si="22"/>
        <v>7.56</v>
      </c>
      <c r="AS54">
        <f t="shared" si="23"/>
        <v>14.816666666666668</v>
      </c>
      <c r="AT54">
        <f t="shared" si="24"/>
        <v>27.853333333333335</v>
      </c>
      <c r="AU54">
        <f t="shared" si="25"/>
        <v>8.8133333333333326</v>
      </c>
      <c r="AV54">
        <f t="shared" si="26"/>
        <v>4.4833333333333334</v>
      </c>
      <c r="AW54">
        <f t="shared" si="27"/>
        <v>10.26</v>
      </c>
    </row>
    <row r="55" spans="1:49" x14ac:dyDescent="0.25">
      <c r="A55" s="10">
        <v>2</v>
      </c>
      <c r="B55">
        <f t="shared" si="11"/>
        <v>18.22</v>
      </c>
      <c r="C55">
        <f t="shared" si="12"/>
        <v>54.406666666666666</v>
      </c>
      <c r="D55">
        <f t="shared" si="13"/>
        <v>55.593333333333334</v>
      </c>
      <c r="E55">
        <f t="shared" si="14"/>
        <v>47.186666666666667</v>
      </c>
      <c r="F55">
        <f t="shared" si="28"/>
        <v>75.443333333333328</v>
      </c>
      <c r="G55">
        <f t="shared" si="15"/>
        <v>27.63</v>
      </c>
      <c r="Z55" s="10">
        <v>2</v>
      </c>
      <c r="AA55">
        <f t="shared" si="16"/>
        <v>4.96</v>
      </c>
      <c r="AB55">
        <f t="shared" si="17"/>
        <v>54.556666666666672</v>
      </c>
      <c r="AC55">
        <f t="shared" si="18"/>
        <v>25.813333333333333</v>
      </c>
      <c r="AD55">
        <f t="shared" si="19"/>
        <v>11.816666666666668</v>
      </c>
      <c r="AE55">
        <f t="shared" si="20"/>
        <v>19.150000000000002</v>
      </c>
      <c r="AF55">
        <f t="shared" si="21"/>
        <v>14.556666666666667</v>
      </c>
      <c r="AQ55" s="10">
        <v>2</v>
      </c>
      <c r="AR55">
        <f t="shared" si="22"/>
        <v>0</v>
      </c>
      <c r="AS55">
        <f t="shared" si="23"/>
        <v>44</v>
      </c>
      <c r="AT55">
        <f t="shared" si="24"/>
        <v>8.9633333333333329</v>
      </c>
      <c r="AU55">
        <f t="shared" si="25"/>
        <v>6.1133333333333333</v>
      </c>
      <c r="AV55">
        <f t="shared" si="26"/>
        <v>11.780000000000001</v>
      </c>
      <c r="AW55">
        <f t="shared" si="27"/>
        <v>42.443333333333335</v>
      </c>
    </row>
    <row r="57" spans="1:49" x14ac:dyDescent="0.25">
      <c r="B57" s="1" t="s">
        <v>126</v>
      </c>
      <c r="C57" s="1" t="s">
        <v>63</v>
      </c>
      <c r="D57" s="1" t="s">
        <v>64</v>
      </c>
      <c r="E57" s="1" t="s">
        <v>65</v>
      </c>
      <c r="F57" s="1" t="s">
        <v>66</v>
      </c>
      <c r="G57" s="1" t="s">
        <v>67</v>
      </c>
      <c r="AA57" s="1" t="s">
        <v>126</v>
      </c>
      <c r="AB57" s="1" t="s">
        <v>63</v>
      </c>
      <c r="AC57" s="1" t="s">
        <v>64</v>
      </c>
      <c r="AD57" s="1" t="s">
        <v>65</v>
      </c>
      <c r="AE57" s="1" t="s">
        <v>66</v>
      </c>
      <c r="AF57" s="1" t="s">
        <v>67</v>
      </c>
      <c r="AR57" s="1" t="s">
        <v>126</v>
      </c>
      <c r="AS57" s="1" t="s">
        <v>63</v>
      </c>
      <c r="AT57" s="1" t="s">
        <v>64</v>
      </c>
      <c r="AU57" s="1" t="s">
        <v>65</v>
      </c>
      <c r="AV57" s="1" t="s">
        <v>66</v>
      </c>
      <c r="AW57" s="1" t="s">
        <v>67</v>
      </c>
    </row>
    <row r="58" spans="1:49" x14ac:dyDescent="0.25">
      <c r="A58" s="10" t="s">
        <v>39</v>
      </c>
      <c r="B58">
        <f>STDEV(B40:B43)/SQRT(COUNT(B40:B43))</f>
        <v>10.725019327876916</v>
      </c>
      <c r="C58">
        <f t="shared" ref="C58:G58" si="29">STDEV(C40:C43)/SQRT(COUNT(C40:C43))</f>
        <v>6.8636237864178904</v>
      </c>
      <c r="D58">
        <f t="shared" si="29"/>
        <v>8.4914928016221047</v>
      </c>
      <c r="E58">
        <f t="shared" si="29"/>
        <v>6.8208963208929019</v>
      </c>
      <c r="F58">
        <f>STDEV(F40:F43)/SQRT(COUNT(F40:F43))</f>
        <v>14.057344816395354</v>
      </c>
      <c r="G58">
        <f t="shared" si="29"/>
        <v>14.923526813266911</v>
      </c>
      <c r="Z58" s="10" t="s">
        <v>39</v>
      </c>
      <c r="AA58">
        <f>STDEV(AA40:AA43)/SQRT(COUNT(AA40:AA43))</f>
        <v>2.2184153503495847</v>
      </c>
      <c r="AB58">
        <f t="shared" ref="AB58:AD58" si="30">STDEV(AB40:AB43)/SQRT(COUNT(AB40:AB43))</f>
        <v>5.4712245565456525</v>
      </c>
      <c r="AC58">
        <f t="shared" si="30"/>
        <v>6.0192612134343859</v>
      </c>
      <c r="AD58">
        <f t="shared" si="30"/>
        <v>8.4829954500492057</v>
      </c>
      <c r="AE58">
        <f>STDEV(AE40:AE43)/SQRT(COUNT(AE40:AE43))</f>
        <v>5.6860378869518486</v>
      </c>
      <c r="AF58">
        <f t="shared" ref="AF58" si="31">STDEV(AF40:AF43)/SQRT(COUNT(AF40:AF43))</f>
        <v>3.0315823700943181</v>
      </c>
      <c r="AQ58" s="10" t="s">
        <v>39</v>
      </c>
      <c r="AR58">
        <f>STDEV(AR40:AR43)/SQRT(COUNT(AR40:AR43))</f>
        <v>4.9637374611610285</v>
      </c>
      <c r="AS58">
        <f t="shared" ref="AS58:AU58" si="32">STDEV(AS40:AS43)/SQRT(COUNT(AS40:AS43))</f>
        <v>3.6252550357283959</v>
      </c>
      <c r="AT58">
        <f t="shared" si="32"/>
        <v>5.7670649348661698</v>
      </c>
      <c r="AU58">
        <f t="shared" si="32"/>
        <v>3.5191511760650456</v>
      </c>
      <c r="AV58">
        <f>STDEV(AV40:AV43)/SQRT(COUNT(AV40:AV43))</f>
        <v>1.6977725058091513</v>
      </c>
      <c r="AW58">
        <f t="shared" ref="AW58" si="33">STDEV(AW40:AW43)/SQRT(COUNT(AW40:AW43))</f>
        <v>8.7325708292024196</v>
      </c>
    </row>
    <row r="60" spans="1:49" x14ac:dyDescent="0.25">
      <c r="A60" s="10" t="s">
        <v>40</v>
      </c>
      <c r="B60">
        <f>STDEV(B44:B47)/SQRT(COUNT(B44:B47))</f>
        <v>6.0841672944345193</v>
      </c>
      <c r="C60">
        <f t="shared" ref="C60:G60" si="34">STDEV(C44:C47)/SQRT(COUNT(C44:C47))</f>
        <v>7.9078424944270793</v>
      </c>
      <c r="D60">
        <f t="shared" si="34"/>
        <v>7.1609292279289702</v>
      </c>
      <c r="E60">
        <f t="shared" si="34"/>
        <v>6.9084823566556368</v>
      </c>
      <c r="F60">
        <f t="shared" si="34"/>
        <v>7.0047289581951553</v>
      </c>
      <c r="G60">
        <f t="shared" si="34"/>
        <v>10.764033938090792</v>
      </c>
      <c r="Z60" s="10" t="s">
        <v>40</v>
      </c>
      <c r="AA60">
        <f>STDEV(AA44:AA47)/SQRT(COUNT(AA44:AA47))</f>
        <v>4.3005891069325211</v>
      </c>
      <c r="AB60">
        <f t="shared" ref="AB60:AF60" si="35">STDEV(AB44:AB47)/SQRT(COUNT(AB44:AB47))</f>
        <v>5.1065291131387216</v>
      </c>
      <c r="AC60">
        <f t="shared" si="35"/>
        <v>3.3862912630957371</v>
      </c>
      <c r="AD60">
        <f t="shared" si="35"/>
        <v>6.3778899041634167</v>
      </c>
      <c r="AE60">
        <f t="shared" si="35"/>
        <v>2.0258045383940124</v>
      </c>
      <c r="AF60">
        <f t="shared" si="35"/>
        <v>4.6172976654620701</v>
      </c>
      <c r="AQ60" s="10" t="s">
        <v>40</v>
      </c>
      <c r="AR60">
        <f>STDEV(AR44:AR47)/SQRT(COUNT(AR44:AR47))</f>
        <v>1.3168175019088002</v>
      </c>
      <c r="AS60">
        <f t="shared" ref="AS60:AW60" si="36">STDEV(AS44:AS47)/SQRT(COUNT(AS44:AS47))</f>
        <v>4.6539559039118084</v>
      </c>
      <c r="AT60">
        <f t="shared" si="36"/>
        <v>0.54339531855015211</v>
      </c>
      <c r="AU60">
        <f t="shared" si="36"/>
        <v>1.6534427467156723</v>
      </c>
      <c r="AV60">
        <f t="shared" si="36"/>
        <v>1.682379817951895</v>
      </c>
      <c r="AW60">
        <f t="shared" si="36"/>
        <v>0.98488143204407397</v>
      </c>
    </row>
    <row r="62" spans="1:49" x14ac:dyDescent="0.25">
      <c r="A62" s="10" t="s">
        <v>41</v>
      </c>
      <c r="B62">
        <f>STDEV(B48:B51)/SQRT(COUNT(B48:B51))</f>
        <v>9.7641217176286101</v>
      </c>
      <c r="C62">
        <f t="shared" ref="C62:G62" si="37">STDEV(C48:C51)/SQRT(COUNT(C48:C51))</f>
        <v>5.7166680434076662</v>
      </c>
      <c r="D62">
        <f t="shared" si="37"/>
        <v>5.5006269002992978</v>
      </c>
      <c r="E62">
        <f t="shared" si="37"/>
        <v>2.730812989447156</v>
      </c>
      <c r="F62">
        <f t="shared" si="37"/>
        <v>4.1838057502178039</v>
      </c>
      <c r="G62">
        <f t="shared" si="37"/>
        <v>5.5436212092017154</v>
      </c>
      <c r="Z62" s="10" t="s">
        <v>41</v>
      </c>
      <c r="AA62">
        <f>STDEV(AA48:AA51)/SQRT(COUNT(AA48:AA51))</f>
        <v>2.3064705179125968</v>
      </c>
      <c r="AB62">
        <f t="shared" ref="AB62:AF62" si="38">STDEV(AB48:AB51)/SQRT(COUNT(AB48:AB51))</f>
        <v>3.0917659462945557</v>
      </c>
      <c r="AC62">
        <f t="shared" si="38"/>
        <v>2.9014202700286855</v>
      </c>
      <c r="AD62">
        <f t="shared" si="38"/>
        <v>2.5803376896430801</v>
      </c>
      <c r="AE62">
        <f t="shared" si="38"/>
        <v>3.9278470153413489</v>
      </c>
      <c r="AF62">
        <f t="shared" si="38"/>
        <v>1.6681145793979488</v>
      </c>
      <c r="AQ62" s="10" t="s">
        <v>41</v>
      </c>
      <c r="AR62">
        <f>STDEV(AR48:AR51)/SQRT(COUNT(AR48:AR51))</f>
        <v>0.88334944953851657</v>
      </c>
      <c r="AS62">
        <f t="shared" ref="AS62:AW62" si="39">STDEV(AS48:AS51)/SQRT(COUNT(AS48:AS51))</f>
        <v>4.0245152399595501</v>
      </c>
      <c r="AT62">
        <f t="shared" si="39"/>
        <v>1.4263674400637707</v>
      </c>
      <c r="AU62">
        <f t="shared" si="39"/>
        <v>1.0616604526244096</v>
      </c>
      <c r="AV62">
        <f t="shared" si="39"/>
        <v>2.2018045524153673</v>
      </c>
      <c r="AW62">
        <f t="shared" si="39"/>
        <v>0.83467281236644042</v>
      </c>
    </row>
    <row r="64" spans="1:49" x14ac:dyDescent="0.25">
      <c r="A64" s="10" t="s">
        <v>42</v>
      </c>
      <c r="B64">
        <f>STDEV(B52:B55)/SQRT(COUNT(B52:B55))</f>
        <v>4.4016178370382599</v>
      </c>
      <c r="C64">
        <f t="shared" ref="C64:G64" si="40">STDEV(C52:C55)/SQRT(COUNT(C52:C55))</f>
        <v>6.1626531233323876</v>
      </c>
      <c r="D64">
        <f t="shared" si="40"/>
        <v>8.2512024937334179</v>
      </c>
      <c r="E64">
        <f t="shared" si="40"/>
        <v>6.5519524055104466</v>
      </c>
      <c r="F64">
        <f t="shared" si="40"/>
        <v>13.977988739906861</v>
      </c>
      <c r="G64">
        <f t="shared" si="40"/>
        <v>6.3370578777770614</v>
      </c>
      <c r="Z64" s="10" t="s">
        <v>42</v>
      </c>
      <c r="AA64">
        <f>STDEV(AA52:AA55)/SQRT(COUNT(AA52:AA55))</f>
        <v>1.0947792776019585</v>
      </c>
      <c r="AB64">
        <f t="shared" ref="AB64:AF64" si="41">STDEV(AB52:AB55)/SQRT(COUNT(AB52:AB55))</f>
        <v>9.5735815601523395</v>
      </c>
      <c r="AC64">
        <f t="shared" si="41"/>
        <v>4.1577880960736611</v>
      </c>
      <c r="AD64">
        <f t="shared" si="41"/>
        <v>2.0536773701681446</v>
      </c>
      <c r="AE64">
        <f t="shared" si="41"/>
        <v>3.6775904198668323</v>
      </c>
      <c r="AF64">
        <f t="shared" si="41"/>
        <v>3.9365943108883488</v>
      </c>
      <c r="AQ64" s="10" t="s">
        <v>42</v>
      </c>
      <c r="AR64">
        <f>STDEV(AR52:AR55)/SQRT(COUNT(AR52:AR55))</f>
        <v>4.5784829638210951</v>
      </c>
      <c r="AS64">
        <f t="shared" ref="AS64:AW64" si="42">STDEV(AS52:AS55)/SQRT(COUNT(AS52:AS55))</f>
        <v>6.8663484790087113</v>
      </c>
      <c r="AT64">
        <f t="shared" si="42"/>
        <v>5.2616736177056138</v>
      </c>
      <c r="AU64">
        <f t="shared" si="42"/>
        <v>1.6951603223643841</v>
      </c>
      <c r="AV64">
        <f t="shared" si="42"/>
        <v>1.9105479023141598</v>
      </c>
      <c r="AW64">
        <f t="shared" si="42"/>
        <v>9.3618172870798269</v>
      </c>
    </row>
  </sheetData>
  <mergeCells count="15">
    <mergeCell ref="AW29:AY29"/>
    <mergeCell ref="AZ29:BB29"/>
    <mergeCell ref="BC29:BE29"/>
    <mergeCell ref="AD29:AF29"/>
    <mergeCell ref="AG29:AI29"/>
    <mergeCell ref="AJ29:AL29"/>
    <mergeCell ref="AM29:AO29"/>
    <mergeCell ref="AQ29:AS29"/>
    <mergeCell ref="AT29:AV29"/>
    <mergeCell ref="AA29:AC29"/>
    <mergeCell ref="K29:M29"/>
    <mergeCell ref="N29:P29"/>
    <mergeCell ref="Q29:S29"/>
    <mergeCell ref="T29:V29"/>
    <mergeCell ref="W29:Y2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A4486-0699-415B-82C0-773082B24AB3}">
  <dimension ref="A1:BD53"/>
  <sheetViews>
    <sheetView zoomScale="40" zoomScaleNormal="40" workbookViewId="0">
      <selection activeCell="AE45" sqref="AE45"/>
    </sheetView>
  </sheetViews>
  <sheetFormatPr defaultRowHeight="15" x14ac:dyDescent="0.25"/>
  <sheetData>
    <row r="1" spans="1:56" x14ac:dyDescent="0.25">
      <c r="A1" t="s">
        <v>0</v>
      </c>
      <c r="B1" t="s">
        <v>23</v>
      </c>
      <c r="C1" t="s">
        <v>24</v>
      </c>
      <c r="D1" s="2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s="3" t="s">
        <v>38</v>
      </c>
      <c r="T1" t="s">
        <v>127</v>
      </c>
      <c r="V1" s="2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s="3" t="s">
        <v>38</v>
      </c>
      <c r="AL1" t="s">
        <v>128</v>
      </c>
      <c r="AN1" s="2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29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AZ1" t="s">
        <v>35</v>
      </c>
      <c r="BA1" t="s">
        <v>36</v>
      </c>
      <c r="BB1" t="s">
        <v>37</v>
      </c>
      <c r="BC1" s="3" t="s">
        <v>38</v>
      </c>
      <c r="BD1" t="s">
        <v>129</v>
      </c>
    </row>
    <row r="2" spans="1:56" x14ac:dyDescent="0.25">
      <c r="A2" t="s">
        <v>1</v>
      </c>
      <c r="B2" t="s">
        <v>26</v>
      </c>
      <c r="C2">
        <v>0</v>
      </c>
      <c r="D2" s="2">
        <v>15.74</v>
      </c>
      <c r="E2">
        <v>33.56</v>
      </c>
      <c r="F2">
        <v>83</v>
      </c>
      <c r="G2">
        <v>29.44</v>
      </c>
      <c r="H2">
        <v>38</v>
      </c>
      <c r="I2">
        <v>26.67</v>
      </c>
      <c r="J2">
        <v>51.78</v>
      </c>
      <c r="K2">
        <v>33.22</v>
      </c>
      <c r="L2">
        <v>38.11</v>
      </c>
      <c r="M2">
        <v>50</v>
      </c>
      <c r="N2">
        <v>86</v>
      </c>
      <c r="O2">
        <v>72.78</v>
      </c>
      <c r="P2">
        <v>16.329999999999998</v>
      </c>
      <c r="Q2">
        <v>19.559999999999999</v>
      </c>
      <c r="R2">
        <v>19.329999999999998</v>
      </c>
      <c r="S2" s="3">
        <v>35.33</v>
      </c>
      <c r="T2">
        <f>AVERAGE(E2:S2)</f>
        <v>42.207333333333345</v>
      </c>
      <c r="V2" s="2">
        <v>7.57</v>
      </c>
      <c r="W2">
        <v>19.89</v>
      </c>
      <c r="X2">
        <v>23.89</v>
      </c>
      <c r="Y2">
        <v>25.11</v>
      </c>
      <c r="Z2">
        <v>30</v>
      </c>
      <c r="AA2">
        <v>65.11</v>
      </c>
      <c r="AB2">
        <v>31.44</v>
      </c>
      <c r="AC2">
        <v>17.78</v>
      </c>
      <c r="AD2">
        <v>9.33</v>
      </c>
      <c r="AE2">
        <v>13.22</v>
      </c>
      <c r="AF2">
        <v>30.33</v>
      </c>
      <c r="AG2">
        <v>46.11</v>
      </c>
      <c r="AH2">
        <v>20.56</v>
      </c>
      <c r="AI2">
        <v>0</v>
      </c>
      <c r="AJ2">
        <v>21.22</v>
      </c>
      <c r="AK2" s="3">
        <v>28.11</v>
      </c>
      <c r="AL2">
        <f>AVERAGE(W2:AK2)</f>
        <v>25.473333333333336</v>
      </c>
      <c r="AN2" s="2">
        <v>1.28</v>
      </c>
      <c r="AO2">
        <v>58.56</v>
      </c>
      <c r="AP2">
        <v>25.44</v>
      </c>
      <c r="AQ2">
        <v>31.78</v>
      </c>
      <c r="AR2">
        <v>4.22</v>
      </c>
      <c r="AS2">
        <v>19.440000000000001</v>
      </c>
      <c r="AT2">
        <v>6.78</v>
      </c>
      <c r="AU2">
        <v>5.44</v>
      </c>
      <c r="AV2">
        <v>12.56</v>
      </c>
      <c r="AW2">
        <v>10.67</v>
      </c>
      <c r="AX2">
        <v>13.78</v>
      </c>
      <c r="AY2">
        <v>12.22</v>
      </c>
      <c r="AZ2">
        <v>4.1100000000000003</v>
      </c>
      <c r="BA2">
        <v>0</v>
      </c>
      <c r="BB2">
        <v>0</v>
      </c>
      <c r="BC2" s="3">
        <v>0</v>
      </c>
      <c r="BD2">
        <f>AVERAGE(AO2:BC2)</f>
        <v>13.666666666666666</v>
      </c>
    </row>
    <row r="3" spans="1:56" x14ac:dyDescent="0.25">
      <c r="A3" t="s">
        <v>10</v>
      </c>
      <c r="B3" t="s">
        <v>26</v>
      </c>
      <c r="C3">
        <v>0</v>
      </c>
      <c r="D3" s="2">
        <v>60.06</v>
      </c>
      <c r="E3">
        <v>89.44</v>
      </c>
      <c r="F3">
        <v>93.22</v>
      </c>
      <c r="G3">
        <v>15.22</v>
      </c>
      <c r="H3">
        <v>28.89</v>
      </c>
      <c r="I3">
        <v>52.44</v>
      </c>
      <c r="J3">
        <v>89.78</v>
      </c>
      <c r="K3">
        <v>86.89</v>
      </c>
      <c r="L3">
        <v>91.67</v>
      </c>
      <c r="M3">
        <v>33.11</v>
      </c>
      <c r="N3">
        <v>61.89</v>
      </c>
      <c r="O3">
        <v>84.44</v>
      </c>
      <c r="P3">
        <v>92.22</v>
      </c>
      <c r="Q3">
        <v>90</v>
      </c>
      <c r="R3">
        <v>97.89</v>
      </c>
      <c r="S3" s="3">
        <v>93.67</v>
      </c>
      <c r="T3">
        <f t="shared" ref="T3:T17" si="0">AVERAGE(E3:S3)</f>
        <v>73.384666666666661</v>
      </c>
      <c r="V3" s="2">
        <v>17.329999999999998</v>
      </c>
      <c r="W3">
        <v>26</v>
      </c>
      <c r="X3">
        <v>23.22</v>
      </c>
      <c r="Y3">
        <v>30.56</v>
      </c>
      <c r="Z3">
        <v>24.11</v>
      </c>
      <c r="AA3">
        <v>17.78</v>
      </c>
      <c r="AB3">
        <v>3.33</v>
      </c>
      <c r="AC3">
        <v>10.89</v>
      </c>
      <c r="AD3">
        <v>53.11</v>
      </c>
      <c r="AE3">
        <v>76.22</v>
      </c>
      <c r="AF3">
        <v>43.33</v>
      </c>
      <c r="AG3">
        <v>13.78</v>
      </c>
      <c r="AH3">
        <v>4</v>
      </c>
      <c r="AI3">
        <v>23.22</v>
      </c>
      <c r="AJ3">
        <v>4.67</v>
      </c>
      <c r="AK3" s="3">
        <v>0</v>
      </c>
      <c r="AL3">
        <f t="shared" ref="AL3:AL17" si="1">AVERAGE(W3:AK3)</f>
        <v>23.614666666666665</v>
      </c>
      <c r="AN3" s="2">
        <v>21.59</v>
      </c>
      <c r="AO3">
        <v>40.67</v>
      </c>
      <c r="AP3">
        <v>44.56</v>
      </c>
      <c r="AQ3">
        <v>19.11</v>
      </c>
      <c r="AR3">
        <v>45.56</v>
      </c>
      <c r="AS3">
        <v>25.78</v>
      </c>
      <c r="AT3">
        <v>29.22</v>
      </c>
      <c r="AU3">
        <v>28.56</v>
      </c>
      <c r="AV3">
        <v>35.67</v>
      </c>
      <c r="AW3">
        <v>5.56</v>
      </c>
      <c r="AX3">
        <v>6.67</v>
      </c>
      <c r="AY3">
        <v>5.33</v>
      </c>
      <c r="AZ3">
        <v>14.78</v>
      </c>
      <c r="BA3">
        <v>26.22</v>
      </c>
      <c r="BB3">
        <v>38.89</v>
      </c>
      <c r="BC3" s="3">
        <v>57.22</v>
      </c>
      <c r="BD3">
        <f t="shared" ref="BD3:BD17" si="2">AVERAGE(AO3:BC3)</f>
        <v>28.25333333333333</v>
      </c>
    </row>
    <row r="4" spans="1:56" x14ac:dyDescent="0.25">
      <c r="A4" s="10" t="s">
        <v>43</v>
      </c>
      <c r="B4" s="10" t="s">
        <v>26</v>
      </c>
      <c r="C4" s="10">
        <v>0</v>
      </c>
      <c r="D4" s="10">
        <v>15.44</v>
      </c>
      <c r="E4" s="10">
        <v>50.67</v>
      </c>
      <c r="F4" s="10">
        <v>50.89</v>
      </c>
      <c r="G4" s="10">
        <v>42.67</v>
      </c>
      <c r="H4" s="10">
        <v>80.33</v>
      </c>
      <c r="I4" s="10">
        <v>92.67</v>
      </c>
      <c r="J4" s="10">
        <v>66.78</v>
      </c>
      <c r="K4" s="10">
        <v>50.56</v>
      </c>
      <c r="L4" s="10">
        <v>59.33</v>
      </c>
      <c r="M4" s="10">
        <v>78.11</v>
      </c>
      <c r="N4" s="10">
        <v>42.11</v>
      </c>
      <c r="O4" s="10">
        <v>15.33</v>
      </c>
      <c r="P4" s="10">
        <v>7</v>
      </c>
      <c r="Q4" s="10">
        <v>31</v>
      </c>
      <c r="R4" s="10">
        <v>77</v>
      </c>
      <c r="S4" s="10">
        <v>28.22</v>
      </c>
      <c r="T4">
        <f t="shared" si="0"/>
        <v>51.51133333333334</v>
      </c>
      <c r="V4" s="10">
        <v>15.87</v>
      </c>
      <c r="W4" s="10">
        <v>67.11</v>
      </c>
      <c r="X4" s="10">
        <v>31.11</v>
      </c>
      <c r="Y4" s="10">
        <v>35.78</v>
      </c>
      <c r="Z4" s="10">
        <v>25.11</v>
      </c>
      <c r="AA4" s="10">
        <v>37.22</v>
      </c>
      <c r="AB4" s="10">
        <v>25.89</v>
      </c>
      <c r="AC4" s="10">
        <v>34.11</v>
      </c>
      <c r="AD4" s="10">
        <v>37.89</v>
      </c>
      <c r="AE4" s="10">
        <v>29.44</v>
      </c>
      <c r="AF4" s="10">
        <v>27.89</v>
      </c>
      <c r="AG4" s="10">
        <v>0</v>
      </c>
      <c r="AH4" s="10">
        <v>0</v>
      </c>
      <c r="AI4" s="10">
        <v>7.11</v>
      </c>
      <c r="AJ4" s="10">
        <v>18.559999999999999</v>
      </c>
      <c r="AK4" s="10">
        <v>12.44</v>
      </c>
      <c r="AL4">
        <f t="shared" si="1"/>
        <v>25.977333333333334</v>
      </c>
      <c r="AN4" s="17">
        <v>3.72</v>
      </c>
      <c r="AO4" s="17">
        <v>50.44</v>
      </c>
      <c r="AP4" s="17">
        <v>21.78</v>
      </c>
      <c r="AQ4" s="17">
        <v>58</v>
      </c>
      <c r="AR4" s="17">
        <v>13.89</v>
      </c>
      <c r="AS4" s="17">
        <v>18.22</v>
      </c>
      <c r="AT4" s="17">
        <v>11.22</v>
      </c>
      <c r="AU4" s="17">
        <v>0</v>
      </c>
      <c r="AV4" s="17">
        <v>32.89</v>
      </c>
      <c r="AW4" s="17">
        <v>3.78</v>
      </c>
      <c r="AX4" s="17">
        <v>10.67</v>
      </c>
      <c r="AY4" s="17">
        <v>7.89</v>
      </c>
      <c r="AZ4" s="17">
        <v>9.44</v>
      </c>
      <c r="BA4" s="17">
        <v>29</v>
      </c>
      <c r="BB4" s="17">
        <v>0</v>
      </c>
      <c r="BC4" s="17">
        <v>0</v>
      </c>
      <c r="BD4">
        <f t="shared" si="2"/>
        <v>17.814666666666664</v>
      </c>
    </row>
    <row r="5" spans="1:56" ht="15.75" thickBot="1" x14ac:dyDescent="0.3">
      <c r="A5" s="10" t="s">
        <v>49</v>
      </c>
      <c r="B5" s="10" t="s">
        <v>26</v>
      </c>
      <c r="C5" s="10">
        <v>0</v>
      </c>
      <c r="D5" s="10">
        <v>21.33</v>
      </c>
      <c r="E5" s="10">
        <v>76.44</v>
      </c>
      <c r="F5" s="10">
        <v>72.67</v>
      </c>
      <c r="G5" s="10">
        <v>79.22</v>
      </c>
      <c r="H5" s="10">
        <v>90.67</v>
      </c>
      <c r="I5" s="10">
        <v>37.67</v>
      </c>
      <c r="J5" s="10">
        <v>61.56</v>
      </c>
      <c r="K5" s="10">
        <v>32.33</v>
      </c>
      <c r="L5" s="10">
        <v>76</v>
      </c>
      <c r="M5" s="10">
        <v>36.22</v>
      </c>
      <c r="N5" s="10">
        <v>49.33</v>
      </c>
      <c r="O5" s="10">
        <v>16.22</v>
      </c>
      <c r="P5" s="10">
        <v>5.78</v>
      </c>
      <c r="Q5" s="10">
        <v>27.56</v>
      </c>
      <c r="R5" s="10">
        <v>53.56</v>
      </c>
      <c r="S5" s="10">
        <v>39.67</v>
      </c>
      <c r="T5">
        <f t="shared" si="0"/>
        <v>50.326666666666668</v>
      </c>
      <c r="V5" s="10">
        <v>11.39</v>
      </c>
      <c r="W5" s="10">
        <v>72.78</v>
      </c>
      <c r="X5" s="10">
        <v>19.440000000000001</v>
      </c>
      <c r="Y5" s="10">
        <v>34.67</v>
      </c>
      <c r="Z5" s="10">
        <v>12.56</v>
      </c>
      <c r="AA5" s="10">
        <v>22.33</v>
      </c>
      <c r="AB5" s="10">
        <v>23.44</v>
      </c>
      <c r="AC5" s="10">
        <v>19.670000000000002</v>
      </c>
      <c r="AD5" s="10">
        <v>9.44</v>
      </c>
      <c r="AE5" s="10">
        <v>4.8899999999999997</v>
      </c>
      <c r="AF5" s="10">
        <v>0</v>
      </c>
      <c r="AG5" s="10">
        <v>6.44</v>
      </c>
      <c r="AH5" s="10">
        <v>17.22</v>
      </c>
      <c r="AI5" s="10">
        <v>40.22</v>
      </c>
      <c r="AJ5" s="10">
        <v>20.78</v>
      </c>
      <c r="AK5" s="10">
        <v>9.33</v>
      </c>
      <c r="AL5">
        <f t="shared" si="1"/>
        <v>20.880666666666666</v>
      </c>
      <c r="AN5" s="18">
        <v>0.72</v>
      </c>
      <c r="AO5" s="18">
        <v>21.56</v>
      </c>
      <c r="AP5" s="18">
        <v>26.33</v>
      </c>
      <c r="AQ5" s="18">
        <v>30.89</v>
      </c>
      <c r="AR5" s="18">
        <v>17.329999999999998</v>
      </c>
      <c r="AS5" s="18">
        <v>0</v>
      </c>
      <c r="AT5" s="18">
        <v>8</v>
      </c>
      <c r="AU5" s="18">
        <v>9.2200000000000006</v>
      </c>
      <c r="AV5" s="18">
        <v>13.11</v>
      </c>
      <c r="AW5" s="18">
        <v>0</v>
      </c>
      <c r="AX5" s="18">
        <v>8.11</v>
      </c>
      <c r="AY5" s="18">
        <v>0</v>
      </c>
      <c r="AZ5" s="18">
        <v>0</v>
      </c>
      <c r="BA5" s="18">
        <v>11.44</v>
      </c>
      <c r="BB5" s="18">
        <v>16.89</v>
      </c>
      <c r="BC5" s="18">
        <v>12.89</v>
      </c>
      <c r="BD5">
        <f t="shared" si="2"/>
        <v>11.717999999999998</v>
      </c>
    </row>
    <row r="6" spans="1:56" x14ac:dyDescent="0.25">
      <c r="A6" t="s">
        <v>2</v>
      </c>
      <c r="B6" t="s">
        <v>26</v>
      </c>
      <c r="C6">
        <v>0.5</v>
      </c>
      <c r="D6" s="2">
        <v>16.87</v>
      </c>
      <c r="E6">
        <v>13.78</v>
      </c>
      <c r="F6">
        <v>20.89</v>
      </c>
      <c r="G6">
        <v>37</v>
      </c>
      <c r="H6">
        <v>13.67</v>
      </c>
      <c r="I6">
        <v>43.78</v>
      </c>
      <c r="J6">
        <v>29.56</v>
      </c>
      <c r="K6">
        <v>7.89</v>
      </c>
      <c r="L6">
        <v>11.56</v>
      </c>
      <c r="M6">
        <v>7</v>
      </c>
      <c r="N6">
        <v>0</v>
      </c>
      <c r="O6">
        <v>24</v>
      </c>
      <c r="P6">
        <v>21.44</v>
      </c>
      <c r="Q6">
        <v>14.44</v>
      </c>
      <c r="R6">
        <v>3.44</v>
      </c>
      <c r="S6" s="3">
        <v>6.67</v>
      </c>
      <c r="T6">
        <f t="shared" si="0"/>
        <v>17.007999999999999</v>
      </c>
      <c r="V6" s="2">
        <v>4.59</v>
      </c>
      <c r="W6">
        <v>14.67</v>
      </c>
      <c r="X6">
        <v>59.22</v>
      </c>
      <c r="Y6">
        <v>26</v>
      </c>
      <c r="Z6">
        <v>7</v>
      </c>
      <c r="AA6">
        <v>15.78</v>
      </c>
      <c r="AB6">
        <v>28.67</v>
      </c>
      <c r="AC6">
        <v>38.89</v>
      </c>
      <c r="AD6">
        <v>8.2200000000000006</v>
      </c>
      <c r="AE6">
        <v>52.11</v>
      </c>
      <c r="AF6">
        <v>0</v>
      </c>
      <c r="AG6">
        <v>17</v>
      </c>
      <c r="AH6">
        <v>9</v>
      </c>
      <c r="AI6">
        <v>11.89</v>
      </c>
      <c r="AJ6">
        <v>32.56</v>
      </c>
      <c r="AK6" s="3">
        <v>13.22</v>
      </c>
      <c r="AL6">
        <f t="shared" si="1"/>
        <v>22.282</v>
      </c>
      <c r="AN6" s="2">
        <v>2.56</v>
      </c>
      <c r="AO6">
        <v>14.78</v>
      </c>
      <c r="AP6">
        <v>17.11</v>
      </c>
      <c r="AQ6">
        <v>0</v>
      </c>
      <c r="AR6">
        <v>4.8899999999999997</v>
      </c>
      <c r="AS6">
        <v>0</v>
      </c>
      <c r="AT6">
        <v>0</v>
      </c>
      <c r="AU6">
        <v>0</v>
      </c>
      <c r="AV6">
        <v>0</v>
      </c>
      <c r="AW6">
        <v>3.89</v>
      </c>
      <c r="AX6">
        <v>7.56</v>
      </c>
      <c r="AY6">
        <v>5.56</v>
      </c>
      <c r="AZ6">
        <v>10.89</v>
      </c>
      <c r="BA6">
        <v>0</v>
      </c>
      <c r="BB6">
        <v>0</v>
      </c>
      <c r="BC6" s="3">
        <v>5.44</v>
      </c>
      <c r="BD6">
        <f t="shared" si="2"/>
        <v>4.674666666666667</v>
      </c>
    </row>
    <row r="7" spans="1:56" x14ac:dyDescent="0.25">
      <c r="A7" t="s">
        <v>9</v>
      </c>
      <c r="B7" t="s">
        <v>26</v>
      </c>
      <c r="C7">
        <v>0.5</v>
      </c>
      <c r="D7" s="2">
        <v>28.07</v>
      </c>
      <c r="E7">
        <v>70.33</v>
      </c>
      <c r="F7">
        <v>50.22</v>
      </c>
      <c r="G7">
        <v>15.22</v>
      </c>
      <c r="H7">
        <v>48.11</v>
      </c>
      <c r="I7">
        <v>15.89</v>
      </c>
      <c r="J7">
        <v>47.67</v>
      </c>
      <c r="K7">
        <v>46.22</v>
      </c>
      <c r="L7">
        <v>27</v>
      </c>
      <c r="M7">
        <v>12.22</v>
      </c>
      <c r="N7">
        <v>31.11</v>
      </c>
      <c r="O7">
        <v>44.56</v>
      </c>
      <c r="P7">
        <v>22.78</v>
      </c>
      <c r="Q7">
        <v>64.56</v>
      </c>
      <c r="R7">
        <v>49.67</v>
      </c>
      <c r="S7" s="3">
        <v>32.89</v>
      </c>
      <c r="T7">
        <f t="shared" si="0"/>
        <v>38.56333333333334</v>
      </c>
      <c r="V7" s="2">
        <v>22.31</v>
      </c>
      <c r="W7">
        <v>60.33</v>
      </c>
      <c r="X7">
        <v>45.44</v>
      </c>
      <c r="Y7">
        <v>37.33</v>
      </c>
      <c r="Z7">
        <v>31.78</v>
      </c>
      <c r="AA7">
        <v>3.56</v>
      </c>
      <c r="AB7">
        <v>13.44</v>
      </c>
      <c r="AC7">
        <v>0</v>
      </c>
      <c r="AD7">
        <v>13.33</v>
      </c>
      <c r="AE7">
        <v>6.11</v>
      </c>
      <c r="AF7">
        <v>3.67</v>
      </c>
      <c r="AG7">
        <v>0</v>
      </c>
      <c r="AH7">
        <v>0</v>
      </c>
      <c r="AI7">
        <v>0</v>
      </c>
      <c r="AJ7">
        <v>0</v>
      </c>
      <c r="AK7" s="3">
        <v>0</v>
      </c>
      <c r="AL7">
        <f t="shared" si="1"/>
        <v>14.332666666666666</v>
      </c>
      <c r="AN7" s="2">
        <v>0.61</v>
      </c>
      <c r="AO7">
        <v>39.78</v>
      </c>
      <c r="AP7">
        <v>17.559999999999999</v>
      </c>
      <c r="AQ7">
        <v>0</v>
      </c>
      <c r="AR7">
        <v>10.78</v>
      </c>
      <c r="AS7">
        <v>0</v>
      </c>
      <c r="AT7">
        <v>0</v>
      </c>
      <c r="AU7">
        <v>15.89</v>
      </c>
      <c r="AV7">
        <v>0</v>
      </c>
      <c r="AW7">
        <v>0</v>
      </c>
      <c r="AX7">
        <v>7.67</v>
      </c>
      <c r="AY7">
        <v>0</v>
      </c>
      <c r="AZ7">
        <v>0</v>
      </c>
      <c r="BA7">
        <v>6.56</v>
      </c>
      <c r="BB7">
        <v>0</v>
      </c>
      <c r="BC7" s="3">
        <v>11.44</v>
      </c>
      <c r="BD7">
        <f t="shared" si="2"/>
        <v>7.3120000000000003</v>
      </c>
    </row>
    <row r="8" spans="1:56" x14ac:dyDescent="0.25">
      <c r="A8" s="10" t="s">
        <v>44</v>
      </c>
      <c r="B8" s="10" t="s">
        <v>26</v>
      </c>
      <c r="C8" s="10">
        <v>0.5</v>
      </c>
      <c r="D8" s="10">
        <v>2.31</v>
      </c>
      <c r="E8" s="10">
        <v>26.22</v>
      </c>
      <c r="F8" s="10">
        <v>0</v>
      </c>
      <c r="G8" s="10">
        <v>0</v>
      </c>
      <c r="H8" s="10">
        <v>3.44</v>
      </c>
      <c r="I8" s="10">
        <v>11.11</v>
      </c>
      <c r="J8" s="10">
        <v>0</v>
      </c>
      <c r="K8" s="10">
        <v>10.67</v>
      </c>
      <c r="L8" s="10">
        <v>0</v>
      </c>
      <c r="M8" s="10">
        <v>0</v>
      </c>
      <c r="N8" s="10">
        <v>0</v>
      </c>
      <c r="O8" s="10">
        <v>0</v>
      </c>
      <c r="P8" s="10">
        <v>7.89</v>
      </c>
      <c r="Q8" s="10">
        <v>3.33</v>
      </c>
      <c r="R8" s="10">
        <v>0</v>
      </c>
      <c r="S8" s="10">
        <v>3.33</v>
      </c>
      <c r="T8">
        <f t="shared" si="0"/>
        <v>4.3993333333333329</v>
      </c>
      <c r="V8" s="10">
        <v>3.63</v>
      </c>
      <c r="W8" s="10">
        <v>25.22</v>
      </c>
      <c r="X8" s="10">
        <v>29.11</v>
      </c>
      <c r="Y8" s="10">
        <v>15.56</v>
      </c>
      <c r="Z8" s="10">
        <v>3.67</v>
      </c>
      <c r="AA8" s="10">
        <v>3.78</v>
      </c>
      <c r="AB8" s="10">
        <v>0</v>
      </c>
      <c r="AC8" s="10">
        <v>5.78</v>
      </c>
      <c r="AD8" s="10">
        <v>4.4400000000000004</v>
      </c>
      <c r="AE8" s="10">
        <v>7.67</v>
      </c>
      <c r="AF8" s="10">
        <v>3.44</v>
      </c>
      <c r="AG8" s="10">
        <v>0</v>
      </c>
      <c r="AH8" s="10">
        <v>0</v>
      </c>
      <c r="AI8" s="10">
        <v>8.56</v>
      </c>
      <c r="AJ8" s="10">
        <v>0</v>
      </c>
      <c r="AK8" s="10">
        <v>0</v>
      </c>
      <c r="AL8">
        <f t="shared" si="1"/>
        <v>7.1486666666666672</v>
      </c>
      <c r="AN8" s="17">
        <v>0</v>
      </c>
      <c r="AO8" s="17">
        <v>14.44</v>
      </c>
      <c r="AP8" s="17">
        <v>0</v>
      </c>
      <c r="AQ8" s="17">
        <v>0</v>
      </c>
      <c r="AR8" s="17">
        <v>0</v>
      </c>
      <c r="AS8" s="17">
        <v>3.78</v>
      </c>
      <c r="AT8" s="17">
        <v>4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8.33</v>
      </c>
      <c r="BB8" s="17">
        <v>0</v>
      </c>
      <c r="BC8" s="17">
        <v>4.5599999999999996</v>
      </c>
      <c r="BD8">
        <f t="shared" si="2"/>
        <v>2.3406666666666665</v>
      </c>
    </row>
    <row r="9" spans="1:56" ht="15.75" thickBot="1" x14ac:dyDescent="0.3">
      <c r="A9" s="10" t="s">
        <v>53</v>
      </c>
      <c r="B9" s="10" t="s">
        <v>26</v>
      </c>
      <c r="C9" s="10">
        <v>0.5</v>
      </c>
      <c r="D9" s="10">
        <v>27.89</v>
      </c>
      <c r="E9" s="10">
        <v>53.44</v>
      </c>
      <c r="F9" s="10">
        <v>14.22</v>
      </c>
      <c r="G9" s="10">
        <v>40.67</v>
      </c>
      <c r="H9" s="10">
        <v>26.33</v>
      </c>
      <c r="I9" s="10">
        <v>33.67</v>
      </c>
      <c r="J9" s="10">
        <v>35.33</v>
      </c>
      <c r="K9" s="10">
        <v>18.559999999999999</v>
      </c>
      <c r="L9" s="10">
        <v>24.33</v>
      </c>
      <c r="M9" s="10">
        <v>50.22</v>
      </c>
      <c r="N9" s="10">
        <v>48.56</v>
      </c>
      <c r="O9" s="10">
        <v>20.67</v>
      </c>
      <c r="P9" s="10">
        <v>20.67</v>
      </c>
      <c r="Q9" s="10">
        <v>23.78</v>
      </c>
      <c r="R9" s="10">
        <v>43.56</v>
      </c>
      <c r="S9" s="10">
        <v>25.22</v>
      </c>
      <c r="T9">
        <f t="shared" si="0"/>
        <v>31.948666666666668</v>
      </c>
      <c r="V9" s="10">
        <v>11.11</v>
      </c>
      <c r="W9" s="10">
        <v>62</v>
      </c>
      <c r="X9" s="10">
        <v>21.22</v>
      </c>
      <c r="Y9" s="10">
        <v>9.11</v>
      </c>
      <c r="Z9" s="10">
        <v>16.559999999999999</v>
      </c>
      <c r="AA9" s="10">
        <v>9.2200000000000006</v>
      </c>
      <c r="AB9" s="10">
        <v>4.78</v>
      </c>
      <c r="AC9" s="10">
        <v>16.89</v>
      </c>
      <c r="AD9" s="10">
        <v>21.22</v>
      </c>
      <c r="AE9" s="10">
        <v>16.78</v>
      </c>
      <c r="AF9" s="10">
        <v>14.89</v>
      </c>
      <c r="AG9" s="10">
        <v>8.11</v>
      </c>
      <c r="AH9" s="10">
        <v>0</v>
      </c>
      <c r="AI9" s="10">
        <v>0</v>
      </c>
      <c r="AJ9" s="10">
        <v>0</v>
      </c>
      <c r="AK9" s="10">
        <v>0</v>
      </c>
      <c r="AL9">
        <f t="shared" si="1"/>
        <v>13.385333333333335</v>
      </c>
      <c r="AN9" s="18">
        <v>5.85</v>
      </c>
      <c r="AO9" s="18">
        <v>23.33</v>
      </c>
      <c r="AP9" s="18">
        <v>22.67</v>
      </c>
      <c r="AQ9" s="18">
        <v>31.89</v>
      </c>
      <c r="AR9" s="18">
        <v>3.33</v>
      </c>
      <c r="AS9" s="18">
        <v>0</v>
      </c>
      <c r="AT9" s="18">
        <v>8.89</v>
      </c>
      <c r="AU9" s="18">
        <v>3.33</v>
      </c>
      <c r="AV9" s="18">
        <v>7.11</v>
      </c>
      <c r="AW9" s="18">
        <v>10.67</v>
      </c>
      <c r="AX9" s="18">
        <v>0</v>
      </c>
      <c r="AY9" s="18">
        <v>8</v>
      </c>
      <c r="AZ9" s="18">
        <v>0</v>
      </c>
      <c r="BA9" s="18">
        <v>9.33</v>
      </c>
      <c r="BB9" s="18">
        <v>4.22</v>
      </c>
      <c r="BC9" s="18">
        <v>4.33</v>
      </c>
      <c r="BD9">
        <f t="shared" si="2"/>
        <v>9.1400000000000023</v>
      </c>
    </row>
    <row r="10" spans="1:56" x14ac:dyDescent="0.25">
      <c r="A10" t="s">
        <v>3</v>
      </c>
      <c r="B10" t="s">
        <v>26</v>
      </c>
      <c r="C10">
        <v>1</v>
      </c>
      <c r="D10" s="2">
        <v>9.19</v>
      </c>
      <c r="E10">
        <v>31.89</v>
      </c>
      <c r="F10">
        <v>40.89</v>
      </c>
      <c r="G10">
        <v>31.33</v>
      </c>
      <c r="H10">
        <v>38.11</v>
      </c>
      <c r="I10">
        <v>26.11</v>
      </c>
      <c r="J10">
        <v>46.22</v>
      </c>
      <c r="K10">
        <v>17.11</v>
      </c>
      <c r="L10">
        <v>8.44</v>
      </c>
      <c r="M10">
        <v>35.56</v>
      </c>
      <c r="N10">
        <v>14.11</v>
      </c>
      <c r="O10">
        <v>31.67</v>
      </c>
      <c r="P10">
        <v>14.67</v>
      </c>
      <c r="Q10">
        <v>17.670000000000002</v>
      </c>
      <c r="R10">
        <v>21.11</v>
      </c>
      <c r="S10" s="3">
        <v>15.11</v>
      </c>
      <c r="T10">
        <f t="shared" si="0"/>
        <v>26.000000000000004</v>
      </c>
      <c r="V10" s="2">
        <v>1.8</v>
      </c>
      <c r="W10">
        <v>43.89</v>
      </c>
      <c r="X10">
        <v>11.78</v>
      </c>
      <c r="Y10">
        <v>14.78</v>
      </c>
      <c r="Z10">
        <v>25.89</v>
      </c>
      <c r="AA10">
        <v>18.440000000000001</v>
      </c>
      <c r="AB10">
        <v>5</v>
      </c>
      <c r="AC10">
        <v>0</v>
      </c>
      <c r="AD10">
        <v>4.4400000000000004</v>
      </c>
      <c r="AE10">
        <v>4.8899999999999997</v>
      </c>
      <c r="AF10">
        <v>10.44</v>
      </c>
      <c r="AG10">
        <v>15.44</v>
      </c>
      <c r="AH10">
        <v>7.56</v>
      </c>
      <c r="AI10">
        <v>13.44</v>
      </c>
      <c r="AJ10">
        <v>19.329999999999998</v>
      </c>
      <c r="AK10" s="3">
        <v>0</v>
      </c>
      <c r="AL10">
        <f t="shared" si="1"/>
        <v>13.021333333333333</v>
      </c>
      <c r="AN10" s="2">
        <v>0</v>
      </c>
      <c r="AO10">
        <v>59.56</v>
      </c>
      <c r="AP10">
        <v>18.22</v>
      </c>
      <c r="AQ10">
        <v>3.56</v>
      </c>
      <c r="AR10">
        <v>12.22</v>
      </c>
      <c r="AS10">
        <v>7.44</v>
      </c>
      <c r="AT10">
        <v>0</v>
      </c>
      <c r="AU10">
        <v>0</v>
      </c>
      <c r="AV10">
        <v>0</v>
      </c>
      <c r="AW10">
        <v>8.67</v>
      </c>
      <c r="AX10">
        <v>19.22</v>
      </c>
      <c r="AY10">
        <v>3.67</v>
      </c>
      <c r="AZ10">
        <v>8.33</v>
      </c>
      <c r="BA10">
        <v>3.33</v>
      </c>
      <c r="BB10">
        <v>0</v>
      </c>
      <c r="BC10" s="3">
        <v>0</v>
      </c>
      <c r="BD10">
        <f t="shared" si="2"/>
        <v>9.6146666666666665</v>
      </c>
    </row>
    <row r="11" spans="1:56" x14ac:dyDescent="0.25">
      <c r="A11" t="s">
        <v>12</v>
      </c>
      <c r="B11" t="s">
        <v>26</v>
      </c>
      <c r="C11">
        <v>1</v>
      </c>
      <c r="D11" s="2">
        <v>30.74</v>
      </c>
      <c r="E11">
        <v>57.67</v>
      </c>
      <c r="F11">
        <v>42.33</v>
      </c>
      <c r="G11">
        <v>35</v>
      </c>
      <c r="H11">
        <v>54.67</v>
      </c>
      <c r="I11">
        <v>35.56</v>
      </c>
      <c r="J11">
        <v>31.89</v>
      </c>
      <c r="K11">
        <v>22.56</v>
      </c>
      <c r="L11">
        <v>18.329999999999998</v>
      </c>
      <c r="M11">
        <v>16.670000000000002</v>
      </c>
      <c r="N11">
        <v>33</v>
      </c>
      <c r="O11">
        <v>31.89</v>
      </c>
      <c r="P11">
        <v>31</v>
      </c>
      <c r="Q11">
        <v>39.56</v>
      </c>
      <c r="R11">
        <v>21</v>
      </c>
      <c r="S11" s="3">
        <v>37.67</v>
      </c>
      <c r="T11">
        <f t="shared" si="0"/>
        <v>33.92</v>
      </c>
      <c r="V11" s="2">
        <v>8.07</v>
      </c>
      <c r="W11">
        <v>42.33</v>
      </c>
      <c r="X11">
        <v>35.44</v>
      </c>
      <c r="Y11">
        <v>0</v>
      </c>
      <c r="Z11">
        <v>15.44</v>
      </c>
      <c r="AA11">
        <v>14</v>
      </c>
      <c r="AB11">
        <v>0</v>
      </c>
      <c r="AC11">
        <v>20.11</v>
      </c>
      <c r="AD11">
        <v>0</v>
      </c>
      <c r="AE11">
        <v>19.11</v>
      </c>
      <c r="AF11">
        <v>15.67</v>
      </c>
      <c r="AG11">
        <v>19.329999999999998</v>
      </c>
      <c r="AH11">
        <v>29.44</v>
      </c>
      <c r="AI11">
        <v>7.78</v>
      </c>
      <c r="AJ11">
        <v>7.44</v>
      </c>
      <c r="AK11" s="3">
        <v>0</v>
      </c>
      <c r="AL11">
        <f t="shared" si="1"/>
        <v>15.072666666666667</v>
      </c>
      <c r="AN11" s="2">
        <v>0</v>
      </c>
      <c r="AO11">
        <v>10.89</v>
      </c>
      <c r="AP11">
        <v>4.33</v>
      </c>
      <c r="AQ11">
        <v>8.67</v>
      </c>
      <c r="AR11">
        <v>0</v>
      </c>
      <c r="AS11">
        <v>0</v>
      </c>
      <c r="AT11">
        <v>7.33</v>
      </c>
      <c r="AU11">
        <v>10.33</v>
      </c>
      <c r="AV11">
        <v>0</v>
      </c>
      <c r="AW11">
        <v>4.67</v>
      </c>
      <c r="AX11">
        <v>3.56</v>
      </c>
      <c r="AY11">
        <v>0</v>
      </c>
      <c r="AZ11">
        <v>0</v>
      </c>
      <c r="BA11">
        <v>3.44</v>
      </c>
      <c r="BB11">
        <v>4</v>
      </c>
      <c r="BC11" s="3">
        <v>3.67</v>
      </c>
      <c r="BD11">
        <f t="shared" si="2"/>
        <v>4.059333333333333</v>
      </c>
    </row>
    <row r="12" spans="1:56" x14ac:dyDescent="0.25">
      <c r="A12" s="10" t="s">
        <v>45</v>
      </c>
      <c r="B12" s="10" t="s">
        <v>26</v>
      </c>
      <c r="C12" s="10">
        <v>1</v>
      </c>
      <c r="D12" s="10">
        <v>56.94</v>
      </c>
      <c r="E12" s="10">
        <v>71.89</v>
      </c>
      <c r="F12" s="10">
        <v>79.33</v>
      </c>
      <c r="G12" s="10">
        <v>34.44</v>
      </c>
      <c r="H12" s="10">
        <v>17.78</v>
      </c>
      <c r="I12" s="10">
        <v>22</v>
      </c>
      <c r="J12" s="10">
        <v>20.440000000000001</v>
      </c>
      <c r="K12" s="10">
        <v>25.89</v>
      </c>
      <c r="L12" s="10">
        <v>50</v>
      </c>
      <c r="M12" s="10">
        <v>14.44</v>
      </c>
      <c r="N12" s="10">
        <v>10.44</v>
      </c>
      <c r="O12" s="10">
        <v>3.44</v>
      </c>
      <c r="P12" s="10">
        <v>29.78</v>
      </c>
      <c r="Q12" s="10">
        <v>0</v>
      </c>
      <c r="R12" s="10">
        <v>3.44</v>
      </c>
      <c r="S12" s="10">
        <v>15.11</v>
      </c>
      <c r="T12">
        <f t="shared" si="0"/>
        <v>26.561333333333334</v>
      </c>
      <c r="V12" s="10">
        <v>12.78</v>
      </c>
      <c r="W12" s="10">
        <v>52.44</v>
      </c>
      <c r="X12" s="10">
        <v>23.78</v>
      </c>
      <c r="Y12" s="10">
        <v>22</v>
      </c>
      <c r="Z12" s="10">
        <v>7.89</v>
      </c>
      <c r="AA12" s="10">
        <v>3.56</v>
      </c>
      <c r="AB12" s="10">
        <v>0</v>
      </c>
      <c r="AC12" s="10">
        <v>19.670000000000002</v>
      </c>
      <c r="AD12" s="10">
        <v>4.22</v>
      </c>
      <c r="AE12" s="10">
        <v>14.22</v>
      </c>
      <c r="AF12" s="10">
        <v>0</v>
      </c>
      <c r="AG12" s="10">
        <v>0</v>
      </c>
      <c r="AH12" s="10">
        <v>6.78</v>
      </c>
      <c r="AI12" s="10">
        <v>13.11</v>
      </c>
      <c r="AJ12" s="10">
        <v>8</v>
      </c>
      <c r="AK12" s="10">
        <v>13.67</v>
      </c>
      <c r="AL12">
        <f t="shared" si="1"/>
        <v>12.622666666666667</v>
      </c>
      <c r="AN12" s="17">
        <v>2.4300000000000002</v>
      </c>
      <c r="AO12" s="17">
        <v>40</v>
      </c>
      <c r="AP12" s="17">
        <v>12.22</v>
      </c>
      <c r="AQ12" s="17">
        <v>12.56</v>
      </c>
      <c r="AR12" s="17">
        <v>0</v>
      </c>
      <c r="AS12" s="17">
        <v>0</v>
      </c>
      <c r="AT12" s="17">
        <v>0</v>
      </c>
      <c r="AU12" s="17">
        <v>0</v>
      </c>
      <c r="AV12" s="17">
        <v>4.22</v>
      </c>
      <c r="AW12" s="17">
        <v>7</v>
      </c>
      <c r="AX12" s="17">
        <v>0</v>
      </c>
      <c r="AY12" s="17">
        <v>4.33</v>
      </c>
      <c r="AZ12" s="17">
        <v>0</v>
      </c>
      <c r="BA12" s="17">
        <v>4.8899999999999997</v>
      </c>
      <c r="BB12" s="17">
        <v>5.33</v>
      </c>
      <c r="BC12" s="17">
        <v>3.44</v>
      </c>
      <c r="BD12">
        <f t="shared" si="2"/>
        <v>6.266</v>
      </c>
    </row>
    <row r="13" spans="1:56" ht="15.75" thickBot="1" x14ac:dyDescent="0.3">
      <c r="A13" s="10" t="s">
        <v>54</v>
      </c>
      <c r="B13" s="10" t="s">
        <v>26</v>
      </c>
      <c r="C13" s="10">
        <v>1</v>
      </c>
      <c r="D13" s="10">
        <v>33.04</v>
      </c>
      <c r="E13" s="10">
        <v>72.44</v>
      </c>
      <c r="F13" s="10">
        <v>37.33</v>
      </c>
      <c r="G13" s="10">
        <v>45.44</v>
      </c>
      <c r="H13" s="10">
        <v>21.89</v>
      </c>
      <c r="I13" s="10">
        <v>24.44</v>
      </c>
      <c r="J13" s="10">
        <v>12.89</v>
      </c>
      <c r="K13" s="10">
        <v>38.44</v>
      </c>
      <c r="L13" s="10">
        <v>28.44</v>
      </c>
      <c r="M13" s="10">
        <v>17.329999999999998</v>
      </c>
      <c r="N13" s="10">
        <v>39.44</v>
      </c>
      <c r="O13" s="10">
        <v>36.22</v>
      </c>
      <c r="P13" s="10">
        <v>16</v>
      </c>
      <c r="Q13" s="10">
        <v>28.89</v>
      </c>
      <c r="R13" s="10">
        <v>10.78</v>
      </c>
      <c r="S13" s="10">
        <v>4</v>
      </c>
      <c r="T13">
        <f t="shared" si="0"/>
        <v>28.931333333333328</v>
      </c>
      <c r="V13" s="10">
        <v>5.5</v>
      </c>
      <c r="W13" s="10">
        <v>20.329999999999998</v>
      </c>
      <c r="X13" s="10">
        <v>24.89</v>
      </c>
      <c r="Y13" s="10">
        <v>8.2200000000000006</v>
      </c>
      <c r="Z13" s="10">
        <v>8.33</v>
      </c>
      <c r="AA13" s="10">
        <v>0</v>
      </c>
      <c r="AB13" s="10">
        <v>5.78</v>
      </c>
      <c r="AC13" s="10">
        <v>7.33</v>
      </c>
      <c r="AD13" s="10">
        <v>21.56</v>
      </c>
      <c r="AE13" s="10">
        <v>13.89</v>
      </c>
      <c r="AF13" s="10">
        <v>12.44</v>
      </c>
      <c r="AG13" s="10">
        <v>12.56</v>
      </c>
      <c r="AH13" s="10">
        <v>8.89</v>
      </c>
      <c r="AI13" s="10">
        <v>7.67</v>
      </c>
      <c r="AJ13" s="10">
        <v>10.33</v>
      </c>
      <c r="AK13" s="10">
        <v>0</v>
      </c>
      <c r="AL13">
        <f t="shared" si="1"/>
        <v>10.814666666666664</v>
      </c>
      <c r="AN13" s="18">
        <v>3.5</v>
      </c>
      <c r="AO13" s="18">
        <v>38.22</v>
      </c>
      <c r="AP13" s="18">
        <v>15.56</v>
      </c>
      <c r="AQ13" s="18">
        <v>3.56</v>
      </c>
      <c r="AR13" s="18">
        <v>7.56</v>
      </c>
      <c r="AS13" s="18">
        <v>6.89</v>
      </c>
      <c r="AT13" s="18">
        <v>0</v>
      </c>
      <c r="AU13" s="18">
        <v>0</v>
      </c>
      <c r="AV13" s="18">
        <v>0</v>
      </c>
      <c r="AW13" s="18">
        <v>0</v>
      </c>
      <c r="AX13" s="18">
        <v>7</v>
      </c>
      <c r="AY13" s="18">
        <v>0</v>
      </c>
      <c r="AZ13" s="18">
        <v>0</v>
      </c>
      <c r="BA13" s="18">
        <v>0</v>
      </c>
      <c r="BB13" s="18">
        <v>4.5599999999999996</v>
      </c>
      <c r="BC13" s="18">
        <v>0</v>
      </c>
      <c r="BD13">
        <f t="shared" si="2"/>
        <v>5.5566666666666675</v>
      </c>
    </row>
    <row r="14" spans="1:56" x14ac:dyDescent="0.25">
      <c r="A14" t="s">
        <v>4</v>
      </c>
      <c r="B14" t="s">
        <v>26</v>
      </c>
      <c r="C14">
        <v>2</v>
      </c>
      <c r="D14" s="2">
        <v>17.309999999999999</v>
      </c>
      <c r="E14">
        <v>34.22</v>
      </c>
      <c r="F14">
        <v>18.440000000000001</v>
      </c>
      <c r="G14">
        <v>30.11</v>
      </c>
      <c r="H14">
        <v>26.67</v>
      </c>
      <c r="I14">
        <v>10.56</v>
      </c>
      <c r="J14">
        <v>18.22</v>
      </c>
      <c r="K14">
        <v>21.78</v>
      </c>
      <c r="L14">
        <v>21</v>
      </c>
      <c r="M14">
        <v>10.78</v>
      </c>
      <c r="N14">
        <v>12.78</v>
      </c>
      <c r="O14">
        <v>27.78</v>
      </c>
      <c r="P14">
        <v>19.559999999999999</v>
      </c>
      <c r="Q14">
        <v>23.11</v>
      </c>
      <c r="R14">
        <v>26.22</v>
      </c>
      <c r="S14" s="3">
        <v>26.44</v>
      </c>
      <c r="T14">
        <f t="shared" si="0"/>
        <v>21.844666666666669</v>
      </c>
      <c r="V14" s="2">
        <v>7.04</v>
      </c>
      <c r="W14">
        <v>43.67</v>
      </c>
      <c r="X14">
        <v>34.78</v>
      </c>
      <c r="Y14">
        <v>36.56</v>
      </c>
      <c r="Z14">
        <v>20.22</v>
      </c>
      <c r="AA14">
        <v>8.56</v>
      </c>
      <c r="AB14">
        <v>3.33</v>
      </c>
      <c r="AC14">
        <v>4.78</v>
      </c>
      <c r="AD14">
        <v>0</v>
      </c>
      <c r="AE14">
        <v>4.22</v>
      </c>
      <c r="AF14">
        <v>6.44</v>
      </c>
      <c r="AG14">
        <v>0</v>
      </c>
      <c r="AH14">
        <v>0</v>
      </c>
      <c r="AI14">
        <v>0</v>
      </c>
      <c r="AJ14">
        <v>6</v>
      </c>
      <c r="AK14" s="3">
        <v>6.89</v>
      </c>
      <c r="AL14">
        <f t="shared" si="1"/>
        <v>11.696666666666667</v>
      </c>
      <c r="AN14" s="2">
        <v>19.39</v>
      </c>
      <c r="AO14">
        <v>28.22</v>
      </c>
      <c r="AP14">
        <v>32.22</v>
      </c>
      <c r="AQ14">
        <v>4</v>
      </c>
      <c r="AR14">
        <v>22.78</v>
      </c>
      <c r="AS14">
        <v>9.67</v>
      </c>
      <c r="AT14">
        <v>3.33</v>
      </c>
      <c r="AU14">
        <v>13.67</v>
      </c>
      <c r="AV14">
        <v>16.670000000000002</v>
      </c>
      <c r="AW14">
        <v>3.89</v>
      </c>
      <c r="AX14">
        <v>10.56</v>
      </c>
      <c r="AY14">
        <v>0</v>
      </c>
      <c r="AZ14">
        <v>0</v>
      </c>
      <c r="BA14">
        <v>9.2200000000000006</v>
      </c>
      <c r="BB14">
        <v>0</v>
      </c>
      <c r="BC14" s="3">
        <v>4.4400000000000004</v>
      </c>
      <c r="BD14">
        <f t="shared" si="2"/>
        <v>10.577999999999999</v>
      </c>
    </row>
    <row r="15" spans="1:56" x14ac:dyDescent="0.25">
      <c r="A15" t="s">
        <v>11</v>
      </c>
      <c r="B15" t="s">
        <v>26</v>
      </c>
      <c r="C15">
        <v>2</v>
      </c>
      <c r="D15" s="2">
        <v>22.93</v>
      </c>
      <c r="E15">
        <v>49</v>
      </c>
      <c r="F15">
        <v>52.56</v>
      </c>
      <c r="G15">
        <v>53.67</v>
      </c>
      <c r="H15">
        <v>21.44</v>
      </c>
      <c r="I15">
        <v>19.78</v>
      </c>
      <c r="J15">
        <v>48.89</v>
      </c>
      <c r="K15">
        <v>51.22</v>
      </c>
      <c r="L15">
        <v>40.67</v>
      </c>
      <c r="M15">
        <v>19</v>
      </c>
      <c r="N15">
        <v>15.11</v>
      </c>
      <c r="O15">
        <v>37.33</v>
      </c>
      <c r="P15">
        <v>22.33</v>
      </c>
      <c r="Q15">
        <v>0</v>
      </c>
      <c r="R15">
        <v>5.1100000000000003</v>
      </c>
      <c r="S15" s="3">
        <v>4.5599999999999996</v>
      </c>
      <c r="T15">
        <f t="shared" si="0"/>
        <v>29.378000000000004</v>
      </c>
      <c r="V15" s="2">
        <v>5.07</v>
      </c>
      <c r="W15">
        <v>3.89</v>
      </c>
      <c r="X15">
        <v>16.89</v>
      </c>
      <c r="Y15">
        <v>4.5599999999999996</v>
      </c>
      <c r="Z15">
        <v>12</v>
      </c>
      <c r="AA15">
        <v>0</v>
      </c>
      <c r="AB15">
        <v>7.44</v>
      </c>
      <c r="AC15">
        <v>0</v>
      </c>
      <c r="AD15">
        <v>5.56</v>
      </c>
      <c r="AE15">
        <v>7.44</v>
      </c>
      <c r="AF15">
        <v>10.44</v>
      </c>
      <c r="AG15">
        <v>0</v>
      </c>
      <c r="AH15">
        <v>7.78</v>
      </c>
      <c r="AI15">
        <v>0</v>
      </c>
      <c r="AJ15">
        <v>0</v>
      </c>
      <c r="AK15" s="3">
        <v>0</v>
      </c>
      <c r="AL15">
        <f t="shared" si="1"/>
        <v>5.0666666666666664</v>
      </c>
      <c r="AN15" s="2">
        <v>0</v>
      </c>
      <c r="AO15">
        <v>19.329999999999998</v>
      </c>
      <c r="AP15">
        <v>7.11</v>
      </c>
      <c r="AQ15">
        <v>19.559999999999999</v>
      </c>
      <c r="AR15">
        <v>9.89</v>
      </c>
      <c r="AS15">
        <v>0</v>
      </c>
      <c r="AT15">
        <v>0</v>
      </c>
      <c r="AU15">
        <v>0</v>
      </c>
      <c r="AV15">
        <v>0</v>
      </c>
      <c r="AW15">
        <v>10.67</v>
      </c>
      <c r="AX15">
        <v>5.56</v>
      </c>
      <c r="AY15">
        <v>8.2200000000000006</v>
      </c>
      <c r="AZ15">
        <v>0</v>
      </c>
      <c r="BA15">
        <v>0</v>
      </c>
      <c r="BB15">
        <v>6.22</v>
      </c>
      <c r="BC15" s="3">
        <v>0</v>
      </c>
      <c r="BD15">
        <f t="shared" si="2"/>
        <v>5.7706666666666671</v>
      </c>
    </row>
    <row r="16" spans="1:56" x14ac:dyDescent="0.25">
      <c r="A16" s="10" t="s">
        <v>46</v>
      </c>
      <c r="B16" s="10" t="s">
        <v>26</v>
      </c>
      <c r="C16" s="10">
        <v>2</v>
      </c>
      <c r="D16" s="10">
        <v>36.39</v>
      </c>
      <c r="E16" s="10">
        <v>54.56</v>
      </c>
      <c r="F16" s="10">
        <v>48.22</v>
      </c>
      <c r="G16" s="10">
        <v>15.78</v>
      </c>
      <c r="H16" s="10">
        <v>12.67</v>
      </c>
      <c r="I16" s="10">
        <v>36.22</v>
      </c>
      <c r="J16" s="10">
        <v>21.33</v>
      </c>
      <c r="K16" s="10">
        <v>24.44</v>
      </c>
      <c r="L16" s="10">
        <v>28.44</v>
      </c>
      <c r="M16" s="10">
        <v>19.78</v>
      </c>
      <c r="N16" s="10">
        <v>15.78</v>
      </c>
      <c r="O16" s="10">
        <v>11.44</v>
      </c>
      <c r="P16" s="10">
        <v>18.670000000000002</v>
      </c>
      <c r="Q16" s="10">
        <v>5.33</v>
      </c>
      <c r="R16" s="10">
        <v>3.67</v>
      </c>
      <c r="S16" s="10">
        <v>9.2200000000000006</v>
      </c>
      <c r="T16">
        <f t="shared" si="0"/>
        <v>21.70333333333333</v>
      </c>
      <c r="V16" s="10">
        <v>9.6300000000000008</v>
      </c>
      <c r="W16" s="10">
        <v>33.33</v>
      </c>
      <c r="X16" s="10">
        <v>46.67</v>
      </c>
      <c r="Y16" s="10">
        <v>29.56</v>
      </c>
      <c r="Z16" s="10">
        <v>23.56</v>
      </c>
      <c r="AA16" s="10">
        <v>16.329999999999998</v>
      </c>
      <c r="AB16" s="10">
        <v>0</v>
      </c>
      <c r="AC16" s="10">
        <v>13.89</v>
      </c>
      <c r="AD16" s="10">
        <v>4.67</v>
      </c>
      <c r="AE16" s="10">
        <v>8.67</v>
      </c>
      <c r="AF16" s="10">
        <v>11.22</v>
      </c>
      <c r="AG16" s="10">
        <v>13.22</v>
      </c>
      <c r="AH16" s="10">
        <v>9.67</v>
      </c>
      <c r="AI16" s="10">
        <v>30.89</v>
      </c>
      <c r="AJ16" s="10">
        <v>4.5599999999999996</v>
      </c>
      <c r="AK16" s="10">
        <v>13.22</v>
      </c>
      <c r="AL16">
        <f t="shared" si="1"/>
        <v>17.297333333333331</v>
      </c>
      <c r="AN16" s="17">
        <v>7.56</v>
      </c>
      <c r="AO16" s="17">
        <v>22.78</v>
      </c>
      <c r="AP16" s="17">
        <v>5.89</v>
      </c>
      <c r="AQ16" s="17">
        <v>15.78</v>
      </c>
      <c r="AR16" s="17">
        <v>34.56</v>
      </c>
      <c r="AS16" s="17">
        <v>29.22</v>
      </c>
      <c r="AT16" s="17">
        <v>19.78</v>
      </c>
      <c r="AU16" s="17">
        <v>3.33</v>
      </c>
      <c r="AV16" s="17">
        <v>10</v>
      </c>
      <c r="AW16" s="17">
        <v>13.11</v>
      </c>
      <c r="AX16" s="17">
        <v>4.78</v>
      </c>
      <c r="AY16" s="17">
        <v>5</v>
      </c>
      <c r="AZ16" s="17">
        <v>3.67</v>
      </c>
      <c r="BA16" s="17">
        <v>20.22</v>
      </c>
      <c r="BB16" s="17">
        <v>10.56</v>
      </c>
      <c r="BC16" s="17">
        <v>0</v>
      </c>
      <c r="BD16">
        <f t="shared" si="2"/>
        <v>13.245333333333331</v>
      </c>
    </row>
    <row r="17" spans="1:56" ht="15.75" thickBot="1" x14ac:dyDescent="0.3">
      <c r="A17" s="10" t="s">
        <v>55</v>
      </c>
      <c r="B17" s="10" t="s">
        <v>26</v>
      </c>
      <c r="C17" s="10">
        <v>2</v>
      </c>
      <c r="D17" s="10">
        <v>18.22</v>
      </c>
      <c r="E17" s="10">
        <v>56.67</v>
      </c>
      <c r="F17" s="10">
        <v>58.44</v>
      </c>
      <c r="G17" s="10">
        <v>48.11</v>
      </c>
      <c r="H17" s="10">
        <v>54.22</v>
      </c>
      <c r="I17" s="10">
        <v>51</v>
      </c>
      <c r="J17" s="10">
        <v>61.56</v>
      </c>
      <c r="K17" s="10">
        <v>34.67</v>
      </c>
      <c r="L17" s="10">
        <v>46</v>
      </c>
      <c r="M17" s="10">
        <v>60.89</v>
      </c>
      <c r="N17" s="10">
        <v>76.22</v>
      </c>
      <c r="O17" s="10">
        <v>79.67</v>
      </c>
      <c r="P17" s="10">
        <v>70.44</v>
      </c>
      <c r="Q17" s="10">
        <v>10.56</v>
      </c>
      <c r="R17" s="10">
        <v>10.11</v>
      </c>
      <c r="S17" s="10">
        <v>62.22</v>
      </c>
      <c r="T17">
        <f t="shared" si="0"/>
        <v>52.051999999999992</v>
      </c>
      <c r="V17" s="10">
        <v>4.96</v>
      </c>
      <c r="W17" s="10">
        <v>59</v>
      </c>
      <c r="X17" s="10">
        <v>44.89</v>
      </c>
      <c r="Y17" s="10">
        <v>59.78</v>
      </c>
      <c r="Z17" s="10">
        <v>50.22</v>
      </c>
      <c r="AA17" s="10">
        <v>27.22</v>
      </c>
      <c r="AB17" s="10">
        <v>0</v>
      </c>
      <c r="AC17" s="10">
        <v>4.22</v>
      </c>
      <c r="AD17" s="10">
        <v>8.67</v>
      </c>
      <c r="AE17" s="10">
        <v>22.56</v>
      </c>
      <c r="AF17" s="10">
        <v>30.67</v>
      </c>
      <c r="AG17" s="10">
        <v>12</v>
      </c>
      <c r="AH17" s="10">
        <v>14.78</v>
      </c>
      <c r="AI17" s="10">
        <v>21.56</v>
      </c>
      <c r="AJ17" s="10">
        <v>14.22</v>
      </c>
      <c r="AK17" s="10">
        <v>7.89</v>
      </c>
      <c r="AL17">
        <f t="shared" si="1"/>
        <v>25.178666666666668</v>
      </c>
      <c r="AN17" s="18">
        <v>0</v>
      </c>
      <c r="AO17" s="18">
        <v>73</v>
      </c>
      <c r="AP17" s="18">
        <v>44</v>
      </c>
      <c r="AQ17" s="18">
        <v>15</v>
      </c>
      <c r="AR17" s="18">
        <v>14</v>
      </c>
      <c r="AS17" s="18">
        <v>4</v>
      </c>
      <c r="AT17" s="18">
        <v>8.89</v>
      </c>
      <c r="AU17" s="18">
        <v>10.67</v>
      </c>
      <c r="AV17" s="18">
        <v>0</v>
      </c>
      <c r="AW17" s="18">
        <v>7.67</v>
      </c>
      <c r="AX17" s="18">
        <v>13.56</v>
      </c>
      <c r="AY17" s="18">
        <v>6</v>
      </c>
      <c r="AZ17" s="18">
        <v>15.78</v>
      </c>
      <c r="BA17" s="18">
        <v>58.22</v>
      </c>
      <c r="BB17" s="18">
        <v>13.44</v>
      </c>
      <c r="BC17" s="18">
        <v>55.67</v>
      </c>
      <c r="BD17">
        <f t="shared" si="2"/>
        <v>22.66</v>
      </c>
    </row>
    <row r="19" spans="1:56" x14ac:dyDescent="0.25">
      <c r="S19" t="s">
        <v>39</v>
      </c>
      <c r="T19">
        <f>AVERAGE(T2:T5)</f>
        <v>54.357500000000002</v>
      </c>
      <c r="AK19" t="s">
        <v>39</v>
      </c>
      <c r="AL19">
        <f>AVERAGE(AL2:AL5)</f>
        <v>23.986500000000003</v>
      </c>
      <c r="BC19" t="s">
        <v>39</v>
      </c>
      <c r="BD19">
        <f>AVERAGE(BD2:BD5)</f>
        <v>17.863166666666665</v>
      </c>
    </row>
    <row r="20" spans="1:56" x14ac:dyDescent="0.25">
      <c r="T20">
        <f>STDEV(T2:T5)/SQRT(COUNT(T2:T5))</f>
        <v>6.6708813975643695</v>
      </c>
      <c r="AL20">
        <f>STDEV(AL2:AL5)/SQRT(COUNT(AL2:AL5))</f>
        <v>1.1532039225726898</v>
      </c>
      <c r="BD20">
        <f>STDEV(BD2:BD5)/SQRT(COUNT(BD2:BD5))</f>
        <v>3.6893043746102752</v>
      </c>
    </row>
    <row r="21" spans="1:56" x14ac:dyDescent="0.25">
      <c r="A21" t="s">
        <v>0</v>
      </c>
      <c r="B21" t="s">
        <v>23</v>
      </c>
      <c r="C21" t="s">
        <v>24</v>
      </c>
      <c r="D21" t="s">
        <v>127</v>
      </c>
      <c r="E21" t="s">
        <v>128</v>
      </c>
      <c r="F21" t="s">
        <v>129</v>
      </c>
      <c r="S21" t="s">
        <v>40</v>
      </c>
      <c r="T21">
        <f>AVERAGE(T6:T9)</f>
        <v>22.979833333333335</v>
      </c>
      <c r="AK21" t="s">
        <v>40</v>
      </c>
      <c r="AL21">
        <f>AVERAGE(AL6:AL9)</f>
        <v>14.287166666666668</v>
      </c>
      <c r="BC21" t="s">
        <v>40</v>
      </c>
      <c r="BD21">
        <f>AVERAGE(BD6:BD9)</f>
        <v>5.866833333333334</v>
      </c>
    </row>
    <row r="22" spans="1:56" x14ac:dyDescent="0.25">
      <c r="A22" t="s">
        <v>5</v>
      </c>
      <c r="B22" t="s">
        <v>25</v>
      </c>
      <c r="C22">
        <v>0</v>
      </c>
      <c r="T22">
        <f>STDEV(T6:T9)/SQRT(COUNT(T6:T9))</f>
        <v>7.6604134854796539</v>
      </c>
      <c r="AL22">
        <f>STDEV(AL6:AL9)/SQRT(COUNT(AL6:AL9))</f>
        <v>3.1049814262580391</v>
      </c>
      <c r="BD22">
        <f>STDEV(BD6:BD9)/SQRT(COUNT(BD6:BD9))</f>
        <v>1.490448462836059</v>
      </c>
    </row>
    <row r="23" spans="1:56" x14ac:dyDescent="0.25">
      <c r="A23" t="s">
        <v>21</v>
      </c>
      <c r="B23" t="s">
        <v>25</v>
      </c>
      <c r="C23">
        <v>0</v>
      </c>
      <c r="S23" t="s">
        <v>41</v>
      </c>
      <c r="T23">
        <f>AVERAGE(T10:T13)</f>
        <v>28.853166666666667</v>
      </c>
      <c r="AK23" t="s">
        <v>41</v>
      </c>
      <c r="AL23">
        <f>AVERAGE(AL10:AL13)</f>
        <v>12.882833333333334</v>
      </c>
      <c r="BC23" t="s">
        <v>41</v>
      </c>
      <c r="BD23">
        <f>AVERAGE(BD10:BD13)</f>
        <v>6.3741666666666665</v>
      </c>
    </row>
    <row r="24" spans="1:56" x14ac:dyDescent="0.25">
      <c r="A24" s="10" t="s">
        <v>47</v>
      </c>
      <c r="B24" s="10" t="s">
        <v>25</v>
      </c>
      <c r="C24" s="10">
        <v>0</v>
      </c>
      <c r="T24">
        <f>STDEV(T10:T13)/SQRT(COUNT(T10:T13))</f>
        <v>1.8044382808118595</v>
      </c>
      <c r="AL24">
        <f>STDEV(AL10:AL13)/SQRT(COUNT(AL10:AL13))</f>
        <v>0.87366814510875612</v>
      </c>
      <c r="BD24">
        <f>STDEV(BD10:BD13)/SQRT(COUNT(BD10:BD13))</f>
        <v>1.1739995701620773</v>
      </c>
    </row>
    <row r="25" spans="1:56" x14ac:dyDescent="0.25">
      <c r="A25" s="10" t="s">
        <v>50</v>
      </c>
      <c r="B25" s="10" t="s">
        <v>25</v>
      </c>
      <c r="C25" s="10">
        <v>0</v>
      </c>
      <c r="S25" t="s">
        <v>42</v>
      </c>
      <c r="T25">
        <f>AVERAGE(T14:T17)</f>
        <v>31.244499999999999</v>
      </c>
      <c r="AK25" t="s">
        <v>42</v>
      </c>
      <c r="AL25">
        <f>AVERAGE(AL14:AL17)</f>
        <v>14.809833333333334</v>
      </c>
      <c r="BC25" t="s">
        <v>42</v>
      </c>
      <c r="BD25">
        <f>AVERAGE(BD14:BD17)</f>
        <v>13.063499999999999</v>
      </c>
    </row>
    <row r="26" spans="1:56" x14ac:dyDescent="0.25">
      <c r="A26" t="s">
        <v>1</v>
      </c>
      <c r="B26" t="s">
        <v>26</v>
      </c>
      <c r="C26">
        <v>0</v>
      </c>
      <c r="T26">
        <f>STDEV(T14:T17)/SQRT(COUNT(T14:T17))</f>
        <v>7.1637199749592151</v>
      </c>
      <c r="AL26">
        <f>STDEV(AL14:AL17)/SQRT(COUNT(AL14:AL17))</f>
        <v>4.2653786890628025</v>
      </c>
      <c r="BD26">
        <f>STDEV(BD14:BD17)/SQRT(COUNT(BD14:BD17))</f>
        <v>3.5530386512684329</v>
      </c>
    </row>
    <row r="27" spans="1:56" x14ac:dyDescent="0.25">
      <c r="A27" t="s">
        <v>10</v>
      </c>
      <c r="B27" t="s">
        <v>26</v>
      </c>
      <c r="C27">
        <v>0</v>
      </c>
    </row>
    <row r="28" spans="1:56" x14ac:dyDescent="0.25">
      <c r="A28" s="10" t="s">
        <v>43</v>
      </c>
      <c r="B28" s="10" t="s">
        <v>26</v>
      </c>
      <c r="C28" s="10">
        <v>0</v>
      </c>
    </row>
    <row r="29" spans="1:56" x14ac:dyDescent="0.25">
      <c r="A29" s="10" t="s">
        <v>49</v>
      </c>
      <c r="B29" s="10" t="s">
        <v>26</v>
      </c>
      <c r="C29" s="10">
        <v>0</v>
      </c>
      <c r="K29" s="35" t="s">
        <v>108</v>
      </c>
      <c r="L29" s="35"/>
      <c r="M29" s="35"/>
      <c r="N29" s="35"/>
      <c r="Q29" s="35" t="s">
        <v>109</v>
      </c>
      <c r="R29" s="35"/>
      <c r="S29" s="35"/>
      <c r="T29" s="35"/>
      <c r="W29" s="35" t="s">
        <v>110</v>
      </c>
      <c r="X29" s="35"/>
      <c r="Y29" s="35"/>
      <c r="Z29" s="35"/>
    </row>
    <row r="30" spans="1:56" x14ac:dyDescent="0.25">
      <c r="A30" t="s">
        <v>6</v>
      </c>
      <c r="B30" t="s">
        <v>25</v>
      </c>
      <c r="C30">
        <v>0.5</v>
      </c>
      <c r="K30">
        <v>0</v>
      </c>
      <c r="L30">
        <v>0.5</v>
      </c>
      <c r="M30">
        <v>1</v>
      </c>
      <c r="N30">
        <v>2</v>
      </c>
      <c r="Q30">
        <v>0</v>
      </c>
      <c r="R30">
        <v>0.5</v>
      </c>
      <c r="S30">
        <v>1</v>
      </c>
      <c r="T30">
        <v>2</v>
      </c>
      <c r="W30">
        <v>0</v>
      </c>
      <c r="X30">
        <v>0.5</v>
      </c>
      <c r="Y30">
        <v>1</v>
      </c>
      <c r="Z30">
        <v>2</v>
      </c>
    </row>
    <row r="31" spans="1:56" x14ac:dyDescent="0.25">
      <c r="A31" t="s">
        <v>22</v>
      </c>
      <c r="B31" t="s">
        <v>25</v>
      </c>
      <c r="C31">
        <v>0.5</v>
      </c>
      <c r="J31" t="s">
        <v>69</v>
      </c>
      <c r="K31">
        <v>46.155999999999992</v>
      </c>
      <c r="L31">
        <v>25.820666666666668</v>
      </c>
      <c r="M31">
        <v>22.393333333333331</v>
      </c>
      <c r="N31">
        <v>46.733333333333348</v>
      </c>
      <c r="P31" t="s">
        <v>69</v>
      </c>
      <c r="Q31">
        <v>8.1473333333333322</v>
      </c>
      <c r="R31">
        <v>21.488666666666671</v>
      </c>
      <c r="S31">
        <v>2.0293333333333332</v>
      </c>
      <c r="T31">
        <v>19.576666666666668</v>
      </c>
      <c r="V31" t="s">
        <v>69</v>
      </c>
      <c r="W31">
        <v>8.3713333333333342</v>
      </c>
      <c r="X31">
        <v>16.399999999999999</v>
      </c>
      <c r="Y31">
        <v>2.6373333333333333</v>
      </c>
      <c r="Z31">
        <v>15.814666666666664</v>
      </c>
    </row>
    <row r="32" spans="1:56" x14ac:dyDescent="0.25">
      <c r="A32" s="10" t="s">
        <v>48</v>
      </c>
      <c r="B32" s="10" t="s">
        <v>25</v>
      </c>
      <c r="C32" s="10">
        <v>0.5</v>
      </c>
      <c r="J32" t="s">
        <v>69</v>
      </c>
      <c r="K32">
        <v>74.342000000000013</v>
      </c>
      <c r="L32">
        <v>49.51133333333334</v>
      </c>
      <c r="M32">
        <v>32.348000000000006</v>
      </c>
      <c r="N32">
        <v>39.940666666666665</v>
      </c>
      <c r="P32" t="s">
        <v>69</v>
      </c>
      <c r="Q32">
        <v>34.45933333333334</v>
      </c>
      <c r="R32">
        <v>19.985333333333337</v>
      </c>
      <c r="S32">
        <v>16.660666666666668</v>
      </c>
      <c r="T32">
        <v>26.956666666666667</v>
      </c>
      <c r="V32" t="s">
        <v>69</v>
      </c>
      <c r="W32">
        <v>17.844000000000001</v>
      </c>
      <c r="X32">
        <v>12.548666666666666</v>
      </c>
      <c r="Y32">
        <v>4.3406666666666665</v>
      </c>
      <c r="Z32">
        <v>5.1773333333333342</v>
      </c>
    </row>
    <row r="33" spans="1:26" x14ac:dyDescent="0.25">
      <c r="A33" s="10" t="s">
        <v>56</v>
      </c>
      <c r="B33" s="10" t="s">
        <v>25</v>
      </c>
      <c r="C33" s="10">
        <v>0.5</v>
      </c>
      <c r="J33" t="s">
        <v>69</v>
      </c>
      <c r="K33">
        <v>35.556666666666665</v>
      </c>
      <c r="L33">
        <v>22.281999999999996</v>
      </c>
      <c r="M33">
        <v>24.630000000000003</v>
      </c>
      <c r="N33">
        <v>38.333999999999989</v>
      </c>
      <c r="P33" t="s">
        <v>69</v>
      </c>
      <c r="Q33">
        <v>20.622666666666664</v>
      </c>
      <c r="R33">
        <v>18.658000000000001</v>
      </c>
      <c r="S33">
        <v>14.348666666666666</v>
      </c>
      <c r="T33">
        <v>19.836666666666662</v>
      </c>
      <c r="V33" t="s">
        <v>69</v>
      </c>
      <c r="W33">
        <v>9.1913333333333345</v>
      </c>
      <c r="X33">
        <v>13.636666666666667</v>
      </c>
      <c r="Y33">
        <v>7.7413333333333334</v>
      </c>
      <c r="Z33">
        <v>18.739999999999998</v>
      </c>
    </row>
    <row r="34" spans="1:26" x14ac:dyDescent="0.25">
      <c r="A34" t="s">
        <v>2</v>
      </c>
      <c r="B34" t="s">
        <v>26</v>
      </c>
      <c r="C34">
        <v>0.5</v>
      </c>
      <c r="J34" t="s">
        <v>69</v>
      </c>
      <c r="K34">
        <v>18.791999999999998</v>
      </c>
      <c r="L34">
        <v>66.807333333333332</v>
      </c>
      <c r="M34">
        <v>18.297333333333334</v>
      </c>
      <c r="N34">
        <v>10.895999999999999</v>
      </c>
      <c r="P34" t="s">
        <v>69</v>
      </c>
      <c r="Q34">
        <v>6.2080000000000002</v>
      </c>
      <c r="R34">
        <v>17.007333333333332</v>
      </c>
      <c r="S34">
        <v>2.2146666666666666</v>
      </c>
      <c r="T34">
        <v>3.503333333333333</v>
      </c>
      <c r="V34" t="s">
        <v>69</v>
      </c>
      <c r="W34">
        <v>11.889333333333331</v>
      </c>
      <c r="X34">
        <v>43.517333333333333</v>
      </c>
      <c r="Y34">
        <v>1.9259999999999999</v>
      </c>
      <c r="Z34">
        <v>6.8593333333333337</v>
      </c>
    </row>
    <row r="35" spans="1:26" x14ac:dyDescent="0.25">
      <c r="A35" t="s">
        <v>9</v>
      </c>
      <c r="B35" t="s">
        <v>26</v>
      </c>
      <c r="C35">
        <v>0.5</v>
      </c>
      <c r="J35" t="s">
        <v>68</v>
      </c>
      <c r="K35">
        <v>42.207333333333345</v>
      </c>
      <c r="L35">
        <v>17.007999999999999</v>
      </c>
      <c r="M35">
        <v>26.000000000000004</v>
      </c>
      <c r="N35">
        <v>21.844666666666669</v>
      </c>
      <c r="P35" t="s">
        <v>68</v>
      </c>
      <c r="Q35">
        <v>25.473333333333336</v>
      </c>
      <c r="R35">
        <v>22.282</v>
      </c>
      <c r="S35">
        <v>13.021333333333333</v>
      </c>
      <c r="T35">
        <v>11.696666666666667</v>
      </c>
      <c r="V35" t="s">
        <v>68</v>
      </c>
      <c r="W35">
        <v>13.666666666666666</v>
      </c>
      <c r="X35">
        <v>4.674666666666667</v>
      </c>
      <c r="Y35">
        <v>9.6146666666666665</v>
      </c>
      <c r="Z35">
        <v>10.577999999999999</v>
      </c>
    </row>
    <row r="36" spans="1:26" x14ac:dyDescent="0.25">
      <c r="A36" s="10" t="s">
        <v>44</v>
      </c>
      <c r="B36" s="10" t="s">
        <v>26</v>
      </c>
      <c r="C36" s="10">
        <v>0.5</v>
      </c>
      <c r="J36" t="s">
        <v>68</v>
      </c>
      <c r="K36">
        <v>73.384666666666661</v>
      </c>
      <c r="L36">
        <v>38.56333333333334</v>
      </c>
      <c r="M36">
        <v>33.92</v>
      </c>
      <c r="N36">
        <v>29.378000000000004</v>
      </c>
      <c r="P36" t="s">
        <v>68</v>
      </c>
      <c r="Q36">
        <v>23.614666666666665</v>
      </c>
      <c r="R36">
        <v>14.332666666666666</v>
      </c>
      <c r="S36">
        <v>15.072666666666667</v>
      </c>
      <c r="T36">
        <v>5.0666666666666664</v>
      </c>
      <c r="V36" t="s">
        <v>68</v>
      </c>
      <c r="W36">
        <v>28.25333333333333</v>
      </c>
      <c r="X36">
        <v>7.3120000000000003</v>
      </c>
      <c r="Y36">
        <v>4.059333333333333</v>
      </c>
      <c r="Z36">
        <v>5.7706666666666671</v>
      </c>
    </row>
    <row r="37" spans="1:26" x14ac:dyDescent="0.25">
      <c r="A37" s="10" t="s">
        <v>53</v>
      </c>
      <c r="B37" s="10" t="s">
        <v>26</v>
      </c>
      <c r="C37" s="10">
        <v>0.5</v>
      </c>
      <c r="J37" t="s">
        <v>68</v>
      </c>
      <c r="K37">
        <v>51.51133333333334</v>
      </c>
      <c r="L37">
        <v>4.3993333333333329</v>
      </c>
      <c r="M37">
        <v>26.561333333333334</v>
      </c>
      <c r="N37">
        <v>21.70333333333333</v>
      </c>
      <c r="P37" t="s">
        <v>68</v>
      </c>
      <c r="Q37">
        <v>25.977333333333334</v>
      </c>
      <c r="R37">
        <v>7.1486666666666672</v>
      </c>
      <c r="S37">
        <v>12.622666666666667</v>
      </c>
      <c r="T37">
        <v>17.297333333333331</v>
      </c>
      <c r="V37" t="s">
        <v>68</v>
      </c>
      <c r="W37">
        <v>17.814666666666664</v>
      </c>
      <c r="X37">
        <v>2.3406666666666665</v>
      </c>
      <c r="Y37">
        <v>6.266</v>
      </c>
      <c r="Z37">
        <v>13.245333333333331</v>
      </c>
    </row>
    <row r="38" spans="1:26" x14ac:dyDescent="0.25">
      <c r="A38" t="s">
        <v>7</v>
      </c>
      <c r="B38" t="s">
        <v>25</v>
      </c>
      <c r="C38">
        <v>1</v>
      </c>
      <c r="J38" t="s">
        <v>68</v>
      </c>
      <c r="K38">
        <v>50.326666666666668</v>
      </c>
      <c r="L38">
        <v>31.948666666666668</v>
      </c>
      <c r="M38">
        <v>28.931333333333328</v>
      </c>
      <c r="N38">
        <v>52.051999999999992</v>
      </c>
      <c r="P38" t="s">
        <v>68</v>
      </c>
      <c r="Q38">
        <v>20.880666666666666</v>
      </c>
      <c r="R38">
        <v>13.385333333333335</v>
      </c>
      <c r="S38">
        <v>10.814666666666664</v>
      </c>
      <c r="T38">
        <v>25.178666666666668</v>
      </c>
      <c r="V38" t="s">
        <v>68</v>
      </c>
      <c r="W38">
        <v>11.717999999999998</v>
      </c>
      <c r="X38">
        <v>9.1400000000000023</v>
      </c>
      <c r="Y38">
        <v>5.5566666666666675</v>
      </c>
      <c r="Z38">
        <v>22.66</v>
      </c>
    </row>
    <row r="39" spans="1:26" x14ac:dyDescent="0.25">
      <c r="A39" t="s">
        <v>14</v>
      </c>
      <c r="B39" t="s">
        <v>25</v>
      </c>
      <c r="C39">
        <v>1</v>
      </c>
    </row>
    <row r="40" spans="1:26" x14ac:dyDescent="0.25">
      <c r="A40" s="10" t="s">
        <v>51</v>
      </c>
      <c r="B40" s="10" t="s">
        <v>25</v>
      </c>
      <c r="C40" s="10">
        <v>1</v>
      </c>
      <c r="K40">
        <v>0</v>
      </c>
      <c r="L40">
        <v>0.5</v>
      </c>
      <c r="M40">
        <v>1</v>
      </c>
      <c r="N40">
        <v>2</v>
      </c>
      <c r="Q40">
        <v>0</v>
      </c>
      <c r="R40">
        <v>0.5</v>
      </c>
      <c r="S40">
        <v>1</v>
      </c>
      <c r="T40">
        <v>2</v>
      </c>
      <c r="W40">
        <v>0</v>
      </c>
      <c r="X40">
        <v>0.5</v>
      </c>
      <c r="Y40">
        <v>1</v>
      </c>
      <c r="Z40">
        <v>2</v>
      </c>
    </row>
    <row r="41" spans="1:26" x14ac:dyDescent="0.25">
      <c r="A41" s="10" t="s">
        <v>57</v>
      </c>
      <c r="B41" s="10" t="s">
        <v>25</v>
      </c>
      <c r="C41" s="10">
        <v>1</v>
      </c>
      <c r="J41" t="s">
        <v>69</v>
      </c>
      <c r="K41">
        <f>AVERAGE(K31:K34)</f>
        <v>43.711666666666666</v>
      </c>
      <c r="L41">
        <f t="shared" ref="L41:N41" si="3">AVERAGE(L31:L34)</f>
        <v>41.105333333333334</v>
      </c>
      <c r="M41">
        <f t="shared" si="3"/>
        <v>24.417166666666667</v>
      </c>
      <c r="N41">
        <f t="shared" si="3"/>
        <v>33.975999999999999</v>
      </c>
      <c r="P41" t="s">
        <v>69</v>
      </c>
      <c r="Q41">
        <f>AVERAGE(Q31:Q34)</f>
        <v>17.359333333333332</v>
      </c>
      <c r="R41">
        <f t="shared" ref="R41:T41" si="4">AVERAGE(R31:R34)</f>
        <v>19.284833333333335</v>
      </c>
      <c r="S41">
        <f t="shared" si="4"/>
        <v>8.8133333333333344</v>
      </c>
      <c r="T41">
        <f t="shared" si="4"/>
        <v>17.46833333333333</v>
      </c>
      <c r="V41" t="s">
        <v>69</v>
      </c>
      <c r="W41">
        <f>AVERAGE(W31:W34)</f>
        <v>11.824</v>
      </c>
      <c r="X41">
        <f t="shared" ref="X41:Z41" si="5">AVERAGE(X31:X34)</f>
        <v>21.525666666666666</v>
      </c>
      <c r="Y41">
        <f t="shared" si="5"/>
        <v>4.1613333333333333</v>
      </c>
      <c r="Z41">
        <f t="shared" si="5"/>
        <v>11.647833333333333</v>
      </c>
    </row>
    <row r="42" spans="1:26" x14ac:dyDescent="0.25">
      <c r="A42" t="s">
        <v>3</v>
      </c>
      <c r="B42" t="s">
        <v>26</v>
      </c>
      <c r="C42">
        <v>1</v>
      </c>
      <c r="K42">
        <f>STDEV(K31:K34)/SQRT(COUNT(K31:K34))</f>
        <v>11.660781482292592</v>
      </c>
      <c r="L42">
        <f t="shared" ref="L42:N42" si="6">STDEV(L31:L34)/SQRT(COUNT(L31:L34))</f>
        <v>10.484880196775771</v>
      </c>
      <c r="M42">
        <f t="shared" si="6"/>
        <v>2.9508710123422053</v>
      </c>
      <c r="N42">
        <f t="shared" si="6"/>
        <v>7.9057224328447866</v>
      </c>
      <c r="Q42">
        <f>STDEV(Q31:Q34)/SQRT(COUNT(Q31:Q34))</f>
        <v>6.5337108110906623</v>
      </c>
      <c r="R42">
        <f t="shared" ref="R42:T42" si="7">STDEV(R31:R34)/SQRT(COUNT(R31:R34))</f>
        <v>0.95426707865639471</v>
      </c>
      <c r="S42">
        <f t="shared" si="7"/>
        <v>3.8921460803920382</v>
      </c>
      <c r="T42">
        <f t="shared" si="7"/>
        <v>4.9590302031300038</v>
      </c>
      <c r="W42">
        <f>STDEV(W31:W34)/SQRT(COUNT(W31:W34))</f>
        <v>2.142749583543953</v>
      </c>
      <c r="X42">
        <f t="shared" ref="X42:Z42" si="8">STDEV(X31:X34)/SQRT(COUNT(X31:X34))</f>
        <v>7.3752328299719645</v>
      </c>
      <c r="Y42">
        <f t="shared" si="8"/>
        <v>1.2964005153872376</v>
      </c>
      <c r="Z42">
        <f t="shared" si="8"/>
        <v>3.3223790491598479</v>
      </c>
    </row>
    <row r="43" spans="1:26" x14ac:dyDescent="0.25">
      <c r="A43" t="s">
        <v>12</v>
      </c>
      <c r="B43" t="s">
        <v>26</v>
      </c>
      <c r="C43">
        <v>1</v>
      </c>
      <c r="J43" t="s">
        <v>68</v>
      </c>
      <c r="K43">
        <f>AVERAGE(K35:K38)</f>
        <v>54.357500000000002</v>
      </c>
      <c r="L43">
        <f t="shared" ref="L43:N43" si="9">AVERAGE(L35:L38)</f>
        <v>22.979833333333335</v>
      </c>
      <c r="M43">
        <f t="shared" si="9"/>
        <v>28.853166666666667</v>
      </c>
      <c r="N43">
        <f t="shared" si="9"/>
        <v>31.244499999999999</v>
      </c>
      <c r="P43" t="s">
        <v>68</v>
      </c>
      <c r="Q43">
        <f>AVERAGE(Q35:Q38)</f>
        <v>23.986500000000003</v>
      </c>
      <c r="R43">
        <f t="shared" ref="R43:T43" si="10">AVERAGE(R35:R38)</f>
        <v>14.287166666666668</v>
      </c>
      <c r="S43">
        <f t="shared" si="10"/>
        <v>12.882833333333334</v>
      </c>
      <c r="T43">
        <f t="shared" si="10"/>
        <v>14.809833333333334</v>
      </c>
      <c r="V43" t="s">
        <v>68</v>
      </c>
      <c r="W43">
        <f>AVERAGE(W35:W38)</f>
        <v>17.863166666666665</v>
      </c>
      <c r="X43">
        <f t="shared" ref="X43:Z43" si="11">AVERAGE(X35:X38)</f>
        <v>5.866833333333334</v>
      </c>
      <c r="Y43">
        <f t="shared" si="11"/>
        <v>6.3741666666666665</v>
      </c>
      <c r="Z43">
        <f t="shared" si="11"/>
        <v>13.063499999999999</v>
      </c>
    </row>
    <row r="44" spans="1:26" x14ac:dyDescent="0.25">
      <c r="A44" s="10" t="s">
        <v>45</v>
      </c>
      <c r="B44" s="10" t="s">
        <v>26</v>
      </c>
      <c r="C44" s="10">
        <v>1</v>
      </c>
      <c r="K44">
        <f>STDEV(K35:K38)/SQRT(COUNT(K35:K38))</f>
        <v>6.6708813975643695</v>
      </c>
      <c r="L44">
        <f t="shared" ref="L44:N44" si="12">STDEV(L35:L38)/SQRT(COUNT(L35:L38))</f>
        <v>7.6604134854796539</v>
      </c>
      <c r="M44">
        <f t="shared" si="12"/>
        <v>1.8044382808118595</v>
      </c>
      <c r="N44">
        <f t="shared" si="12"/>
        <v>7.1637199749592151</v>
      </c>
      <c r="Q44">
        <f>STDEV(Q35:Q38)/SQRT(COUNT(Q35:Q38))</f>
        <v>1.1532039225726898</v>
      </c>
      <c r="R44">
        <f t="shared" ref="R44:T44" si="13">STDEV(R35:R38)/SQRT(COUNT(R35:R38))</f>
        <v>3.1049814262580391</v>
      </c>
      <c r="S44">
        <f t="shared" si="13"/>
        <v>0.87366814510875612</v>
      </c>
      <c r="T44">
        <f t="shared" si="13"/>
        <v>4.2653786890628025</v>
      </c>
      <c r="W44">
        <f>STDEV(W35:W38)/SQRT(COUNT(W35:W38))</f>
        <v>3.6893043746102752</v>
      </c>
      <c r="X44">
        <f t="shared" ref="X44:Z44" si="14">STDEV(X35:X38)/SQRT(COUNT(X35:X38))</f>
        <v>1.490448462836059</v>
      </c>
      <c r="Y44">
        <f t="shared" si="14"/>
        <v>1.1739995701620773</v>
      </c>
      <c r="Z44">
        <f t="shared" si="14"/>
        <v>3.5530386512684329</v>
      </c>
    </row>
    <row r="45" spans="1:26" x14ac:dyDescent="0.25">
      <c r="A45" s="10" t="s">
        <v>54</v>
      </c>
      <c r="B45" s="10" t="s">
        <v>26</v>
      </c>
      <c r="C45" s="10">
        <v>1</v>
      </c>
    </row>
    <row r="46" spans="1:26" x14ac:dyDescent="0.25">
      <c r="A46" t="s">
        <v>8</v>
      </c>
      <c r="B46" t="s">
        <v>25</v>
      </c>
      <c r="C46">
        <v>2</v>
      </c>
    </row>
    <row r="47" spans="1:26" x14ac:dyDescent="0.25">
      <c r="A47" t="s">
        <v>13</v>
      </c>
      <c r="B47" t="s">
        <v>25</v>
      </c>
      <c r="C47">
        <v>2</v>
      </c>
    </row>
    <row r="48" spans="1:26" x14ac:dyDescent="0.25">
      <c r="A48" s="10" t="s">
        <v>52</v>
      </c>
      <c r="B48" s="10" t="s">
        <v>25</v>
      </c>
      <c r="C48" s="10">
        <v>2</v>
      </c>
    </row>
    <row r="49" spans="1:3" x14ac:dyDescent="0.25">
      <c r="A49" s="10" t="s">
        <v>58</v>
      </c>
      <c r="B49" s="10" t="s">
        <v>25</v>
      </c>
      <c r="C49" s="10">
        <v>2</v>
      </c>
    </row>
    <row r="50" spans="1:3" x14ac:dyDescent="0.25">
      <c r="A50" t="s">
        <v>4</v>
      </c>
      <c r="B50" t="s">
        <v>26</v>
      </c>
      <c r="C50">
        <v>2</v>
      </c>
    </row>
    <row r="51" spans="1:3" x14ac:dyDescent="0.25">
      <c r="A51" t="s">
        <v>11</v>
      </c>
      <c r="B51" t="s">
        <v>26</v>
      </c>
      <c r="C51">
        <v>2</v>
      </c>
    </row>
    <row r="52" spans="1:3" x14ac:dyDescent="0.25">
      <c r="A52" s="10" t="s">
        <v>46</v>
      </c>
      <c r="B52" s="10" t="s">
        <v>26</v>
      </c>
      <c r="C52" s="10">
        <v>2</v>
      </c>
    </row>
    <row r="53" spans="1:3" x14ac:dyDescent="0.25">
      <c r="A53" s="10" t="s">
        <v>55</v>
      </c>
      <c r="B53" s="10" t="s">
        <v>26</v>
      </c>
      <c r="C53" s="10">
        <v>2</v>
      </c>
    </row>
  </sheetData>
  <mergeCells count="3">
    <mergeCell ref="K29:N29"/>
    <mergeCell ref="Q29:T29"/>
    <mergeCell ref="W29:Z2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D168-3A37-413B-B317-A89305D2A2C7}">
  <dimension ref="A1:BE39"/>
  <sheetViews>
    <sheetView zoomScale="60" zoomScaleNormal="60" workbookViewId="0">
      <selection activeCell="AP2" sqref="AP2:BE17"/>
    </sheetView>
  </sheetViews>
  <sheetFormatPr defaultRowHeight="15" x14ac:dyDescent="0.25"/>
  <sheetData>
    <row r="1" spans="1:57" ht="15.75" thickBot="1" x14ac:dyDescent="0.3">
      <c r="A1" t="s">
        <v>0</v>
      </c>
      <c r="B1" t="s">
        <v>23</v>
      </c>
      <c r="C1" t="s">
        <v>24</v>
      </c>
      <c r="D1" s="2" t="s">
        <v>15</v>
      </c>
      <c r="E1" t="s">
        <v>16</v>
      </c>
      <c r="F1" t="s">
        <v>17</v>
      </c>
      <c r="G1" t="s">
        <v>18</v>
      </c>
      <c r="H1" t="s">
        <v>19</v>
      </c>
      <c r="I1" s="3" t="s">
        <v>20</v>
      </c>
      <c r="J1" s="2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s="3" t="s">
        <v>38</v>
      </c>
      <c r="Z1" s="2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s="3" t="s">
        <v>38</v>
      </c>
      <c r="AP1" s="2" t="s">
        <v>15</v>
      </c>
      <c r="AQ1" t="s">
        <v>16</v>
      </c>
      <c r="AR1" t="s">
        <v>17</v>
      </c>
      <c r="AS1" t="s">
        <v>18</v>
      </c>
      <c r="AT1" t="s">
        <v>19</v>
      </c>
      <c r="AU1" t="s">
        <v>20</v>
      </c>
      <c r="AV1" t="s">
        <v>29</v>
      </c>
      <c r="AW1" t="s">
        <v>30</v>
      </c>
      <c r="AX1" t="s">
        <v>31</v>
      </c>
      <c r="AY1" t="s">
        <v>32</v>
      </c>
      <c r="AZ1" t="s">
        <v>33</v>
      </c>
      <c r="BA1" t="s">
        <v>34</v>
      </c>
      <c r="BB1" t="s">
        <v>35</v>
      </c>
      <c r="BC1" t="s">
        <v>36</v>
      </c>
      <c r="BD1" t="s">
        <v>37</v>
      </c>
      <c r="BE1" s="3" t="s">
        <v>38</v>
      </c>
    </row>
    <row r="2" spans="1:57" x14ac:dyDescent="0.25">
      <c r="A2" t="s">
        <v>5</v>
      </c>
      <c r="B2" t="s">
        <v>25</v>
      </c>
      <c r="C2">
        <v>0</v>
      </c>
      <c r="D2" s="2">
        <v>0</v>
      </c>
      <c r="E2">
        <v>0</v>
      </c>
      <c r="F2">
        <v>0</v>
      </c>
      <c r="G2">
        <v>13.44</v>
      </c>
      <c r="H2">
        <v>64.44</v>
      </c>
      <c r="I2" s="3">
        <v>92.33</v>
      </c>
      <c r="J2" s="2">
        <v>17.54</v>
      </c>
      <c r="K2">
        <v>74</v>
      </c>
      <c r="L2">
        <v>65.89</v>
      </c>
      <c r="M2">
        <v>69.11</v>
      </c>
      <c r="N2">
        <v>58.56</v>
      </c>
      <c r="O2">
        <v>19.22</v>
      </c>
      <c r="P2">
        <v>50.67</v>
      </c>
      <c r="Q2">
        <v>65.11</v>
      </c>
      <c r="R2">
        <v>69.89</v>
      </c>
      <c r="S2">
        <v>55.11</v>
      </c>
      <c r="T2">
        <v>56.67</v>
      </c>
      <c r="U2">
        <v>71.67</v>
      </c>
      <c r="V2">
        <v>36.44</v>
      </c>
      <c r="W2">
        <v>0</v>
      </c>
      <c r="X2">
        <v>0</v>
      </c>
      <c r="Y2" s="3">
        <v>0</v>
      </c>
      <c r="Z2" s="2">
        <v>0.63</v>
      </c>
      <c r="AA2">
        <v>17.11</v>
      </c>
      <c r="AB2">
        <v>38.44</v>
      </c>
      <c r="AC2">
        <v>3.67</v>
      </c>
      <c r="AD2">
        <v>23.33</v>
      </c>
      <c r="AE2">
        <v>4.8899999999999997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15.33</v>
      </c>
      <c r="AN2">
        <v>0</v>
      </c>
      <c r="AO2" s="3">
        <v>19.440000000000001</v>
      </c>
      <c r="AP2" s="7">
        <v>2.09</v>
      </c>
      <c r="AQ2" s="8">
        <v>22.67</v>
      </c>
      <c r="AR2" s="8">
        <v>4.67</v>
      </c>
      <c r="AS2" s="8">
        <v>0</v>
      </c>
      <c r="AT2" s="8">
        <v>9.2200000000000006</v>
      </c>
      <c r="AU2" s="8">
        <v>6</v>
      </c>
      <c r="AV2" s="8">
        <v>17.89</v>
      </c>
      <c r="AW2" s="8">
        <v>16.78</v>
      </c>
      <c r="AX2" s="8">
        <v>11.78</v>
      </c>
      <c r="AY2" s="8">
        <v>11.33</v>
      </c>
      <c r="AZ2" s="8">
        <v>0</v>
      </c>
      <c r="BA2" s="8">
        <v>8.11</v>
      </c>
      <c r="BB2" s="8">
        <v>9.56</v>
      </c>
      <c r="BC2" s="8">
        <v>0</v>
      </c>
      <c r="BD2" s="8">
        <v>7.56</v>
      </c>
      <c r="BE2" s="9">
        <v>0</v>
      </c>
    </row>
    <row r="3" spans="1:57" x14ac:dyDescent="0.25">
      <c r="A3" t="s">
        <v>21</v>
      </c>
      <c r="B3" t="s">
        <v>25</v>
      </c>
      <c r="C3">
        <v>0</v>
      </c>
      <c r="D3" s="2">
        <v>0</v>
      </c>
      <c r="E3">
        <v>0</v>
      </c>
      <c r="F3">
        <v>0</v>
      </c>
      <c r="G3">
        <v>44.11</v>
      </c>
      <c r="H3">
        <v>68.11</v>
      </c>
      <c r="I3" s="3">
        <v>68.56</v>
      </c>
      <c r="J3" s="2">
        <v>39.81</v>
      </c>
      <c r="K3">
        <v>84.22</v>
      </c>
      <c r="L3">
        <v>81.56</v>
      </c>
      <c r="M3">
        <v>34.56</v>
      </c>
      <c r="N3">
        <v>41.56</v>
      </c>
      <c r="O3">
        <v>91.78</v>
      </c>
      <c r="P3">
        <v>81.78</v>
      </c>
      <c r="Q3">
        <v>98</v>
      </c>
      <c r="R3">
        <v>73.67</v>
      </c>
      <c r="S3">
        <v>79.22</v>
      </c>
      <c r="T3">
        <v>69.89</v>
      </c>
      <c r="U3">
        <v>64.11</v>
      </c>
      <c r="V3">
        <v>80</v>
      </c>
      <c r="W3">
        <v>67.89</v>
      </c>
      <c r="X3">
        <v>84.22</v>
      </c>
      <c r="Y3" s="3">
        <v>82.67</v>
      </c>
      <c r="Z3" s="2">
        <v>46.98</v>
      </c>
      <c r="AA3">
        <v>40.22</v>
      </c>
      <c r="AB3">
        <v>17.670000000000002</v>
      </c>
      <c r="AC3">
        <v>61.89</v>
      </c>
      <c r="AD3">
        <v>42.78</v>
      </c>
      <c r="AE3">
        <v>41.22</v>
      </c>
      <c r="AF3">
        <v>40.33</v>
      </c>
      <c r="AG3">
        <v>56.22</v>
      </c>
      <c r="AH3">
        <v>70.44</v>
      </c>
      <c r="AI3">
        <v>0</v>
      </c>
      <c r="AJ3">
        <v>17.22</v>
      </c>
      <c r="AK3">
        <v>38.67</v>
      </c>
      <c r="AL3">
        <v>47.67</v>
      </c>
      <c r="AM3">
        <v>33.67</v>
      </c>
      <c r="AN3">
        <v>0</v>
      </c>
      <c r="AO3" s="3">
        <v>8.89</v>
      </c>
      <c r="AP3" s="2">
        <v>1.28</v>
      </c>
      <c r="AQ3">
        <v>65.67</v>
      </c>
      <c r="AR3">
        <v>17.89</v>
      </c>
      <c r="AS3">
        <v>6.33</v>
      </c>
      <c r="AT3">
        <v>18</v>
      </c>
      <c r="AU3">
        <v>16.559999999999999</v>
      </c>
      <c r="AV3">
        <v>33.22</v>
      </c>
      <c r="AW3">
        <v>12.67</v>
      </c>
      <c r="AX3">
        <v>14.89</v>
      </c>
      <c r="AY3">
        <v>17.440000000000001</v>
      </c>
      <c r="AZ3">
        <v>0</v>
      </c>
      <c r="BA3">
        <v>16.89</v>
      </c>
      <c r="BB3">
        <v>19.11</v>
      </c>
      <c r="BC3">
        <v>17.440000000000001</v>
      </c>
      <c r="BD3">
        <v>5.1100000000000003</v>
      </c>
      <c r="BE3" s="3">
        <v>6.44</v>
      </c>
    </row>
    <row r="4" spans="1:57" s="10" customFormat="1" x14ac:dyDescent="0.25">
      <c r="A4" s="10" t="s">
        <v>47</v>
      </c>
      <c r="B4" s="10" t="s">
        <v>25</v>
      </c>
      <c r="C4" s="10">
        <v>0</v>
      </c>
      <c r="D4" s="11">
        <v>0</v>
      </c>
      <c r="E4" s="10">
        <v>0</v>
      </c>
      <c r="F4" s="10">
        <v>0</v>
      </c>
      <c r="G4" s="10">
        <v>35.33</v>
      </c>
      <c r="H4" s="10">
        <v>67.11</v>
      </c>
      <c r="I4" s="12">
        <v>83.22</v>
      </c>
      <c r="J4" s="10">
        <v>31.41</v>
      </c>
      <c r="K4" s="10">
        <v>23.67</v>
      </c>
      <c r="L4" s="10">
        <v>24.33</v>
      </c>
      <c r="M4" s="10">
        <v>33</v>
      </c>
      <c r="N4" s="10">
        <v>78.56</v>
      </c>
      <c r="O4" s="10">
        <v>53.33</v>
      </c>
      <c r="P4" s="10">
        <v>23.89</v>
      </c>
      <c r="Q4" s="10">
        <v>30.78</v>
      </c>
      <c r="R4" s="10">
        <v>62.56</v>
      </c>
      <c r="S4" s="10">
        <v>44.56</v>
      </c>
      <c r="T4" s="10">
        <v>12.67</v>
      </c>
      <c r="U4" s="10">
        <v>14.78</v>
      </c>
      <c r="V4" s="10">
        <v>44.78</v>
      </c>
      <c r="W4" s="10">
        <v>52.44</v>
      </c>
      <c r="X4" s="10">
        <v>15.78</v>
      </c>
      <c r="Y4" s="10">
        <v>18.22</v>
      </c>
      <c r="Z4">
        <v>4.7</v>
      </c>
      <c r="AA4">
        <v>63.89</v>
      </c>
      <c r="AB4">
        <v>49.67</v>
      </c>
      <c r="AC4">
        <v>39.33</v>
      </c>
      <c r="AD4">
        <v>21.11</v>
      </c>
      <c r="AE4">
        <v>14.89</v>
      </c>
      <c r="AF4">
        <v>25</v>
      </c>
      <c r="AG4">
        <v>28.56</v>
      </c>
      <c r="AH4">
        <v>6.44</v>
      </c>
      <c r="AI4">
        <v>20.89</v>
      </c>
      <c r="AJ4">
        <v>9.44</v>
      </c>
      <c r="AK4">
        <v>5.56</v>
      </c>
      <c r="AL4">
        <v>0</v>
      </c>
      <c r="AM4">
        <v>0</v>
      </c>
      <c r="AN4">
        <v>0</v>
      </c>
      <c r="AO4">
        <v>24.56</v>
      </c>
      <c r="AP4" s="17">
        <v>2.81</v>
      </c>
      <c r="AQ4" s="17">
        <v>49</v>
      </c>
      <c r="AR4" s="17">
        <v>17.11</v>
      </c>
      <c r="AS4" s="17">
        <v>14.89</v>
      </c>
      <c r="AT4" s="17">
        <v>16.11</v>
      </c>
      <c r="AU4" s="17">
        <v>3.44</v>
      </c>
      <c r="AV4" s="17">
        <v>5.22</v>
      </c>
      <c r="AW4" s="17">
        <v>8</v>
      </c>
      <c r="AX4" s="17">
        <v>3.78</v>
      </c>
      <c r="AY4" s="17">
        <v>3.33</v>
      </c>
      <c r="AZ4" s="17">
        <v>9.11</v>
      </c>
      <c r="BA4" s="17">
        <v>3.44</v>
      </c>
      <c r="BB4" s="17">
        <v>4.4400000000000004</v>
      </c>
      <c r="BC4" s="17">
        <v>0</v>
      </c>
      <c r="BD4" s="17">
        <v>0</v>
      </c>
      <c r="BE4" s="17">
        <v>0</v>
      </c>
    </row>
    <row r="5" spans="1:57" s="10" customFormat="1" ht="15.75" thickBot="1" x14ac:dyDescent="0.3">
      <c r="A5" s="10" t="s">
        <v>50</v>
      </c>
      <c r="B5" s="10" t="s">
        <v>25</v>
      </c>
      <c r="C5" s="10">
        <v>0</v>
      </c>
      <c r="D5" s="11">
        <v>0.67</v>
      </c>
      <c r="E5" s="10">
        <v>0</v>
      </c>
      <c r="F5" s="10">
        <v>3.78</v>
      </c>
      <c r="G5" s="10">
        <v>36.56</v>
      </c>
      <c r="H5" s="10">
        <v>78.67</v>
      </c>
      <c r="I5" s="12">
        <v>91.56</v>
      </c>
      <c r="J5" s="10">
        <v>2.37</v>
      </c>
      <c r="K5" s="10">
        <v>68.22</v>
      </c>
      <c r="L5" s="10">
        <v>56.11</v>
      </c>
      <c r="M5" s="10">
        <v>33.44</v>
      </c>
      <c r="N5" s="10">
        <v>26.78</v>
      </c>
      <c r="O5" s="10">
        <v>9.7799999999999994</v>
      </c>
      <c r="P5" s="10">
        <v>10.89</v>
      </c>
      <c r="Q5" s="10">
        <v>8.89</v>
      </c>
      <c r="R5" s="10">
        <v>12.78</v>
      </c>
      <c r="S5" s="10">
        <v>13.33</v>
      </c>
      <c r="T5" s="10">
        <v>8.33</v>
      </c>
      <c r="U5" s="10">
        <v>0</v>
      </c>
      <c r="V5" s="10">
        <v>14.89</v>
      </c>
      <c r="W5" s="10">
        <v>0</v>
      </c>
      <c r="X5" s="10">
        <v>8.11</v>
      </c>
      <c r="Y5" s="10">
        <v>10.33</v>
      </c>
      <c r="Z5">
        <v>3.26</v>
      </c>
      <c r="AA5">
        <v>20.67</v>
      </c>
      <c r="AB5">
        <v>13</v>
      </c>
      <c r="AC5">
        <v>0</v>
      </c>
      <c r="AD5">
        <v>0</v>
      </c>
      <c r="AE5">
        <v>4</v>
      </c>
      <c r="AF5">
        <v>0</v>
      </c>
      <c r="AG5">
        <v>15.78</v>
      </c>
      <c r="AH5">
        <v>15</v>
      </c>
      <c r="AI5">
        <v>0</v>
      </c>
      <c r="AJ5">
        <v>8.11</v>
      </c>
      <c r="AK5">
        <v>0</v>
      </c>
      <c r="AL5">
        <v>3.56</v>
      </c>
      <c r="AM5">
        <v>3.89</v>
      </c>
      <c r="AN5">
        <v>5.22</v>
      </c>
      <c r="AO5">
        <v>3.89</v>
      </c>
      <c r="AP5" s="17">
        <v>0</v>
      </c>
      <c r="AQ5" s="17">
        <v>49.33</v>
      </c>
      <c r="AR5" s="17">
        <v>25.44</v>
      </c>
      <c r="AS5" s="17">
        <v>24.11</v>
      </c>
      <c r="AT5" s="17">
        <v>0</v>
      </c>
      <c r="AU5" s="17">
        <v>0</v>
      </c>
      <c r="AV5" s="17">
        <v>0</v>
      </c>
      <c r="AW5" s="17">
        <v>10.56</v>
      </c>
      <c r="AX5" s="17">
        <v>8.11</v>
      </c>
      <c r="AY5" s="17">
        <v>17.11</v>
      </c>
      <c r="AZ5" s="17">
        <v>0</v>
      </c>
      <c r="BA5" s="17">
        <v>6.89</v>
      </c>
      <c r="BB5" s="17">
        <v>9.67</v>
      </c>
      <c r="BC5" s="17">
        <v>18.78</v>
      </c>
      <c r="BD5" s="17">
        <v>4.78</v>
      </c>
      <c r="BE5" s="17">
        <v>3.56</v>
      </c>
    </row>
    <row r="6" spans="1:57" x14ac:dyDescent="0.25">
      <c r="A6" t="s">
        <v>6</v>
      </c>
      <c r="B6" t="s">
        <v>25</v>
      </c>
      <c r="C6">
        <v>0.5</v>
      </c>
      <c r="D6" s="2">
        <v>0</v>
      </c>
      <c r="E6">
        <v>0</v>
      </c>
      <c r="F6">
        <v>0</v>
      </c>
      <c r="G6">
        <v>19.440000000000001</v>
      </c>
      <c r="H6">
        <v>61.44</v>
      </c>
      <c r="I6" s="3">
        <v>80.33</v>
      </c>
      <c r="J6" s="2">
        <v>45.04</v>
      </c>
      <c r="K6">
        <v>20.440000000000001</v>
      </c>
      <c r="L6">
        <v>32.89</v>
      </c>
      <c r="M6">
        <v>67.22</v>
      </c>
      <c r="N6">
        <v>30.33</v>
      </c>
      <c r="O6">
        <v>45.78</v>
      </c>
      <c r="P6">
        <v>36.44</v>
      </c>
      <c r="Q6">
        <v>38.89</v>
      </c>
      <c r="R6">
        <v>0</v>
      </c>
      <c r="S6">
        <v>14.44</v>
      </c>
      <c r="T6">
        <v>11.33</v>
      </c>
      <c r="U6">
        <v>10.220000000000001</v>
      </c>
      <c r="V6">
        <v>39.33</v>
      </c>
      <c r="W6">
        <v>14.56</v>
      </c>
      <c r="X6">
        <v>7.44</v>
      </c>
      <c r="Y6" s="3">
        <v>18</v>
      </c>
      <c r="Z6" s="2">
        <v>32.28</v>
      </c>
      <c r="AA6">
        <v>73.22</v>
      </c>
      <c r="AB6">
        <v>20.11</v>
      </c>
      <c r="AC6">
        <v>22</v>
      </c>
      <c r="AD6">
        <v>43</v>
      </c>
      <c r="AE6">
        <v>11.56</v>
      </c>
      <c r="AF6">
        <v>26.33</v>
      </c>
      <c r="AG6">
        <v>0</v>
      </c>
      <c r="AH6">
        <v>25.67</v>
      </c>
      <c r="AI6">
        <v>11.11</v>
      </c>
      <c r="AJ6">
        <v>21.89</v>
      </c>
      <c r="AK6">
        <v>3.67</v>
      </c>
      <c r="AL6">
        <v>8.33</v>
      </c>
      <c r="AM6">
        <v>9.2200000000000006</v>
      </c>
      <c r="AN6">
        <v>21.22</v>
      </c>
      <c r="AO6" s="3">
        <v>25</v>
      </c>
      <c r="AP6" s="7">
        <v>22.22</v>
      </c>
      <c r="AQ6" s="8">
        <v>37.22</v>
      </c>
      <c r="AR6" s="8">
        <v>10.220000000000001</v>
      </c>
      <c r="AS6" s="8">
        <v>36.44</v>
      </c>
      <c r="AT6" s="8">
        <v>6</v>
      </c>
      <c r="AU6" s="8">
        <v>5.78</v>
      </c>
      <c r="AV6" s="8">
        <v>0</v>
      </c>
      <c r="AW6" s="8">
        <v>3.78</v>
      </c>
      <c r="AX6" s="8">
        <v>24.22</v>
      </c>
      <c r="AY6" s="8">
        <v>15.78</v>
      </c>
      <c r="AZ6" s="8">
        <v>13.67</v>
      </c>
      <c r="BA6" s="8">
        <v>39.22</v>
      </c>
      <c r="BB6" s="8">
        <v>3.44</v>
      </c>
      <c r="BC6" s="8">
        <v>0</v>
      </c>
      <c r="BD6" s="8">
        <v>12.67</v>
      </c>
      <c r="BE6" s="9">
        <v>37.56</v>
      </c>
    </row>
    <row r="7" spans="1:57" x14ac:dyDescent="0.25">
      <c r="A7" t="s">
        <v>22</v>
      </c>
      <c r="B7" t="s">
        <v>25</v>
      </c>
      <c r="C7">
        <v>0.5</v>
      </c>
      <c r="D7" s="2">
        <v>0</v>
      </c>
      <c r="E7">
        <v>0</v>
      </c>
      <c r="F7">
        <v>0</v>
      </c>
      <c r="G7">
        <v>0</v>
      </c>
      <c r="H7">
        <v>44.67</v>
      </c>
      <c r="I7" s="3">
        <v>35.89</v>
      </c>
      <c r="J7" s="2">
        <v>49.41</v>
      </c>
      <c r="K7">
        <v>71</v>
      </c>
      <c r="L7">
        <v>72.56</v>
      </c>
      <c r="M7">
        <v>76.78</v>
      </c>
      <c r="N7">
        <v>83.33</v>
      </c>
      <c r="O7">
        <v>62.56</v>
      </c>
      <c r="P7">
        <v>89.33</v>
      </c>
      <c r="Q7">
        <v>64.22</v>
      </c>
      <c r="R7">
        <v>6.67</v>
      </c>
      <c r="S7">
        <v>27.89</v>
      </c>
      <c r="T7">
        <v>52.44</v>
      </c>
      <c r="U7">
        <v>26.67</v>
      </c>
      <c r="V7">
        <v>53.56</v>
      </c>
      <c r="W7">
        <v>14.44</v>
      </c>
      <c r="X7">
        <v>27.33</v>
      </c>
      <c r="Y7" s="3">
        <v>13.89</v>
      </c>
      <c r="Z7" s="2">
        <v>12.85</v>
      </c>
      <c r="AA7">
        <v>8.67</v>
      </c>
      <c r="AB7">
        <v>15.67</v>
      </c>
      <c r="AC7">
        <v>38.11</v>
      </c>
      <c r="AD7">
        <v>26.44</v>
      </c>
      <c r="AE7">
        <v>19.440000000000001</v>
      </c>
      <c r="AF7">
        <v>7.11</v>
      </c>
      <c r="AG7">
        <v>12.11</v>
      </c>
      <c r="AH7">
        <v>15.78</v>
      </c>
      <c r="AI7">
        <v>7.78</v>
      </c>
      <c r="AJ7">
        <v>3.56</v>
      </c>
      <c r="AK7">
        <v>41.78</v>
      </c>
      <c r="AL7">
        <v>14</v>
      </c>
      <c r="AM7">
        <v>46</v>
      </c>
      <c r="AN7">
        <v>33.11</v>
      </c>
      <c r="AO7" s="3">
        <v>10.220000000000001</v>
      </c>
      <c r="AP7" s="2">
        <v>9.61</v>
      </c>
      <c r="AQ7">
        <v>32.67</v>
      </c>
      <c r="AR7">
        <v>14</v>
      </c>
      <c r="AS7">
        <v>5</v>
      </c>
      <c r="AT7">
        <v>3.44</v>
      </c>
      <c r="AU7">
        <v>0</v>
      </c>
      <c r="AV7">
        <v>9.67</v>
      </c>
      <c r="AW7">
        <v>18</v>
      </c>
      <c r="AX7">
        <v>22.56</v>
      </c>
      <c r="AY7">
        <v>8.89</v>
      </c>
      <c r="AZ7">
        <v>16.329999999999998</v>
      </c>
      <c r="BA7">
        <v>7.44</v>
      </c>
      <c r="BB7">
        <v>9.67</v>
      </c>
      <c r="BC7">
        <v>0</v>
      </c>
      <c r="BD7">
        <v>16.78</v>
      </c>
      <c r="BE7" s="3">
        <v>23.78</v>
      </c>
    </row>
    <row r="8" spans="1:57" s="10" customFormat="1" x14ac:dyDescent="0.25">
      <c r="A8" s="10" t="s">
        <v>48</v>
      </c>
      <c r="B8" s="10" t="s">
        <v>25</v>
      </c>
      <c r="C8" s="10">
        <v>0.5</v>
      </c>
      <c r="D8" s="11">
        <v>0</v>
      </c>
      <c r="E8" s="10">
        <v>0</v>
      </c>
      <c r="F8" s="10">
        <v>0</v>
      </c>
      <c r="G8" s="10">
        <v>34.78</v>
      </c>
      <c r="H8" s="10">
        <v>12.78</v>
      </c>
      <c r="I8" s="12">
        <v>87.67</v>
      </c>
      <c r="J8" s="10">
        <v>1.19</v>
      </c>
      <c r="K8" s="10">
        <v>26</v>
      </c>
      <c r="L8" s="10">
        <v>17.440000000000001</v>
      </c>
      <c r="M8" s="10">
        <v>47.67</v>
      </c>
      <c r="N8" s="10">
        <v>29</v>
      </c>
      <c r="O8" s="10">
        <v>38.56</v>
      </c>
      <c r="P8" s="10">
        <v>41.78</v>
      </c>
      <c r="Q8" s="10">
        <v>15.67</v>
      </c>
      <c r="R8" s="10">
        <v>16.559999999999999</v>
      </c>
      <c r="S8" s="10">
        <v>21.33</v>
      </c>
      <c r="T8" s="10">
        <v>4.4400000000000004</v>
      </c>
      <c r="U8" s="10">
        <v>4.78</v>
      </c>
      <c r="V8" s="10">
        <v>30</v>
      </c>
      <c r="W8" s="10">
        <v>3.33</v>
      </c>
      <c r="X8" s="10">
        <v>5.1100000000000003</v>
      </c>
      <c r="Y8" s="10">
        <v>32.56</v>
      </c>
      <c r="Z8">
        <v>1.46</v>
      </c>
      <c r="AA8">
        <v>64.56</v>
      </c>
      <c r="AB8">
        <v>49.44</v>
      </c>
      <c r="AC8">
        <v>10.44</v>
      </c>
      <c r="AD8">
        <v>14.33</v>
      </c>
      <c r="AE8">
        <v>0</v>
      </c>
      <c r="AF8">
        <v>4.1100000000000003</v>
      </c>
      <c r="AG8">
        <v>3.44</v>
      </c>
      <c r="AH8">
        <v>0</v>
      </c>
      <c r="AI8">
        <v>3.56</v>
      </c>
      <c r="AJ8">
        <v>14.44</v>
      </c>
      <c r="AK8">
        <v>40.22</v>
      </c>
      <c r="AL8">
        <v>27.33</v>
      </c>
      <c r="AM8">
        <v>17.89</v>
      </c>
      <c r="AN8">
        <v>30.11</v>
      </c>
      <c r="AO8">
        <v>0</v>
      </c>
      <c r="AP8" s="17">
        <v>3.52</v>
      </c>
      <c r="AQ8" s="17">
        <v>24.56</v>
      </c>
      <c r="AR8" s="17">
        <v>64</v>
      </c>
      <c r="AS8" s="17">
        <v>25.44</v>
      </c>
      <c r="AT8" s="17">
        <v>4.33</v>
      </c>
      <c r="AU8" s="17">
        <v>0</v>
      </c>
      <c r="AV8" s="17">
        <v>6.33</v>
      </c>
      <c r="AW8" s="17">
        <v>0</v>
      </c>
      <c r="AX8" s="17">
        <v>23.78</v>
      </c>
      <c r="AY8" s="17">
        <v>17.11</v>
      </c>
      <c r="AZ8" s="17">
        <v>0</v>
      </c>
      <c r="BA8" s="17">
        <v>5.33</v>
      </c>
      <c r="BB8" s="17">
        <v>9.56</v>
      </c>
      <c r="BC8" s="17">
        <v>10.44</v>
      </c>
      <c r="BD8" s="17">
        <v>0</v>
      </c>
      <c r="BE8" s="17">
        <v>13.67</v>
      </c>
    </row>
    <row r="9" spans="1:57" s="10" customFormat="1" ht="15.75" thickBot="1" x14ac:dyDescent="0.3">
      <c r="A9" s="10" t="s">
        <v>56</v>
      </c>
      <c r="B9" s="10" t="s">
        <v>25</v>
      </c>
      <c r="C9" s="10">
        <v>0.5</v>
      </c>
      <c r="D9" s="11">
        <v>0</v>
      </c>
      <c r="E9" s="10">
        <v>0</v>
      </c>
      <c r="F9" s="10">
        <v>0</v>
      </c>
      <c r="G9" s="10">
        <v>34</v>
      </c>
      <c r="H9" s="10">
        <v>49.22</v>
      </c>
      <c r="I9" s="12">
        <v>70.78</v>
      </c>
      <c r="J9" s="10">
        <v>46.41</v>
      </c>
      <c r="K9" s="10">
        <v>81.56</v>
      </c>
      <c r="L9" s="10">
        <v>81.89</v>
      </c>
      <c r="M9" s="10">
        <v>70.67</v>
      </c>
      <c r="N9" s="10">
        <v>55.44</v>
      </c>
      <c r="O9" s="10">
        <v>87</v>
      </c>
      <c r="P9" s="10">
        <v>66.44</v>
      </c>
      <c r="Q9" s="10">
        <v>61.33</v>
      </c>
      <c r="R9" s="10">
        <v>71.56</v>
      </c>
      <c r="S9" s="10">
        <v>31.33</v>
      </c>
      <c r="T9" s="10">
        <v>55.33</v>
      </c>
      <c r="U9" s="10">
        <v>59.44</v>
      </c>
      <c r="V9" s="10">
        <v>79.56</v>
      </c>
      <c r="W9" s="10">
        <v>47.56</v>
      </c>
      <c r="X9" s="10">
        <v>85</v>
      </c>
      <c r="Y9" s="10">
        <v>68</v>
      </c>
      <c r="Z9">
        <v>17.13</v>
      </c>
      <c r="AA9">
        <v>15.22</v>
      </c>
      <c r="AB9">
        <v>55.78</v>
      </c>
      <c r="AC9">
        <v>18</v>
      </c>
      <c r="AD9">
        <v>19.440000000000001</v>
      </c>
      <c r="AE9">
        <v>5</v>
      </c>
      <c r="AF9">
        <v>27</v>
      </c>
      <c r="AG9">
        <v>4.22</v>
      </c>
      <c r="AH9">
        <v>8.89</v>
      </c>
      <c r="AI9">
        <v>11.78</v>
      </c>
      <c r="AJ9">
        <v>14.44</v>
      </c>
      <c r="AK9">
        <v>19.670000000000002</v>
      </c>
      <c r="AL9">
        <v>22.89</v>
      </c>
      <c r="AM9">
        <v>7.67</v>
      </c>
      <c r="AN9">
        <v>25.11</v>
      </c>
      <c r="AO9">
        <v>0</v>
      </c>
      <c r="AP9" s="17">
        <v>23.07</v>
      </c>
      <c r="AQ9" s="17">
        <v>67.11</v>
      </c>
      <c r="AR9" s="17">
        <v>86.44</v>
      </c>
      <c r="AS9" s="17">
        <v>75.44</v>
      </c>
      <c r="AT9" s="17">
        <v>58.33</v>
      </c>
      <c r="AU9" s="17">
        <v>42.89</v>
      </c>
      <c r="AV9" s="17">
        <v>16</v>
      </c>
      <c r="AW9" s="17">
        <v>41.44</v>
      </c>
      <c r="AX9" s="17">
        <v>37.11</v>
      </c>
      <c r="AY9" s="17">
        <v>39.44</v>
      </c>
      <c r="AZ9" s="17">
        <v>36.89</v>
      </c>
      <c r="BA9" s="17">
        <v>7.33</v>
      </c>
      <c r="BB9" s="17">
        <v>56.33</v>
      </c>
      <c r="BC9" s="17">
        <v>30.56</v>
      </c>
      <c r="BD9" s="17">
        <v>19.89</v>
      </c>
      <c r="BE9" s="17">
        <v>37.56</v>
      </c>
    </row>
    <row r="10" spans="1:57" x14ac:dyDescent="0.25">
      <c r="A10" t="s">
        <v>7</v>
      </c>
      <c r="B10" t="s">
        <v>25</v>
      </c>
      <c r="C10">
        <v>1</v>
      </c>
      <c r="D10" s="2">
        <v>0</v>
      </c>
      <c r="E10">
        <v>0</v>
      </c>
      <c r="F10">
        <v>0</v>
      </c>
      <c r="G10">
        <v>10.33</v>
      </c>
      <c r="H10">
        <v>26.78</v>
      </c>
      <c r="I10" s="3">
        <v>40.33</v>
      </c>
      <c r="J10" s="2">
        <v>18.149999999999999</v>
      </c>
      <c r="K10">
        <v>54.33</v>
      </c>
      <c r="L10">
        <v>65.22</v>
      </c>
      <c r="M10">
        <v>32.78</v>
      </c>
      <c r="N10">
        <v>23.56</v>
      </c>
      <c r="O10">
        <v>14.67</v>
      </c>
      <c r="P10">
        <v>24.67</v>
      </c>
      <c r="Q10">
        <v>16.22</v>
      </c>
      <c r="R10">
        <v>5.33</v>
      </c>
      <c r="S10">
        <v>0</v>
      </c>
      <c r="T10">
        <v>13</v>
      </c>
      <c r="U10">
        <v>7.56</v>
      </c>
      <c r="V10">
        <v>15.78</v>
      </c>
      <c r="W10">
        <v>15</v>
      </c>
      <c r="X10">
        <v>4</v>
      </c>
      <c r="Y10" s="3">
        <v>43.78</v>
      </c>
      <c r="Z10" s="2">
        <v>1.57</v>
      </c>
      <c r="AA10">
        <v>0</v>
      </c>
      <c r="AB10">
        <v>0</v>
      </c>
      <c r="AC10">
        <v>12.44</v>
      </c>
      <c r="AD10">
        <v>0</v>
      </c>
      <c r="AE10">
        <v>5.22</v>
      </c>
      <c r="AF10">
        <v>4.1100000000000003</v>
      </c>
      <c r="AG10">
        <v>4.8899999999999997</v>
      </c>
      <c r="AH10">
        <v>0</v>
      </c>
      <c r="AI10">
        <v>0</v>
      </c>
      <c r="AJ10">
        <v>0</v>
      </c>
      <c r="AK10">
        <v>0</v>
      </c>
      <c r="AL10">
        <v>3.78</v>
      </c>
      <c r="AM10">
        <v>0</v>
      </c>
      <c r="AN10">
        <v>0</v>
      </c>
      <c r="AO10" s="3">
        <v>0</v>
      </c>
      <c r="AP10" s="7">
        <v>0.76</v>
      </c>
      <c r="AQ10" s="8">
        <v>30.78</v>
      </c>
      <c r="AR10" s="8">
        <v>4.5599999999999996</v>
      </c>
      <c r="AS10" s="8">
        <v>0</v>
      </c>
      <c r="AT10" s="8">
        <v>0</v>
      </c>
      <c r="AU10" s="8">
        <v>4.22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9">
        <v>0</v>
      </c>
    </row>
    <row r="11" spans="1:57" x14ac:dyDescent="0.25">
      <c r="A11" t="s">
        <v>14</v>
      </c>
      <c r="B11" t="s">
        <v>25</v>
      </c>
      <c r="C11">
        <v>1</v>
      </c>
      <c r="D11" s="2">
        <v>0</v>
      </c>
      <c r="E11">
        <v>0</v>
      </c>
      <c r="F11">
        <v>4.8899999999999997</v>
      </c>
      <c r="G11">
        <v>46</v>
      </c>
      <c r="H11">
        <v>68.78</v>
      </c>
      <c r="I11" s="3">
        <v>93.22</v>
      </c>
      <c r="J11" s="2">
        <v>40.31</v>
      </c>
      <c r="K11">
        <v>43.78</v>
      </c>
      <c r="L11">
        <v>31.22</v>
      </c>
      <c r="M11">
        <v>54.89</v>
      </c>
      <c r="N11">
        <v>60.56</v>
      </c>
      <c r="O11">
        <v>32.67</v>
      </c>
      <c r="P11">
        <v>22.78</v>
      </c>
      <c r="Q11">
        <v>32.44</v>
      </c>
      <c r="R11">
        <v>36.22</v>
      </c>
      <c r="S11">
        <v>37.22</v>
      </c>
      <c r="T11">
        <v>28.11</v>
      </c>
      <c r="U11">
        <v>32.78</v>
      </c>
      <c r="V11">
        <v>7.33</v>
      </c>
      <c r="W11">
        <v>17.11</v>
      </c>
      <c r="X11">
        <v>22</v>
      </c>
      <c r="Y11" s="3">
        <v>26.11</v>
      </c>
      <c r="Z11" s="2">
        <v>0.8</v>
      </c>
      <c r="AA11">
        <v>37.78</v>
      </c>
      <c r="AB11">
        <v>34.89</v>
      </c>
      <c r="AC11">
        <v>20.56</v>
      </c>
      <c r="AD11">
        <v>9.67</v>
      </c>
      <c r="AE11">
        <v>3.67</v>
      </c>
      <c r="AF11">
        <v>24.56</v>
      </c>
      <c r="AG11">
        <v>0</v>
      </c>
      <c r="AH11">
        <v>28.78</v>
      </c>
      <c r="AI11">
        <v>16.89</v>
      </c>
      <c r="AJ11">
        <v>7.56</v>
      </c>
      <c r="AK11">
        <v>6.33</v>
      </c>
      <c r="AL11">
        <v>35.89</v>
      </c>
      <c r="AM11">
        <v>18.329999999999998</v>
      </c>
      <c r="AN11">
        <v>5</v>
      </c>
      <c r="AO11" s="3">
        <v>0</v>
      </c>
      <c r="AP11" s="2">
        <v>0</v>
      </c>
      <c r="AQ11">
        <v>33</v>
      </c>
      <c r="AR11">
        <v>19.22</v>
      </c>
      <c r="AS11">
        <v>9.2200000000000006</v>
      </c>
      <c r="AT11">
        <v>3.67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 s="3">
        <v>0</v>
      </c>
    </row>
    <row r="12" spans="1:57" s="10" customFormat="1" x14ac:dyDescent="0.25">
      <c r="A12" s="10" t="s">
        <v>51</v>
      </c>
      <c r="B12" s="10" t="s">
        <v>25</v>
      </c>
      <c r="C12" s="10">
        <v>1</v>
      </c>
      <c r="D12" s="11">
        <v>0</v>
      </c>
      <c r="E12" s="10">
        <v>0</v>
      </c>
      <c r="F12" s="10">
        <v>0</v>
      </c>
      <c r="G12" s="10">
        <v>36.11</v>
      </c>
      <c r="H12" s="10">
        <v>65.22</v>
      </c>
      <c r="I12" s="12">
        <v>94</v>
      </c>
      <c r="J12" s="10">
        <v>18.5</v>
      </c>
      <c r="K12" s="10">
        <v>47.33</v>
      </c>
      <c r="L12" s="10">
        <v>27</v>
      </c>
      <c r="M12" s="10">
        <v>56.22</v>
      </c>
      <c r="N12" s="10">
        <v>50.11</v>
      </c>
      <c r="O12" s="10">
        <v>36.78</v>
      </c>
      <c r="P12" s="10">
        <v>10.56</v>
      </c>
      <c r="Q12" s="10">
        <v>0</v>
      </c>
      <c r="R12" s="10">
        <v>4.1100000000000003</v>
      </c>
      <c r="S12" s="10">
        <v>38.78</v>
      </c>
      <c r="T12" s="10">
        <v>26.56</v>
      </c>
      <c r="U12" s="10">
        <v>41.89</v>
      </c>
      <c r="V12" s="10">
        <v>18.11</v>
      </c>
      <c r="W12" s="10">
        <v>7.89</v>
      </c>
      <c r="X12" s="10">
        <v>0</v>
      </c>
      <c r="Y12" s="10">
        <v>4.1100000000000003</v>
      </c>
      <c r="Z12">
        <v>18.059999999999999</v>
      </c>
      <c r="AA12">
        <v>33.78</v>
      </c>
      <c r="AB12">
        <v>39.89</v>
      </c>
      <c r="AC12">
        <v>10.220000000000001</v>
      </c>
      <c r="AD12">
        <v>7.78</v>
      </c>
      <c r="AE12">
        <v>24.33</v>
      </c>
      <c r="AF12">
        <v>22.78</v>
      </c>
      <c r="AG12">
        <v>3.89</v>
      </c>
      <c r="AH12">
        <v>0</v>
      </c>
      <c r="AI12">
        <v>3.78</v>
      </c>
      <c r="AJ12">
        <v>11.33</v>
      </c>
      <c r="AK12">
        <v>0</v>
      </c>
      <c r="AL12">
        <v>14.56</v>
      </c>
      <c r="AM12">
        <v>23.67</v>
      </c>
      <c r="AN12">
        <v>8.7799999999999994</v>
      </c>
      <c r="AO12">
        <v>10.44</v>
      </c>
      <c r="AP12" s="17">
        <v>0</v>
      </c>
      <c r="AQ12" s="17">
        <v>4.4400000000000004</v>
      </c>
      <c r="AR12" s="17">
        <v>10.67</v>
      </c>
      <c r="AS12" s="17">
        <v>15.78</v>
      </c>
      <c r="AT12" s="17">
        <v>0</v>
      </c>
      <c r="AU12" s="17">
        <v>30.89</v>
      </c>
      <c r="AV12" s="17">
        <v>15</v>
      </c>
      <c r="AW12" s="17">
        <v>13.22</v>
      </c>
      <c r="AX12" s="17">
        <v>0</v>
      </c>
      <c r="AY12" s="17">
        <v>6.11</v>
      </c>
      <c r="AZ12" s="17">
        <v>0</v>
      </c>
      <c r="BA12" s="17">
        <v>7.89</v>
      </c>
      <c r="BB12" s="17">
        <v>7.56</v>
      </c>
      <c r="BC12" s="17">
        <v>0</v>
      </c>
      <c r="BD12" s="17">
        <v>0</v>
      </c>
      <c r="BE12" s="17">
        <v>4.5599999999999996</v>
      </c>
    </row>
    <row r="13" spans="1:57" s="10" customFormat="1" ht="15.75" thickBot="1" x14ac:dyDescent="0.3">
      <c r="A13" s="10" t="s">
        <v>57</v>
      </c>
      <c r="B13" s="10" t="s">
        <v>25</v>
      </c>
      <c r="C13" s="10">
        <v>1</v>
      </c>
      <c r="D13" s="11">
        <v>0</v>
      </c>
      <c r="E13" s="10">
        <v>0</v>
      </c>
      <c r="F13" s="10">
        <v>0</v>
      </c>
      <c r="G13" s="10">
        <v>0</v>
      </c>
      <c r="H13" s="10">
        <v>25.89</v>
      </c>
      <c r="I13" s="12">
        <v>27.67</v>
      </c>
      <c r="J13" s="10">
        <v>14.94</v>
      </c>
      <c r="K13" s="10">
        <v>3.78</v>
      </c>
      <c r="L13" s="10">
        <v>0</v>
      </c>
      <c r="M13" s="10">
        <v>10.220000000000001</v>
      </c>
      <c r="N13" s="10">
        <v>9.7799999999999994</v>
      </c>
      <c r="O13" s="10">
        <v>52.89</v>
      </c>
      <c r="P13" s="10">
        <v>7.56</v>
      </c>
      <c r="Q13" s="10">
        <v>18.89</v>
      </c>
      <c r="R13" s="10">
        <v>0</v>
      </c>
      <c r="S13" s="10">
        <v>0</v>
      </c>
      <c r="T13" s="10">
        <v>0</v>
      </c>
      <c r="U13" s="10">
        <v>0</v>
      </c>
      <c r="V13" s="10">
        <v>53.67</v>
      </c>
      <c r="W13" s="10">
        <v>45.89</v>
      </c>
      <c r="X13" s="10">
        <v>68.11</v>
      </c>
      <c r="Y13" s="10">
        <v>3.67</v>
      </c>
      <c r="Z13">
        <v>2.04</v>
      </c>
      <c r="AA13">
        <v>7.33</v>
      </c>
      <c r="AB13">
        <v>8.89</v>
      </c>
      <c r="AC13">
        <v>3.33</v>
      </c>
      <c r="AD13">
        <v>0</v>
      </c>
      <c r="AE13">
        <v>0</v>
      </c>
      <c r="AF13">
        <v>0</v>
      </c>
      <c r="AG13">
        <v>3.56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10.11</v>
      </c>
      <c r="AO13">
        <v>0</v>
      </c>
      <c r="AP13" s="17">
        <v>1.96</v>
      </c>
      <c r="AQ13" s="17">
        <v>0</v>
      </c>
      <c r="AR13" s="17">
        <v>0</v>
      </c>
      <c r="AS13" s="17">
        <v>3.56</v>
      </c>
      <c r="AT13" s="17">
        <v>4.4400000000000004</v>
      </c>
      <c r="AU13" s="17">
        <v>0</v>
      </c>
      <c r="AV13" s="17">
        <v>0</v>
      </c>
      <c r="AW13" s="17">
        <v>5.1100000000000003</v>
      </c>
      <c r="AX13" s="17">
        <v>4.78</v>
      </c>
      <c r="AY13" s="17">
        <v>0</v>
      </c>
      <c r="AZ13" s="17">
        <v>3.56</v>
      </c>
      <c r="BA13" s="17">
        <v>7.44</v>
      </c>
      <c r="BB13" s="17">
        <v>0</v>
      </c>
      <c r="BC13" s="17">
        <v>0</v>
      </c>
      <c r="BD13" s="17">
        <v>0</v>
      </c>
      <c r="BE13" s="17">
        <v>0</v>
      </c>
    </row>
    <row r="14" spans="1:57" x14ac:dyDescent="0.25">
      <c r="A14" t="s">
        <v>8</v>
      </c>
      <c r="B14" t="s">
        <v>25</v>
      </c>
      <c r="C14">
        <v>2</v>
      </c>
      <c r="D14" s="2">
        <v>0</v>
      </c>
      <c r="E14">
        <v>0</v>
      </c>
      <c r="F14">
        <v>0</v>
      </c>
      <c r="G14">
        <v>4.1100000000000003</v>
      </c>
      <c r="H14">
        <v>34.78</v>
      </c>
      <c r="I14" s="3">
        <v>72.33</v>
      </c>
      <c r="J14" s="2">
        <v>35.799999999999997</v>
      </c>
      <c r="K14">
        <v>36.67</v>
      </c>
      <c r="L14">
        <v>65.56</v>
      </c>
      <c r="M14">
        <v>82</v>
      </c>
      <c r="N14">
        <v>77.22</v>
      </c>
      <c r="O14">
        <v>29.11</v>
      </c>
      <c r="P14">
        <v>51.56</v>
      </c>
      <c r="Q14">
        <v>42.78</v>
      </c>
      <c r="R14">
        <v>41</v>
      </c>
      <c r="S14">
        <v>55.22</v>
      </c>
      <c r="T14">
        <v>43.11</v>
      </c>
      <c r="U14">
        <v>44.22</v>
      </c>
      <c r="V14">
        <v>24.22</v>
      </c>
      <c r="W14">
        <v>39.33</v>
      </c>
      <c r="X14">
        <v>52.44</v>
      </c>
      <c r="Y14" s="3">
        <v>16.559999999999999</v>
      </c>
      <c r="Z14" s="2">
        <v>8.6300000000000008</v>
      </c>
      <c r="AA14">
        <v>43.44</v>
      </c>
      <c r="AB14">
        <v>66.22</v>
      </c>
      <c r="AC14">
        <v>6.56</v>
      </c>
      <c r="AD14">
        <v>32.89</v>
      </c>
      <c r="AE14">
        <v>7.33</v>
      </c>
      <c r="AF14">
        <v>9.11</v>
      </c>
      <c r="AG14">
        <v>0</v>
      </c>
      <c r="AH14">
        <v>12.44</v>
      </c>
      <c r="AI14">
        <v>20.56</v>
      </c>
      <c r="AJ14">
        <v>52.11</v>
      </c>
      <c r="AK14">
        <v>8</v>
      </c>
      <c r="AL14">
        <v>4.4400000000000004</v>
      </c>
      <c r="AM14">
        <v>3.33</v>
      </c>
      <c r="AN14">
        <v>14</v>
      </c>
      <c r="AO14" s="3">
        <v>13.22</v>
      </c>
      <c r="AP14" s="7">
        <v>2.06</v>
      </c>
      <c r="AQ14" s="8">
        <v>63.89</v>
      </c>
      <c r="AR14" s="8">
        <v>43.44</v>
      </c>
      <c r="AS14" s="8">
        <v>56.11</v>
      </c>
      <c r="AT14" s="8">
        <v>20.440000000000001</v>
      </c>
      <c r="AU14" s="8">
        <v>0</v>
      </c>
      <c r="AV14" s="8">
        <v>11.89</v>
      </c>
      <c r="AW14" s="8">
        <v>0</v>
      </c>
      <c r="AX14" s="8">
        <v>16.89</v>
      </c>
      <c r="AY14" s="8">
        <v>0</v>
      </c>
      <c r="AZ14" s="8">
        <v>0</v>
      </c>
      <c r="BA14" s="8">
        <v>13.44</v>
      </c>
      <c r="BB14" s="8">
        <v>3.56</v>
      </c>
      <c r="BC14" s="8">
        <v>0</v>
      </c>
      <c r="BD14" s="8">
        <v>7.56</v>
      </c>
      <c r="BE14" s="9">
        <v>0</v>
      </c>
    </row>
    <row r="15" spans="1:57" x14ac:dyDescent="0.25">
      <c r="A15" t="s">
        <v>13</v>
      </c>
      <c r="B15" t="s">
        <v>25</v>
      </c>
      <c r="C15">
        <v>2</v>
      </c>
      <c r="D15" s="2">
        <v>0</v>
      </c>
      <c r="E15">
        <v>0</v>
      </c>
      <c r="F15">
        <v>0</v>
      </c>
      <c r="G15">
        <v>14.78</v>
      </c>
      <c r="H15">
        <v>47.89</v>
      </c>
      <c r="I15" s="3">
        <v>59.44</v>
      </c>
      <c r="J15" s="2">
        <v>24.5</v>
      </c>
      <c r="K15">
        <v>67.33</v>
      </c>
      <c r="L15">
        <v>76</v>
      </c>
      <c r="M15">
        <v>60</v>
      </c>
      <c r="N15">
        <v>83.11</v>
      </c>
      <c r="O15">
        <v>37.89</v>
      </c>
      <c r="P15">
        <v>49.56</v>
      </c>
      <c r="Q15">
        <v>12.44</v>
      </c>
      <c r="R15">
        <v>15.78</v>
      </c>
      <c r="S15">
        <v>40.89</v>
      </c>
      <c r="T15">
        <v>28.78</v>
      </c>
      <c r="U15">
        <v>28</v>
      </c>
      <c r="V15">
        <v>22</v>
      </c>
      <c r="W15">
        <v>22.89</v>
      </c>
      <c r="X15">
        <v>22.33</v>
      </c>
      <c r="Y15" s="3">
        <v>32.11</v>
      </c>
      <c r="Z15" s="2">
        <v>2.78</v>
      </c>
      <c r="AA15">
        <v>38.33</v>
      </c>
      <c r="AB15">
        <v>25.44</v>
      </c>
      <c r="AC15">
        <v>34.67</v>
      </c>
      <c r="AD15">
        <v>11.56</v>
      </c>
      <c r="AE15">
        <v>10.89</v>
      </c>
      <c r="AF15">
        <v>22.78</v>
      </c>
      <c r="AG15">
        <v>41.22</v>
      </c>
      <c r="AH15">
        <v>7.56</v>
      </c>
      <c r="AI15">
        <v>13.78</v>
      </c>
      <c r="AJ15">
        <v>21</v>
      </c>
      <c r="AK15">
        <v>24.78</v>
      </c>
      <c r="AL15">
        <v>57.33</v>
      </c>
      <c r="AM15">
        <v>32.56</v>
      </c>
      <c r="AN15">
        <v>54.67</v>
      </c>
      <c r="AO15" s="3">
        <v>7.78</v>
      </c>
      <c r="AP15" s="2">
        <v>2.06</v>
      </c>
      <c r="AQ15">
        <v>5.44</v>
      </c>
      <c r="AR15">
        <v>21.78</v>
      </c>
      <c r="AS15">
        <v>26.44</v>
      </c>
      <c r="AT15">
        <v>5.44</v>
      </c>
      <c r="AU15">
        <v>9.2200000000000006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4.78</v>
      </c>
      <c r="BB15">
        <v>0</v>
      </c>
      <c r="BC15">
        <v>0</v>
      </c>
      <c r="BD15">
        <v>4.5599999999999996</v>
      </c>
      <c r="BE15" s="3">
        <v>0</v>
      </c>
    </row>
    <row r="16" spans="1:57" s="10" customFormat="1" x14ac:dyDescent="0.25">
      <c r="A16" s="10" t="s">
        <v>52</v>
      </c>
      <c r="B16" s="10" t="s">
        <v>25</v>
      </c>
      <c r="C16" s="10">
        <v>2</v>
      </c>
      <c r="D16" s="11">
        <v>0</v>
      </c>
      <c r="E16" s="10">
        <v>0</v>
      </c>
      <c r="F16" s="10">
        <v>0</v>
      </c>
      <c r="G16" s="10">
        <v>76.22</v>
      </c>
      <c r="H16" s="10">
        <v>78.22</v>
      </c>
      <c r="I16" s="12">
        <v>84.56</v>
      </c>
      <c r="J16" s="10">
        <v>39.020000000000003</v>
      </c>
      <c r="K16" s="10">
        <v>65.67</v>
      </c>
      <c r="L16" s="10">
        <v>64.33</v>
      </c>
      <c r="M16" s="10">
        <v>57.89</v>
      </c>
      <c r="N16" s="10">
        <v>49</v>
      </c>
      <c r="O16" s="10">
        <v>31.33</v>
      </c>
      <c r="P16" s="10">
        <v>32.56</v>
      </c>
      <c r="Q16" s="10">
        <v>46.78</v>
      </c>
      <c r="R16" s="10">
        <v>49.22</v>
      </c>
      <c r="S16" s="10">
        <v>28</v>
      </c>
      <c r="T16" s="10">
        <v>34.78</v>
      </c>
      <c r="U16" s="10">
        <v>49.67</v>
      </c>
      <c r="V16" s="10">
        <v>24.33</v>
      </c>
      <c r="W16" s="10">
        <v>14</v>
      </c>
      <c r="X16" s="10">
        <v>19.78</v>
      </c>
      <c r="Y16" s="10">
        <v>7.67</v>
      </c>
      <c r="Z16">
        <v>12.85</v>
      </c>
      <c r="AA16">
        <v>72.33</v>
      </c>
      <c r="AB16">
        <v>43.44</v>
      </c>
      <c r="AC16">
        <v>53.33</v>
      </c>
      <c r="AD16">
        <v>29.33</v>
      </c>
      <c r="AE16">
        <v>0</v>
      </c>
      <c r="AF16">
        <v>6.67</v>
      </c>
      <c r="AG16">
        <v>3.67</v>
      </c>
      <c r="AH16">
        <v>7</v>
      </c>
      <c r="AI16">
        <v>36.67</v>
      </c>
      <c r="AJ16">
        <v>9.11</v>
      </c>
      <c r="AK16">
        <v>3.78</v>
      </c>
      <c r="AL16">
        <v>20.22</v>
      </c>
      <c r="AM16">
        <v>0</v>
      </c>
      <c r="AN16">
        <v>3.33</v>
      </c>
      <c r="AO16">
        <v>8.67</v>
      </c>
      <c r="AP16" s="17">
        <v>0</v>
      </c>
      <c r="AQ16" s="17">
        <v>55.33</v>
      </c>
      <c r="AR16" s="17">
        <v>61.33</v>
      </c>
      <c r="AS16" s="17">
        <v>14.11</v>
      </c>
      <c r="AT16" s="17">
        <v>14.22</v>
      </c>
      <c r="AU16" s="17">
        <v>9.11</v>
      </c>
      <c r="AV16" s="17">
        <v>4.33</v>
      </c>
      <c r="AW16" s="17">
        <v>9.44</v>
      </c>
      <c r="AX16" s="17">
        <v>8.56</v>
      </c>
      <c r="AY16" s="17">
        <v>0</v>
      </c>
      <c r="AZ16" s="17">
        <v>17.89</v>
      </c>
      <c r="BA16" s="17">
        <v>48.78</v>
      </c>
      <c r="BB16" s="17">
        <v>9.67</v>
      </c>
      <c r="BC16" s="17">
        <v>7.44</v>
      </c>
      <c r="BD16" s="17">
        <v>0</v>
      </c>
      <c r="BE16" s="17">
        <v>20.89</v>
      </c>
    </row>
    <row r="17" spans="1:57" s="10" customFormat="1" x14ac:dyDescent="0.25">
      <c r="A17" s="10" t="s">
        <v>58</v>
      </c>
      <c r="B17" s="10" t="s">
        <v>25</v>
      </c>
      <c r="C17" s="10">
        <v>2</v>
      </c>
      <c r="D17" s="11">
        <v>0</v>
      </c>
      <c r="E17" s="10">
        <v>0</v>
      </c>
      <c r="F17" s="10">
        <v>0</v>
      </c>
      <c r="G17" s="10">
        <v>4.67</v>
      </c>
      <c r="H17" s="10">
        <v>25.78</v>
      </c>
      <c r="I17" s="12">
        <v>17.89</v>
      </c>
      <c r="J17" s="10">
        <v>4.22</v>
      </c>
      <c r="K17" s="10">
        <v>24</v>
      </c>
      <c r="L17" s="10">
        <v>21.89</v>
      </c>
      <c r="M17" s="10">
        <v>32.78</v>
      </c>
      <c r="N17" s="10">
        <v>5.44</v>
      </c>
      <c r="O17" s="10">
        <v>3.33</v>
      </c>
      <c r="P17" s="10">
        <v>0</v>
      </c>
      <c r="Q17" s="10">
        <v>0</v>
      </c>
      <c r="R17" s="10">
        <v>3.56</v>
      </c>
      <c r="S17" s="10">
        <v>5.33</v>
      </c>
      <c r="T17" s="10">
        <v>0</v>
      </c>
      <c r="U17" s="10">
        <v>45.22</v>
      </c>
      <c r="V17" s="10">
        <v>9.44</v>
      </c>
      <c r="W17" s="10">
        <v>8.67</v>
      </c>
      <c r="X17" s="10">
        <v>3.78</v>
      </c>
      <c r="Y17" s="10">
        <v>0</v>
      </c>
      <c r="Z17">
        <v>0.83</v>
      </c>
      <c r="AA17">
        <v>9.56</v>
      </c>
      <c r="AB17">
        <v>6.22</v>
      </c>
      <c r="AC17">
        <v>7.11</v>
      </c>
      <c r="AD17">
        <v>4.8899999999999997</v>
      </c>
      <c r="AE17">
        <v>0</v>
      </c>
      <c r="AF17">
        <v>14.44</v>
      </c>
      <c r="AG17">
        <v>10.33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 s="17">
        <v>0.61</v>
      </c>
      <c r="AQ17" s="17">
        <v>40.56</v>
      </c>
      <c r="AR17" s="17">
        <v>3.78</v>
      </c>
      <c r="AS17" s="17">
        <v>0</v>
      </c>
      <c r="AT17" s="17">
        <v>3.89</v>
      </c>
      <c r="AU17" s="17">
        <v>0</v>
      </c>
      <c r="AV17" s="17">
        <v>45.44</v>
      </c>
      <c r="AW17" s="17">
        <v>0</v>
      </c>
      <c r="AX17" s="17">
        <v>0</v>
      </c>
      <c r="AY17" s="17">
        <v>0</v>
      </c>
      <c r="AZ17" s="17">
        <v>5.1100000000000003</v>
      </c>
      <c r="BA17" s="17">
        <v>0</v>
      </c>
      <c r="BB17" s="17">
        <v>0</v>
      </c>
      <c r="BC17" s="17">
        <v>0</v>
      </c>
      <c r="BD17" s="17">
        <v>4.1100000000000003</v>
      </c>
      <c r="BE17" s="17">
        <v>0</v>
      </c>
    </row>
    <row r="19" spans="1:57" x14ac:dyDescent="0.25">
      <c r="D19" s="2" t="s">
        <v>15</v>
      </c>
      <c r="E19" t="s">
        <v>16</v>
      </c>
      <c r="F19" t="s">
        <v>17</v>
      </c>
      <c r="G19" t="s">
        <v>18</v>
      </c>
      <c r="H19" t="s">
        <v>19</v>
      </c>
      <c r="I19" s="3" t="s">
        <v>20</v>
      </c>
      <c r="J19" s="2" t="s">
        <v>15</v>
      </c>
      <c r="K19" t="s">
        <v>16</v>
      </c>
      <c r="L19" t="s">
        <v>17</v>
      </c>
      <c r="M19" t="s">
        <v>18</v>
      </c>
      <c r="N19" t="s">
        <v>19</v>
      </c>
      <c r="O19" t="s">
        <v>20</v>
      </c>
      <c r="P19" t="s">
        <v>29</v>
      </c>
      <c r="Q19" t="s">
        <v>30</v>
      </c>
      <c r="R19" t="s">
        <v>31</v>
      </c>
      <c r="S19" t="s">
        <v>32</v>
      </c>
      <c r="T19" t="s">
        <v>33</v>
      </c>
      <c r="U19" t="s">
        <v>34</v>
      </c>
      <c r="V19" t="s">
        <v>35</v>
      </c>
      <c r="W19" t="s">
        <v>36</v>
      </c>
      <c r="X19" t="s">
        <v>37</v>
      </c>
      <c r="Y19" s="3" t="s">
        <v>38</v>
      </c>
      <c r="Z19" s="2" t="s">
        <v>15</v>
      </c>
      <c r="AA19" t="s">
        <v>16</v>
      </c>
      <c r="AB19" t="s">
        <v>17</v>
      </c>
      <c r="AC19" t="s">
        <v>18</v>
      </c>
      <c r="AD19" t="s">
        <v>19</v>
      </c>
      <c r="AE19" t="s">
        <v>20</v>
      </c>
      <c r="AF19" t="s">
        <v>29</v>
      </c>
      <c r="AG19" t="s">
        <v>30</v>
      </c>
      <c r="AH19" t="s">
        <v>31</v>
      </c>
      <c r="AI19" t="s">
        <v>32</v>
      </c>
      <c r="AJ19" t="s">
        <v>33</v>
      </c>
      <c r="AK19" t="s">
        <v>34</v>
      </c>
      <c r="AL19" t="s">
        <v>35</v>
      </c>
      <c r="AM19" t="s">
        <v>36</v>
      </c>
      <c r="AN19" t="s">
        <v>37</v>
      </c>
      <c r="AO19" s="3" t="s">
        <v>38</v>
      </c>
      <c r="AP19" s="2" t="s">
        <v>15</v>
      </c>
      <c r="AQ19" t="s">
        <v>16</v>
      </c>
      <c r="AR19" t="s">
        <v>17</v>
      </c>
      <c r="AS19" t="s">
        <v>18</v>
      </c>
      <c r="AT19" t="s">
        <v>19</v>
      </c>
      <c r="AU19" t="s">
        <v>20</v>
      </c>
      <c r="AV19" t="s">
        <v>29</v>
      </c>
      <c r="AW19" t="s">
        <v>30</v>
      </c>
      <c r="AX19" t="s">
        <v>31</v>
      </c>
      <c r="AY19" t="s">
        <v>32</v>
      </c>
      <c r="AZ19" t="s">
        <v>33</v>
      </c>
      <c r="BA19" t="s">
        <v>34</v>
      </c>
      <c r="BB19" t="s">
        <v>35</v>
      </c>
      <c r="BC19" t="s">
        <v>36</v>
      </c>
      <c r="BD19" t="s">
        <v>37</v>
      </c>
      <c r="BE19" s="3" t="s">
        <v>38</v>
      </c>
    </row>
    <row r="20" spans="1:57" x14ac:dyDescent="0.25">
      <c r="C20" s="10" t="s">
        <v>39</v>
      </c>
      <c r="D20">
        <f>AVERAGE(D2:D5)</f>
        <v>0.16750000000000001</v>
      </c>
      <c r="E20">
        <f t="shared" ref="E20:BE20" si="0">AVERAGE(E2:E5)</f>
        <v>0</v>
      </c>
      <c r="F20">
        <f t="shared" si="0"/>
        <v>0.94499999999999995</v>
      </c>
      <c r="G20">
        <f t="shared" si="0"/>
        <v>32.36</v>
      </c>
      <c r="H20">
        <f t="shared" si="0"/>
        <v>69.58250000000001</v>
      </c>
      <c r="I20">
        <f t="shared" si="0"/>
        <v>83.91749999999999</v>
      </c>
      <c r="J20">
        <f t="shared" si="0"/>
        <v>22.782500000000002</v>
      </c>
      <c r="K20">
        <f t="shared" si="0"/>
        <v>62.527499999999996</v>
      </c>
      <c r="L20">
        <f t="shared" si="0"/>
        <v>56.972499999999997</v>
      </c>
      <c r="M20">
        <f t="shared" si="0"/>
        <v>42.527500000000003</v>
      </c>
      <c r="N20">
        <f t="shared" si="0"/>
        <v>51.365000000000002</v>
      </c>
      <c r="O20">
        <f t="shared" si="0"/>
        <v>43.527499999999996</v>
      </c>
      <c r="P20">
        <f t="shared" si="0"/>
        <v>41.80749999999999</v>
      </c>
      <c r="Q20">
        <f t="shared" si="0"/>
        <v>50.695000000000007</v>
      </c>
      <c r="R20">
        <f t="shared" si="0"/>
        <v>54.725000000000001</v>
      </c>
      <c r="S20">
        <f t="shared" si="0"/>
        <v>48.055</v>
      </c>
      <c r="T20">
        <f t="shared" si="0"/>
        <v>36.89</v>
      </c>
      <c r="U20">
        <f t="shared" si="0"/>
        <v>37.64</v>
      </c>
      <c r="V20">
        <f t="shared" si="0"/>
        <v>44.027500000000003</v>
      </c>
      <c r="W20">
        <f t="shared" si="0"/>
        <v>30.0825</v>
      </c>
      <c r="X20">
        <f t="shared" si="0"/>
        <v>27.0275</v>
      </c>
      <c r="Y20">
        <f t="shared" si="0"/>
        <v>27.805</v>
      </c>
      <c r="Z20">
        <f t="shared" si="0"/>
        <v>13.8925</v>
      </c>
      <c r="AA20">
        <f t="shared" si="0"/>
        <v>35.472499999999997</v>
      </c>
      <c r="AB20">
        <f t="shared" si="0"/>
        <v>29.695</v>
      </c>
      <c r="AC20">
        <f t="shared" si="0"/>
        <v>26.2225</v>
      </c>
      <c r="AD20">
        <f t="shared" si="0"/>
        <v>21.805</v>
      </c>
      <c r="AE20">
        <f t="shared" si="0"/>
        <v>16.25</v>
      </c>
      <c r="AF20">
        <f t="shared" si="0"/>
        <v>16.3325</v>
      </c>
      <c r="AG20">
        <f t="shared" si="0"/>
        <v>25.14</v>
      </c>
      <c r="AH20">
        <f t="shared" si="0"/>
        <v>22.97</v>
      </c>
      <c r="AI20">
        <f t="shared" si="0"/>
        <v>5.2225000000000001</v>
      </c>
      <c r="AJ20">
        <f t="shared" si="0"/>
        <v>8.692499999999999</v>
      </c>
      <c r="AK20">
        <f t="shared" si="0"/>
        <v>11.057500000000001</v>
      </c>
      <c r="AL20">
        <f t="shared" si="0"/>
        <v>12.807500000000001</v>
      </c>
      <c r="AM20">
        <f t="shared" si="0"/>
        <v>13.2225</v>
      </c>
      <c r="AN20">
        <f t="shared" si="0"/>
        <v>1.3049999999999999</v>
      </c>
      <c r="AO20">
        <f t="shared" si="0"/>
        <v>14.195</v>
      </c>
      <c r="AP20">
        <f t="shared" si="0"/>
        <v>1.5449999999999999</v>
      </c>
      <c r="AQ20">
        <f t="shared" si="0"/>
        <v>46.667500000000004</v>
      </c>
      <c r="AR20">
        <f t="shared" si="0"/>
        <v>16.2775</v>
      </c>
      <c r="AS20">
        <f t="shared" si="0"/>
        <v>11.3325</v>
      </c>
      <c r="AT20">
        <f t="shared" si="0"/>
        <v>10.8325</v>
      </c>
      <c r="AU20">
        <f t="shared" si="0"/>
        <v>6.5</v>
      </c>
      <c r="AV20">
        <f t="shared" si="0"/>
        <v>14.0825</v>
      </c>
      <c r="AW20">
        <f t="shared" si="0"/>
        <v>12.002500000000001</v>
      </c>
      <c r="AX20">
        <f t="shared" si="0"/>
        <v>9.64</v>
      </c>
      <c r="AY20">
        <f t="shared" si="0"/>
        <v>12.3025</v>
      </c>
      <c r="AZ20">
        <f t="shared" si="0"/>
        <v>2.2774999999999999</v>
      </c>
      <c r="BA20">
        <f t="shared" si="0"/>
        <v>8.8324999999999996</v>
      </c>
      <c r="BB20">
        <f t="shared" si="0"/>
        <v>10.695</v>
      </c>
      <c r="BC20">
        <f t="shared" si="0"/>
        <v>9.0549999999999997</v>
      </c>
      <c r="BD20">
        <f t="shared" si="0"/>
        <v>4.3624999999999998</v>
      </c>
      <c r="BE20">
        <f t="shared" si="0"/>
        <v>2.5</v>
      </c>
    </row>
    <row r="21" spans="1:57" x14ac:dyDescent="0.25">
      <c r="D21">
        <f>STDEV(D2:D5)/SQRT(COUNT(D2:D5))</f>
        <v>0.16750000000000001</v>
      </c>
      <c r="E21">
        <f t="shared" ref="E21:BE21" si="1">STDEV(E2:E5)/SQRT(COUNT(E2:E5))</f>
        <v>0</v>
      </c>
      <c r="F21">
        <f t="shared" si="1"/>
        <v>0.94500000000000006</v>
      </c>
      <c r="G21">
        <f t="shared" si="1"/>
        <v>6.5985465571341306</v>
      </c>
      <c r="H21">
        <f t="shared" si="1"/>
        <v>3.126625910359814</v>
      </c>
      <c r="I21">
        <f t="shared" si="1"/>
        <v>5.5190373179266903</v>
      </c>
      <c r="J21">
        <f t="shared" si="1"/>
        <v>8.2083467427978434</v>
      </c>
      <c r="K21">
        <f t="shared" si="1"/>
        <v>13.368160790350585</v>
      </c>
      <c r="L21">
        <f t="shared" si="1"/>
        <v>12.077333021684332</v>
      </c>
      <c r="M21">
        <f t="shared" si="1"/>
        <v>8.8669154492040381</v>
      </c>
      <c r="N21">
        <f t="shared" si="1"/>
        <v>11.150098280583309</v>
      </c>
      <c r="O21">
        <f t="shared" si="1"/>
        <v>18.605870657313158</v>
      </c>
      <c r="P21">
        <f t="shared" si="1"/>
        <v>15.687769320397347</v>
      </c>
      <c r="Q21">
        <f t="shared" si="1"/>
        <v>19.557224794603819</v>
      </c>
      <c r="R21">
        <f t="shared" si="1"/>
        <v>14.170569560418762</v>
      </c>
      <c r="S21">
        <f t="shared" si="1"/>
        <v>13.659767262536597</v>
      </c>
      <c r="T21">
        <f t="shared" si="1"/>
        <v>15.498737582999031</v>
      </c>
      <c r="U21">
        <f t="shared" si="1"/>
        <v>17.790566320384517</v>
      </c>
      <c r="V21">
        <f t="shared" si="1"/>
        <v>13.543605732964908</v>
      </c>
      <c r="W21">
        <f t="shared" si="1"/>
        <v>17.652144522691852</v>
      </c>
      <c r="X21">
        <f t="shared" si="1"/>
        <v>19.334437917439786</v>
      </c>
      <c r="Y21">
        <f t="shared" si="1"/>
        <v>18.66488257843233</v>
      </c>
      <c r="Z21">
        <f t="shared" si="1"/>
        <v>11.061301441662881</v>
      </c>
      <c r="AA21">
        <f t="shared" si="1"/>
        <v>10.74859864897126</v>
      </c>
      <c r="AB21">
        <f t="shared" si="1"/>
        <v>8.6544752392427977</v>
      </c>
      <c r="AC21">
        <f t="shared" si="1"/>
        <v>14.832992154315999</v>
      </c>
      <c r="AD21">
        <f t="shared" si="1"/>
        <v>8.7474629655308256</v>
      </c>
      <c r="AE21">
        <f t="shared" si="1"/>
        <v>8.6816981825754187</v>
      </c>
      <c r="AF21">
        <f t="shared" si="1"/>
        <v>9.9352347523011915</v>
      </c>
      <c r="AG21">
        <f t="shared" si="1"/>
        <v>11.892897039830116</v>
      </c>
      <c r="AH21">
        <f t="shared" si="1"/>
        <v>16.118787175218863</v>
      </c>
      <c r="AI21">
        <f t="shared" si="1"/>
        <v>5.2225000000000001</v>
      </c>
      <c r="AJ21">
        <f t="shared" si="1"/>
        <v>3.5258081224971201</v>
      </c>
      <c r="AK21">
        <f t="shared" si="1"/>
        <v>9.2969944740222363</v>
      </c>
      <c r="AL21">
        <f t="shared" si="1"/>
        <v>11.651088200249795</v>
      </c>
      <c r="AM21">
        <f t="shared" si="1"/>
        <v>7.552438210052876</v>
      </c>
      <c r="AN21">
        <f t="shared" si="1"/>
        <v>1.3049999999999999</v>
      </c>
      <c r="AO21">
        <f t="shared" si="1"/>
        <v>4.7370815558386443</v>
      </c>
      <c r="AP21">
        <f t="shared" si="1"/>
        <v>0.60239106899090067</v>
      </c>
      <c r="AQ21">
        <f t="shared" si="1"/>
        <v>8.8952443989283676</v>
      </c>
      <c r="AR21">
        <f t="shared" si="1"/>
        <v>4.3009560468187384</v>
      </c>
      <c r="AS21">
        <f t="shared" si="1"/>
        <v>5.2390431298727318</v>
      </c>
      <c r="AT21">
        <f t="shared" si="1"/>
        <v>4.0739853031153661</v>
      </c>
      <c r="AU21">
        <f t="shared" si="1"/>
        <v>3.5714982850338868</v>
      </c>
      <c r="AV21">
        <f t="shared" si="1"/>
        <v>7.4027116371862904</v>
      </c>
      <c r="AW21">
        <f t="shared" si="1"/>
        <v>1.8567640982813765</v>
      </c>
      <c r="AX21">
        <f t="shared" si="1"/>
        <v>2.3948312397049336</v>
      </c>
      <c r="AY21">
        <f t="shared" si="1"/>
        <v>3.3035016144489275</v>
      </c>
      <c r="AZ21">
        <f t="shared" si="1"/>
        <v>2.2774999999999999</v>
      </c>
      <c r="BA21">
        <f t="shared" si="1"/>
        <v>2.8620749320495915</v>
      </c>
      <c r="BB21">
        <f t="shared" si="1"/>
        <v>3.0588137678954337</v>
      </c>
      <c r="BC21">
        <f t="shared" si="1"/>
        <v>5.2350573062765999</v>
      </c>
      <c r="BD21">
        <f t="shared" si="1"/>
        <v>1.5808350904927855</v>
      </c>
      <c r="BE21">
        <f t="shared" si="1"/>
        <v>1.5585035557653801</v>
      </c>
    </row>
    <row r="22" spans="1:57" x14ac:dyDescent="0.25">
      <c r="C22" s="10" t="s">
        <v>40</v>
      </c>
      <c r="D22">
        <f>AVERAGE(D6:D9)</f>
        <v>0</v>
      </c>
      <c r="E22">
        <f t="shared" ref="E22:BE22" si="2">AVERAGE(E6:E9)</f>
        <v>0</v>
      </c>
      <c r="F22">
        <f t="shared" si="2"/>
        <v>0</v>
      </c>
      <c r="G22">
        <f t="shared" si="2"/>
        <v>22.055</v>
      </c>
      <c r="H22">
        <f t="shared" si="2"/>
        <v>42.027500000000003</v>
      </c>
      <c r="I22">
        <f t="shared" si="2"/>
        <v>68.66749999999999</v>
      </c>
      <c r="J22">
        <f t="shared" si="2"/>
        <v>35.512499999999996</v>
      </c>
      <c r="K22">
        <f t="shared" si="2"/>
        <v>49.75</v>
      </c>
      <c r="L22">
        <f t="shared" si="2"/>
        <v>51.195</v>
      </c>
      <c r="M22">
        <f t="shared" si="2"/>
        <v>65.585000000000008</v>
      </c>
      <c r="N22">
        <f t="shared" si="2"/>
        <v>49.524999999999999</v>
      </c>
      <c r="O22">
        <f t="shared" si="2"/>
        <v>58.475000000000001</v>
      </c>
      <c r="P22">
        <f t="shared" si="2"/>
        <v>58.497500000000002</v>
      </c>
      <c r="Q22">
        <f t="shared" si="2"/>
        <v>45.027500000000003</v>
      </c>
      <c r="R22">
        <f t="shared" si="2"/>
        <v>23.697499999999998</v>
      </c>
      <c r="S22">
        <f t="shared" si="2"/>
        <v>23.747499999999999</v>
      </c>
      <c r="T22">
        <f t="shared" si="2"/>
        <v>30.884999999999998</v>
      </c>
      <c r="U22">
        <f t="shared" si="2"/>
        <v>25.2775</v>
      </c>
      <c r="V22">
        <f t="shared" si="2"/>
        <v>50.612499999999997</v>
      </c>
      <c r="W22">
        <f t="shared" si="2"/>
        <v>19.9725</v>
      </c>
      <c r="X22">
        <f t="shared" si="2"/>
        <v>31.22</v>
      </c>
      <c r="Y22">
        <f t="shared" si="2"/>
        <v>33.112499999999997</v>
      </c>
      <c r="Z22">
        <f t="shared" si="2"/>
        <v>15.93</v>
      </c>
      <c r="AA22">
        <f t="shared" si="2"/>
        <v>40.417499999999997</v>
      </c>
      <c r="AB22">
        <f t="shared" si="2"/>
        <v>35.25</v>
      </c>
      <c r="AC22">
        <f t="shared" si="2"/>
        <v>22.137499999999999</v>
      </c>
      <c r="AD22">
        <f t="shared" si="2"/>
        <v>25.802499999999998</v>
      </c>
      <c r="AE22">
        <f t="shared" si="2"/>
        <v>9</v>
      </c>
      <c r="AF22">
        <f t="shared" si="2"/>
        <v>16.137499999999999</v>
      </c>
      <c r="AG22">
        <f t="shared" si="2"/>
        <v>4.9424999999999999</v>
      </c>
      <c r="AH22">
        <f t="shared" si="2"/>
        <v>12.585000000000001</v>
      </c>
      <c r="AI22">
        <f t="shared" si="2"/>
        <v>8.5574999999999992</v>
      </c>
      <c r="AJ22">
        <f t="shared" si="2"/>
        <v>13.5825</v>
      </c>
      <c r="AK22">
        <f t="shared" si="2"/>
        <v>26.335000000000001</v>
      </c>
      <c r="AL22">
        <f t="shared" si="2"/>
        <v>18.137499999999999</v>
      </c>
      <c r="AM22">
        <f t="shared" si="2"/>
        <v>20.195</v>
      </c>
      <c r="AN22">
        <f t="shared" si="2"/>
        <v>27.387499999999999</v>
      </c>
      <c r="AO22">
        <f t="shared" si="2"/>
        <v>8.8049999999999997</v>
      </c>
      <c r="AP22">
        <f t="shared" si="2"/>
        <v>14.605</v>
      </c>
      <c r="AQ22">
        <f t="shared" si="2"/>
        <v>40.39</v>
      </c>
      <c r="AR22">
        <f t="shared" si="2"/>
        <v>43.664999999999999</v>
      </c>
      <c r="AS22">
        <f t="shared" si="2"/>
        <v>35.58</v>
      </c>
      <c r="AT22">
        <f t="shared" si="2"/>
        <v>18.024999999999999</v>
      </c>
      <c r="AU22">
        <f t="shared" si="2"/>
        <v>12.1675</v>
      </c>
      <c r="AV22">
        <f t="shared" si="2"/>
        <v>8</v>
      </c>
      <c r="AW22">
        <f t="shared" si="2"/>
        <v>15.805</v>
      </c>
      <c r="AX22">
        <f t="shared" si="2"/>
        <v>26.9175</v>
      </c>
      <c r="AY22">
        <f t="shared" si="2"/>
        <v>20.305</v>
      </c>
      <c r="AZ22">
        <f t="shared" si="2"/>
        <v>16.7225</v>
      </c>
      <c r="BA22">
        <f t="shared" si="2"/>
        <v>14.829999999999998</v>
      </c>
      <c r="BB22">
        <f t="shared" si="2"/>
        <v>19.75</v>
      </c>
      <c r="BC22">
        <f t="shared" si="2"/>
        <v>10.25</v>
      </c>
      <c r="BD22">
        <f t="shared" si="2"/>
        <v>12.335000000000001</v>
      </c>
      <c r="BE22">
        <f t="shared" si="2"/>
        <v>28.142500000000002</v>
      </c>
    </row>
    <row r="23" spans="1:57" x14ac:dyDescent="0.25">
      <c r="D23">
        <f>STDEV(D6:D9)/SQRT(COUNT(D6:D9))</f>
        <v>0</v>
      </c>
      <c r="E23">
        <f t="shared" ref="E23:BE23" si="3">STDEV(E6:E9)/SQRT(COUNT(E6:E9))</f>
        <v>0</v>
      </c>
      <c r="F23">
        <f t="shared" si="3"/>
        <v>0</v>
      </c>
      <c r="G23">
        <f t="shared" si="3"/>
        <v>8.1540884428201608</v>
      </c>
      <c r="H23">
        <f t="shared" si="3"/>
        <v>10.372143281405243</v>
      </c>
      <c r="I23">
        <f t="shared" si="3"/>
        <v>11.45984320355215</v>
      </c>
      <c r="J23">
        <f t="shared" si="3"/>
        <v>11.477163104036935</v>
      </c>
      <c r="K23">
        <f t="shared" si="3"/>
        <v>15.50961314798019</v>
      </c>
      <c r="L23">
        <f t="shared" si="3"/>
        <v>15.473416181739998</v>
      </c>
      <c r="M23">
        <f t="shared" si="3"/>
        <v>6.2902417812566176</v>
      </c>
      <c r="N23">
        <f t="shared" si="3"/>
        <v>12.804585441681951</v>
      </c>
      <c r="O23">
        <f t="shared" si="3"/>
        <v>10.755359516693686</v>
      </c>
      <c r="P23">
        <f t="shared" si="3"/>
        <v>12.178308841953383</v>
      </c>
      <c r="Q23">
        <f t="shared" si="3"/>
        <v>11.305069935652755</v>
      </c>
      <c r="R23">
        <f t="shared" si="3"/>
        <v>16.312750828212064</v>
      </c>
      <c r="S23">
        <f t="shared" si="3"/>
        <v>3.7319395649804759</v>
      </c>
      <c r="T23">
        <f t="shared" si="3"/>
        <v>13.366351097688055</v>
      </c>
      <c r="U23">
        <f t="shared" si="3"/>
        <v>12.301393129099919</v>
      </c>
      <c r="V23">
        <f t="shared" si="3"/>
        <v>10.796664126015965</v>
      </c>
      <c r="W23">
        <f t="shared" si="3"/>
        <v>9.5653309535007747</v>
      </c>
      <c r="X23">
        <f t="shared" si="3"/>
        <v>18.606990173946276</v>
      </c>
      <c r="Y23">
        <f t="shared" si="3"/>
        <v>12.299509051855145</v>
      </c>
      <c r="Z23">
        <f t="shared" si="3"/>
        <v>6.3746228646616165</v>
      </c>
      <c r="AA23">
        <f t="shared" si="3"/>
        <v>16.587349785805653</v>
      </c>
      <c r="AB23">
        <f t="shared" si="3"/>
        <v>10.146563457644168</v>
      </c>
      <c r="AC23">
        <f t="shared" si="3"/>
        <v>5.8387361289352144</v>
      </c>
      <c r="AD23">
        <f t="shared" si="3"/>
        <v>6.2467329794594777</v>
      </c>
      <c r="AE23">
        <f t="shared" si="3"/>
        <v>4.2085943813423814</v>
      </c>
      <c r="AF23">
        <f t="shared" si="3"/>
        <v>6.1103564748711676</v>
      </c>
      <c r="AG23">
        <f t="shared" si="3"/>
        <v>2.5589853946437442</v>
      </c>
      <c r="AH23">
        <f t="shared" si="3"/>
        <v>5.4272499174689441</v>
      </c>
      <c r="AI23">
        <f t="shared" si="3"/>
        <v>1.8814727166061527</v>
      </c>
      <c r="AJ23">
        <f t="shared" si="3"/>
        <v>3.7742071463200517</v>
      </c>
      <c r="AK23">
        <f t="shared" si="3"/>
        <v>9.0804997109189962</v>
      </c>
      <c r="AL23">
        <f t="shared" si="3"/>
        <v>4.2855792587855985</v>
      </c>
      <c r="AM23">
        <f t="shared" si="3"/>
        <v>8.8907128510598064</v>
      </c>
      <c r="AN23">
        <f t="shared" si="3"/>
        <v>2.6360335575759772</v>
      </c>
      <c r="AO23">
        <f t="shared" si="3"/>
        <v>5.9114035276460921</v>
      </c>
      <c r="AP23">
        <f t="shared" si="3"/>
        <v>4.8086008013419725</v>
      </c>
      <c r="AQ23">
        <f t="shared" si="3"/>
        <v>9.2834736674012941</v>
      </c>
      <c r="AR23">
        <f t="shared" si="3"/>
        <v>18.801137155324763</v>
      </c>
      <c r="AS23">
        <f t="shared" si="3"/>
        <v>14.797283534486999</v>
      </c>
      <c r="AT23">
        <f t="shared" si="3"/>
        <v>13.445472906025532</v>
      </c>
      <c r="AU23">
        <f t="shared" si="3"/>
        <v>10.331054621060396</v>
      </c>
      <c r="AV23">
        <f t="shared" si="3"/>
        <v>3.3363877672317011</v>
      </c>
      <c r="AW23">
        <f t="shared" si="3"/>
        <v>9.3824743538152013</v>
      </c>
      <c r="AX23">
        <f t="shared" si="3"/>
        <v>3.4155926157354721</v>
      </c>
      <c r="AY23">
        <f t="shared" si="3"/>
        <v>6.6278082098584195</v>
      </c>
      <c r="AZ23">
        <f t="shared" si="3"/>
        <v>7.6149079388175585</v>
      </c>
      <c r="BA23">
        <f t="shared" si="3"/>
        <v>8.1444469834769428</v>
      </c>
      <c r="BB23">
        <f t="shared" si="3"/>
        <v>12.279912458971358</v>
      </c>
      <c r="BC23">
        <f t="shared" si="3"/>
        <v>7.2033395033137229</v>
      </c>
      <c r="BD23">
        <f t="shared" si="3"/>
        <v>4.3694059474181755</v>
      </c>
      <c r="BE23">
        <f t="shared" si="3"/>
        <v>5.8156632969364166</v>
      </c>
    </row>
    <row r="24" spans="1:57" x14ac:dyDescent="0.25">
      <c r="C24" s="10" t="s">
        <v>41</v>
      </c>
      <c r="D24">
        <f>AVERAGE(D10:D13)</f>
        <v>0</v>
      </c>
      <c r="E24">
        <f t="shared" ref="E24:BE24" si="4">AVERAGE(E10:E13)</f>
        <v>0</v>
      </c>
      <c r="F24">
        <f t="shared" si="4"/>
        <v>1.2224999999999999</v>
      </c>
      <c r="G24">
        <f t="shared" si="4"/>
        <v>23.11</v>
      </c>
      <c r="H24">
        <f t="shared" si="4"/>
        <v>46.667500000000004</v>
      </c>
      <c r="I24">
        <f t="shared" si="4"/>
        <v>63.805000000000007</v>
      </c>
      <c r="J24">
        <f t="shared" si="4"/>
        <v>22.975000000000001</v>
      </c>
      <c r="K24">
        <f t="shared" si="4"/>
        <v>37.305</v>
      </c>
      <c r="L24">
        <f t="shared" si="4"/>
        <v>30.86</v>
      </c>
      <c r="M24">
        <f t="shared" si="4"/>
        <v>38.527499999999996</v>
      </c>
      <c r="N24">
        <f t="shared" si="4"/>
        <v>36.002500000000005</v>
      </c>
      <c r="O24">
        <f t="shared" si="4"/>
        <v>34.252499999999998</v>
      </c>
      <c r="P24">
        <f t="shared" si="4"/>
        <v>16.392500000000002</v>
      </c>
      <c r="Q24">
        <f t="shared" si="4"/>
        <v>16.887499999999999</v>
      </c>
      <c r="R24">
        <f t="shared" si="4"/>
        <v>11.414999999999999</v>
      </c>
      <c r="S24">
        <f t="shared" si="4"/>
        <v>19</v>
      </c>
      <c r="T24">
        <f t="shared" si="4"/>
        <v>16.9175</v>
      </c>
      <c r="U24">
        <f t="shared" si="4"/>
        <v>20.557500000000001</v>
      </c>
      <c r="V24">
        <f t="shared" si="4"/>
        <v>23.7225</v>
      </c>
      <c r="W24">
        <f t="shared" si="4"/>
        <v>21.4725</v>
      </c>
      <c r="X24">
        <f t="shared" si="4"/>
        <v>23.5275</v>
      </c>
      <c r="Y24">
        <f t="shared" si="4"/>
        <v>19.4175</v>
      </c>
      <c r="Z24">
        <f t="shared" si="4"/>
        <v>5.6174999999999997</v>
      </c>
      <c r="AA24">
        <f t="shared" si="4"/>
        <v>19.7225</v>
      </c>
      <c r="AB24">
        <f t="shared" si="4"/>
        <v>20.9175</v>
      </c>
      <c r="AC24">
        <f t="shared" si="4"/>
        <v>11.637499999999999</v>
      </c>
      <c r="AD24">
        <f t="shared" si="4"/>
        <v>4.3624999999999998</v>
      </c>
      <c r="AE24">
        <f t="shared" si="4"/>
        <v>8.3049999999999997</v>
      </c>
      <c r="AF24">
        <f t="shared" si="4"/>
        <v>12.862500000000001</v>
      </c>
      <c r="AG24">
        <f t="shared" si="4"/>
        <v>3.085</v>
      </c>
      <c r="AH24">
        <f t="shared" si="4"/>
        <v>7.1950000000000003</v>
      </c>
      <c r="AI24">
        <f t="shared" si="4"/>
        <v>5.1675000000000004</v>
      </c>
      <c r="AJ24">
        <f t="shared" si="4"/>
        <v>4.7225000000000001</v>
      </c>
      <c r="AK24">
        <f t="shared" si="4"/>
        <v>1.5825</v>
      </c>
      <c r="AL24">
        <f t="shared" si="4"/>
        <v>13.557500000000001</v>
      </c>
      <c r="AM24">
        <f t="shared" si="4"/>
        <v>10.5</v>
      </c>
      <c r="AN24">
        <f t="shared" si="4"/>
        <v>5.9725000000000001</v>
      </c>
      <c r="AO24">
        <f t="shared" si="4"/>
        <v>2.61</v>
      </c>
      <c r="AP24">
        <f t="shared" si="4"/>
        <v>0.67999999999999994</v>
      </c>
      <c r="AQ24">
        <f t="shared" si="4"/>
        <v>17.055</v>
      </c>
      <c r="AR24">
        <f t="shared" si="4"/>
        <v>8.6124999999999989</v>
      </c>
      <c r="AS24">
        <f t="shared" si="4"/>
        <v>7.14</v>
      </c>
      <c r="AT24">
        <f t="shared" si="4"/>
        <v>2.0274999999999999</v>
      </c>
      <c r="AU24">
        <f t="shared" si="4"/>
        <v>8.7774999999999999</v>
      </c>
      <c r="AV24">
        <f t="shared" si="4"/>
        <v>3.75</v>
      </c>
      <c r="AW24">
        <f t="shared" si="4"/>
        <v>4.5825000000000005</v>
      </c>
      <c r="AX24">
        <f t="shared" si="4"/>
        <v>1.1950000000000001</v>
      </c>
      <c r="AY24">
        <f t="shared" si="4"/>
        <v>1.5275000000000001</v>
      </c>
      <c r="AZ24">
        <f t="shared" si="4"/>
        <v>0.89</v>
      </c>
      <c r="BA24">
        <f t="shared" si="4"/>
        <v>3.8325</v>
      </c>
      <c r="BB24">
        <f t="shared" si="4"/>
        <v>1.89</v>
      </c>
      <c r="BC24">
        <f t="shared" si="4"/>
        <v>0</v>
      </c>
      <c r="BD24">
        <f t="shared" si="4"/>
        <v>0</v>
      </c>
      <c r="BE24">
        <f t="shared" si="4"/>
        <v>1.1399999999999999</v>
      </c>
    </row>
    <row r="25" spans="1:57" x14ac:dyDescent="0.25">
      <c r="D25">
        <f>STDEV(D10:D13)/SQRT(COUNT(D10:D13))</f>
        <v>0</v>
      </c>
      <c r="E25">
        <f t="shared" ref="E25:BE25" si="5">STDEV(E10:E13)/SQRT(COUNT(E10:E13))</f>
        <v>0</v>
      </c>
      <c r="F25">
        <f t="shared" si="5"/>
        <v>1.2224999999999999</v>
      </c>
      <c r="G25">
        <f t="shared" si="5"/>
        <v>10.763954508760555</v>
      </c>
      <c r="H25">
        <f t="shared" si="5"/>
        <v>11.762847851746328</v>
      </c>
      <c r="I25">
        <f t="shared" si="5"/>
        <v>17.401614149267868</v>
      </c>
      <c r="J25">
        <f t="shared" si="5"/>
        <v>5.8335930894546726</v>
      </c>
      <c r="K25">
        <f t="shared" si="5"/>
        <v>11.387868179192568</v>
      </c>
      <c r="L25">
        <f t="shared" si="5"/>
        <v>13.379020890932191</v>
      </c>
      <c r="M25">
        <f t="shared" si="5"/>
        <v>10.859344190603782</v>
      </c>
      <c r="N25">
        <f t="shared" si="5"/>
        <v>11.706578189918117</v>
      </c>
      <c r="O25">
        <f t="shared" si="5"/>
        <v>7.8513442320407849</v>
      </c>
      <c r="P25">
        <f t="shared" si="5"/>
        <v>4.2948445354090898</v>
      </c>
      <c r="Q25">
        <f t="shared" si="5"/>
        <v>6.655345439319186</v>
      </c>
      <c r="R25">
        <f t="shared" si="5"/>
        <v>8.3465586720915503</v>
      </c>
      <c r="S25">
        <f t="shared" si="5"/>
        <v>10.974275982192781</v>
      </c>
      <c r="T25">
        <f t="shared" si="5"/>
        <v>6.5815301855520909</v>
      </c>
      <c r="U25">
        <f t="shared" si="5"/>
        <v>9.9833648093549439</v>
      </c>
      <c r="V25">
        <f t="shared" si="5"/>
        <v>10.247561803505588</v>
      </c>
      <c r="W25">
        <f t="shared" si="5"/>
        <v>8.3746804665411965</v>
      </c>
      <c r="X25">
        <f t="shared" si="5"/>
        <v>15.611958757631919</v>
      </c>
      <c r="Y25">
        <f t="shared" si="5"/>
        <v>9.6636098974451556</v>
      </c>
      <c r="Z25">
        <f t="shared" si="5"/>
        <v>4.1553667607885911</v>
      </c>
      <c r="AA25">
        <f t="shared" si="5"/>
        <v>9.4261943319312778</v>
      </c>
      <c r="AB25">
        <f t="shared" si="5"/>
        <v>9.7356264778732466</v>
      </c>
      <c r="AC25">
        <f t="shared" si="5"/>
        <v>3.5505736038936955</v>
      </c>
      <c r="AD25">
        <f t="shared" si="5"/>
        <v>2.5480658514515153</v>
      </c>
      <c r="AE25">
        <f t="shared" si="5"/>
        <v>5.4526300993190429</v>
      </c>
      <c r="AF25">
        <f t="shared" si="5"/>
        <v>6.3063359343335534</v>
      </c>
      <c r="AG25">
        <f t="shared" si="5"/>
        <v>1.0664934755230964</v>
      </c>
      <c r="AH25">
        <f t="shared" si="5"/>
        <v>7.1950000000000003</v>
      </c>
      <c r="AI25">
        <f t="shared" si="5"/>
        <v>4.0077869516729558</v>
      </c>
      <c r="AJ25">
        <f t="shared" si="5"/>
        <v>2.8330559913280919</v>
      </c>
      <c r="AK25">
        <f t="shared" si="5"/>
        <v>1.5825</v>
      </c>
      <c r="AL25">
        <f t="shared" si="5"/>
        <v>8.0578681785775892</v>
      </c>
      <c r="AM25">
        <f t="shared" si="5"/>
        <v>6.1593952625237485</v>
      </c>
      <c r="AN25">
        <f t="shared" si="5"/>
        <v>2.2660074102556091</v>
      </c>
      <c r="AO25">
        <f t="shared" si="5"/>
        <v>2.61</v>
      </c>
      <c r="AP25">
        <f t="shared" si="5"/>
        <v>0.46274543037542076</v>
      </c>
      <c r="AQ25">
        <f t="shared" si="5"/>
        <v>8.6247217346416463</v>
      </c>
      <c r="AR25">
        <f t="shared" si="5"/>
        <v>4.1568244590472352</v>
      </c>
      <c r="AS25">
        <f t="shared" si="5"/>
        <v>3.4492994457812252</v>
      </c>
      <c r="AT25">
        <f t="shared" si="5"/>
        <v>1.1810826601047026</v>
      </c>
      <c r="AU25">
        <f t="shared" si="5"/>
        <v>7.4376434159842137</v>
      </c>
      <c r="AV25">
        <f t="shared" si="5"/>
        <v>3.75</v>
      </c>
      <c r="AW25">
        <f t="shared" si="5"/>
        <v>3.1209410306294907</v>
      </c>
      <c r="AX25">
        <f t="shared" si="5"/>
        <v>1.1950000000000001</v>
      </c>
      <c r="AY25">
        <f t="shared" si="5"/>
        <v>1.5275000000000001</v>
      </c>
      <c r="AZ25">
        <f t="shared" si="5"/>
        <v>0.89</v>
      </c>
      <c r="BA25">
        <f t="shared" si="5"/>
        <v>2.2146006976428052</v>
      </c>
      <c r="BB25">
        <f t="shared" si="5"/>
        <v>1.8900000000000001</v>
      </c>
      <c r="BC25">
        <f t="shared" si="5"/>
        <v>0</v>
      </c>
      <c r="BD25">
        <f t="shared" si="5"/>
        <v>0</v>
      </c>
      <c r="BE25">
        <f t="shared" si="5"/>
        <v>1.1399999999999999</v>
      </c>
    </row>
    <row r="26" spans="1:57" x14ac:dyDescent="0.25">
      <c r="C26" s="10" t="s">
        <v>42</v>
      </c>
      <c r="D26">
        <f>AVERAGE(D14:D17)</f>
        <v>0</v>
      </c>
      <c r="E26">
        <f t="shared" ref="E26:BE26" si="6">AVERAGE(E14:E17)</f>
        <v>0</v>
      </c>
      <c r="F26">
        <f t="shared" si="6"/>
        <v>0</v>
      </c>
      <c r="G26">
        <f t="shared" si="6"/>
        <v>24.945</v>
      </c>
      <c r="H26">
        <f t="shared" si="6"/>
        <v>46.667499999999997</v>
      </c>
      <c r="I26">
        <f t="shared" si="6"/>
        <v>58.554999999999993</v>
      </c>
      <c r="J26">
        <f t="shared" si="6"/>
        <v>25.884999999999998</v>
      </c>
      <c r="K26">
        <f t="shared" si="6"/>
        <v>48.417500000000004</v>
      </c>
      <c r="L26">
        <f t="shared" si="6"/>
        <v>56.944999999999993</v>
      </c>
      <c r="M26">
        <f t="shared" si="6"/>
        <v>58.167499999999997</v>
      </c>
      <c r="N26">
        <f t="shared" si="6"/>
        <v>53.692499999999995</v>
      </c>
      <c r="O26">
        <f t="shared" si="6"/>
        <v>25.414999999999999</v>
      </c>
      <c r="P26">
        <f t="shared" si="6"/>
        <v>33.42</v>
      </c>
      <c r="Q26">
        <f t="shared" si="6"/>
        <v>25.5</v>
      </c>
      <c r="R26">
        <f t="shared" si="6"/>
        <v>27.39</v>
      </c>
      <c r="S26">
        <f t="shared" si="6"/>
        <v>32.36</v>
      </c>
      <c r="T26">
        <f t="shared" si="6"/>
        <v>26.6675</v>
      </c>
      <c r="U26">
        <f t="shared" si="6"/>
        <v>41.777500000000003</v>
      </c>
      <c r="V26">
        <f t="shared" si="6"/>
        <v>19.997499999999999</v>
      </c>
      <c r="W26">
        <f t="shared" si="6"/>
        <v>21.2225</v>
      </c>
      <c r="X26">
        <f t="shared" si="6"/>
        <v>24.5825</v>
      </c>
      <c r="Y26">
        <f t="shared" si="6"/>
        <v>14.085000000000001</v>
      </c>
      <c r="Z26">
        <f t="shared" si="6"/>
        <v>6.2724999999999991</v>
      </c>
      <c r="AA26">
        <f t="shared" si="6"/>
        <v>40.914999999999999</v>
      </c>
      <c r="AB26">
        <f t="shared" si="6"/>
        <v>35.33</v>
      </c>
      <c r="AC26">
        <f t="shared" si="6"/>
        <v>25.4175</v>
      </c>
      <c r="AD26">
        <f t="shared" si="6"/>
        <v>19.6675</v>
      </c>
      <c r="AE26">
        <f t="shared" si="6"/>
        <v>4.5549999999999997</v>
      </c>
      <c r="AF26">
        <f t="shared" si="6"/>
        <v>13.25</v>
      </c>
      <c r="AG26">
        <f t="shared" si="6"/>
        <v>13.805</v>
      </c>
      <c r="AH26">
        <f t="shared" si="6"/>
        <v>6.75</v>
      </c>
      <c r="AI26">
        <f t="shared" si="6"/>
        <v>17.752499999999998</v>
      </c>
      <c r="AJ26">
        <f t="shared" si="6"/>
        <v>20.555</v>
      </c>
      <c r="AK26">
        <f t="shared" si="6"/>
        <v>9.14</v>
      </c>
      <c r="AL26">
        <f t="shared" si="6"/>
        <v>20.497499999999999</v>
      </c>
      <c r="AM26">
        <f t="shared" si="6"/>
        <v>8.9725000000000001</v>
      </c>
      <c r="AN26">
        <f t="shared" si="6"/>
        <v>18</v>
      </c>
      <c r="AO26">
        <f t="shared" si="6"/>
        <v>7.4175000000000004</v>
      </c>
      <c r="AP26">
        <f t="shared" si="6"/>
        <v>1.1825000000000001</v>
      </c>
      <c r="AQ26">
        <f t="shared" si="6"/>
        <v>41.305</v>
      </c>
      <c r="AR26">
        <f t="shared" si="6"/>
        <v>32.582499999999996</v>
      </c>
      <c r="AS26">
        <f t="shared" si="6"/>
        <v>24.164999999999999</v>
      </c>
      <c r="AT26">
        <f t="shared" si="6"/>
        <v>10.9975</v>
      </c>
      <c r="AU26">
        <f t="shared" si="6"/>
        <v>4.5824999999999996</v>
      </c>
      <c r="AV26">
        <f t="shared" si="6"/>
        <v>15.414999999999999</v>
      </c>
      <c r="AW26">
        <f t="shared" si="6"/>
        <v>2.36</v>
      </c>
      <c r="AX26">
        <f t="shared" si="6"/>
        <v>6.3625000000000007</v>
      </c>
      <c r="AY26">
        <f t="shared" si="6"/>
        <v>0</v>
      </c>
      <c r="AZ26">
        <f t="shared" si="6"/>
        <v>5.75</v>
      </c>
      <c r="BA26">
        <f t="shared" si="6"/>
        <v>16.75</v>
      </c>
      <c r="BB26">
        <f t="shared" si="6"/>
        <v>3.3075000000000001</v>
      </c>
      <c r="BC26">
        <f t="shared" si="6"/>
        <v>1.86</v>
      </c>
      <c r="BD26">
        <f t="shared" si="6"/>
        <v>4.0575000000000001</v>
      </c>
      <c r="BE26">
        <f t="shared" si="6"/>
        <v>5.2225000000000001</v>
      </c>
    </row>
    <row r="27" spans="1:57" x14ac:dyDescent="0.25">
      <c r="D27">
        <f>STDEV(D14:D17)/SQRT(COUNT(D14:D17))</f>
        <v>0</v>
      </c>
      <c r="E27">
        <f t="shared" ref="E27:BE27" si="7">STDEV(E14:E17)/SQRT(COUNT(E14:E17))</f>
        <v>0</v>
      </c>
      <c r="F27">
        <f t="shared" si="7"/>
        <v>0</v>
      </c>
      <c r="G27">
        <f t="shared" si="7"/>
        <v>17.266599983783724</v>
      </c>
      <c r="H27">
        <f t="shared" si="7"/>
        <v>11.455184688602808</v>
      </c>
      <c r="I27">
        <f t="shared" si="7"/>
        <v>14.492630598572056</v>
      </c>
      <c r="J27">
        <f t="shared" si="7"/>
        <v>7.864084498528741</v>
      </c>
      <c r="K27">
        <f t="shared" si="7"/>
        <v>10.760845207665296</v>
      </c>
      <c r="L27">
        <f t="shared" si="7"/>
        <v>11.974634649959071</v>
      </c>
      <c r="M27">
        <f t="shared" si="7"/>
        <v>10.066231813179492</v>
      </c>
      <c r="N27">
        <f t="shared" si="7"/>
        <v>17.722997947582122</v>
      </c>
      <c r="O27">
        <f t="shared" si="7"/>
        <v>7.5939290445284877</v>
      </c>
      <c r="P27">
        <f t="shared" si="7"/>
        <v>11.927542356523688</v>
      </c>
      <c r="Q27">
        <f t="shared" si="7"/>
        <v>11.446434670528056</v>
      </c>
      <c r="R27">
        <f t="shared" si="7"/>
        <v>10.663184327394887</v>
      </c>
      <c r="S27">
        <f t="shared" si="7"/>
        <v>10.586827507174503</v>
      </c>
      <c r="T27">
        <f t="shared" si="7"/>
        <v>9.362098567272902</v>
      </c>
      <c r="U27">
        <f t="shared" si="7"/>
        <v>4.7427811373356148</v>
      </c>
      <c r="V27">
        <f t="shared" si="7"/>
        <v>3.5598557438001159</v>
      </c>
      <c r="W27">
        <f t="shared" si="7"/>
        <v>6.7106375442278212</v>
      </c>
      <c r="X27">
        <f t="shared" si="7"/>
        <v>10.152676473882801</v>
      </c>
      <c r="Y27">
        <f t="shared" si="7"/>
        <v>6.8954435438676924</v>
      </c>
      <c r="Z27">
        <f t="shared" si="7"/>
        <v>2.7483279007425598</v>
      </c>
      <c r="AA27">
        <f t="shared" si="7"/>
        <v>12.855271616474434</v>
      </c>
      <c r="AB27">
        <f t="shared" si="7"/>
        <v>12.797032208029066</v>
      </c>
      <c r="AC27">
        <f t="shared" si="7"/>
        <v>11.385247307371062</v>
      </c>
      <c r="AD27">
        <f t="shared" si="7"/>
        <v>6.7842002414924831</v>
      </c>
      <c r="AE27">
        <f t="shared" si="7"/>
        <v>2.7283832208837531</v>
      </c>
      <c r="AF27">
        <f t="shared" si="7"/>
        <v>3.5668964100461342</v>
      </c>
      <c r="AG27">
        <f t="shared" si="7"/>
        <v>9.3850683712657794</v>
      </c>
      <c r="AH27">
        <f t="shared" si="7"/>
        <v>2.5602278544431676</v>
      </c>
      <c r="AI27">
        <f t="shared" si="7"/>
        <v>7.6195246734950617</v>
      </c>
      <c r="AJ27">
        <f t="shared" si="7"/>
        <v>11.362995863767617</v>
      </c>
      <c r="AK27">
        <f t="shared" si="7"/>
        <v>5.4633506202695798</v>
      </c>
      <c r="AL27">
        <f t="shared" si="7"/>
        <v>13.021459451612941</v>
      </c>
      <c r="AM27">
        <f t="shared" si="7"/>
        <v>7.9015793516233197</v>
      </c>
      <c r="AN27">
        <f t="shared" si="7"/>
        <v>12.582718969549733</v>
      </c>
      <c r="AO27">
        <f t="shared" si="7"/>
        <v>2.7445168821974235</v>
      </c>
      <c r="AP27">
        <f t="shared" si="7"/>
        <v>0.5217019423642838</v>
      </c>
      <c r="AQ27">
        <f t="shared" si="7"/>
        <v>12.889388723545689</v>
      </c>
      <c r="AR27">
        <f t="shared" si="7"/>
        <v>12.551832784498052</v>
      </c>
      <c r="AS27">
        <f t="shared" si="7"/>
        <v>11.939810509384142</v>
      </c>
      <c r="AT27">
        <f t="shared" si="7"/>
        <v>3.8831653218304609</v>
      </c>
      <c r="AU27">
        <f t="shared" si="7"/>
        <v>2.6458028869639301</v>
      </c>
      <c r="AV27">
        <f t="shared" si="7"/>
        <v>10.305442332411875</v>
      </c>
      <c r="AW27">
        <f t="shared" si="7"/>
        <v>2.36</v>
      </c>
      <c r="AX27">
        <f t="shared" si="7"/>
        <v>4.0478397016186305</v>
      </c>
      <c r="AY27">
        <f t="shared" si="7"/>
        <v>0</v>
      </c>
      <c r="AZ27">
        <f t="shared" si="7"/>
        <v>4.2221065042622188</v>
      </c>
      <c r="BA27">
        <f t="shared" si="7"/>
        <v>11.032982371054528</v>
      </c>
      <c r="BB27">
        <f t="shared" si="7"/>
        <v>2.2807943608897903</v>
      </c>
      <c r="BC27">
        <f t="shared" si="7"/>
        <v>1.86</v>
      </c>
      <c r="BD27">
        <f t="shared" si="7"/>
        <v>1.5541899015242631</v>
      </c>
      <c r="BE27">
        <f t="shared" si="7"/>
        <v>5.2225000000000001</v>
      </c>
    </row>
    <row r="28" spans="1:57" x14ac:dyDescent="0.25">
      <c r="D28">
        <f>AVERAGE(AVERAGE(E2:I2),AVERAGE(E3:I3),AVERAGE(E4:I4),AVERAGE(E5:I5))</f>
        <v>37.360999999999997</v>
      </c>
      <c r="E28">
        <f>AVERAGE(AVERAGE(E6:I6),AVERAGE(E7:I7),AVERAGE(E8:I8),AVERAGE(E9:I9))</f>
        <v>26.55</v>
      </c>
      <c r="F28">
        <f>AVERAGE(AVERAGE(E10:I10),AVERAGE(E11:I11),AVERAGE(E12:I12),AVERAGE(E13:I13))</f>
        <v>26.960999999999999</v>
      </c>
      <c r="G28">
        <f>AVERAGE(AVERAGE(E14:I14),AVERAGE(E15:I15),AVERAGE(E16:I16),AVERAGE(E17:I17))</f>
        <v>26.0335</v>
      </c>
      <c r="J28">
        <f>AVERAGE(AVERAGE(K2:Y2),AVERAGE(K3:Y3),AVERAGE(K4:Y4),AVERAGE(K5:Y5))</f>
        <v>43.711666666666666</v>
      </c>
      <c r="K28">
        <f>AVERAGE(AVERAGE(K6:Y6),AVERAGE(K7:Y7),AVERAGE(K8:Y8),AVERAGE(K9:Y9))</f>
        <v>41.105333333333334</v>
      </c>
      <c r="L28">
        <f>AVERAGE(AVERAGE(K10:Y10),AVERAGE(K11:Y11),AVERAGE(K12:Y12),AVERAGE(K13:Y13))</f>
        <v>24.417166666666667</v>
      </c>
      <c r="M28">
        <f>AVERAGE(AVERAGE(K14:Y14),AVERAGE(K15:Y15),AVERAGE(K16:Y16),AVERAGE(K17:Y17))</f>
        <v>33.975999999999999</v>
      </c>
      <c r="Z28">
        <f>AVERAGE(AVERAGE(AA2:AO2),AVERAGE(AA3:AO3),AVERAGE(AA4:AO4),AVERAGE(AA5:AO5))</f>
        <v>17.359333333333332</v>
      </c>
      <c r="AA28">
        <f>AVERAGE(AVERAGE(AA6:AO6),AVERAGE(AA7:AO7),AVERAGE(AA8:AO8),AVERAGE(AA9:AO9))</f>
        <v>19.284833333333335</v>
      </c>
      <c r="AB28">
        <f>AVERAGE(AVERAGE(AA10:AO10),AVERAGE(AA11:AO11),AVERAGE(AA12:AO12),AVERAGE(AA13:AO13))</f>
        <v>8.8133333333333344</v>
      </c>
      <c r="AC28">
        <f>AVERAGE(AVERAGE(AA14:AO14),AVERAGE(AA15:AO15),AVERAGE(AA16:AO16),AVERAGE(AA17:AO17))</f>
        <v>17.46833333333333</v>
      </c>
      <c r="AP28">
        <f>AVERAGE(AVERAGE(AQ2:BE2),AVERAGE(AQ3:BE3),AVERAGE(AQ4:BE4),AVERAGE(AQ5:BE5))</f>
        <v>11.824</v>
      </c>
      <c r="AQ28">
        <f>AVERAGE(AVERAGE(AQ6:BE6),AVERAGE(AQ7:BE7),AVERAGE(AQ8:BE8),AVERAGE(AQ9:BE9))</f>
        <v>21.525666666666666</v>
      </c>
      <c r="AR28">
        <f>AVERAGE(AVERAGE(AQ10:BE10),AVERAGE(AQ11:BE11),AVERAGE(AQ12:BE12),AVERAGE(AQ13:BE13))</f>
        <v>4.1613333333333333</v>
      </c>
      <c r="AS28">
        <f>AVERAGE(AVERAGE(AQ14:BE14),AVERAGE(AQ15:BE15),AVERAGE(AQ16:BE16),AVERAGE(AQ17:BE17))</f>
        <v>11.647833333333333</v>
      </c>
    </row>
    <row r="29" spans="1:57" x14ac:dyDescent="0.25">
      <c r="K29" s="37" t="s">
        <v>63</v>
      </c>
      <c r="L29" s="37"/>
      <c r="M29" s="37"/>
      <c r="N29" s="37" t="s">
        <v>64</v>
      </c>
      <c r="O29" s="37"/>
      <c r="P29" s="37"/>
      <c r="Q29" s="37" t="s">
        <v>65</v>
      </c>
      <c r="R29" s="37"/>
      <c r="S29" s="37"/>
      <c r="T29" s="37" t="s">
        <v>66</v>
      </c>
      <c r="U29" s="37"/>
      <c r="V29" s="37"/>
      <c r="W29" s="37" t="s">
        <v>67</v>
      </c>
      <c r="X29" s="37"/>
      <c r="Y29" s="37"/>
      <c r="AA29" s="37" t="s">
        <v>63</v>
      </c>
      <c r="AB29" s="37"/>
      <c r="AC29" s="37"/>
      <c r="AD29" s="37" t="s">
        <v>64</v>
      </c>
      <c r="AE29" s="37"/>
      <c r="AF29" s="37"/>
      <c r="AG29" s="37" t="s">
        <v>65</v>
      </c>
      <c r="AH29" s="37"/>
      <c r="AI29" s="37"/>
      <c r="AJ29" s="37" t="s">
        <v>66</v>
      </c>
      <c r="AK29" s="37"/>
      <c r="AL29" s="37"/>
      <c r="AM29" s="37" t="s">
        <v>67</v>
      </c>
      <c r="AN29" s="37"/>
      <c r="AO29" s="37"/>
      <c r="AQ29" s="37" t="s">
        <v>63</v>
      </c>
      <c r="AR29" s="37"/>
      <c r="AS29" s="37"/>
      <c r="AT29" s="37" t="s">
        <v>64</v>
      </c>
      <c r="AU29" s="37"/>
      <c r="AV29" s="37"/>
      <c r="AW29" s="37" t="s">
        <v>65</v>
      </c>
      <c r="AX29" s="37"/>
      <c r="AY29" s="37"/>
      <c r="AZ29" s="37" t="s">
        <v>66</v>
      </c>
      <c r="BA29" s="37"/>
      <c r="BB29" s="37"/>
      <c r="BC29" s="37" t="s">
        <v>67</v>
      </c>
      <c r="BD29" s="37"/>
      <c r="BE29" s="37"/>
    </row>
    <row r="30" spans="1:57" x14ac:dyDescent="0.25">
      <c r="C30">
        <v>37.360999999999997</v>
      </c>
      <c r="D30">
        <v>26.55</v>
      </c>
      <c r="E30">
        <v>26.960999999999999</v>
      </c>
      <c r="F30">
        <v>26.0335</v>
      </c>
      <c r="I30" s="10" t="s">
        <v>39</v>
      </c>
      <c r="J30">
        <f>J20</f>
        <v>22.782500000000002</v>
      </c>
      <c r="K30">
        <f>AVERAGE(K2:M5)</f>
        <v>54.00916666666668</v>
      </c>
      <c r="N30">
        <f>AVERAGE(N2:P5)</f>
        <v>45.566666666666656</v>
      </c>
      <c r="Q30">
        <f>AVERAGE(Q2:S5)</f>
        <v>51.158333333333324</v>
      </c>
      <c r="T30">
        <f>AVERAGE(T2:V5)</f>
        <v>39.519166666666663</v>
      </c>
      <c r="W30">
        <f>AVERAGE(W2:Y5)</f>
        <v>28.305000000000003</v>
      </c>
      <c r="Z30">
        <f>Z20</f>
        <v>13.8925</v>
      </c>
      <c r="AA30">
        <f>AVERAGE(AA2:AC5)</f>
        <v>30.463333333333335</v>
      </c>
      <c r="AD30">
        <f>AVERAGE(AD2:AF5)</f>
        <v>18.129166666666666</v>
      </c>
      <c r="AG30">
        <f>AVERAGE(AG2:AI5)</f>
        <v>17.7775</v>
      </c>
      <c r="AJ30">
        <f>AVERAGE(AJ2:AL5)</f>
        <v>10.852499999999999</v>
      </c>
      <c r="AM30">
        <f>AVERAGE(AM2:AO5)</f>
        <v>9.5741666666666667</v>
      </c>
      <c r="AP30">
        <f>AP20</f>
        <v>1.5449999999999999</v>
      </c>
      <c r="AQ30">
        <f>AVERAGE(AQ2:AS5)</f>
        <v>24.759166666666669</v>
      </c>
      <c r="AT30">
        <f>AVERAGE(AT2:AV5)</f>
        <v>10.471666666666666</v>
      </c>
      <c r="AW30">
        <f>AVERAGE(AW2:AY5)</f>
        <v>11.315</v>
      </c>
      <c r="AZ30">
        <f>AVERAGE(AZ2:BB5)</f>
        <v>7.2683333333333335</v>
      </c>
      <c r="BC30">
        <f>AVERAGE(BC2:BE5)</f>
        <v>5.3058333333333332</v>
      </c>
    </row>
    <row r="31" spans="1:57" x14ac:dyDescent="0.25">
      <c r="C31">
        <v>43.711666666666666</v>
      </c>
      <c r="D31">
        <v>41.105333333333334</v>
      </c>
      <c r="E31">
        <v>24.417166666666667</v>
      </c>
      <c r="F31">
        <v>33.975999999999999</v>
      </c>
      <c r="J31">
        <f t="shared" ref="J31:J37" si="8">J21</f>
        <v>8.2083467427978434</v>
      </c>
      <c r="K31">
        <f>STDEV(K2:M5)/SQRT(COUNT(K2:M5))</f>
        <v>6.5660921289576404</v>
      </c>
      <c r="N31">
        <f>STDEV(N2:P5)/SQRT(COUNT(N2:P5))</f>
        <v>8.1681900867284796</v>
      </c>
      <c r="Q31">
        <f>STDEV(Q2:S5)/SQRT(COUNT(Q2:S5))</f>
        <v>8.4067152841455837</v>
      </c>
      <c r="T31">
        <f>STDEV(T2:V5)/SQRT(COUNT(T2:V5))</f>
        <v>8.259433491683037</v>
      </c>
      <c r="W31">
        <f>STDEV(W2:Y5)/SQRT(COUNT(W2:Y5))</f>
        <v>9.7022820261602121</v>
      </c>
      <c r="Z31">
        <f t="shared" ref="Z31:Z37" si="9">Z21</f>
        <v>11.061301441662881</v>
      </c>
      <c r="AA31">
        <f>STDEV(AA2:AC5)/SQRT(COUNT(AA2:AC5))</f>
        <v>6.2158562311936318</v>
      </c>
      <c r="AD31">
        <f>STDEV(AD2:AF5)/SQRT(COUNT(AD2:AF5))</f>
        <v>4.836940157618641</v>
      </c>
      <c r="AG31">
        <f>STDEV(AG2:AI5)/SQRT(COUNT(AG2:AI5))</f>
        <v>6.7965876158331824</v>
      </c>
      <c r="AJ31">
        <f>STDEV(AJ2:AL5)/SQRT(COUNT(AJ2:AL5))</f>
        <v>4.6461763564084055</v>
      </c>
      <c r="AM31">
        <f>STDEV(AM2:AO5)/SQRT(COUNT(AM2:AO5))</f>
        <v>3.2407837759287847</v>
      </c>
      <c r="AP31">
        <f t="shared" ref="AP31:AP37" si="10">AP21</f>
        <v>0.60239106899090067</v>
      </c>
      <c r="AQ31">
        <f>STDEV(AQ2:AS5)/SQRT(COUNT(AQ2:AS5))</f>
        <v>5.7928969643779267</v>
      </c>
      <c r="AT31">
        <f>STDEV(AT2:AV5)/SQRT(COUNT(AT2:AV5))</f>
        <v>2.9201584725919427</v>
      </c>
      <c r="AW31">
        <f>STDEV(AW2:AY5)/SQRT(COUNT(AW2:AY5))</f>
        <v>1.3984967578861884</v>
      </c>
      <c r="AZ31">
        <f>STDEV(AZ2:BB5)/SQRT(COUNT(AZ2:BB5))</f>
        <v>1.8032087701336386</v>
      </c>
      <c r="BC31">
        <f>STDEV(BC2:BE5)/SQRT(COUNT(BC2:BE5))</f>
        <v>1.905496220400239</v>
      </c>
    </row>
    <row r="32" spans="1:57" x14ac:dyDescent="0.25">
      <c r="C32">
        <v>17.359333333333332</v>
      </c>
      <c r="D32">
        <v>19.284833333333335</v>
      </c>
      <c r="E32">
        <v>8.8133333333333344</v>
      </c>
      <c r="F32">
        <v>17.46833333333333</v>
      </c>
      <c r="I32" s="10" t="s">
        <v>40</v>
      </c>
      <c r="J32">
        <f t="shared" si="8"/>
        <v>35.512499999999996</v>
      </c>
      <c r="K32">
        <f>AVERAGE(K6:M9)</f>
        <v>55.509999999999991</v>
      </c>
      <c r="N32">
        <f>AVERAGE(N6:P9)</f>
        <v>55.499166666666667</v>
      </c>
      <c r="Q32">
        <f>AVERAGE(Q6:S9)</f>
        <v>30.824166666666667</v>
      </c>
      <c r="T32">
        <f>AVERAGE(T6:V9)</f>
        <v>35.591666666666669</v>
      </c>
      <c r="W32">
        <f>AVERAGE(W6:Y9)</f>
        <v>28.10166666666667</v>
      </c>
      <c r="Z32">
        <f t="shared" si="9"/>
        <v>15.93</v>
      </c>
      <c r="AA32">
        <f>AVERAGE(AA6:AC9)</f>
        <v>32.601666666666667</v>
      </c>
      <c r="AD32">
        <f>AVERAGE(AD6:AF9)</f>
        <v>16.98</v>
      </c>
      <c r="AG32">
        <f>AVERAGE(AG6:AI9)</f>
        <v>8.6950000000000003</v>
      </c>
      <c r="AJ32">
        <f>AVERAGE(AJ6:AL9)</f>
        <v>19.351666666666663</v>
      </c>
      <c r="AM32">
        <f>AVERAGE(AM6:AO9)</f>
        <v>18.795833333333334</v>
      </c>
      <c r="AP32">
        <f t="shared" si="10"/>
        <v>14.605</v>
      </c>
      <c r="AQ32">
        <f>AVERAGE(AQ6:AS9)</f>
        <v>39.878333333333337</v>
      </c>
      <c r="AT32">
        <f>AVERAGE(AT6:AV9)</f>
        <v>12.730833333333331</v>
      </c>
      <c r="AW32">
        <f>AVERAGE(AW6:AY9)</f>
        <v>21.009166666666669</v>
      </c>
      <c r="AZ32">
        <f>AVERAGE(AZ6:BB9)</f>
        <v>17.100833333333338</v>
      </c>
      <c r="BC32">
        <f>AVERAGE(BC6:BE9)</f>
        <v>16.909166666666668</v>
      </c>
    </row>
    <row r="33" spans="3:55" x14ac:dyDescent="0.25">
      <c r="J33">
        <f t="shared" si="8"/>
        <v>11.477163104036935</v>
      </c>
      <c r="K33">
        <f>STDEV(K6:M9)/SQRT(COUNT(K6:M9))</f>
        <v>7.2025416389359513</v>
      </c>
      <c r="N33">
        <f>STDEV(N6:P9)/SQRT(COUNT(N6:P9))</f>
        <v>6.3660448044307838</v>
      </c>
      <c r="Q33">
        <f>STDEV(Q6:S9)/SQRT(COUNT(Q6:S9))</f>
        <v>6.8004383167928992</v>
      </c>
      <c r="T33">
        <f>STDEV(T6:V9)/SQRT(COUNT(T6:V9))</f>
        <v>7.1643369539615449</v>
      </c>
      <c r="W33">
        <f>STDEV(W6:Y9)/SQRT(COUNT(W6:Y9))</f>
        <v>7.523491476030193</v>
      </c>
      <c r="Z33">
        <f t="shared" si="9"/>
        <v>6.3746228646616165</v>
      </c>
      <c r="AA33">
        <f>STDEV(AA6:AC9)/SQRT(COUNT(AA6:AC9))</f>
        <v>6.5462248932904323</v>
      </c>
      <c r="AD33">
        <f>STDEV(AD6:AF9)/SQRT(COUNT(AD6:AF9))</f>
        <v>3.5863288395592705</v>
      </c>
      <c r="AG33">
        <f>STDEV(AG6:AI9)/SQRT(COUNT(AG6:AI9))</f>
        <v>2.1167615702895173</v>
      </c>
      <c r="AJ33">
        <f>STDEV(AJ6:AL9)/SQRT(COUNT(AJ6:AL9))</f>
        <v>3.6043884937866264</v>
      </c>
      <c r="AM33">
        <f>STDEV(AM6:AO9)/SQRT(COUNT(AM6:AO9))</f>
        <v>4.0392227459517693</v>
      </c>
      <c r="AP33">
        <f t="shared" si="10"/>
        <v>4.8086008013419725</v>
      </c>
      <c r="AQ33">
        <f>STDEV(AQ6:AS9)/SQRT(COUNT(AQ6:AS9))</f>
        <v>7.8023928762886321</v>
      </c>
      <c r="AT33">
        <f>STDEV(AT6:AV9)/SQRT(COUNT(AT6:AV9))</f>
        <v>5.3559795893105413</v>
      </c>
      <c r="AW33">
        <f>STDEV(AW6:AY9)/SQRT(COUNT(AW6:AY9))</f>
        <v>3.8665716664792598</v>
      </c>
      <c r="AZ33">
        <f>STDEV(AZ6:BB9)/SQRT(COUNT(AZ6:BB9))</f>
        <v>5.0382271199923334</v>
      </c>
      <c r="BC33">
        <f>STDEV(BC6:BE9)/SQRT(COUNT(BC6:BE9))</f>
        <v>3.9152403189396305</v>
      </c>
    </row>
    <row r="34" spans="3:55" x14ac:dyDescent="0.25">
      <c r="I34" s="10" t="s">
        <v>41</v>
      </c>
      <c r="J34">
        <f t="shared" si="8"/>
        <v>22.975000000000001</v>
      </c>
      <c r="K34">
        <f>AVERAGE(K10:M13)</f>
        <v>35.564166666666665</v>
      </c>
      <c r="N34">
        <f>AVERAGE(N10:P13)</f>
        <v>28.882499999999993</v>
      </c>
      <c r="Q34">
        <f>AVERAGE(Q10:S13)</f>
        <v>15.767499999999998</v>
      </c>
      <c r="T34">
        <f>AVERAGE(T10:V13)</f>
        <v>20.39916666666667</v>
      </c>
      <c r="W34">
        <f>AVERAGE(W10:Y13)</f>
        <v>21.4725</v>
      </c>
      <c r="Z34">
        <f t="shared" si="9"/>
        <v>5.6174999999999997</v>
      </c>
      <c r="AA34">
        <f>AVERAGE(AA10:AC13)</f>
        <v>17.425833333333333</v>
      </c>
      <c r="AD34">
        <f>AVERAGE(AD10:AF13)</f>
        <v>8.51</v>
      </c>
      <c r="AG34">
        <f>AVERAGE(AG10:AI13)</f>
        <v>5.1491666666666669</v>
      </c>
      <c r="AJ34">
        <f>AVERAGE(AJ10:AL13)</f>
        <v>6.6208333333333336</v>
      </c>
      <c r="AM34">
        <f>AVERAGE(AM10:AO13)</f>
        <v>6.3608333333333329</v>
      </c>
      <c r="AP34">
        <f t="shared" si="10"/>
        <v>0.67999999999999994</v>
      </c>
      <c r="AQ34">
        <f>AVERAGE(AQ10:AS13)</f>
        <v>10.935833333333333</v>
      </c>
      <c r="AT34">
        <f>AVERAGE(AT10:AV13)</f>
        <v>4.8516666666666666</v>
      </c>
      <c r="AW34">
        <f>AVERAGE(AW10:AY13)</f>
        <v>2.4350000000000001</v>
      </c>
      <c r="AZ34">
        <f>AVERAGE(AZ10:BB13)</f>
        <v>2.2041666666666666</v>
      </c>
      <c r="BC34">
        <f>AVERAGE(BC10:BE13)</f>
        <v>0.37999999999999995</v>
      </c>
    </row>
    <row r="35" spans="3:55" x14ac:dyDescent="0.25">
      <c r="J35">
        <f t="shared" si="8"/>
        <v>5.8335930894546726</v>
      </c>
      <c r="K35">
        <f>STDEV(K10:M13)/SQRT(COUNT(K10:M13))</f>
        <v>6.3095942407038521</v>
      </c>
      <c r="N35">
        <f>STDEV(N10:P13)/SQRT(COUNT(N10:P13))</f>
        <v>5.1842746088239782</v>
      </c>
      <c r="Q35">
        <f>STDEV(Q10:S13)/SQRT(COUNT(Q10:S13))</f>
        <v>4.7156345575439831</v>
      </c>
      <c r="T35">
        <f>STDEV(T10:V13)/SQRT(COUNT(T10:V13))</f>
        <v>4.8216102016721223</v>
      </c>
      <c r="W35">
        <f>STDEV(W10:Y13)/SQRT(COUNT(W10:Y13))</f>
        <v>6.1056548708156733</v>
      </c>
      <c r="Z35">
        <f t="shared" si="9"/>
        <v>4.1553667607885911</v>
      </c>
      <c r="AA35">
        <f>STDEV(AA10:AC13)/SQRT(COUNT(AA10:AC13))</f>
        <v>4.4028146056835293</v>
      </c>
      <c r="AD35">
        <f>STDEV(AD10:AF13)/SQRT(COUNT(AD10:AF13))</f>
        <v>2.8293328263787276</v>
      </c>
      <c r="AG35">
        <f>STDEV(AG10:AI13)/SQRT(COUNT(AG10:AI13))</f>
        <v>2.5545557813246105</v>
      </c>
      <c r="AJ35">
        <f>STDEV(AJ10:AL13)/SQRT(COUNT(AJ10:AL13))</f>
        <v>3.0325760272598461</v>
      </c>
      <c r="AM35">
        <f>STDEV(AM10:AO13)/SQRT(COUNT(AM10:AO13))</f>
        <v>2.3420230371551978</v>
      </c>
      <c r="AP35">
        <f t="shared" si="10"/>
        <v>0.46274543037542076</v>
      </c>
      <c r="AQ35">
        <f>STDEV(AQ10:AS13)/SQRT(COUNT(AQ10:AS13))</f>
        <v>3.3391092666225304</v>
      </c>
      <c r="AT35">
        <f>STDEV(AT10:AV13)/SQRT(COUNT(AT10:AV13))</f>
        <v>2.6794941950700588</v>
      </c>
      <c r="AW35">
        <f>STDEV(AW10:AY13)/SQRT(COUNT(AW10:AY13))</f>
        <v>1.1994642111957299</v>
      </c>
      <c r="AZ35">
        <f>STDEV(AZ10:BB13)/SQRT(COUNT(AZ10:BB13))</f>
        <v>0.98907935332394703</v>
      </c>
      <c r="BC35">
        <f>STDEV(BC10:BE13)/SQRT(COUNT(BC10:BE13))</f>
        <v>0.38</v>
      </c>
    </row>
    <row r="36" spans="3:55" x14ac:dyDescent="0.25">
      <c r="C36">
        <v>37.360999999999997</v>
      </c>
      <c r="D36">
        <v>43.711666666666666</v>
      </c>
      <c r="E36">
        <v>17.359333333333332</v>
      </c>
      <c r="I36" s="10" t="s">
        <v>42</v>
      </c>
      <c r="J36">
        <f t="shared" si="8"/>
        <v>25.884999999999998</v>
      </c>
      <c r="K36">
        <f>AVERAGE(K14:M17)</f>
        <v>54.51</v>
      </c>
      <c r="N36">
        <f>AVERAGE(N14:P17)</f>
        <v>37.509166666666665</v>
      </c>
      <c r="Q36">
        <f>AVERAGE(Q14:S17)</f>
        <v>28.416666666666668</v>
      </c>
      <c r="T36">
        <f>AVERAGE(T14:V17)</f>
        <v>29.480833333333326</v>
      </c>
      <c r="W36">
        <f>AVERAGE(W14:Y17)</f>
        <v>19.963333333333335</v>
      </c>
      <c r="Z36">
        <f t="shared" si="9"/>
        <v>6.2724999999999991</v>
      </c>
      <c r="AA36">
        <f>AVERAGE(AA14:AC17)</f>
        <v>33.887500000000003</v>
      </c>
      <c r="AD36">
        <f>AVERAGE(AD14:AF17)</f>
        <v>12.490833333333333</v>
      </c>
      <c r="AG36">
        <f>AVERAGE(AG14:AI17)</f>
        <v>12.769166666666669</v>
      </c>
      <c r="AJ36">
        <f>AVERAGE(AJ14:AL17)</f>
        <v>16.730833333333333</v>
      </c>
      <c r="AM36">
        <f>AVERAGE(AM14:AO17)</f>
        <v>11.463333333333333</v>
      </c>
      <c r="AP36">
        <f t="shared" si="10"/>
        <v>1.1825000000000001</v>
      </c>
      <c r="AQ36">
        <f>AVERAGE(AQ14:AS17)</f>
        <v>32.684166666666663</v>
      </c>
      <c r="AT36">
        <f>AVERAGE(AT14:AV17)</f>
        <v>10.331666666666665</v>
      </c>
      <c r="AW36">
        <f>AVERAGE(AW14:AY17)</f>
        <v>2.9075000000000002</v>
      </c>
      <c r="AZ36">
        <f>AVERAGE(AZ14:BB17)</f>
        <v>8.6025000000000009</v>
      </c>
      <c r="BC36">
        <f>AVERAGE(BC14:BE17)</f>
        <v>3.7133333333333334</v>
      </c>
    </row>
    <row r="37" spans="3:55" x14ac:dyDescent="0.25">
      <c r="C37">
        <v>26.55</v>
      </c>
      <c r="D37">
        <v>41.105333333333334</v>
      </c>
      <c r="E37">
        <v>19.284833333333335</v>
      </c>
      <c r="J37">
        <f t="shared" si="8"/>
        <v>7.864084498528741</v>
      </c>
      <c r="K37">
        <f>STDEV(K14:M17)/SQRT(COUNT(K14:M17))</f>
        <v>5.872316021345025</v>
      </c>
      <c r="N37">
        <f>STDEV(N14:P17)/SQRT(COUNT(N14:P17))</f>
        <v>7.7205088404230535</v>
      </c>
      <c r="Q37">
        <f>STDEV(Q14:S17)/SQRT(COUNT(Q14:S17))</f>
        <v>5.7617514084633417</v>
      </c>
      <c r="T37">
        <f>STDEV(T14:V17)/SQRT(COUNT(T14:V17))</f>
        <v>4.3257606544859843</v>
      </c>
      <c r="W37">
        <f>STDEV(W14:Y17)/SQRT(COUNT(W14:Y17))</f>
        <v>4.4191282448515175</v>
      </c>
      <c r="Z37">
        <f t="shared" si="9"/>
        <v>2.7483279007425598</v>
      </c>
      <c r="AA37">
        <f>STDEV(AA14:AC17)/SQRT(COUNT(AA14:AC17))</f>
        <v>6.7400772323827889</v>
      </c>
      <c r="AD37">
        <f>STDEV(AD14:AF17)/SQRT(COUNT(AD14:AF17))</f>
        <v>3.0828701842977959</v>
      </c>
      <c r="AG37">
        <f>STDEV(AG14:AI17)/SQRT(COUNT(AG14:AI17))</f>
        <v>3.9703874435651989</v>
      </c>
      <c r="AJ37">
        <f>STDEV(AJ14:AL17)/SQRT(COUNT(AJ14:AL17))</f>
        <v>5.6995630425728807</v>
      </c>
      <c r="AM37">
        <f>STDEV(AM14:AO17)/SQRT(COUNT(AM14:AO17))</f>
        <v>4.767876938958314</v>
      </c>
      <c r="AP37">
        <f t="shared" si="10"/>
        <v>0.5217019423642838</v>
      </c>
      <c r="AQ37">
        <f>STDEV(AQ14:AS17)/SQRT(COUNT(AQ14:AS17))</f>
        <v>6.8437918625628038</v>
      </c>
      <c r="AT37">
        <f>STDEV(AT14:AV17)/SQRT(COUNT(AT14:AV17))</f>
        <v>3.6687901220424104</v>
      </c>
      <c r="AW37">
        <f>STDEV(AW14:AY17)/SQRT(COUNT(AW14:AY17))</f>
        <v>1.6195225283079486</v>
      </c>
      <c r="AZ37">
        <f>STDEV(AZ14:BB17)/SQRT(COUNT(AZ14:BB17))</f>
        <v>4.0332716859175557</v>
      </c>
      <c r="BC37">
        <f>STDEV(BC14:BE17)/SQRT(COUNT(BC14:BE17))</f>
        <v>1.7861395366668433</v>
      </c>
    </row>
    <row r="38" spans="3:55" x14ac:dyDescent="0.25">
      <c r="C38">
        <v>26.960999999999999</v>
      </c>
      <c r="D38">
        <v>24.417166666666667</v>
      </c>
      <c r="E38">
        <v>8.8133333333333344</v>
      </c>
    </row>
    <row r="39" spans="3:55" x14ac:dyDescent="0.25">
      <c r="C39">
        <v>26.0335</v>
      </c>
      <c r="D39">
        <v>33.975999999999999</v>
      </c>
      <c r="E39">
        <v>17.46833333333333</v>
      </c>
    </row>
  </sheetData>
  <mergeCells count="15">
    <mergeCell ref="AW29:AY29"/>
    <mergeCell ref="AZ29:BB29"/>
    <mergeCell ref="BC29:BE29"/>
    <mergeCell ref="AD29:AF29"/>
    <mergeCell ref="AG29:AI29"/>
    <mergeCell ref="AJ29:AL29"/>
    <mergeCell ref="AM29:AO29"/>
    <mergeCell ref="AQ29:AS29"/>
    <mergeCell ref="AT29:AV29"/>
    <mergeCell ref="AA29:AC29"/>
    <mergeCell ref="K29:M29"/>
    <mergeCell ref="N29:P29"/>
    <mergeCell ref="Q29:S29"/>
    <mergeCell ref="T29:V29"/>
    <mergeCell ref="W29:Y2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51AA-5042-4E5B-877F-0549261F815C}">
  <dimension ref="A1:BD50"/>
  <sheetViews>
    <sheetView zoomScale="40" zoomScaleNormal="40" workbookViewId="0">
      <selection activeCell="BD14" activeCellId="3" sqref="A14:C17 T14:T17 AL14:AL17 BD14:BD17"/>
    </sheetView>
  </sheetViews>
  <sheetFormatPr defaultRowHeight="15" x14ac:dyDescent="0.25"/>
  <sheetData>
    <row r="1" spans="1:56" ht="15.75" thickBot="1" x14ac:dyDescent="0.3">
      <c r="A1" t="s">
        <v>0</v>
      </c>
      <c r="B1" t="s">
        <v>23</v>
      </c>
      <c r="C1" t="s">
        <v>24</v>
      </c>
      <c r="D1" s="2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s="3" t="s">
        <v>38</v>
      </c>
      <c r="T1" t="s">
        <v>127</v>
      </c>
      <c r="V1" s="2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s="3" t="s">
        <v>38</v>
      </c>
      <c r="AL1" t="s">
        <v>128</v>
      </c>
      <c r="AN1" s="2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29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AZ1" t="s">
        <v>35</v>
      </c>
      <c r="BA1" t="s">
        <v>36</v>
      </c>
      <c r="BB1" t="s">
        <v>37</v>
      </c>
      <c r="BC1" s="3" t="s">
        <v>38</v>
      </c>
      <c r="BD1" t="s">
        <v>129</v>
      </c>
    </row>
    <row r="2" spans="1:56" x14ac:dyDescent="0.25">
      <c r="A2" t="s">
        <v>5</v>
      </c>
      <c r="B2" t="s">
        <v>25</v>
      </c>
      <c r="C2">
        <v>0</v>
      </c>
      <c r="D2" s="7">
        <v>17.54</v>
      </c>
      <c r="E2" s="8">
        <v>74</v>
      </c>
      <c r="F2" s="8">
        <v>65.89</v>
      </c>
      <c r="G2" s="8">
        <v>69.11</v>
      </c>
      <c r="H2" s="8">
        <v>58.56</v>
      </c>
      <c r="I2" s="8">
        <v>19.22</v>
      </c>
      <c r="J2" s="8">
        <v>50.67</v>
      </c>
      <c r="K2" s="8">
        <v>65.11</v>
      </c>
      <c r="L2" s="8">
        <v>69.89</v>
      </c>
      <c r="M2" s="8">
        <v>55.11</v>
      </c>
      <c r="N2" s="8">
        <v>56.67</v>
      </c>
      <c r="O2" s="8">
        <v>71.67</v>
      </c>
      <c r="P2" s="8">
        <v>36.44</v>
      </c>
      <c r="Q2" s="8">
        <v>0</v>
      </c>
      <c r="R2" s="8">
        <v>0</v>
      </c>
      <c r="S2" s="9">
        <v>0</v>
      </c>
      <c r="T2">
        <f>AVERAGE(E2:S2)</f>
        <v>46.155999999999992</v>
      </c>
      <c r="V2" s="2">
        <v>0.63</v>
      </c>
      <c r="W2">
        <v>17.11</v>
      </c>
      <c r="X2">
        <v>38.44</v>
      </c>
      <c r="Y2">
        <v>3.67</v>
      </c>
      <c r="Z2">
        <v>23.33</v>
      </c>
      <c r="AA2">
        <v>4.8899999999999997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15.33</v>
      </c>
      <c r="AJ2">
        <v>0</v>
      </c>
      <c r="AK2" s="3">
        <v>19.440000000000001</v>
      </c>
      <c r="AL2">
        <f>AVERAGE(W2:AK2)</f>
        <v>8.1473333333333322</v>
      </c>
      <c r="AN2" s="7">
        <v>2.09</v>
      </c>
      <c r="AO2" s="8">
        <v>22.67</v>
      </c>
      <c r="AP2" s="8">
        <v>4.67</v>
      </c>
      <c r="AQ2" s="8">
        <v>0</v>
      </c>
      <c r="AR2" s="8">
        <v>9.2200000000000006</v>
      </c>
      <c r="AS2" s="8">
        <v>6</v>
      </c>
      <c r="AT2" s="8">
        <v>17.89</v>
      </c>
      <c r="AU2" s="8">
        <v>16.78</v>
      </c>
      <c r="AV2" s="8">
        <v>11.78</v>
      </c>
      <c r="AW2" s="8">
        <v>11.33</v>
      </c>
      <c r="AX2" s="8">
        <v>0</v>
      </c>
      <c r="AY2" s="8">
        <v>8.11</v>
      </c>
      <c r="AZ2" s="8">
        <v>9.56</v>
      </c>
      <c r="BA2" s="8">
        <v>0</v>
      </c>
      <c r="BB2" s="8">
        <v>7.56</v>
      </c>
      <c r="BC2" s="9">
        <v>0</v>
      </c>
      <c r="BD2">
        <f>AVERAGE(AO2:BC2)</f>
        <v>8.3713333333333342</v>
      </c>
    </row>
    <row r="3" spans="1:56" x14ac:dyDescent="0.25">
      <c r="A3" t="s">
        <v>21</v>
      </c>
      <c r="B3" t="s">
        <v>25</v>
      </c>
      <c r="C3">
        <v>0</v>
      </c>
      <c r="D3" s="2">
        <v>39.81</v>
      </c>
      <c r="E3">
        <v>84.22</v>
      </c>
      <c r="F3">
        <v>81.56</v>
      </c>
      <c r="G3">
        <v>34.56</v>
      </c>
      <c r="H3">
        <v>41.56</v>
      </c>
      <c r="I3">
        <v>91.78</v>
      </c>
      <c r="J3">
        <v>81.78</v>
      </c>
      <c r="K3">
        <v>98</v>
      </c>
      <c r="L3">
        <v>73.67</v>
      </c>
      <c r="M3">
        <v>79.22</v>
      </c>
      <c r="N3">
        <v>69.89</v>
      </c>
      <c r="O3">
        <v>64.11</v>
      </c>
      <c r="P3">
        <v>80</v>
      </c>
      <c r="Q3">
        <v>67.89</v>
      </c>
      <c r="R3">
        <v>84.22</v>
      </c>
      <c r="S3" s="3">
        <v>82.67</v>
      </c>
      <c r="T3">
        <f t="shared" ref="T3:T17" si="0">AVERAGE(E3:S3)</f>
        <v>74.342000000000013</v>
      </c>
      <c r="V3" s="2">
        <v>46.98</v>
      </c>
      <c r="W3">
        <v>40.22</v>
      </c>
      <c r="X3">
        <v>17.670000000000002</v>
      </c>
      <c r="Y3">
        <v>61.89</v>
      </c>
      <c r="Z3">
        <v>42.78</v>
      </c>
      <c r="AA3">
        <v>41.22</v>
      </c>
      <c r="AB3">
        <v>40.33</v>
      </c>
      <c r="AC3">
        <v>56.22</v>
      </c>
      <c r="AD3">
        <v>70.44</v>
      </c>
      <c r="AE3">
        <v>0</v>
      </c>
      <c r="AF3">
        <v>17.22</v>
      </c>
      <c r="AG3">
        <v>38.67</v>
      </c>
      <c r="AH3">
        <v>47.67</v>
      </c>
      <c r="AI3">
        <v>33.67</v>
      </c>
      <c r="AJ3">
        <v>0</v>
      </c>
      <c r="AK3" s="3">
        <v>8.89</v>
      </c>
      <c r="AL3">
        <f t="shared" ref="AL3:AL17" si="1">AVERAGE(W3:AK3)</f>
        <v>34.45933333333334</v>
      </c>
      <c r="AN3" s="2">
        <v>1.28</v>
      </c>
      <c r="AO3">
        <v>65.67</v>
      </c>
      <c r="AP3">
        <v>17.89</v>
      </c>
      <c r="AQ3">
        <v>6.33</v>
      </c>
      <c r="AR3">
        <v>18</v>
      </c>
      <c r="AS3">
        <v>16.559999999999999</v>
      </c>
      <c r="AT3">
        <v>33.22</v>
      </c>
      <c r="AU3">
        <v>12.67</v>
      </c>
      <c r="AV3">
        <v>14.89</v>
      </c>
      <c r="AW3">
        <v>17.440000000000001</v>
      </c>
      <c r="AX3">
        <v>0</v>
      </c>
      <c r="AY3">
        <v>16.89</v>
      </c>
      <c r="AZ3">
        <v>19.11</v>
      </c>
      <c r="BA3">
        <v>17.440000000000001</v>
      </c>
      <c r="BB3">
        <v>5.1100000000000003</v>
      </c>
      <c r="BC3" s="3">
        <v>6.44</v>
      </c>
      <c r="BD3">
        <f t="shared" ref="BD3:BD17" si="2">AVERAGE(AO3:BC3)</f>
        <v>17.844000000000001</v>
      </c>
    </row>
    <row r="4" spans="1:56" x14ac:dyDescent="0.25">
      <c r="A4" s="10" t="s">
        <v>47</v>
      </c>
      <c r="B4" s="10" t="s">
        <v>25</v>
      </c>
      <c r="C4" s="10">
        <v>0</v>
      </c>
      <c r="D4" s="10">
        <v>31.41</v>
      </c>
      <c r="E4" s="10">
        <v>23.67</v>
      </c>
      <c r="F4" s="10">
        <v>24.33</v>
      </c>
      <c r="G4" s="10">
        <v>33</v>
      </c>
      <c r="H4" s="10">
        <v>78.56</v>
      </c>
      <c r="I4" s="10">
        <v>53.33</v>
      </c>
      <c r="J4" s="10">
        <v>23.89</v>
      </c>
      <c r="K4" s="10">
        <v>30.78</v>
      </c>
      <c r="L4" s="10">
        <v>62.56</v>
      </c>
      <c r="M4" s="10">
        <v>44.56</v>
      </c>
      <c r="N4" s="10">
        <v>12.67</v>
      </c>
      <c r="O4" s="10">
        <v>14.78</v>
      </c>
      <c r="P4" s="10">
        <v>44.78</v>
      </c>
      <c r="Q4" s="10">
        <v>52.44</v>
      </c>
      <c r="R4" s="10">
        <v>15.78</v>
      </c>
      <c r="S4" s="10">
        <v>18.22</v>
      </c>
      <c r="T4">
        <f t="shared" si="0"/>
        <v>35.556666666666665</v>
      </c>
      <c r="V4" s="17">
        <v>4.7</v>
      </c>
      <c r="W4" s="17">
        <v>63.89</v>
      </c>
      <c r="X4" s="17">
        <v>49.67</v>
      </c>
      <c r="Y4" s="17">
        <v>39.33</v>
      </c>
      <c r="Z4" s="17">
        <v>21.11</v>
      </c>
      <c r="AA4" s="17">
        <v>14.89</v>
      </c>
      <c r="AB4" s="17">
        <v>25</v>
      </c>
      <c r="AC4" s="17">
        <v>28.56</v>
      </c>
      <c r="AD4" s="17">
        <v>6.44</v>
      </c>
      <c r="AE4" s="17">
        <v>20.89</v>
      </c>
      <c r="AF4" s="17">
        <v>9.44</v>
      </c>
      <c r="AG4" s="17">
        <v>5.56</v>
      </c>
      <c r="AH4" s="17">
        <v>0</v>
      </c>
      <c r="AI4" s="17">
        <v>0</v>
      </c>
      <c r="AJ4" s="17">
        <v>0</v>
      </c>
      <c r="AK4" s="17">
        <v>24.56</v>
      </c>
      <c r="AL4">
        <f t="shared" si="1"/>
        <v>20.622666666666664</v>
      </c>
      <c r="AN4" s="17">
        <v>2.81</v>
      </c>
      <c r="AO4" s="17">
        <v>49</v>
      </c>
      <c r="AP4" s="17">
        <v>17.11</v>
      </c>
      <c r="AQ4" s="17">
        <v>14.89</v>
      </c>
      <c r="AR4" s="17">
        <v>16.11</v>
      </c>
      <c r="AS4" s="17">
        <v>3.44</v>
      </c>
      <c r="AT4" s="17">
        <v>5.22</v>
      </c>
      <c r="AU4" s="17">
        <v>8</v>
      </c>
      <c r="AV4" s="17">
        <v>3.78</v>
      </c>
      <c r="AW4" s="17">
        <v>3.33</v>
      </c>
      <c r="AX4" s="17">
        <v>9.11</v>
      </c>
      <c r="AY4" s="17">
        <v>3.44</v>
      </c>
      <c r="AZ4" s="17">
        <v>4.4400000000000004</v>
      </c>
      <c r="BA4" s="17">
        <v>0</v>
      </c>
      <c r="BB4" s="17">
        <v>0</v>
      </c>
      <c r="BC4" s="17">
        <v>0</v>
      </c>
      <c r="BD4">
        <f t="shared" si="2"/>
        <v>9.1913333333333345</v>
      </c>
    </row>
    <row r="5" spans="1:56" ht="15.75" thickBot="1" x14ac:dyDescent="0.3">
      <c r="A5" s="10" t="s">
        <v>50</v>
      </c>
      <c r="B5" s="10" t="s">
        <v>25</v>
      </c>
      <c r="C5" s="10">
        <v>0</v>
      </c>
      <c r="D5" s="10">
        <v>2.37</v>
      </c>
      <c r="E5" s="10">
        <v>68.22</v>
      </c>
      <c r="F5" s="10">
        <v>56.11</v>
      </c>
      <c r="G5" s="10">
        <v>33.44</v>
      </c>
      <c r="H5" s="10">
        <v>26.78</v>
      </c>
      <c r="I5" s="10">
        <v>9.7799999999999994</v>
      </c>
      <c r="J5" s="10">
        <v>10.89</v>
      </c>
      <c r="K5" s="10">
        <v>8.89</v>
      </c>
      <c r="L5" s="10">
        <v>12.78</v>
      </c>
      <c r="M5" s="10">
        <v>13.33</v>
      </c>
      <c r="N5" s="10">
        <v>8.33</v>
      </c>
      <c r="O5" s="10">
        <v>0</v>
      </c>
      <c r="P5" s="10">
        <v>14.89</v>
      </c>
      <c r="Q5" s="10">
        <v>0</v>
      </c>
      <c r="R5" s="10">
        <v>8.11</v>
      </c>
      <c r="S5" s="10">
        <v>10.33</v>
      </c>
      <c r="T5">
        <f t="shared" si="0"/>
        <v>18.791999999999998</v>
      </c>
      <c r="V5" s="17">
        <v>3.26</v>
      </c>
      <c r="W5" s="17">
        <v>20.67</v>
      </c>
      <c r="X5" s="17">
        <v>13</v>
      </c>
      <c r="Y5" s="17">
        <v>0</v>
      </c>
      <c r="Z5" s="17">
        <v>0</v>
      </c>
      <c r="AA5" s="17">
        <v>4</v>
      </c>
      <c r="AB5" s="17">
        <v>0</v>
      </c>
      <c r="AC5" s="17">
        <v>15.78</v>
      </c>
      <c r="AD5" s="17">
        <v>15</v>
      </c>
      <c r="AE5" s="17">
        <v>0</v>
      </c>
      <c r="AF5" s="17">
        <v>8.11</v>
      </c>
      <c r="AG5" s="17">
        <v>0</v>
      </c>
      <c r="AH5" s="17">
        <v>3.56</v>
      </c>
      <c r="AI5" s="17">
        <v>3.89</v>
      </c>
      <c r="AJ5" s="17">
        <v>5.22</v>
      </c>
      <c r="AK5" s="17">
        <v>3.89</v>
      </c>
      <c r="AL5">
        <f t="shared" si="1"/>
        <v>6.2080000000000002</v>
      </c>
      <c r="AN5" s="17">
        <v>0</v>
      </c>
      <c r="AO5" s="17">
        <v>49.33</v>
      </c>
      <c r="AP5" s="17">
        <v>25.44</v>
      </c>
      <c r="AQ5" s="17">
        <v>24.11</v>
      </c>
      <c r="AR5" s="17">
        <v>0</v>
      </c>
      <c r="AS5" s="17">
        <v>0</v>
      </c>
      <c r="AT5" s="17">
        <v>0</v>
      </c>
      <c r="AU5" s="17">
        <v>10.56</v>
      </c>
      <c r="AV5" s="17">
        <v>8.11</v>
      </c>
      <c r="AW5" s="17">
        <v>17.11</v>
      </c>
      <c r="AX5" s="17">
        <v>0</v>
      </c>
      <c r="AY5" s="17">
        <v>6.89</v>
      </c>
      <c r="AZ5" s="17">
        <v>9.67</v>
      </c>
      <c r="BA5" s="17">
        <v>18.78</v>
      </c>
      <c r="BB5" s="17">
        <v>4.78</v>
      </c>
      <c r="BC5" s="17">
        <v>3.56</v>
      </c>
      <c r="BD5">
        <f t="shared" si="2"/>
        <v>11.889333333333331</v>
      </c>
    </row>
    <row r="6" spans="1:56" x14ac:dyDescent="0.25">
      <c r="A6" t="s">
        <v>6</v>
      </c>
      <c r="B6" t="s">
        <v>25</v>
      </c>
      <c r="C6">
        <v>0.5</v>
      </c>
      <c r="D6" s="7">
        <v>45.04</v>
      </c>
      <c r="E6" s="8">
        <v>20.440000000000001</v>
      </c>
      <c r="F6" s="8">
        <v>32.89</v>
      </c>
      <c r="G6" s="8">
        <v>67.22</v>
      </c>
      <c r="H6" s="8">
        <v>30.33</v>
      </c>
      <c r="I6" s="8">
        <v>45.78</v>
      </c>
      <c r="J6" s="8">
        <v>36.44</v>
      </c>
      <c r="K6" s="8">
        <v>38.89</v>
      </c>
      <c r="L6" s="8">
        <v>0</v>
      </c>
      <c r="M6" s="8">
        <v>14.44</v>
      </c>
      <c r="N6" s="8">
        <v>11.33</v>
      </c>
      <c r="O6" s="8">
        <v>10.220000000000001</v>
      </c>
      <c r="P6" s="8">
        <v>39.33</v>
      </c>
      <c r="Q6" s="8">
        <v>14.56</v>
      </c>
      <c r="R6" s="8">
        <v>7.44</v>
      </c>
      <c r="S6" s="9">
        <v>18</v>
      </c>
      <c r="T6">
        <f t="shared" si="0"/>
        <v>25.820666666666668</v>
      </c>
      <c r="V6" s="2">
        <v>32.28</v>
      </c>
      <c r="W6">
        <v>73.22</v>
      </c>
      <c r="X6">
        <v>20.11</v>
      </c>
      <c r="Y6">
        <v>22</v>
      </c>
      <c r="Z6">
        <v>43</v>
      </c>
      <c r="AA6">
        <v>11.56</v>
      </c>
      <c r="AB6">
        <v>26.33</v>
      </c>
      <c r="AC6">
        <v>0</v>
      </c>
      <c r="AD6">
        <v>25.67</v>
      </c>
      <c r="AE6">
        <v>11.11</v>
      </c>
      <c r="AF6">
        <v>21.89</v>
      </c>
      <c r="AG6">
        <v>3.67</v>
      </c>
      <c r="AH6">
        <v>8.33</v>
      </c>
      <c r="AI6">
        <v>9.2200000000000006</v>
      </c>
      <c r="AJ6">
        <v>21.22</v>
      </c>
      <c r="AK6" s="3">
        <v>25</v>
      </c>
      <c r="AL6">
        <f t="shared" si="1"/>
        <v>21.488666666666671</v>
      </c>
      <c r="AN6" s="7">
        <v>22.22</v>
      </c>
      <c r="AO6" s="8">
        <v>37.22</v>
      </c>
      <c r="AP6" s="8">
        <v>10.220000000000001</v>
      </c>
      <c r="AQ6" s="8">
        <v>36.44</v>
      </c>
      <c r="AR6" s="8">
        <v>6</v>
      </c>
      <c r="AS6" s="8">
        <v>5.78</v>
      </c>
      <c r="AT6" s="8">
        <v>0</v>
      </c>
      <c r="AU6" s="8">
        <v>3.78</v>
      </c>
      <c r="AV6" s="8">
        <v>24.22</v>
      </c>
      <c r="AW6" s="8">
        <v>15.78</v>
      </c>
      <c r="AX6" s="8">
        <v>13.67</v>
      </c>
      <c r="AY6" s="8">
        <v>39.22</v>
      </c>
      <c r="AZ6" s="8">
        <v>3.44</v>
      </c>
      <c r="BA6" s="8">
        <v>0</v>
      </c>
      <c r="BB6" s="8">
        <v>12.67</v>
      </c>
      <c r="BC6" s="9">
        <v>37.56</v>
      </c>
      <c r="BD6">
        <f t="shared" si="2"/>
        <v>16.399999999999999</v>
      </c>
    </row>
    <row r="7" spans="1:56" x14ac:dyDescent="0.25">
      <c r="A7" t="s">
        <v>22</v>
      </c>
      <c r="B7" t="s">
        <v>25</v>
      </c>
      <c r="C7">
        <v>0.5</v>
      </c>
      <c r="D7" s="2">
        <v>49.41</v>
      </c>
      <c r="E7">
        <v>71</v>
      </c>
      <c r="F7">
        <v>72.56</v>
      </c>
      <c r="G7">
        <v>76.78</v>
      </c>
      <c r="H7">
        <v>83.33</v>
      </c>
      <c r="I7">
        <v>62.56</v>
      </c>
      <c r="J7">
        <v>89.33</v>
      </c>
      <c r="K7">
        <v>64.22</v>
      </c>
      <c r="L7">
        <v>6.67</v>
      </c>
      <c r="M7">
        <v>27.89</v>
      </c>
      <c r="N7">
        <v>52.44</v>
      </c>
      <c r="O7">
        <v>26.67</v>
      </c>
      <c r="P7">
        <v>53.56</v>
      </c>
      <c r="Q7">
        <v>14.44</v>
      </c>
      <c r="R7">
        <v>27.33</v>
      </c>
      <c r="S7" s="3">
        <v>13.89</v>
      </c>
      <c r="T7">
        <f t="shared" si="0"/>
        <v>49.51133333333334</v>
      </c>
      <c r="V7" s="2">
        <v>12.85</v>
      </c>
      <c r="W7">
        <v>8.67</v>
      </c>
      <c r="X7">
        <v>15.67</v>
      </c>
      <c r="Y7">
        <v>38.11</v>
      </c>
      <c r="Z7">
        <v>26.44</v>
      </c>
      <c r="AA7">
        <v>19.440000000000001</v>
      </c>
      <c r="AB7">
        <v>7.11</v>
      </c>
      <c r="AC7">
        <v>12.11</v>
      </c>
      <c r="AD7">
        <v>15.78</v>
      </c>
      <c r="AE7">
        <v>7.78</v>
      </c>
      <c r="AF7">
        <v>3.56</v>
      </c>
      <c r="AG7">
        <v>41.78</v>
      </c>
      <c r="AH7">
        <v>14</v>
      </c>
      <c r="AI7">
        <v>46</v>
      </c>
      <c r="AJ7">
        <v>33.11</v>
      </c>
      <c r="AK7" s="3">
        <v>10.220000000000001</v>
      </c>
      <c r="AL7">
        <f t="shared" si="1"/>
        <v>19.985333333333337</v>
      </c>
      <c r="AN7" s="2">
        <v>9.61</v>
      </c>
      <c r="AO7">
        <v>32.67</v>
      </c>
      <c r="AP7">
        <v>14</v>
      </c>
      <c r="AQ7">
        <v>5</v>
      </c>
      <c r="AR7">
        <v>3.44</v>
      </c>
      <c r="AS7">
        <v>0</v>
      </c>
      <c r="AT7">
        <v>9.67</v>
      </c>
      <c r="AU7">
        <v>18</v>
      </c>
      <c r="AV7">
        <v>22.56</v>
      </c>
      <c r="AW7">
        <v>8.89</v>
      </c>
      <c r="AX7">
        <v>16.329999999999998</v>
      </c>
      <c r="AY7">
        <v>7.44</v>
      </c>
      <c r="AZ7">
        <v>9.67</v>
      </c>
      <c r="BA7">
        <v>0</v>
      </c>
      <c r="BB7">
        <v>16.78</v>
      </c>
      <c r="BC7" s="3">
        <v>23.78</v>
      </c>
      <c r="BD7">
        <f t="shared" si="2"/>
        <v>12.548666666666666</v>
      </c>
    </row>
    <row r="8" spans="1:56" x14ac:dyDescent="0.25">
      <c r="A8" s="10" t="s">
        <v>48</v>
      </c>
      <c r="B8" s="10" t="s">
        <v>25</v>
      </c>
      <c r="C8" s="10">
        <v>0.5</v>
      </c>
      <c r="D8" s="10">
        <v>1.19</v>
      </c>
      <c r="E8" s="10">
        <v>26</v>
      </c>
      <c r="F8" s="10">
        <v>17.440000000000001</v>
      </c>
      <c r="G8" s="10">
        <v>47.67</v>
      </c>
      <c r="H8" s="10">
        <v>29</v>
      </c>
      <c r="I8" s="10">
        <v>38.56</v>
      </c>
      <c r="J8" s="10">
        <v>41.78</v>
      </c>
      <c r="K8" s="10">
        <v>15.67</v>
      </c>
      <c r="L8" s="10">
        <v>16.559999999999999</v>
      </c>
      <c r="M8" s="10">
        <v>21.33</v>
      </c>
      <c r="N8" s="10">
        <v>4.4400000000000004</v>
      </c>
      <c r="O8" s="10">
        <v>4.78</v>
      </c>
      <c r="P8" s="10">
        <v>30</v>
      </c>
      <c r="Q8" s="10">
        <v>3.33</v>
      </c>
      <c r="R8" s="10">
        <v>5.1100000000000003</v>
      </c>
      <c r="S8" s="10">
        <v>32.56</v>
      </c>
      <c r="T8">
        <f t="shared" si="0"/>
        <v>22.281999999999996</v>
      </c>
      <c r="V8" s="17">
        <v>1.46</v>
      </c>
      <c r="W8" s="17">
        <v>64.56</v>
      </c>
      <c r="X8" s="17">
        <v>49.44</v>
      </c>
      <c r="Y8" s="17">
        <v>10.44</v>
      </c>
      <c r="Z8" s="17">
        <v>14.33</v>
      </c>
      <c r="AA8" s="17">
        <v>0</v>
      </c>
      <c r="AB8" s="17">
        <v>4.1100000000000003</v>
      </c>
      <c r="AC8" s="17">
        <v>3.44</v>
      </c>
      <c r="AD8" s="17">
        <v>0</v>
      </c>
      <c r="AE8" s="17">
        <v>3.56</v>
      </c>
      <c r="AF8" s="17">
        <v>14.44</v>
      </c>
      <c r="AG8" s="17">
        <v>40.22</v>
      </c>
      <c r="AH8" s="17">
        <v>27.33</v>
      </c>
      <c r="AI8" s="17">
        <v>17.89</v>
      </c>
      <c r="AJ8" s="17">
        <v>30.11</v>
      </c>
      <c r="AK8" s="17">
        <v>0</v>
      </c>
      <c r="AL8">
        <f t="shared" si="1"/>
        <v>18.658000000000001</v>
      </c>
      <c r="AN8" s="17">
        <v>3.52</v>
      </c>
      <c r="AO8" s="17">
        <v>24.56</v>
      </c>
      <c r="AP8" s="17">
        <v>64</v>
      </c>
      <c r="AQ8" s="17">
        <v>25.44</v>
      </c>
      <c r="AR8" s="17">
        <v>4.33</v>
      </c>
      <c r="AS8" s="17">
        <v>0</v>
      </c>
      <c r="AT8" s="17">
        <v>6.33</v>
      </c>
      <c r="AU8" s="17">
        <v>0</v>
      </c>
      <c r="AV8" s="17">
        <v>23.78</v>
      </c>
      <c r="AW8" s="17">
        <v>17.11</v>
      </c>
      <c r="AX8" s="17">
        <v>0</v>
      </c>
      <c r="AY8" s="17">
        <v>5.33</v>
      </c>
      <c r="AZ8" s="17">
        <v>9.56</v>
      </c>
      <c r="BA8" s="17">
        <v>10.44</v>
      </c>
      <c r="BB8" s="17">
        <v>0</v>
      </c>
      <c r="BC8" s="17">
        <v>13.67</v>
      </c>
      <c r="BD8">
        <f t="shared" si="2"/>
        <v>13.636666666666667</v>
      </c>
    </row>
    <row r="9" spans="1:56" ht="15.75" thickBot="1" x14ac:dyDescent="0.3">
      <c r="A9" s="10" t="s">
        <v>56</v>
      </c>
      <c r="B9" s="10" t="s">
        <v>25</v>
      </c>
      <c r="C9" s="10">
        <v>0.5</v>
      </c>
      <c r="D9" s="10">
        <v>46.41</v>
      </c>
      <c r="E9" s="10">
        <v>81.56</v>
      </c>
      <c r="F9" s="10">
        <v>81.89</v>
      </c>
      <c r="G9" s="10">
        <v>70.67</v>
      </c>
      <c r="H9" s="10">
        <v>55.44</v>
      </c>
      <c r="I9" s="10">
        <v>87</v>
      </c>
      <c r="J9" s="10">
        <v>66.44</v>
      </c>
      <c r="K9" s="10">
        <v>61.33</v>
      </c>
      <c r="L9" s="10">
        <v>71.56</v>
      </c>
      <c r="M9" s="10">
        <v>31.33</v>
      </c>
      <c r="N9" s="10">
        <v>55.33</v>
      </c>
      <c r="O9" s="10">
        <v>59.44</v>
      </c>
      <c r="P9" s="10">
        <v>79.56</v>
      </c>
      <c r="Q9" s="10">
        <v>47.56</v>
      </c>
      <c r="R9" s="10">
        <v>85</v>
      </c>
      <c r="S9" s="10">
        <v>68</v>
      </c>
      <c r="T9">
        <f t="shared" si="0"/>
        <v>66.807333333333332</v>
      </c>
      <c r="V9" s="17">
        <v>17.13</v>
      </c>
      <c r="W9" s="17">
        <v>15.22</v>
      </c>
      <c r="X9" s="17">
        <v>55.78</v>
      </c>
      <c r="Y9" s="17">
        <v>18</v>
      </c>
      <c r="Z9" s="17">
        <v>19.440000000000001</v>
      </c>
      <c r="AA9" s="17">
        <v>5</v>
      </c>
      <c r="AB9" s="17">
        <v>27</v>
      </c>
      <c r="AC9" s="17">
        <v>4.22</v>
      </c>
      <c r="AD9" s="17">
        <v>8.89</v>
      </c>
      <c r="AE9" s="17">
        <v>11.78</v>
      </c>
      <c r="AF9" s="17">
        <v>14.44</v>
      </c>
      <c r="AG9" s="17">
        <v>19.670000000000002</v>
      </c>
      <c r="AH9" s="17">
        <v>22.89</v>
      </c>
      <c r="AI9" s="17">
        <v>7.67</v>
      </c>
      <c r="AJ9" s="17">
        <v>25.11</v>
      </c>
      <c r="AK9" s="17">
        <v>0</v>
      </c>
      <c r="AL9">
        <f t="shared" si="1"/>
        <v>17.007333333333332</v>
      </c>
      <c r="AN9" s="17">
        <v>23.07</v>
      </c>
      <c r="AO9" s="17">
        <v>67.11</v>
      </c>
      <c r="AP9" s="17">
        <v>86.44</v>
      </c>
      <c r="AQ9" s="17">
        <v>75.44</v>
      </c>
      <c r="AR9" s="17">
        <v>58.33</v>
      </c>
      <c r="AS9" s="17">
        <v>42.89</v>
      </c>
      <c r="AT9" s="17">
        <v>16</v>
      </c>
      <c r="AU9" s="17">
        <v>41.44</v>
      </c>
      <c r="AV9" s="17">
        <v>37.11</v>
      </c>
      <c r="AW9" s="17">
        <v>39.44</v>
      </c>
      <c r="AX9" s="17">
        <v>36.89</v>
      </c>
      <c r="AY9" s="17">
        <v>7.33</v>
      </c>
      <c r="AZ9" s="17">
        <v>56.33</v>
      </c>
      <c r="BA9" s="17">
        <v>30.56</v>
      </c>
      <c r="BB9" s="17">
        <v>19.89</v>
      </c>
      <c r="BC9" s="17">
        <v>37.56</v>
      </c>
      <c r="BD9">
        <f t="shared" si="2"/>
        <v>43.517333333333333</v>
      </c>
    </row>
    <row r="10" spans="1:56" x14ac:dyDescent="0.25">
      <c r="A10" t="s">
        <v>7</v>
      </c>
      <c r="B10" t="s">
        <v>25</v>
      </c>
      <c r="C10">
        <v>1</v>
      </c>
      <c r="D10" s="7">
        <v>18.149999999999999</v>
      </c>
      <c r="E10" s="8">
        <v>54.33</v>
      </c>
      <c r="F10" s="8">
        <v>65.22</v>
      </c>
      <c r="G10" s="8">
        <v>32.78</v>
      </c>
      <c r="H10" s="8">
        <v>23.56</v>
      </c>
      <c r="I10" s="8">
        <v>14.67</v>
      </c>
      <c r="J10" s="8">
        <v>24.67</v>
      </c>
      <c r="K10" s="8">
        <v>16.22</v>
      </c>
      <c r="L10" s="8">
        <v>5.33</v>
      </c>
      <c r="M10" s="8">
        <v>0</v>
      </c>
      <c r="N10" s="8">
        <v>13</v>
      </c>
      <c r="O10" s="8">
        <v>7.56</v>
      </c>
      <c r="P10" s="8">
        <v>15.78</v>
      </c>
      <c r="Q10" s="8">
        <v>15</v>
      </c>
      <c r="R10" s="8">
        <v>4</v>
      </c>
      <c r="S10" s="9">
        <v>43.78</v>
      </c>
      <c r="T10">
        <f t="shared" si="0"/>
        <v>22.393333333333331</v>
      </c>
      <c r="V10" s="2">
        <v>1.57</v>
      </c>
      <c r="W10">
        <v>0</v>
      </c>
      <c r="X10">
        <v>0</v>
      </c>
      <c r="Y10">
        <v>12.44</v>
      </c>
      <c r="Z10">
        <v>0</v>
      </c>
      <c r="AA10">
        <v>5.22</v>
      </c>
      <c r="AB10">
        <v>4.1100000000000003</v>
      </c>
      <c r="AC10">
        <v>4.8899999999999997</v>
      </c>
      <c r="AD10">
        <v>0</v>
      </c>
      <c r="AE10">
        <v>0</v>
      </c>
      <c r="AF10">
        <v>0</v>
      </c>
      <c r="AG10">
        <v>0</v>
      </c>
      <c r="AH10">
        <v>3.78</v>
      </c>
      <c r="AI10">
        <v>0</v>
      </c>
      <c r="AJ10">
        <v>0</v>
      </c>
      <c r="AK10" s="3">
        <v>0</v>
      </c>
      <c r="AL10">
        <f t="shared" si="1"/>
        <v>2.0293333333333332</v>
      </c>
      <c r="AN10" s="7">
        <v>0.76</v>
      </c>
      <c r="AO10" s="8">
        <v>30.78</v>
      </c>
      <c r="AP10" s="8">
        <v>4.5599999999999996</v>
      </c>
      <c r="AQ10" s="8">
        <v>0</v>
      </c>
      <c r="AR10" s="8">
        <v>0</v>
      </c>
      <c r="AS10" s="8">
        <v>4.22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9">
        <v>0</v>
      </c>
      <c r="BD10">
        <f t="shared" si="2"/>
        <v>2.6373333333333333</v>
      </c>
    </row>
    <row r="11" spans="1:56" x14ac:dyDescent="0.25">
      <c r="A11" t="s">
        <v>14</v>
      </c>
      <c r="B11" t="s">
        <v>25</v>
      </c>
      <c r="C11">
        <v>1</v>
      </c>
      <c r="D11" s="2">
        <v>40.31</v>
      </c>
      <c r="E11">
        <v>43.78</v>
      </c>
      <c r="F11">
        <v>31.22</v>
      </c>
      <c r="G11">
        <v>54.89</v>
      </c>
      <c r="H11">
        <v>60.56</v>
      </c>
      <c r="I11">
        <v>32.67</v>
      </c>
      <c r="J11">
        <v>22.78</v>
      </c>
      <c r="K11">
        <v>32.44</v>
      </c>
      <c r="L11">
        <v>36.22</v>
      </c>
      <c r="M11">
        <v>37.22</v>
      </c>
      <c r="N11">
        <v>28.11</v>
      </c>
      <c r="O11">
        <v>32.78</v>
      </c>
      <c r="P11">
        <v>7.33</v>
      </c>
      <c r="Q11">
        <v>17.11</v>
      </c>
      <c r="R11">
        <v>22</v>
      </c>
      <c r="S11" s="3">
        <v>26.11</v>
      </c>
      <c r="T11">
        <f t="shared" si="0"/>
        <v>32.348000000000006</v>
      </c>
      <c r="V11" s="2">
        <v>0.8</v>
      </c>
      <c r="W11">
        <v>37.78</v>
      </c>
      <c r="X11">
        <v>34.89</v>
      </c>
      <c r="Y11">
        <v>20.56</v>
      </c>
      <c r="Z11">
        <v>9.67</v>
      </c>
      <c r="AA11">
        <v>3.67</v>
      </c>
      <c r="AB11">
        <v>24.56</v>
      </c>
      <c r="AC11">
        <v>0</v>
      </c>
      <c r="AD11">
        <v>28.78</v>
      </c>
      <c r="AE11">
        <v>16.89</v>
      </c>
      <c r="AF11">
        <v>7.56</v>
      </c>
      <c r="AG11">
        <v>6.33</v>
      </c>
      <c r="AH11">
        <v>35.89</v>
      </c>
      <c r="AI11">
        <v>18.329999999999998</v>
      </c>
      <c r="AJ11">
        <v>5</v>
      </c>
      <c r="AK11" s="3">
        <v>0</v>
      </c>
      <c r="AL11">
        <f t="shared" si="1"/>
        <v>16.660666666666668</v>
      </c>
      <c r="AN11" s="2">
        <v>0</v>
      </c>
      <c r="AO11">
        <v>33</v>
      </c>
      <c r="AP11">
        <v>19.22</v>
      </c>
      <c r="AQ11">
        <v>9.2200000000000006</v>
      </c>
      <c r="AR11">
        <v>3.67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s="3">
        <v>0</v>
      </c>
      <c r="BD11">
        <f t="shared" si="2"/>
        <v>4.3406666666666665</v>
      </c>
    </row>
    <row r="12" spans="1:56" x14ac:dyDescent="0.25">
      <c r="A12" s="10" t="s">
        <v>51</v>
      </c>
      <c r="B12" s="10" t="s">
        <v>25</v>
      </c>
      <c r="C12" s="10">
        <v>1</v>
      </c>
      <c r="D12" s="10">
        <v>18.5</v>
      </c>
      <c r="E12" s="10">
        <v>47.33</v>
      </c>
      <c r="F12" s="10">
        <v>27</v>
      </c>
      <c r="G12" s="10">
        <v>56.22</v>
      </c>
      <c r="H12" s="10">
        <v>50.11</v>
      </c>
      <c r="I12" s="10">
        <v>36.78</v>
      </c>
      <c r="J12" s="10">
        <v>10.56</v>
      </c>
      <c r="K12" s="10">
        <v>0</v>
      </c>
      <c r="L12" s="10">
        <v>4.1100000000000003</v>
      </c>
      <c r="M12" s="10">
        <v>38.78</v>
      </c>
      <c r="N12" s="10">
        <v>26.56</v>
      </c>
      <c r="O12" s="10">
        <v>41.89</v>
      </c>
      <c r="P12" s="10">
        <v>18.11</v>
      </c>
      <c r="Q12" s="10">
        <v>7.89</v>
      </c>
      <c r="R12" s="10">
        <v>0</v>
      </c>
      <c r="S12" s="10">
        <v>4.1100000000000003</v>
      </c>
      <c r="T12">
        <f t="shared" si="0"/>
        <v>24.630000000000003</v>
      </c>
      <c r="V12" s="17">
        <v>18.059999999999999</v>
      </c>
      <c r="W12" s="17">
        <v>33.78</v>
      </c>
      <c r="X12" s="17">
        <v>39.89</v>
      </c>
      <c r="Y12" s="17">
        <v>10.220000000000001</v>
      </c>
      <c r="Z12" s="17">
        <v>7.78</v>
      </c>
      <c r="AA12" s="17">
        <v>24.33</v>
      </c>
      <c r="AB12" s="17">
        <v>22.78</v>
      </c>
      <c r="AC12" s="17">
        <v>3.89</v>
      </c>
      <c r="AD12" s="17">
        <v>0</v>
      </c>
      <c r="AE12" s="17">
        <v>3.78</v>
      </c>
      <c r="AF12" s="17">
        <v>11.33</v>
      </c>
      <c r="AG12" s="17">
        <v>0</v>
      </c>
      <c r="AH12" s="17">
        <v>14.56</v>
      </c>
      <c r="AI12" s="17">
        <v>23.67</v>
      </c>
      <c r="AJ12" s="17">
        <v>8.7799999999999994</v>
      </c>
      <c r="AK12" s="17">
        <v>10.44</v>
      </c>
      <c r="AL12">
        <f t="shared" si="1"/>
        <v>14.348666666666666</v>
      </c>
      <c r="AN12" s="17">
        <v>0</v>
      </c>
      <c r="AO12" s="17">
        <v>4.4400000000000004</v>
      </c>
      <c r="AP12" s="17">
        <v>10.67</v>
      </c>
      <c r="AQ12" s="17">
        <v>15.78</v>
      </c>
      <c r="AR12" s="17">
        <v>0</v>
      </c>
      <c r="AS12" s="17">
        <v>30.89</v>
      </c>
      <c r="AT12" s="17">
        <v>15</v>
      </c>
      <c r="AU12" s="17">
        <v>13.22</v>
      </c>
      <c r="AV12" s="17">
        <v>0</v>
      </c>
      <c r="AW12" s="17">
        <v>6.11</v>
      </c>
      <c r="AX12" s="17">
        <v>0</v>
      </c>
      <c r="AY12" s="17">
        <v>7.89</v>
      </c>
      <c r="AZ12" s="17">
        <v>7.56</v>
      </c>
      <c r="BA12" s="17">
        <v>0</v>
      </c>
      <c r="BB12" s="17">
        <v>0</v>
      </c>
      <c r="BC12" s="17">
        <v>4.5599999999999996</v>
      </c>
      <c r="BD12">
        <f t="shared" si="2"/>
        <v>7.7413333333333334</v>
      </c>
    </row>
    <row r="13" spans="1:56" ht="15.75" thickBot="1" x14ac:dyDescent="0.3">
      <c r="A13" s="10" t="s">
        <v>57</v>
      </c>
      <c r="B13" s="10" t="s">
        <v>25</v>
      </c>
      <c r="C13" s="10">
        <v>1</v>
      </c>
      <c r="D13" s="10">
        <v>14.94</v>
      </c>
      <c r="E13" s="10">
        <v>3.78</v>
      </c>
      <c r="F13" s="10">
        <v>0</v>
      </c>
      <c r="G13" s="10">
        <v>10.220000000000001</v>
      </c>
      <c r="H13" s="10">
        <v>9.7799999999999994</v>
      </c>
      <c r="I13" s="10">
        <v>52.89</v>
      </c>
      <c r="J13" s="10">
        <v>7.56</v>
      </c>
      <c r="K13" s="10">
        <v>18.89</v>
      </c>
      <c r="L13" s="10">
        <v>0</v>
      </c>
      <c r="M13" s="10">
        <v>0</v>
      </c>
      <c r="N13" s="10">
        <v>0</v>
      </c>
      <c r="O13" s="10">
        <v>0</v>
      </c>
      <c r="P13" s="10">
        <v>53.67</v>
      </c>
      <c r="Q13" s="10">
        <v>45.89</v>
      </c>
      <c r="R13" s="10">
        <v>68.11</v>
      </c>
      <c r="S13" s="10">
        <v>3.67</v>
      </c>
      <c r="T13">
        <f t="shared" si="0"/>
        <v>18.297333333333334</v>
      </c>
      <c r="V13" s="17">
        <v>2.04</v>
      </c>
      <c r="W13" s="17">
        <v>7.33</v>
      </c>
      <c r="X13" s="17">
        <v>8.89</v>
      </c>
      <c r="Y13" s="17">
        <v>3.33</v>
      </c>
      <c r="Z13" s="17">
        <v>0</v>
      </c>
      <c r="AA13" s="17">
        <v>0</v>
      </c>
      <c r="AB13" s="17">
        <v>0</v>
      </c>
      <c r="AC13" s="17">
        <v>3.56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10.11</v>
      </c>
      <c r="AK13" s="17">
        <v>0</v>
      </c>
      <c r="AL13">
        <f t="shared" si="1"/>
        <v>2.2146666666666666</v>
      </c>
      <c r="AN13" s="17">
        <v>1.96</v>
      </c>
      <c r="AO13" s="17">
        <v>0</v>
      </c>
      <c r="AP13" s="17">
        <v>0</v>
      </c>
      <c r="AQ13" s="17">
        <v>3.56</v>
      </c>
      <c r="AR13" s="17">
        <v>4.4400000000000004</v>
      </c>
      <c r="AS13" s="17">
        <v>0</v>
      </c>
      <c r="AT13" s="17">
        <v>0</v>
      </c>
      <c r="AU13" s="17">
        <v>5.1100000000000003</v>
      </c>
      <c r="AV13" s="17">
        <v>4.78</v>
      </c>
      <c r="AW13" s="17">
        <v>0</v>
      </c>
      <c r="AX13" s="17">
        <v>3.56</v>
      </c>
      <c r="AY13" s="17">
        <v>7.44</v>
      </c>
      <c r="AZ13" s="17">
        <v>0</v>
      </c>
      <c r="BA13" s="17">
        <v>0</v>
      </c>
      <c r="BB13" s="17">
        <v>0</v>
      </c>
      <c r="BC13" s="17">
        <v>0</v>
      </c>
      <c r="BD13">
        <f t="shared" si="2"/>
        <v>1.9259999999999999</v>
      </c>
    </row>
    <row r="14" spans="1:56" x14ac:dyDescent="0.25">
      <c r="A14" t="s">
        <v>8</v>
      </c>
      <c r="B14" t="s">
        <v>25</v>
      </c>
      <c r="C14">
        <v>2</v>
      </c>
      <c r="D14" s="7">
        <v>35.799999999999997</v>
      </c>
      <c r="E14" s="8">
        <v>36.67</v>
      </c>
      <c r="F14" s="8">
        <v>65.56</v>
      </c>
      <c r="G14" s="8">
        <v>82</v>
      </c>
      <c r="H14" s="8">
        <v>77.22</v>
      </c>
      <c r="I14" s="8">
        <v>29.11</v>
      </c>
      <c r="J14" s="8">
        <v>51.56</v>
      </c>
      <c r="K14" s="8">
        <v>42.78</v>
      </c>
      <c r="L14" s="8">
        <v>41</v>
      </c>
      <c r="M14" s="8">
        <v>55.22</v>
      </c>
      <c r="N14" s="8">
        <v>43.11</v>
      </c>
      <c r="O14" s="8">
        <v>44.22</v>
      </c>
      <c r="P14" s="8">
        <v>24.22</v>
      </c>
      <c r="Q14" s="8">
        <v>39.33</v>
      </c>
      <c r="R14" s="8">
        <v>52.44</v>
      </c>
      <c r="S14" s="9">
        <v>16.559999999999999</v>
      </c>
      <c r="T14">
        <f t="shared" si="0"/>
        <v>46.733333333333348</v>
      </c>
      <c r="V14" s="2">
        <v>8.6300000000000008</v>
      </c>
      <c r="W14">
        <v>43.44</v>
      </c>
      <c r="X14">
        <v>66.22</v>
      </c>
      <c r="Y14">
        <v>6.56</v>
      </c>
      <c r="Z14">
        <v>32.89</v>
      </c>
      <c r="AA14">
        <v>7.33</v>
      </c>
      <c r="AB14">
        <v>9.11</v>
      </c>
      <c r="AC14">
        <v>0</v>
      </c>
      <c r="AD14">
        <v>12.44</v>
      </c>
      <c r="AE14">
        <v>20.56</v>
      </c>
      <c r="AF14">
        <v>52.11</v>
      </c>
      <c r="AG14">
        <v>8</v>
      </c>
      <c r="AH14">
        <v>4.4400000000000004</v>
      </c>
      <c r="AI14">
        <v>3.33</v>
      </c>
      <c r="AJ14">
        <v>14</v>
      </c>
      <c r="AK14" s="3">
        <v>13.22</v>
      </c>
      <c r="AL14">
        <f t="shared" si="1"/>
        <v>19.576666666666668</v>
      </c>
      <c r="AN14" s="7">
        <v>2.06</v>
      </c>
      <c r="AO14" s="8">
        <v>63.89</v>
      </c>
      <c r="AP14" s="8">
        <v>43.44</v>
      </c>
      <c r="AQ14" s="8">
        <v>56.11</v>
      </c>
      <c r="AR14" s="8">
        <v>20.440000000000001</v>
      </c>
      <c r="AS14" s="8">
        <v>0</v>
      </c>
      <c r="AT14" s="8">
        <v>11.89</v>
      </c>
      <c r="AU14" s="8">
        <v>0</v>
      </c>
      <c r="AV14" s="8">
        <v>16.89</v>
      </c>
      <c r="AW14" s="8">
        <v>0</v>
      </c>
      <c r="AX14" s="8">
        <v>0</v>
      </c>
      <c r="AY14" s="8">
        <v>13.44</v>
      </c>
      <c r="AZ14" s="8">
        <v>3.56</v>
      </c>
      <c r="BA14" s="8">
        <v>0</v>
      </c>
      <c r="BB14" s="8">
        <v>7.56</v>
      </c>
      <c r="BC14" s="9">
        <v>0</v>
      </c>
      <c r="BD14">
        <f t="shared" si="2"/>
        <v>15.814666666666664</v>
      </c>
    </row>
    <row r="15" spans="1:56" x14ac:dyDescent="0.25">
      <c r="A15" t="s">
        <v>13</v>
      </c>
      <c r="B15" t="s">
        <v>25</v>
      </c>
      <c r="C15">
        <v>2</v>
      </c>
      <c r="D15" s="2">
        <v>24.5</v>
      </c>
      <c r="E15">
        <v>67.33</v>
      </c>
      <c r="F15">
        <v>76</v>
      </c>
      <c r="G15">
        <v>60</v>
      </c>
      <c r="H15">
        <v>83.11</v>
      </c>
      <c r="I15">
        <v>37.89</v>
      </c>
      <c r="J15">
        <v>49.56</v>
      </c>
      <c r="K15">
        <v>12.44</v>
      </c>
      <c r="L15">
        <v>15.78</v>
      </c>
      <c r="M15">
        <v>40.89</v>
      </c>
      <c r="N15">
        <v>28.78</v>
      </c>
      <c r="O15">
        <v>28</v>
      </c>
      <c r="P15">
        <v>22</v>
      </c>
      <c r="Q15">
        <v>22.89</v>
      </c>
      <c r="R15">
        <v>22.33</v>
      </c>
      <c r="S15" s="3">
        <v>32.11</v>
      </c>
      <c r="T15">
        <f t="shared" si="0"/>
        <v>39.940666666666665</v>
      </c>
      <c r="V15" s="2">
        <v>2.78</v>
      </c>
      <c r="W15">
        <v>38.33</v>
      </c>
      <c r="X15">
        <v>25.44</v>
      </c>
      <c r="Y15">
        <v>34.67</v>
      </c>
      <c r="Z15">
        <v>11.56</v>
      </c>
      <c r="AA15">
        <v>10.89</v>
      </c>
      <c r="AB15">
        <v>22.78</v>
      </c>
      <c r="AC15">
        <v>41.22</v>
      </c>
      <c r="AD15">
        <v>7.56</v>
      </c>
      <c r="AE15">
        <v>13.78</v>
      </c>
      <c r="AF15">
        <v>21</v>
      </c>
      <c r="AG15">
        <v>24.78</v>
      </c>
      <c r="AH15">
        <v>57.33</v>
      </c>
      <c r="AI15">
        <v>32.56</v>
      </c>
      <c r="AJ15">
        <v>54.67</v>
      </c>
      <c r="AK15" s="3">
        <v>7.78</v>
      </c>
      <c r="AL15">
        <f t="shared" si="1"/>
        <v>26.956666666666667</v>
      </c>
      <c r="AN15" s="2">
        <v>2.06</v>
      </c>
      <c r="AO15">
        <v>5.44</v>
      </c>
      <c r="AP15">
        <v>21.78</v>
      </c>
      <c r="AQ15">
        <v>26.44</v>
      </c>
      <c r="AR15">
        <v>5.44</v>
      </c>
      <c r="AS15">
        <v>9.2200000000000006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4.78</v>
      </c>
      <c r="AZ15">
        <v>0</v>
      </c>
      <c r="BA15">
        <v>0</v>
      </c>
      <c r="BB15">
        <v>4.5599999999999996</v>
      </c>
      <c r="BC15" s="3">
        <v>0</v>
      </c>
      <c r="BD15">
        <f t="shared" si="2"/>
        <v>5.1773333333333342</v>
      </c>
    </row>
    <row r="16" spans="1:56" x14ac:dyDescent="0.25">
      <c r="A16" s="10" t="s">
        <v>52</v>
      </c>
      <c r="B16" s="10" t="s">
        <v>25</v>
      </c>
      <c r="C16" s="10">
        <v>2</v>
      </c>
      <c r="D16" s="10">
        <v>39.020000000000003</v>
      </c>
      <c r="E16" s="10">
        <v>65.67</v>
      </c>
      <c r="F16" s="10">
        <v>64.33</v>
      </c>
      <c r="G16" s="10">
        <v>57.89</v>
      </c>
      <c r="H16" s="10">
        <v>49</v>
      </c>
      <c r="I16" s="10">
        <v>31.33</v>
      </c>
      <c r="J16" s="10">
        <v>32.56</v>
      </c>
      <c r="K16" s="10">
        <v>46.78</v>
      </c>
      <c r="L16" s="10">
        <v>49.22</v>
      </c>
      <c r="M16" s="10">
        <v>28</v>
      </c>
      <c r="N16" s="10">
        <v>34.78</v>
      </c>
      <c r="O16" s="10">
        <v>49.67</v>
      </c>
      <c r="P16" s="10">
        <v>24.33</v>
      </c>
      <c r="Q16" s="10">
        <v>14</v>
      </c>
      <c r="R16" s="10">
        <v>19.78</v>
      </c>
      <c r="S16" s="10">
        <v>7.67</v>
      </c>
      <c r="T16">
        <f t="shared" si="0"/>
        <v>38.333999999999989</v>
      </c>
      <c r="V16" s="17">
        <v>12.85</v>
      </c>
      <c r="W16" s="17">
        <v>72.33</v>
      </c>
      <c r="X16" s="17">
        <v>43.44</v>
      </c>
      <c r="Y16" s="17">
        <v>53.33</v>
      </c>
      <c r="Z16" s="17">
        <v>29.33</v>
      </c>
      <c r="AA16" s="17">
        <v>0</v>
      </c>
      <c r="AB16" s="17">
        <v>6.67</v>
      </c>
      <c r="AC16" s="17">
        <v>3.67</v>
      </c>
      <c r="AD16" s="17">
        <v>7</v>
      </c>
      <c r="AE16" s="17">
        <v>36.67</v>
      </c>
      <c r="AF16" s="17">
        <v>9.11</v>
      </c>
      <c r="AG16" s="17">
        <v>3.78</v>
      </c>
      <c r="AH16" s="17">
        <v>20.22</v>
      </c>
      <c r="AI16" s="17">
        <v>0</v>
      </c>
      <c r="AJ16" s="17">
        <v>3.33</v>
      </c>
      <c r="AK16" s="17">
        <v>8.67</v>
      </c>
      <c r="AL16">
        <f t="shared" si="1"/>
        <v>19.836666666666662</v>
      </c>
      <c r="AN16" s="17">
        <v>0</v>
      </c>
      <c r="AO16" s="17">
        <v>55.33</v>
      </c>
      <c r="AP16" s="17">
        <v>61.33</v>
      </c>
      <c r="AQ16" s="17">
        <v>14.11</v>
      </c>
      <c r="AR16" s="17">
        <v>14.22</v>
      </c>
      <c r="AS16" s="17">
        <v>9.11</v>
      </c>
      <c r="AT16" s="17">
        <v>4.33</v>
      </c>
      <c r="AU16" s="17">
        <v>9.44</v>
      </c>
      <c r="AV16" s="17">
        <v>8.56</v>
      </c>
      <c r="AW16" s="17">
        <v>0</v>
      </c>
      <c r="AX16" s="17">
        <v>17.89</v>
      </c>
      <c r="AY16" s="17">
        <v>48.78</v>
      </c>
      <c r="AZ16" s="17">
        <v>9.67</v>
      </c>
      <c r="BA16" s="17">
        <v>7.44</v>
      </c>
      <c r="BB16" s="17">
        <v>0</v>
      </c>
      <c r="BC16" s="17">
        <v>20.89</v>
      </c>
      <c r="BD16">
        <f t="shared" si="2"/>
        <v>18.739999999999998</v>
      </c>
    </row>
    <row r="17" spans="1:56" x14ac:dyDescent="0.25">
      <c r="A17" s="10" t="s">
        <v>58</v>
      </c>
      <c r="B17" s="10" t="s">
        <v>25</v>
      </c>
      <c r="C17" s="10">
        <v>2</v>
      </c>
      <c r="D17" s="10">
        <v>4.22</v>
      </c>
      <c r="E17" s="10">
        <v>24</v>
      </c>
      <c r="F17" s="10">
        <v>21.89</v>
      </c>
      <c r="G17" s="10">
        <v>32.78</v>
      </c>
      <c r="H17" s="10">
        <v>5.44</v>
      </c>
      <c r="I17" s="10">
        <v>3.33</v>
      </c>
      <c r="J17" s="10">
        <v>0</v>
      </c>
      <c r="K17" s="10">
        <v>0</v>
      </c>
      <c r="L17" s="10">
        <v>3.56</v>
      </c>
      <c r="M17" s="10">
        <v>5.33</v>
      </c>
      <c r="N17" s="10">
        <v>0</v>
      </c>
      <c r="O17" s="10">
        <v>45.22</v>
      </c>
      <c r="P17" s="10">
        <v>9.44</v>
      </c>
      <c r="Q17" s="10">
        <v>8.67</v>
      </c>
      <c r="R17" s="10">
        <v>3.78</v>
      </c>
      <c r="S17" s="10">
        <v>0</v>
      </c>
      <c r="T17">
        <f t="shared" si="0"/>
        <v>10.895999999999999</v>
      </c>
      <c r="V17" s="17">
        <v>0.83</v>
      </c>
      <c r="W17" s="17">
        <v>9.56</v>
      </c>
      <c r="X17" s="17">
        <v>6.22</v>
      </c>
      <c r="Y17" s="17">
        <v>7.11</v>
      </c>
      <c r="Z17" s="17">
        <v>4.8899999999999997</v>
      </c>
      <c r="AA17" s="17">
        <v>0</v>
      </c>
      <c r="AB17" s="17">
        <v>14.44</v>
      </c>
      <c r="AC17" s="17">
        <v>10.33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>
        <f t="shared" si="1"/>
        <v>3.503333333333333</v>
      </c>
      <c r="AN17" s="17">
        <v>0.61</v>
      </c>
      <c r="AO17" s="17">
        <v>40.56</v>
      </c>
      <c r="AP17" s="17">
        <v>3.78</v>
      </c>
      <c r="AQ17" s="17">
        <v>0</v>
      </c>
      <c r="AR17" s="17">
        <v>3.89</v>
      </c>
      <c r="AS17" s="17">
        <v>0</v>
      </c>
      <c r="AT17" s="17">
        <v>45.44</v>
      </c>
      <c r="AU17" s="17">
        <v>0</v>
      </c>
      <c r="AV17" s="17">
        <v>0</v>
      </c>
      <c r="AW17" s="17">
        <v>0</v>
      </c>
      <c r="AX17" s="17">
        <v>5.1100000000000003</v>
      </c>
      <c r="AY17" s="17">
        <v>0</v>
      </c>
      <c r="AZ17" s="17">
        <v>0</v>
      </c>
      <c r="BA17" s="17">
        <v>0</v>
      </c>
      <c r="BB17" s="17">
        <v>4.1100000000000003</v>
      </c>
      <c r="BC17" s="17">
        <v>0</v>
      </c>
      <c r="BD17">
        <f t="shared" si="2"/>
        <v>6.8593333333333337</v>
      </c>
    </row>
    <row r="19" spans="1:56" x14ac:dyDescent="0.25">
      <c r="S19" t="s">
        <v>39</v>
      </c>
      <c r="T19">
        <f>AVERAGE(T2:T5)</f>
        <v>43.711666666666666</v>
      </c>
      <c r="AK19" t="s">
        <v>39</v>
      </c>
      <c r="AL19">
        <f>AVERAGE(AL2:AL5)</f>
        <v>17.359333333333332</v>
      </c>
      <c r="BC19" t="s">
        <v>39</v>
      </c>
      <c r="BD19">
        <f>AVERAGE(BD2:BD5)</f>
        <v>11.824</v>
      </c>
    </row>
    <row r="20" spans="1:56" x14ac:dyDescent="0.25">
      <c r="T20">
        <f>STDEV(T2:T5)/SQRT(COUNT(T2:T5))</f>
        <v>11.660781482292592</v>
      </c>
      <c r="AL20">
        <f>STDEV(AL2:AL5)/SQRT(COUNT(AL2:AL5))</f>
        <v>6.5337108110906623</v>
      </c>
      <c r="BD20">
        <f>STDEV(BD2:BD5)/SQRT(COUNT(BD2:BD5))</f>
        <v>2.142749583543953</v>
      </c>
    </row>
    <row r="21" spans="1:56" x14ac:dyDescent="0.25">
      <c r="S21" t="s">
        <v>40</v>
      </c>
      <c r="T21">
        <f>AVERAGE(T6:T9)</f>
        <v>41.105333333333334</v>
      </c>
      <c r="AK21" t="s">
        <v>40</v>
      </c>
      <c r="AL21">
        <f>AVERAGE(AL6:AL9)</f>
        <v>19.284833333333335</v>
      </c>
      <c r="BC21" t="s">
        <v>40</v>
      </c>
      <c r="BD21">
        <f>AVERAGE(BD6:BD9)</f>
        <v>21.525666666666666</v>
      </c>
    </row>
    <row r="22" spans="1:56" x14ac:dyDescent="0.25">
      <c r="T22">
        <f>STDEV(T6:T9)/SQRT(COUNT(T6:T9))</f>
        <v>10.484880196775771</v>
      </c>
      <c r="AL22">
        <f>STDEV(AL6:AL9)/SQRT(COUNT(AL6:AL9))</f>
        <v>0.95426707865639471</v>
      </c>
      <c r="BD22">
        <f>STDEV(BD6:BD9)/SQRT(COUNT(BD6:BD9))</f>
        <v>7.3752328299719645</v>
      </c>
    </row>
    <row r="23" spans="1:56" x14ac:dyDescent="0.25">
      <c r="S23" t="s">
        <v>41</v>
      </c>
      <c r="T23">
        <f>AVERAGE(T10:T13)</f>
        <v>24.417166666666667</v>
      </c>
      <c r="AK23" t="s">
        <v>41</v>
      </c>
      <c r="AL23">
        <f>AVERAGE(AL10:AL13)</f>
        <v>8.8133333333333344</v>
      </c>
      <c r="BC23" t="s">
        <v>41</v>
      </c>
      <c r="BD23">
        <f>AVERAGE(BD10:BD13)</f>
        <v>4.1613333333333333</v>
      </c>
    </row>
    <row r="24" spans="1:56" x14ac:dyDescent="0.25">
      <c r="T24">
        <f>STDEV(T10:T13)/SQRT(COUNT(T10:T13))</f>
        <v>2.9508710123422053</v>
      </c>
      <c r="AL24">
        <f>STDEV(AL10:AL13)/SQRT(COUNT(AL10:AL13))</f>
        <v>3.8921460803920382</v>
      </c>
      <c r="BD24">
        <f>STDEV(BD10:BD13)/SQRT(COUNT(BD10:BD13))</f>
        <v>1.2964005153872376</v>
      </c>
    </row>
    <row r="25" spans="1:56" x14ac:dyDescent="0.25">
      <c r="S25" t="s">
        <v>42</v>
      </c>
      <c r="T25">
        <f>AVERAGE(T14:T17)</f>
        <v>33.975999999999999</v>
      </c>
      <c r="AK25" t="s">
        <v>42</v>
      </c>
      <c r="AL25">
        <f>AVERAGE(AL14:AL17)</f>
        <v>17.46833333333333</v>
      </c>
      <c r="BC25" t="s">
        <v>42</v>
      </c>
      <c r="BD25">
        <f>AVERAGE(BD14:BD17)</f>
        <v>11.647833333333333</v>
      </c>
    </row>
    <row r="26" spans="1:56" x14ac:dyDescent="0.25">
      <c r="T26">
        <f>STDEV(T14:T17)/SQRT(COUNT(T14:T17))</f>
        <v>7.9057224328447866</v>
      </c>
      <c r="AL26">
        <f>STDEV(AL14:AL17)/SQRT(COUNT(AL14:AL17))</f>
        <v>4.9590302031300038</v>
      </c>
      <c r="BD26">
        <f>STDEV(BD14:BD17)/SQRT(COUNT(BD14:BD17))</f>
        <v>3.3223790491598479</v>
      </c>
    </row>
    <row r="49" customFormat="1" x14ac:dyDescent="0.25"/>
    <row r="50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Dose Summary (all tones)</vt:lpstr>
      <vt:lpstr>Dose Summary (tone bins)</vt:lpstr>
      <vt:lpstr>Dose Fear Sex Diff</vt:lpstr>
      <vt:lpstr>Dose Avg Freezing</vt:lpstr>
      <vt:lpstr>Dose Avg Freezing data points</vt:lpstr>
      <vt:lpstr>Dose Males only</vt:lpstr>
      <vt:lpstr>Dose Males Avgs</vt:lpstr>
      <vt:lpstr>Dose Females only</vt:lpstr>
      <vt:lpstr>Dose Females Avgs</vt:lpstr>
      <vt:lpstr>Drug b4 fear</vt:lpstr>
      <vt:lpstr>Drug after extinction</vt:lpstr>
      <vt:lpstr>Antagonists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Samuel Woodburn</cp:lastModifiedBy>
  <dcterms:created xsi:type="dcterms:W3CDTF">2023-06-27T16:47:18Z</dcterms:created>
  <dcterms:modified xsi:type="dcterms:W3CDTF">2024-07-19T16:48:11Z</dcterms:modified>
</cp:coreProperties>
</file>