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ain\Downloads\"/>
    </mc:Choice>
  </mc:AlternateContent>
  <xr:revisionPtr revIDLastSave="0" documentId="13_ncr:1_{8CD1470D-2F1D-4147-AE69-229D195B198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문서발급_필터" sheetId="1" r:id="rId1"/>
    <sheet name="거래명세서" sheetId="2" r:id="rId2"/>
    <sheet name="원천징수영수증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3" l="1"/>
  <c r="B55" i="3"/>
  <c r="B50" i="3"/>
  <c r="B49" i="3"/>
  <c r="B48" i="3"/>
  <c r="B47" i="3"/>
  <c r="B46" i="3"/>
  <c r="B45" i="3"/>
  <c r="B40" i="3"/>
  <c r="B39" i="3"/>
  <c r="B38" i="3"/>
  <c r="B37" i="3"/>
  <c r="B36" i="3"/>
  <c r="B35" i="3"/>
  <c r="B30" i="3"/>
  <c r="B29" i="3"/>
  <c r="B28" i="3"/>
  <c r="B27" i="3"/>
  <c r="B26" i="3"/>
  <c r="B25" i="3"/>
  <c r="B20" i="3"/>
  <c r="B19" i="3"/>
  <c r="B18" i="3"/>
  <c r="B17" i="3"/>
  <c r="B12" i="3"/>
  <c r="B11" i="3"/>
  <c r="B10" i="3"/>
  <c r="B9" i="3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3" i="2"/>
  <c r="B32" i="2"/>
  <c r="B31" i="2"/>
  <c r="B26" i="2"/>
  <c r="B25" i="2"/>
  <c r="B24" i="2"/>
  <c r="B23" i="2"/>
  <c r="B18" i="2"/>
  <c r="B17" i="2"/>
  <c r="B15" i="2"/>
  <c r="B10" i="2"/>
  <c r="B9" i="2"/>
  <c r="B68" i="1"/>
  <c r="B63" i="1"/>
  <c r="B58" i="1"/>
  <c r="B53" i="1"/>
  <c r="B52" i="1"/>
  <c r="B47" i="1"/>
  <c r="B46" i="1"/>
  <c r="B41" i="1"/>
  <c r="B40" i="1"/>
  <c r="B39" i="1"/>
  <c r="B38" i="1"/>
  <c r="B37" i="1"/>
  <c r="B36" i="1"/>
  <c r="B35" i="1"/>
  <c r="B30" i="1"/>
  <c r="B29" i="1"/>
  <c r="B28" i="1"/>
  <c r="B27" i="1"/>
  <c r="B26" i="1"/>
  <c r="B25" i="1"/>
  <c r="B24" i="1"/>
  <c r="B23" i="1"/>
  <c r="B18" i="1"/>
  <c r="B17" i="1"/>
  <c r="B16" i="1"/>
  <c r="B15" i="1"/>
  <c r="B10" i="1"/>
  <c r="B9" i="1"/>
</calcChain>
</file>

<file path=xl/sharedStrings.xml><?xml version="1.0" encoding="utf-8"?>
<sst xmlns="http://schemas.openxmlformats.org/spreadsheetml/2006/main" count="431" uniqueCount="230">
  <si>
    <t>단계</t>
  </si>
  <si>
    <t>step 0</t>
  </si>
  <si>
    <t>step 1</t>
  </si>
  <si>
    <t>step 2</t>
  </si>
  <si>
    <t>step 2-1</t>
  </si>
  <si>
    <t>step 3</t>
  </si>
  <si>
    <t>화면 이름</t>
  </si>
  <si>
    <t>nav 바 (모바일)</t>
  </si>
  <si>
    <t>마이페이지_문서발급</t>
  </si>
  <si>
    <t>마이페이지_문서발급_원천징수영수증 (개인일반, 소득적격, 개인전문)</t>
  </si>
  <si>
    <t>마이페이지_문서발급_원천징수영수증 (법인, 저축은행)</t>
  </si>
  <si>
    <t>마이페이지_문서발급_거래명세서</t>
  </si>
  <si>
    <t>이미지</t>
  </si>
  <si>
    <t>STEP 0: nav 바</t>
  </si>
  <si>
    <t>ID</t>
  </si>
  <si>
    <t>테스트 케이스</t>
  </si>
  <si>
    <t>실행 순서</t>
  </si>
  <si>
    <t>기대 결과</t>
  </si>
  <si>
    <t>테스트 결과</t>
  </si>
  <si>
    <t>nav 바에 신규 메뉴 추가 확인 (pc 웹)</t>
  </si>
  <si>
    <t>1. 마이페이지 버튼 클릭</t>
  </si>
  <si>
    <t>step1 화면처럼 nav 바의 투자 하위 메뉴에 [문서 발급] 메뉴 출력</t>
  </si>
  <si>
    <t>PASS</t>
  </si>
  <si>
    <t>nav 바에 신규 메뉴 추가 확인 (모바일 웹)</t>
  </si>
  <si>
    <t>1. 모바일 웹에서 햄버거 메뉴 클릭</t>
  </si>
  <si>
    <t>step0 화면처럼 nav 바의 마이페이지 하위 메뉴에 [문서 발급] 메뉴 출력</t>
  </si>
  <si>
    <t>STEP 1: 문서 발급 페이지 진입</t>
  </si>
  <si>
    <t>로그인 후 문서 발급 메뉴 진입</t>
  </si>
  <si>
    <t>1. 투자 회원 로그인 후 문서 발급 메뉴 클릭</t>
  </si>
  <si>
    <t>step1 화면이 아래의 상태로 기본 화면 출력
 ㄴ 발급문서: 미선택 / 조회기간: 미선택 / 조회순서: 최신순 / 이름 표시 여부: 보임 (기본값)</t>
  </si>
  <si>
    <t>발급문서 종류 선택 (일반 법인)</t>
  </si>
  <si>
    <t>1. 발급문서 드롭박스에서 원천징수영수증 선택</t>
  </si>
  <si>
    <t>step1 화면의 드롭박스에 '원천징수영수증'으로 출력</t>
  </si>
  <si>
    <t>1. 발급문서 드롭박스에서 거래명세서 선택</t>
  </si>
  <si>
    <t>step1 화면의 드롭박스에 '거래명세서'로 출력</t>
  </si>
  <si>
    <t>발급문서 종류 선택 (개인일반, 소득적격, 개인전문)</t>
  </si>
  <si>
    <t>1. 발급문서 드롭박스 선택</t>
  </si>
  <si>
    <t>step1 화면의 드롭박스에 '원천징수영수증'만 출력 ('거래명세서'는 개인회원에게는 미출력되어야 함)</t>
  </si>
  <si>
    <t>STEP 1: 조회 버튼 활성화</t>
  </si>
  <si>
    <t>로그인 후 문서 발급 메뉴 진입 후 발급문서 선택 안 함
(조회 기간만 1개월 또는 3개월, 임의 기간으로 선택)
 ㄴ 예: 현재 일자 당일, 현재 일자로부터 1주 뒤, 현재 일자로부터 6개월, 현재 일로부터 1년</t>
  </si>
  <si>
    <t>1. 조회기간만 선택한 뒤 발급 문서 선택하지 않은 상태에서 [조회] 버튼 상태 확인</t>
  </si>
  <si>
    <t>step1 화면의 [조회] 버튼 비활성화 상태로 출력</t>
  </si>
  <si>
    <t>로그인 후 문서 발급 메뉴 진입 후 발급문서 종류만 선택 후 조회기간 미선택</t>
  </si>
  <si>
    <t>1.조회기간 선택하지 않은 상태에서 [조회] 버튼 상태 확인</t>
  </si>
  <si>
    <t>발급문서와 조회 기간 모두 설정 완료
 ㄴ 개인일반, 소득적격, 개인전문 계정은 원천징수영수증만 테스트
(거래명세서는 법인, 저축은행 회원만 테스트)</t>
  </si>
  <si>
    <t>1. 발급문서: 원천징수영수증 / 조회기간: 1개월 상태에서 [조회] 버튼 상태 확인</t>
  </si>
  <si>
    <t>step1 화면의 [조회] 버튼 활성화 상태로 출력</t>
  </si>
  <si>
    <t>1. 발급문서: 원천징수영수증 / 조회기간: 3개월 상태에서 [조회] 버튼 상태 확인</t>
  </si>
  <si>
    <t>1. 발급문서: 원천징수영수증 / 조회기간: 임의기간 상태에서 [조회] 버튼 상태 확인</t>
  </si>
  <si>
    <t>1. 발급문서: 거래명세서 / 조회기간: 1개월 상태에서 [조회] 버튼 상태 확인</t>
  </si>
  <si>
    <t>1. 발급문서: 거래명세서 / 조회기간: 3개월 상태에서 [조회] 버튼 상태 확인</t>
  </si>
  <si>
    <t>1. 발급문서: 거래명세서 / 조회기간: 임의기간 상태에서 [조회] 버튼 상태 확인
 ㄴ 예: 현재 일자 당일, 현재 일자로부터 1주 뒤, 현재 일자로부터 6개월, 현재 일로부터 1년</t>
  </si>
  <si>
    <t>STEP 1: 조회 기간 설정</t>
  </si>
  <si>
    <t>조회 기간 1개월로 설정</t>
  </si>
  <si>
    <t>1. 조회기간 필터를 1개월로 설정</t>
  </si>
  <si>
    <t>step1 화면의 date picker에 오늘 날짜를 기준으로 한 달 전까지로 기간 설정됨</t>
  </si>
  <si>
    <t>조회 기간 3개월로 설정</t>
  </si>
  <si>
    <t>1. 조회기간 필터를 3개월로 설정</t>
  </si>
  <si>
    <t>step1 화면의 date picker에 오늘 날짜를 기준으로 3개월 전까지로 기간 설정됨</t>
  </si>
  <si>
    <t>조회 기간 직접 설정 (date picker로 임의 기간 설정)
 ㄴ 예: 현재 일자 당일, 현재 일자로부터 1주 뒤, 현재 일자로부터 6개월, 현재 일로부터 1년</t>
  </si>
  <si>
    <t>1. 조회기간 date picker 중 조회 시작일 date picker 클릭</t>
  </si>
  <si>
    <t>step1 화면의 조회기간 시작일 date picker에서 캘린더 팝업 실행</t>
  </si>
  <si>
    <t>2. 조회시작일 date picker에서 조회 시작일 클릭</t>
  </si>
  <si>
    <t>step1 화면의 조회기간 시작일 date picker에서 캘린더 팝업에서 설정한 조회 시작일이 출력</t>
  </si>
  <si>
    <t>3. 조회기간 date picker 중 조회 종료일 date picker 클릭</t>
  </si>
  <si>
    <t>step1 화면의 조회기간 종료일 date picker에서 캘린더 팝업 실행</t>
  </si>
  <si>
    <t>4. 조회시작일 date picker에서 조회 종료일 클릭</t>
  </si>
  <si>
    <t>step1 화면의 조회기간 종료일 date picker에서 캘린더 팝업에서 설정한 조회 종료일이 출력</t>
  </si>
  <si>
    <t>조회기간 설정 오류</t>
  </si>
  <si>
    <t>조회기간 시작일을 종료일보다 과거일자로 설정</t>
  </si>
  <si>
    <t>step1 화면에서 '조회하는 마지막일이 시작일보다 빠릅니다.' alt 출력</t>
  </si>
  <si>
    <t>STEP 1: 조회 순서 선택</t>
  </si>
  <si>
    <t>조회순서를 과거순으로 변경</t>
  </si>
  <si>
    <t>1. 조회순서에서 과거순 버튼 클릭</t>
  </si>
  <si>
    <t>step1 화면의 조회순서 라디오 버튼에 '과거순'으로 출력</t>
  </si>
  <si>
    <t>조회순서를 최신순으로 변경</t>
  </si>
  <si>
    <t>1. 조회순서에서 최신순 버튼 클릭</t>
  </si>
  <si>
    <t>step1 화면의 조회순서 라디오 버튼에 '최신순'으로 출력</t>
  </si>
  <si>
    <t>STEP 1: 이름표기 여부 선택</t>
  </si>
  <si>
    <t>이름 표기 여부를 일부 가림으로 변경</t>
  </si>
  <si>
    <t>1. 이름표기 여부를 일부 가림으로 설정</t>
  </si>
  <si>
    <t>step1 화면의 이름 표기 여부 라디오 버튼에 '일부 가림'으로 출력</t>
  </si>
  <si>
    <t>이름 표기 여부를 보임으로 변경</t>
  </si>
  <si>
    <t>1. 이름표기 여부를 보임으로 설정</t>
  </si>
  <si>
    <t>step1 화면의 이름 표기 여부 라디오 버튼에 '보임'으로 출력</t>
  </si>
  <si>
    <t>step 2: 문서발급_원천징수영수증 (개인 투자 회원)</t>
  </si>
  <si>
    <t>원천징수영수증 선택 후 조회 (개인일반, 소득적격, 개인전문)</t>
  </si>
  <si>
    <t>1. 발급문서:원천징수영수증 / 조회기간: 임의설정한 뒤 [조회] 버튼 클릭 (조회기간을 이자소득 내역이 있는 기간으로 입력)
 ㄴ 예: 현재 일자 당일, 현재 일자로부터 1주 뒤, 현재 일자로부터 6개월, 현재 일로부터 1년</t>
  </si>
  <si>
    <t>step2 화면에서 조회기간 범위 내 일별 합산 원천징수내역이 출력된 원천징수영수증 화면 출력
(예: 2024.05.21 ~ 2025.05.21까지 설정했으면 해당 기간의 이자소득 일자별 합산 내역만 나와야 함)</t>
  </si>
  <si>
    <t>step 2-1: 문서발급_원천징수영수증 (법인)</t>
  </si>
  <si>
    <t>원천징수영수증 선택 후 조회 (법인)</t>
  </si>
  <si>
    <t>step 2-1 화면에서 조회기간 범위 내 일별 합산 원천징수내역이 출력된 원천징수영수증 화면 출력
(예: 2024.05.21 ~ 2025.05.21까지 설정했으면 해당 기간의 이자소득 일자별 합산 내역만 나와야 함)</t>
  </si>
  <si>
    <t>step 3: 문서발급_거래명세서</t>
  </si>
  <si>
    <t>거래명세서 선택 후 조회 (법인, 저축은행)</t>
  </si>
  <si>
    <t>1. 발급문서:거래명세서 / 조회기간: 임의설정한 뒤 [조회] 버튼 클릭 (조회기간을 거래 내역이 있는 기간으로 입력)
 ㄴ 예: 현재 일자 당일, 현재 일자로부터 1주 뒤, 현재 일자로부터 6개월, 현재 일로부터 1년</t>
  </si>
  <si>
    <t>step 3 화면 출력</t>
  </si>
  <si>
    <t>거래명세서 엑셀 파일</t>
  </si>
  <si>
    <t>STEP 1: 문서발급_거래명세서</t>
  </si>
  <si>
    <t>선택한 조회 기간 내 발생한 거래 내역이 없는 경우</t>
  </si>
  <si>
    <t>1. [거래명세서 발급] 버튼 클릭</t>
  </si>
  <si>
    <t>step 1 화면에서 조회 실패 alt 출력되며 아래의 텍스트 출력
 '선택하신 기간 동안 거래 내역이 없습니다. 조회 기간을 확인해주세요'</t>
  </si>
  <si>
    <t>선택한 조회 기간 내 발생한 거래 내역이 있는 경우</t>
  </si>
  <si>
    <t>거래명세서 엑셀 파일이 다운로드 됨</t>
  </si>
  <si>
    <t>STEP 2: 거래명세서 엑셀파일 (조회순서)</t>
  </si>
  <si>
    <t>거래명세서 엑셀 다운로드 후 엑셀 파일 확인</t>
  </si>
  <si>
    <t>1. 다운로드 받은 엑셀 파일 실행</t>
  </si>
  <si>
    <t>step2의 화면과 같은 형태로 컬럼이 출력됨</t>
  </si>
  <si>
    <t>조회순서 최신순으로 설정 후 거래명세서 다운로드</t>
  </si>
  <si>
    <t>1. 거래명세서에서 내 거래 내역 출력 순서 확인</t>
  </si>
  <si>
    <t>다운받은 엑셀 파일에서 거래 명세가 최신 날짜순으로 출력</t>
  </si>
  <si>
    <t>조회순서 과거순으로 설정 후 거래명세서 다운로드</t>
  </si>
  <si>
    <t>다운받은 엑셀 파일에서 거래 명세가 이전 날짜순으로 출력</t>
  </si>
  <si>
    <t>STEP 2: 거래명세서 엑셀파일 (이름표기 여부)</t>
  </si>
  <si>
    <t>이름표기 여부 보임으로 설정 후 거래명세서 다운로드</t>
  </si>
  <si>
    <t>1. 거래명세서 내 법인 명 출력 상태 확인</t>
  </si>
  <si>
    <t>다운받은 엑셀 파일에서 법인 이름이 모두 출력</t>
  </si>
  <si>
    <t>이름표기 일부 가림으로 설정 후 거래명세서 다운로드</t>
  </si>
  <si>
    <t>다운받은 엑셀 파일에서 법인 이름 중 앞 2자리 제외하고 마스킹 상태로 출력</t>
  </si>
  <si>
    <t>이름표기 일부 가림으로 설정 후 거래명세서 다운로드 (법인 명 4글자 이하)</t>
  </si>
  <si>
    <t>이름표기 일부 가림으로 설정 후 거래명세서 다운로드 (마스킹 상태에서 식별불가인 경우)
(예: 크플)</t>
  </si>
  <si>
    <t>다운받은 엑셀 파일에서 법인 이름 모두 마스킹 상태로 출력</t>
  </si>
  <si>
    <t>STEP 2: 거래명세서 엑셀파일 (조회기간)</t>
  </si>
  <si>
    <t>조회기간 1개월 설정 후 거래명세서 다운로드</t>
  </si>
  <si>
    <t>1. 거래명세서 내 거래 내역의 날짜 확인</t>
  </si>
  <si>
    <t>현재 날짜로부터 1개월 간의 거래 내역만 엑셀 파일에서 출력</t>
  </si>
  <si>
    <t>조회기간 3개월 설정 후 거래명세서 다운로드</t>
  </si>
  <si>
    <t>현재 날짜로부터 3개월 간의 거래 내역만 엑셀 파일에서 출력</t>
  </si>
  <si>
    <t>조회기간 임의 설정 후 거래명세서 다운로드
 ㄴ 예: 현재 일자 당일, 현재 일자로부터 1주 뒤, 현재 일자로부터 6개월, 현재 일로부터 1년</t>
  </si>
  <si>
    <t>선택한 기간 동안의 거래 내역만 엑셀 파일에서 출력
(예: 2024.05.21 ~ 2025.05.21까지 설정했으면 해당 기간의 거래 내역만 나와야 함)</t>
  </si>
  <si>
    <t>STEP 2: 거래명세서 엑셀파일 (거래내역)</t>
  </si>
  <si>
    <t>거래명세서 상환 내역 확인 (일반법인)</t>
  </si>
  <si>
    <t>1. 일반상환 내역 확인</t>
  </si>
  <si>
    <t>차감에 세금, 플랫폼이용료 컬럼에 각각 해당되는 금액이 기재되고 정상이자+연체이자에서 세금+플랫폼이용료가 차감된 금액이 실 지급액에 출력
 ㄴ 실 지급액 = 상환원금 + 정상이자 + 연체이자 - 세금(소득세/법인세 + 지방소득세) - 투자 플랫폼이용료</t>
  </si>
  <si>
    <t>1. 중도상환 내역 확인</t>
  </si>
  <si>
    <t>1. 연체상환 내역 확인</t>
  </si>
  <si>
    <t>거래명세서 상환 내역 확인 (저축은행)</t>
  </si>
  <si>
    <t>차감에 플랫폼이용료 컬럼에 각각 해당되는 금액이 기재되고, 정상이자+연체이자에서 세금만 차감되지 않은 금액이 실 지급액에 출력 (세금 x)
 ㄴ 실 지급액 = 상환원금 + 정상이자 + 연체이자 - 투자 플랫폼이용료</t>
  </si>
  <si>
    <t>거래소 판매 내역 확인</t>
  </si>
  <si>
    <t>1. 거래소 판매내역 확인</t>
  </si>
  <si>
    <t>상환 구분에 '거래소이용료'로 출력되며, 차감에 판매한 금액의 0.3% 금액이 차감의 거래소플랫폼이용료 컬럼으로 출력</t>
  </si>
  <si>
    <t>합계 금액 확인</t>
  </si>
  <si>
    <t>1. 해당 기간 동안의 상환(거래) 원금 합계 확인</t>
  </si>
  <si>
    <t>해당 기간 동안 발생한 상환 원금 총 합계 금액이 일치</t>
  </si>
  <si>
    <t>1. 해당 기간 동안의 정상이자 합계 확인</t>
  </si>
  <si>
    <t>해당 기간 동안 발생한 정상이자 총 합계 금액이 일치</t>
  </si>
  <si>
    <t>1. 해당 기간 동안의 연체이자 합계 확인</t>
  </si>
  <si>
    <t>해당 기간 동안 발생한 연체이자 총 합계 금액이 일치</t>
  </si>
  <si>
    <t>1. 해당 기간 동안의 소득세 / 법인세 합계 확인</t>
  </si>
  <si>
    <t>해당 기간 동안 발생한 소득세 / 법인세 총 합계 금액이 일치</t>
  </si>
  <si>
    <t>1. 해당 기간 동안의 투자 플랫폼이용료 합계 확인</t>
  </si>
  <si>
    <t>해당 기간 동안 발생한 투자 플랫폼이용료 총 합계 금액이 일치</t>
  </si>
  <si>
    <t>1. 해당 기간 동안의 거래소 플랫폼이용료 합계 확인</t>
  </si>
  <si>
    <t>해당 기간 동안 발생한 거래소 플랫폼이용료 총 합계 금액이 일치</t>
  </si>
  <si>
    <t>1. 해당 기간 동안의 실 지급액 합계 확인</t>
  </si>
  <si>
    <t>해당 기간 동안 발생한 실 지급액 총 합계 금액이 일치</t>
  </si>
  <si>
    <t>step 1-1</t>
  </si>
  <si>
    <t>마이페이지_문서발급_원천징수영수증 (법인)</t>
  </si>
  <si>
    <t>원천징수영수증 pdf 파일</t>
  </si>
  <si>
    <t>STEP 1 : 문서발급_원천징수영수증 (개인 투자회원)</t>
  </si>
  <si>
    <t>선택한 조회 기간 내 발생한 이자소득 발생 내역이 없는 경우</t>
  </si>
  <si>
    <t>1. 조회 기간에 이자소득 발생 내역이 없는 기간 선택 후 [조회] 버튼 클릭</t>
  </si>
  <si>
    <t>step 1 화면에서 조회 실패 alt 출력되며 아래의 텍스트 출력
 '선택하신 기간 동안 발생한 이자소득 내역이 없습니다. 조회 기간을 확인해주세요'</t>
  </si>
  <si>
    <t>선택한 조회 기간 내 발생한 이자소득 발생 내역이 있는 경우 (개인일반, 소득적격, 개인전문)</t>
  </si>
  <si>
    <t>1. 조회 기간에 이자소득 발생 내역이 있는 기간 선택 후 [조회] 버튼 클릭</t>
  </si>
  <si>
    <t>step 1 화면 하단에 일자별로 선택한 기간에 발생한 이자소득 발생 내역과 소득세, 지방소득세 원천징수 내역이 출력</t>
  </si>
  <si>
    <t>step 1 화면 원천징수 내역 상단에 주민등록번호 뒷자리 표시 체크박스와 [원천징수영수증 발급] 버튼이 같이 출력</t>
  </si>
  <si>
    <t>pdf 원천징수영수증 다운로드</t>
  </si>
  <si>
    <t>1. [원천징수영수증 발급] 버튼 클릭 후 pdf 파일 실행
2. 암호: 주민등록번호 앞 6자리</t>
  </si>
  <si>
    <t>step 2 화면의 pdf 파일 실행</t>
  </si>
  <si>
    <t>STEP 1-1 : 문서발급_원천징수영수증 (법인)</t>
  </si>
  <si>
    <t>법인, 여신전문 회원으로 원천징수영수증 화면 확인</t>
  </si>
  <si>
    <t>step1-1 화면처럼 주민등록번호 뒷자리 표시 체크박스 미노출</t>
  </si>
  <si>
    <t>선택한 조회 기간 내 발생한 이자소득 발생 내역이 있는 경우 (법인)</t>
  </si>
  <si>
    <t>step1-1 화면과 같이 원천징수 내역 상단에 [일별 상세 내역 다운로드] 버튼과 [원천징수영수증 발급] 버튼이 같이 출력</t>
  </si>
  <si>
    <t>1. [원천징수영수증 발급] 버튼 클릭 후 pdf 파일 실행
2. 암호: 사업자등록번호 10자리 입력</t>
  </si>
  <si>
    <t>일자 별 상세내역 엑셀 다운로드 (법인)</t>
  </si>
  <si>
    <t xml:space="preserve">1. step1-1 화면에서 [일자 별 상세 내역 다운로드] 버튼 클릭 </t>
  </si>
  <si>
    <t>step 2 화면의 엑셀 파일 다운로드됨</t>
  </si>
  <si>
    <t>STEP 2 : 원천징수영수증 (조회순서, 주민등록번호 뒷자리)</t>
  </si>
  <si>
    <t>pdf 파일 다운로드 전 주민등록번호 뒷자리 표시 체크 해제 (개인일반, 소득적격, 개인전문)</t>
  </si>
  <si>
    <t>1. [원천징수영수증 발급] 버튼 클릭 후 pdf 파일 실행
2. 암호: 주민등록번호 앞 6자리 입력</t>
  </si>
  <si>
    <t>step2 화면 중 소득자의 주민등록번호 중 뒤 7자리 마스킹 처리된 상태로 출력</t>
  </si>
  <si>
    <t>pdf 파일 다운로드 전 주민등록번호 뒷자리 표시 체크 (개인일반, 소득적격, 개인전문)</t>
  </si>
  <si>
    <t>1. pdf 파일 실행 후 암호 입력 완료 (암호: 주민등록번호 앞 6자리)</t>
  </si>
  <si>
    <t>step2 화면 중 소득자의 주민등록번호 13자리 마스킹없이 모두 출력</t>
  </si>
  <si>
    <t>조회순서 최신순으로 설정 후 원천징수영수증 pdf 다운로드</t>
  </si>
  <si>
    <t>1. 원천징수영수증 pdf 파일에서 이자소득 내역 순서 확인</t>
  </si>
  <si>
    <t>이자소득 발생내역이 최신 날짜순으로 출력</t>
  </si>
  <si>
    <t>조회순서 과거순으로 설정 후 원천징수영수증 pdf 다운로드</t>
  </si>
  <si>
    <t>이자소득 발생내역이 과거 날짜순으로 출력</t>
  </si>
  <si>
    <t>조회순서 최신순으로 설정 후 일별 상세내역 엑셀 다운로드 (법인, 저축은행)</t>
  </si>
  <si>
    <t>1. 원천징수영수증 엑셀 파일에서 이자소득 내역 순서 확인</t>
  </si>
  <si>
    <t>이자소득 내역이 최신 날짜순으로 출력</t>
  </si>
  <si>
    <t>조회순서 과거순으로 설정 후 일별 상세내역 엑셀 다운로드 (법인, 저축은행)</t>
  </si>
  <si>
    <t>이자소득 내역이 과거 날짜순으로 출력</t>
  </si>
  <si>
    <t>STEP 2 : 원천징수영수증 (이름 표기)</t>
  </si>
  <si>
    <t>이름표기 여부 보임으로 설정 후 원천징수영수증 pdf 다운로드</t>
  </si>
  <si>
    <t>1. 원천징수영수증 pdf 파일에서 소득자 이름 확인</t>
  </si>
  <si>
    <t>소득자 이름이 모두 출력</t>
  </si>
  <si>
    <t>이름표기 일부 가림으로 설정 후 원천징수영수증 pdf 다운로드
(법인 또는 이름 4자 이상 개인만 확인)</t>
  </si>
  <si>
    <t>소득자 이름 중 앞 2자리 제외하고 마스킹 상태로 출력 (법인 또는 이름 4자 이상 개인만 확인)</t>
  </si>
  <si>
    <t>이름표기 일부 가림으로 설정 후 원천징수영수증 pdf 다운로드 (마스킹 상태에서 식별 불가)
(예: 크플)</t>
  </si>
  <si>
    <t>소득자 이름 전체 마스킹 상태로 출력</t>
  </si>
  <si>
    <t>이름표기 여부 보임으로 설정 후 일별 상세내역 엑셀 다운로드 (법인, 저축은행)</t>
  </si>
  <si>
    <t>1. 원천징수영수증 엑셀 파일에서 소득자 이름 확인</t>
  </si>
  <si>
    <t>이름표기 일부 가림으로 설정 후 일별 상세내역 엑셀 다운로드 (법인, 저축은행)</t>
  </si>
  <si>
    <t>소득자 이름 중 앞 2자리 제외하고 마스킹 상태로 출력</t>
  </si>
  <si>
    <t>이름표기 일부 가림으로 설정 후 원천징수영수증 엑셀 다운로드 (마스킹 상태에서 식별 불가)
(예: 크플) (법인, 저축은행)</t>
  </si>
  <si>
    <t>STEP 2 : 원천징수영수증 (조회기간)</t>
  </si>
  <si>
    <t>조회기간 1개월 설정 후 원천징수영수증 다운로드 (pdf)</t>
  </si>
  <si>
    <t>1. 원천징수영수증 pdf 파일에서 이자소득 내역 확인</t>
  </si>
  <si>
    <t>현재 날짜로부터 1개월 간 이자소득 내역만 출력</t>
  </si>
  <si>
    <t>조회기간 3개월 설정 후 원천징수영수증 다운로드 (pdf)</t>
  </si>
  <si>
    <t>현재 날짜로부터 3개월 간 이자소득 내역만 출력</t>
  </si>
  <si>
    <t>조회기간 임의 설정 후 원천징수영수증 다운로드 (pdf)
ㄴ 예: 현재 일자 당일, 현재 일자로부터 1주 뒤, 현재 일자로부터 6개월, 현재 일로부터 1년</t>
  </si>
  <si>
    <t>선택한 기간 동안 이자소득 내역만 출력
(예: 2024.05.21 ~ 2025.05.21까지 설정했으면 해당 기간의 이자소득 내역만 나와야 함)</t>
  </si>
  <si>
    <t>조회기간 1개월 설정 후 원천징수영수증 다운로드 (엑셀) (법인, 저축은행)</t>
  </si>
  <si>
    <t>1. 원천징수영수증 엑셀 파일에서 이자소득 내역 확인</t>
  </si>
  <si>
    <t>현재 날짜로부터 1개월 간 일자 별 이자소득 내역만 출력</t>
  </si>
  <si>
    <t>조회기간 3개월 설정 후 원천징수영수증 다운로드 (엑셀) (법인, 저축은행)</t>
  </si>
  <si>
    <t>현재 날짜로부터 3개월 간 일자 별 이자소득 내역만 출력</t>
  </si>
  <si>
    <t>조회기간 임의 설정 후 원천징수영수증 다운로드 (엑셀) (법인, 저축은행)
ㄴ 예: 현재 일자 당일, 현재 일자로부터 1주 뒤, 현재 일자로부터 6개월, 현재 일로부터 1년</t>
  </si>
  <si>
    <t>선택한 기간 동안 이자소득 내역만 출력</t>
  </si>
  <si>
    <t>STEP 2 : 원천징수영수증 (기타 케이스)</t>
  </si>
  <si>
    <t>일부 데이터 다운로드 (pdf 파일)</t>
  </si>
  <si>
    <t>1. 임의 기간 선택 후 일부 데이터만 선택하여 [원천징수영수증 발급] 버튼 클릭</t>
  </si>
  <si>
    <t>step 2 화면에서 선택한 일자의 각 이자소득 발생 내역만 pdf 파일에 출력</t>
  </si>
  <si>
    <t>일부 데이터 다운로드 (엑셀 파일) (법인, 저축은행)</t>
  </si>
  <si>
    <t>1. 임의 기간 선택 후 일부 데이터만 선택하여 [일자 별 상세내역 다운로드] 버튼 클릭</t>
  </si>
  <si>
    <t>일부 데이터만 엑셀 다운로드 불가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</si>
</sst>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6"/>
      <color theme="1"/>
      <name val="Arial"/>
    </font>
    <font>
      <sz val="10"/>
      <name val="Arial"/>
    </font>
    <font>
      <sz val="8"/>
      <name val="Arial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 wrapText="1"/>
    </xf>
    <xf numFmtId="0" fontId="5" fillId="0" borderId="4" xfId="0" applyFont="1" applyBorder="1"/>
    <xf numFmtId="0" fontId="5" fillId="0" borderId="3" xfId="0" applyFont="1" applyBorder="1"/>
    <xf numFmtId="0" fontId="3" fillId="0" borderId="2" xfId="0" applyFont="1" applyBorder="1" applyAlignment="1">
      <alignment vertical="center"/>
    </xf>
    <xf numFmtId="0" fontId="5" fillId="0" borderId="4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3</xdr:row>
      <xdr:rowOff>1</xdr:rowOff>
    </xdr:from>
    <xdr:ext cx="2209800" cy="52324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2700" y="527051"/>
          <a:ext cx="2209800" cy="52324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260350</xdr:colOff>
      <xdr:row>3</xdr:row>
      <xdr:rowOff>285749</xdr:rowOff>
    </xdr:from>
    <xdr:ext cx="3346450" cy="4362451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00650" y="812799"/>
          <a:ext cx="3346450" cy="4362451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285751</xdr:colOff>
      <xdr:row>3</xdr:row>
      <xdr:rowOff>336550</xdr:rowOff>
    </xdr:from>
    <xdr:ext cx="3232149" cy="34385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902701" y="863600"/>
          <a:ext cx="3232149" cy="34385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279400</xdr:colOff>
      <xdr:row>3</xdr:row>
      <xdr:rowOff>254000</xdr:rowOff>
    </xdr:from>
    <xdr:ext cx="3117850" cy="3981450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573000" y="781050"/>
          <a:ext cx="3117850" cy="39814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171451</xdr:colOff>
      <xdr:row>3</xdr:row>
      <xdr:rowOff>203200</xdr:rowOff>
    </xdr:from>
    <xdr:ext cx="3225799" cy="2914650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141701" y="730250"/>
          <a:ext cx="3225799" cy="2914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127000</xdr:colOff>
      <xdr:row>3</xdr:row>
      <xdr:rowOff>495300</xdr:rowOff>
    </xdr:from>
    <xdr:ext cx="3390900" cy="31496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5400" y="1022350"/>
          <a:ext cx="3390900" cy="31496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165101</xdr:colOff>
      <xdr:row>3</xdr:row>
      <xdr:rowOff>381000</xdr:rowOff>
    </xdr:from>
    <xdr:ext cx="3263899" cy="21971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10151" y="908050"/>
          <a:ext cx="3263899" cy="21971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146050</xdr:colOff>
      <xdr:row>15</xdr:row>
      <xdr:rowOff>488950</xdr:rowOff>
    </xdr:from>
    <xdr:ext cx="3257550" cy="1692275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67750" y="8362950"/>
          <a:ext cx="3257550" cy="16922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107950</xdr:colOff>
      <xdr:row>3</xdr:row>
      <xdr:rowOff>254000</xdr:rowOff>
    </xdr:from>
    <xdr:ext cx="3378200" cy="34988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0000" y="781050"/>
          <a:ext cx="3378200" cy="34988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107950</xdr:colOff>
      <xdr:row>3</xdr:row>
      <xdr:rowOff>292100</xdr:rowOff>
    </xdr:from>
    <xdr:ext cx="3190875" cy="27146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46750" y="819150"/>
          <a:ext cx="3190875" cy="27146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431800</xdr:colOff>
      <xdr:row>3</xdr:row>
      <xdr:rowOff>196850</xdr:rowOff>
    </xdr:from>
    <xdr:ext cx="2489200" cy="3435350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991600" y="876300"/>
          <a:ext cx="2489200" cy="3435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X68"/>
  <sheetViews>
    <sheetView tabSelected="1" workbookViewId="0"/>
  </sheetViews>
  <sheetFormatPr defaultColWidth="12.6328125" defaultRowHeight="15.75" customHeight="1" x14ac:dyDescent="0.25"/>
  <cols>
    <col min="1" max="1" width="5.453125" customWidth="1"/>
    <col min="3" max="7" width="52.6328125" customWidth="1"/>
    <col min="8" max="8" width="36.453125" customWidth="1"/>
  </cols>
  <sheetData>
    <row r="2" spans="1:24" ht="13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1:24" ht="13" x14ac:dyDescent="0.3">
      <c r="B3" s="1" t="s">
        <v>6</v>
      </c>
      <c r="C3" s="4" t="s">
        <v>7</v>
      </c>
      <c r="D3" s="2" t="s">
        <v>8</v>
      </c>
      <c r="E3" s="2" t="s">
        <v>9</v>
      </c>
      <c r="F3" s="2" t="s">
        <v>10</v>
      </c>
      <c r="G3" s="3" t="s">
        <v>11</v>
      </c>
    </row>
    <row r="4" spans="1:24" ht="409.6" customHeight="1" x14ac:dyDescent="0.25">
      <c r="B4" s="5" t="s">
        <v>12</v>
      </c>
      <c r="C4" s="3"/>
      <c r="D4" s="6"/>
      <c r="E4" s="6"/>
      <c r="F4" s="6"/>
      <c r="G4" s="7"/>
    </row>
    <row r="5" spans="1:24" ht="12.5" x14ac:dyDescent="0.25">
      <c r="B5" s="8"/>
      <c r="C5" s="8"/>
      <c r="D5" s="8"/>
      <c r="E5" s="8"/>
    </row>
    <row r="6" spans="1:24" ht="20" x14ac:dyDescent="0.4">
      <c r="B6" s="9" t="s">
        <v>13</v>
      </c>
      <c r="C6" s="8"/>
      <c r="D6" s="8"/>
      <c r="E6" s="8"/>
    </row>
    <row r="7" spans="1:24" ht="12.5" x14ac:dyDescent="0.25">
      <c r="B7" s="8"/>
      <c r="C7" s="8"/>
      <c r="D7" s="8"/>
      <c r="E7" s="8"/>
    </row>
    <row r="8" spans="1:24" ht="13" x14ac:dyDescent="0.3">
      <c r="B8" s="1" t="s">
        <v>14</v>
      </c>
      <c r="C8" s="1" t="s">
        <v>15</v>
      </c>
      <c r="D8" s="1" t="s">
        <v>16</v>
      </c>
      <c r="E8" s="24" t="s">
        <v>17</v>
      </c>
      <c r="F8" s="1" t="s">
        <v>18</v>
      </c>
    </row>
    <row r="9" spans="1:24" ht="12.5" x14ac:dyDescent="0.25">
      <c r="B9" s="10">
        <f t="shared" ref="B9:B10" si="0">ROW()-8</f>
        <v>1</v>
      </c>
      <c r="C9" s="11" t="s">
        <v>19</v>
      </c>
      <c r="D9" s="11" t="s">
        <v>20</v>
      </c>
      <c r="E9" s="11" t="s">
        <v>21</v>
      </c>
      <c r="F9" s="10" t="s">
        <v>22</v>
      </c>
    </row>
    <row r="10" spans="1:24" s="27" customFormat="1" ht="25" x14ac:dyDescent="0.25">
      <c r="B10" s="13">
        <f t="shared" si="0"/>
        <v>2</v>
      </c>
      <c r="C10" s="14" t="s">
        <v>23</v>
      </c>
      <c r="D10" s="14" t="s">
        <v>24</v>
      </c>
      <c r="E10" s="14" t="s">
        <v>25</v>
      </c>
      <c r="F10" s="13" t="s">
        <v>22</v>
      </c>
    </row>
    <row r="11" spans="1:24" ht="12.5" x14ac:dyDescent="0.25">
      <c r="B11" s="8"/>
      <c r="C11" s="8"/>
      <c r="D11" s="8"/>
      <c r="E11" s="23"/>
      <c r="F11" s="8"/>
    </row>
    <row r="12" spans="1:24" ht="20" x14ac:dyDescent="0.4">
      <c r="B12" s="9" t="s">
        <v>26</v>
      </c>
      <c r="C12" s="8"/>
      <c r="D12" s="8"/>
      <c r="E12" s="23"/>
      <c r="F12" s="8"/>
    </row>
    <row r="13" spans="1:24" ht="12.5" x14ac:dyDescent="0.25">
      <c r="B13" s="8"/>
      <c r="C13" s="8"/>
      <c r="D13" s="8"/>
      <c r="E13" s="23"/>
      <c r="F13" s="8"/>
    </row>
    <row r="14" spans="1:24" ht="13" x14ac:dyDescent="0.3">
      <c r="B14" s="1" t="s">
        <v>14</v>
      </c>
      <c r="C14" s="1" t="s">
        <v>15</v>
      </c>
      <c r="D14" s="1" t="s">
        <v>16</v>
      </c>
      <c r="E14" s="24" t="s">
        <v>17</v>
      </c>
      <c r="F14" s="1" t="s">
        <v>18</v>
      </c>
    </row>
    <row r="15" spans="1:24" ht="37.5" x14ac:dyDescent="0.25">
      <c r="A15" s="12"/>
      <c r="B15" s="13">
        <f t="shared" ref="B15:B18" si="1">ROW()-12</f>
        <v>3</v>
      </c>
      <c r="C15" s="14" t="s">
        <v>27</v>
      </c>
      <c r="D15" s="14" t="s">
        <v>28</v>
      </c>
      <c r="E15" s="14" t="s">
        <v>29</v>
      </c>
      <c r="F15" s="13" t="s">
        <v>22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ht="12.5" x14ac:dyDescent="0.25">
      <c r="A16" s="12"/>
      <c r="B16" s="13">
        <f t="shared" si="1"/>
        <v>4</v>
      </c>
      <c r="C16" s="31" t="s">
        <v>30</v>
      </c>
      <c r="D16" s="7" t="s">
        <v>31</v>
      </c>
      <c r="E16" s="20" t="s">
        <v>32</v>
      </c>
      <c r="F16" s="13" t="s">
        <v>22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ht="12.5" x14ac:dyDescent="0.25">
      <c r="A17" s="12"/>
      <c r="B17" s="13">
        <f t="shared" si="1"/>
        <v>5</v>
      </c>
      <c r="C17" s="30"/>
      <c r="D17" s="7" t="s">
        <v>33</v>
      </c>
      <c r="E17" s="20" t="s">
        <v>34</v>
      </c>
      <c r="F17" s="13" t="s">
        <v>22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ht="25" x14ac:dyDescent="0.25">
      <c r="A18" s="12"/>
      <c r="B18" s="13">
        <f t="shared" si="1"/>
        <v>6</v>
      </c>
      <c r="C18" s="7" t="s">
        <v>35</v>
      </c>
      <c r="D18" s="7" t="s">
        <v>36</v>
      </c>
      <c r="E18" s="20" t="s">
        <v>37</v>
      </c>
      <c r="F18" s="13" t="s">
        <v>22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ht="15.75" customHeight="1" x14ac:dyDescent="0.25">
      <c r="E19" s="22"/>
    </row>
    <row r="20" spans="1:24" ht="20" x14ac:dyDescent="0.4">
      <c r="B20" s="9" t="s">
        <v>38</v>
      </c>
      <c r="E20" s="22"/>
    </row>
    <row r="21" spans="1:24" ht="15.75" customHeight="1" x14ac:dyDescent="0.25">
      <c r="E21" s="22"/>
    </row>
    <row r="22" spans="1:24" ht="13" x14ac:dyDescent="0.3">
      <c r="B22" s="1" t="s">
        <v>14</v>
      </c>
      <c r="C22" s="1" t="s">
        <v>15</v>
      </c>
      <c r="D22" s="1" t="s">
        <v>16</v>
      </c>
      <c r="E22" s="24" t="s">
        <v>17</v>
      </c>
      <c r="F22" s="1" t="s">
        <v>18</v>
      </c>
    </row>
    <row r="23" spans="1:24" ht="50" x14ac:dyDescent="0.25">
      <c r="B23" s="13">
        <f t="shared" ref="B23:B30" si="2">ROW()-16</f>
        <v>7</v>
      </c>
      <c r="C23" s="14" t="s">
        <v>39</v>
      </c>
      <c r="D23" s="14" t="s">
        <v>40</v>
      </c>
      <c r="E23" s="14" t="s">
        <v>41</v>
      </c>
      <c r="F23" s="13" t="s">
        <v>22</v>
      </c>
    </row>
    <row r="24" spans="1:24" ht="25" x14ac:dyDescent="0.25">
      <c r="A24" s="12"/>
      <c r="B24" s="13">
        <f t="shared" si="2"/>
        <v>8</v>
      </c>
      <c r="C24" s="14" t="s">
        <v>42</v>
      </c>
      <c r="D24" s="14" t="s">
        <v>43</v>
      </c>
      <c r="E24" s="14" t="s">
        <v>41</v>
      </c>
      <c r="F24" s="13" t="s">
        <v>22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ht="12.5" x14ac:dyDescent="0.25">
      <c r="B25" s="13">
        <f t="shared" si="2"/>
        <v>9</v>
      </c>
      <c r="C25" s="28" t="s">
        <v>44</v>
      </c>
      <c r="D25" s="14" t="s">
        <v>45</v>
      </c>
      <c r="E25" s="28" t="s">
        <v>46</v>
      </c>
      <c r="F25" s="34" t="s">
        <v>22</v>
      </c>
    </row>
    <row r="26" spans="1:24" ht="12.5" x14ac:dyDescent="0.25">
      <c r="B26" s="13">
        <f t="shared" si="2"/>
        <v>10</v>
      </c>
      <c r="C26" s="29"/>
      <c r="D26" s="14" t="s">
        <v>47</v>
      </c>
      <c r="E26" s="32"/>
      <c r="F26" s="29"/>
    </row>
    <row r="27" spans="1:24" ht="12.5" x14ac:dyDescent="0.25">
      <c r="B27" s="13">
        <f t="shared" si="2"/>
        <v>11</v>
      </c>
      <c r="C27" s="29"/>
      <c r="D27" s="14" t="s">
        <v>48</v>
      </c>
      <c r="E27" s="33"/>
      <c r="F27" s="29"/>
    </row>
    <row r="28" spans="1:24" ht="12.5" x14ac:dyDescent="0.25">
      <c r="B28" s="13">
        <f t="shared" si="2"/>
        <v>12</v>
      </c>
      <c r="C28" s="29"/>
      <c r="D28" s="14" t="s">
        <v>49</v>
      </c>
      <c r="E28" s="28" t="s">
        <v>46</v>
      </c>
      <c r="F28" s="34" t="s">
        <v>22</v>
      </c>
    </row>
    <row r="29" spans="1:24" ht="12.5" x14ac:dyDescent="0.25">
      <c r="B29" s="13">
        <f t="shared" si="2"/>
        <v>13</v>
      </c>
      <c r="C29" s="29"/>
      <c r="D29" s="14" t="s">
        <v>50</v>
      </c>
      <c r="E29" s="32"/>
      <c r="F29" s="29"/>
    </row>
    <row r="30" spans="1:24" ht="25" x14ac:dyDescent="0.25">
      <c r="B30" s="13">
        <f t="shared" si="2"/>
        <v>14</v>
      </c>
      <c r="C30" s="30"/>
      <c r="D30" s="14" t="s">
        <v>51</v>
      </c>
      <c r="E30" s="33"/>
      <c r="F30" s="30"/>
    </row>
    <row r="31" spans="1:24" ht="15.75" customHeight="1" x14ac:dyDescent="0.25">
      <c r="E31" s="22"/>
    </row>
    <row r="32" spans="1:24" ht="20" x14ac:dyDescent="0.4">
      <c r="B32" s="9" t="s">
        <v>52</v>
      </c>
      <c r="C32" s="8"/>
      <c r="D32" s="8"/>
      <c r="E32" s="23"/>
      <c r="F32" s="8"/>
    </row>
    <row r="33" spans="2:6" ht="12.5" x14ac:dyDescent="0.25">
      <c r="B33" s="8"/>
      <c r="C33" s="8"/>
      <c r="D33" s="8"/>
      <c r="E33" s="23"/>
      <c r="F33" s="8"/>
    </row>
    <row r="34" spans="2:6" ht="13" x14ac:dyDescent="0.3">
      <c r="B34" s="1" t="s">
        <v>14</v>
      </c>
      <c r="C34" s="1" t="s">
        <v>15</v>
      </c>
      <c r="D34" s="1" t="s">
        <v>16</v>
      </c>
      <c r="E34" s="24" t="s">
        <v>17</v>
      </c>
      <c r="F34" s="1" t="s">
        <v>18</v>
      </c>
    </row>
    <row r="35" spans="2:6" ht="25" x14ac:dyDescent="0.25">
      <c r="B35" s="13">
        <f t="shared" ref="B35:B41" si="3">ROW()-20</f>
        <v>15</v>
      </c>
      <c r="C35" s="14" t="s">
        <v>53</v>
      </c>
      <c r="D35" s="14" t="s">
        <v>54</v>
      </c>
      <c r="E35" s="14" t="s">
        <v>55</v>
      </c>
      <c r="F35" s="13" t="s">
        <v>22</v>
      </c>
    </row>
    <row r="36" spans="2:6" ht="25" x14ac:dyDescent="0.25">
      <c r="B36" s="13">
        <f t="shared" si="3"/>
        <v>16</v>
      </c>
      <c r="C36" s="14" t="s">
        <v>56</v>
      </c>
      <c r="D36" s="14" t="s">
        <v>57</v>
      </c>
      <c r="E36" s="14" t="s">
        <v>58</v>
      </c>
      <c r="F36" s="13" t="s">
        <v>22</v>
      </c>
    </row>
    <row r="37" spans="2:6" ht="12.5" x14ac:dyDescent="0.25">
      <c r="B37" s="13">
        <f t="shared" si="3"/>
        <v>17</v>
      </c>
      <c r="C37" s="28" t="s">
        <v>59</v>
      </c>
      <c r="D37" s="3" t="s">
        <v>60</v>
      </c>
      <c r="E37" s="21" t="s">
        <v>61</v>
      </c>
      <c r="F37" s="13" t="s">
        <v>22</v>
      </c>
    </row>
    <row r="38" spans="2:6" s="27" customFormat="1" ht="25" x14ac:dyDescent="0.25">
      <c r="B38" s="13">
        <f t="shared" si="3"/>
        <v>18</v>
      </c>
      <c r="C38" s="29"/>
      <c r="D38" s="7" t="s">
        <v>62</v>
      </c>
      <c r="E38" s="20" t="s">
        <v>63</v>
      </c>
      <c r="F38" s="13" t="s">
        <v>22</v>
      </c>
    </row>
    <row r="39" spans="2:6" ht="12.5" x14ac:dyDescent="0.25">
      <c r="B39" s="13">
        <f t="shared" si="3"/>
        <v>19</v>
      </c>
      <c r="C39" s="29"/>
      <c r="D39" s="3" t="s">
        <v>64</v>
      </c>
      <c r="E39" s="21" t="s">
        <v>65</v>
      </c>
      <c r="F39" s="13" t="s">
        <v>22</v>
      </c>
    </row>
    <row r="40" spans="2:6" ht="25" x14ac:dyDescent="0.25">
      <c r="B40" s="13">
        <f t="shared" si="3"/>
        <v>20</v>
      </c>
      <c r="C40" s="30"/>
      <c r="D40" s="3" t="s">
        <v>66</v>
      </c>
      <c r="E40" s="21" t="s">
        <v>67</v>
      </c>
      <c r="F40" s="13" t="s">
        <v>22</v>
      </c>
    </row>
    <row r="41" spans="2:6" ht="25" x14ac:dyDescent="0.25">
      <c r="B41" s="13">
        <f t="shared" si="3"/>
        <v>21</v>
      </c>
      <c r="C41" s="3" t="s">
        <v>68</v>
      </c>
      <c r="D41" s="3" t="s">
        <v>69</v>
      </c>
      <c r="E41" s="21" t="s">
        <v>70</v>
      </c>
      <c r="F41" s="13" t="s">
        <v>22</v>
      </c>
    </row>
    <row r="42" spans="2:6" ht="15.75" customHeight="1" x14ac:dyDescent="0.25">
      <c r="E42" s="22"/>
    </row>
    <row r="43" spans="2:6" ht="20" x14ac:dyDescent="0.4">
      <c r="B43" s="9" t="s">
        <v>71</v>
      </c>
      <c r="C43" s="8"/>
      <c r="E43" s="22"/>
    </row>
    <row r="44" spans="2:6" ht="15.75" customHeight="1" x14ac:dyDescent="0.25">
      <c r="E44" s="22"/>
    </row>
    <row r="45" spans="2:6" ht="13" x14ac:dyDescent="0.3">
      <c r="B45" s="1" t="s">
        <v>14</v>
      </c>
      <c r="C45" s="1" t="s">
        <v>15</v>
      </c>
      <c r="D45" s="1" t="s">
        <v>16</v>
      </c>
      <c r="E45" s="24" t="s">
        <v>17</v>
      </c>
      <c r="F45" s="1" t="s">
        <v>18</v>
      </c>
    </row>
    <row r="46" spans="2:6" ht="12.5" x14ac:dyDescent="0.25">
      <c r="B46" s="13">
        <f t="shared" ref="B46:B47" si="4">ROW()-24</f>
        <v>22</v>
      </c>
      <c r="C46" s="14" t="s">
        <v>72</v>
      </c>
      <c r="D46" s="14" t="s">
        <v>73</v>
      </c>
      <c r="E46" s="14" t="s">
        <v>74</v>
      </c>
      <c r="F46" s="13" t="s">
        <v>22</v>
      </c>
    </row>
    <row r="47" spans="2:6" ht="12.5" x14ac:dyDescent="0.25">
      <c r="B47" s="13">
        <f t="shared" si="4"/>
        <v>23</v>
      </c>
      <c r="C47" s="14" t="s">
        <v>75</v>
      </c>
      <c r="D47" s="14" t="s">
        <v>76</v>
      </c>
      <c r="E47" s="14" t="s">
        <v>77</v>
      </c>
      <c r="F47" s="13" t="s">
        <v>22</v>
      </c>
    </row>
    <row r="48" spans="2:6" ht="20" x14ac:dyDescent="0.4">
      <c r="B48" s="9"/>
      <c r="E48" s="22"/>
      <c r="F48" s="8"/>
    </row>
    <row r="49" spans="2:8" ht="20" x14ac:dyDescent="0.4">
      <c r="B49" s="9" t="s">
        <v>78</v>
      </c>
      <c r="C49" s="8"/>
      <c r="E49" s="22"/>
    </row>
    <row r="50" spans="2:8" ht="15.75" customHeight="1" x14ac:dyDescent="0.25">
      <c r="E50" s="22"/>
    </row>
    <row r="51" spans="2:8" ht="13" x14ac:dyDescent="0.3">
      <c r="B51" s="1" t="s">
        <v>14</v>
      </c>
      <c r="C51" s="1" t="s">
        <v>15</v>
      </c>
      <c r="D51" s="1" t="s">
        <v>16</v>
      </c>
      <c r="E51" s="24" t="s">
        <v>17</v>
      </c>
      <c r="F51" s="1" t="s">
        <v>18</v>
      </c>
    </row>
    <row r="52" spans="2:8" ht="12.5" x14ac:dyDescent="0.25">
      <c r="B52" s="13">
        <f t="shared" ref="B52:B53" si="5">ROW()-28</f>
        <v>24</v>
      </c>
      <c r="C52" s="14" t="s">
        <v>79</v>
      </c>
      <c r="D52" s="14" t="s">
        <v>80</v>
      </c>
      <c r="E52" s="14" t="s">
        <v>81</v>
      </c>
      <c r="F52" s="13" t="s">
        <v>22</v>
      </c>
    </row>
    <row r="53" spans="2:8" ht="12.5" x14ac:dyDescent="0.25">
      <c r="B53" s="13">
        <f t="shared" si="5"/>
        <v>25</v>
      </c>
      <c r="C53" s="14" t="s">
        <v>82</v>
      </c>
      <c r="D53" s="14" t="s">
        <v>83</v>
      </c>
      <c r="E53" s="14" t="s">
        <v>84</v>
      </c>
      <c r="F53" s="13" t="s">
        <v>22</v>
      </c>
    </row>
    <row r="54" spans="2:8" ht="20" x14ac:dyDescent="0.4">
      <c r="B54" s="9"/>
      <c r="E54" s="22"/>
      <c r="F54" s="8"/>
    </row>
    <row r="55" spans="2:8" ht="20" x14ac:dyDescent="0.4">
      <c r="B55" s="9" t="s">
        <v>85</v>
      </c>
      <c r="C55" s="8"/>
      <c r="E55" s="22"/>
    </row>
    <row r="56" spans="2:8" ht="15.75" customHeight="1" x14ac:dyDescent="0.25">
      <c r="E56" s="22"/>
    </row>
    <row r="57" spans="2:8" ht="13" x14ac:dyDescent="0.3">
      <c r="B57" s="1" t="s">
        <v>14</v>
      </c>
      <c r="C57" s="1" t="s">
        <v>15</v>
      </c>
      <c r="D57" s="1" t="s">
        <v>16</v>
      </c>
      <c r="E57" s="24" t="s">
        <v>17</v>
      </c>
      <c r="F57" s="1" t="s">
        <v>18</v>
      </c>
    </row>
    <row r="58" spans="2:8" ht="50" x14ac:dyDescent="0.25">
      <c r="B58" s="13">
        <f>ROW()-32</f>
        <v>26</v>
      </c>
      <c r="C58" s="14" t="s">
        <v>86</v>
      </c>
      <c r="D58" s="14" t="s">
        <v>87</v>
      </c>
      <c r="E58" s="14" t="s">
        <v>88</v>
      </c>
      <c r="F58" s="13" t="s">
        <v>22</v>
      </c>
      <c r="G58" s="12"/>
      <c r="H58" s="12"/>
    </row>
    <row r="59" spans="2:8" ht="12.5" x14ac:dyDescent="0.25">
      <c r="B59" s="16"/>
      <c r="C59" s="17"/>
      <c r="D59" s="17"/>
      <c r="E59" s="17"/>
      <c r="F59" s="16"/>
    </row>
    <row r="60" spans="2:8" ht="20" x14ac:dyDescent="0.4">
      <c r="B60" s="9" t="s">
        <v>89</v>
      </c>
      <c r="C60" s="8"/>
      <c r="E60" s="22"/>
    </row>
    <row r="61" spans="2:8" ht="15.75" customHeight="1" x14ac:dyDescent="0.25">
      <c r="E61" s="22"/>
    </row>
    <row r="62" spans="2:8" ht="13" x14ac:dyDescent="0.3">
      <c r="B62" s="1" t="s">
        <v>14</v>
      </c>
      <c r="C62" s="1" t="s">
        <v>15</v>
      </c>
      <c r="D62" s="1" t="s">
        <v>16</v>
      </c>
      <c r="E62" s="24" t="s">
        <v>17</v>
      </c>
      <c r="F62" s="1" t="s">
        <v>18</v>
      </c>
    </row>
    <row r="63" spans="2:8" ht="50" x14ac:dyDescent="0.25">
      <c r="B63" s="13">
        <f>ROW()-36</f>
        <v>27</v>
      </c>
      <c r="C63" s="14" t="s">
        <v>90</v>
      </c>
      <c r="D63" s="14" t="s">
        <v>87</v>
      </c>
      <c r="E63" s="14" t="s">
        <v>91</v>
      </c>
      <c r="F63" s="13" t="s">
        <v>22</v>
      </c>
    </row>
    <row r="64" spans="2:8" ht="15.75" customHeight="1" x14ac:dyDescent="0.25">
      <c r="E64" s="22"/>
    </row>
    <row r="65" spans="2:6" ht="20" x14ac:dyDescent="0.4">
      <c r="B65" s="9" t="s">
        <v>92</v>
      </c>
      <c r="C65" s="8"/>
      <c r="E65" s="22"/>
    </row>
    <row r="66" spans="2:6" ht="15.75" customHeight="1" x14ac:dyDescent="0.25">
      <c r="E66" s="22"/>
    </row>
    <row r="67" spans="2:6" ht="13" x14ac:dyDescent="0.3">
      <c r="B67" s="1" t="s">
        <v>14</v>
      </c>
      <c r="C67" s="1" t="s">
        <v>15</v>
      </c>
      <c r="D67" s="1" t="s">
        <v>16</v>
      </c>
      <c r="E67" s="24" t="s">
        <v>17</v>
      </c>
      <c r="F67" s="1" t="s">
        <v>18</v>
      </c>
    </row>
    <row r="68" spans="2:6" ht="50" x14ac:dyDescent="0.25">
      <c r="B68" s="13">
        <f>ROW()-40</f>
        <v>28</v>
      </c>
      <c r="C68" s="14" t="s">
        <v>93</v>
      </c>
      <c r="D68" s="14" t="s">
        <v>94</v>
      </c>
      <c r="E68" s="14" t="s">
        <v>95</v>
      </c>
      <c r="F68" s="13" t="s">
        <v>22</v>
      </c>
    </row>
  </sheetData>
  <mergeCells count="7">
    <mergeCell ref="C37:C40"/>
    <mergeCell ref="C16:C17"/>
    <mergeCell ref="C25:C30"/>
    <mergeCell ref="E25:E27"/>
    <mergeCell ref="F25:F27"/>
    <mergeCell ref="E28:E30"/>
    <mergeCell ref="F28:F30"/>
  </mergeCells>
  <phoneticPr fontId="6" type="noConversion"/>
  <dataValidations count="1">
    <dataValidation type="list" allowBlank="1" showErrorMessage="1" sqref="F9:F10 F15:F18 F23:F25 F28 F35:F41 F46:F47 F52:F53 F58 F63 F68" xr:uid="{00000000-0002-0000-0000-000000000000}">
      <formula1>"Not Test,PASS,Fail,N/A,Blocked"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X51"/>
  <sheetViews>
    <sheetView workbookViewId="0"/>
  </sheetViews>
  <sheetFormatPr defaultColWidth="12.6328125" defaultRowHeight="15.75" customHeight="1" x14ac:dyDescent="0.25"/>
  <cols>
    <col min="1" max="1" width="4.6328125" customWidth="1"/>
    <col min="3" max="4" width="52.6328125" customWidth="1"/>
    <col min="5" max="5" width="52.6328125" style="22" customWidth="1"/>
  </cols>
  <sheetData>
    <row r="2" spans="1:24" s="27" customFormat="1" ht="13" x14ac:dyDescent="0.25">
      <c r="B2" s="5" t="s">
        <v>0</v>
      </c>
      <c r="C2" s="6" t="s">
        <v>2</v>
      </c>
      <c r="D2" s="7" t="s">
        <v>3</v>
      </c>
      <c r="E2" s="36"/>
    </row>
    <row r="3" spans="1:24" s="27" customFormat="1" ht="13" x14ac:dyDescent="0.25">
      <c r="B3" s="5" t="s">
        <v>6</v>
      </c>
      <c r="C3" s="7" t="s">
        <v>11</v>
      </c>
      <c r="D3" s="7" t="s">
        <v>96</v>
      </c>
      <c r="E3" s="36"/>
    </row>
    <row r="4" spans="1:24" s="27" customFormat="1" ht="409.6" customHeight="1" x14ac:dyDescent="0.25">
      <c r="B4" s="5" t="s">
        <v>12</v>
      </c>
      <c r="C4" s="7"/>
      <c r="D4" s="7"/>
      <c r="E4" s="36"/>
    </row>
    <row r="5" spans="1:24" s="27" customFormat="1" ht="15.75" customHeight="1" x14ac:dyDescent="0.25">
      <c r="E5" s="36"/>
    </row>
    <row r="6" spans="1:24" s="27" customFormat="1" ht="20" x14ac:dyDescent="0.25">
      <c r="B6" s="18" t="s">
        <v>97</v>
      </c>
      <c r="C6" s="19"/>
      <c r="D6" s="19"/>
      <c r="E6" s="17"/>
    </row>
    <row r="7" spans="1:24" s="27" customFormat="1" ht="12.5" x14ac:dyDescent="0.25">
      <c r="B7" s="19"/>
      <c r="C7" s="19"/>
      <c r="D7" s="19"/>
      <c r="E7" s="17"/>
    </row>
    <row r="8" spans="1:24" s="27" customFormat="1" ht="13" x14ac:dyDescent="0.25">
      <c r="B8" s="5" t="s">
        <v>14</v>
      </c>
      <c r="C8" s="5" t="s">
        <v>15</v>
      </c>
      <c r="D8" s="5" t="s">
        <v>16</v>
      </c>
      <c r="E8" s="25" t="s">
        <v>17</v>
      </c>
      <c r="F8" s="5" t="s">
        <v>18</v>
      </c>
    </row>
    <row r="9" spans="1:24" s="27" customFormat="1" ht="37.5" x14ac:dyDescent="0.25">
      <c r="A9" s="12"/>
      <c r="B9" s="13">
        <f t="shared" ref="B9:B10" si="0">ROW()-8</f>
        <v>1</v>
      </c>
      <c r="C9" s="14" t="s">
        <v>98</v>
      </c>
      <c r="D9" s="14" t="s">
        <v>99</v>
      </c>
      <c r="E9" s="14" t="s">
        <v>100</v>
      </c>
      <c r="F9" s="13" t="s">
        <v>22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s="27" customFormat="1" ht="12.5" x14ac:dyDescent="0.25">
      <c r="B10" s="13">
        <f t="shared" si="0"/>
        <v>2</v>
      </c>
      <c r="C10" s="14" t="s">
        <v>101</v>
      </c>
      <c r="D10" s="14" t="s">
        <v>99</v>
      </c>
      <c r="E10" s="20" t="s">
        <v>102</v>
      </c>
      <c r="F10" s="13" t="s">
        <v>22</v>
      </c>
    </row>
    <row r="11" spans="1:24" s="27" customFormat="1" ht="12.5" x14ac:dyDescent="0.25">
      <c r="B11" s="19"/>
      <c r="C11" s="19"/>
      <c r="D11" s="19"/>
      <c r="E11" s="17"/>
      <c r="F11" s="19"/>
    </row>
    <row r="12" spans="1:24" s="27" customFormat="1" ht="20" x14ac:dyDescent="0.25">
      <c r="B12" s="18" t="s">
        <v>103</v>
      </c>
      <c r="C12" s="19"/>
      <c r="D12" s="19"/>
      <c r="E12" s="17"/>
      <c r="F12" s="19"/>
    </row>
    <row r="13" spans="1:24" s="27" customFormat="1" ht="12.5" x14ac:dyDescent="0.25">
      <c r="B13" s="19"/>
      <c r="C13" s="19"/>
      <c r="D13" s="19"/>
      <c r="E13" s="17"/>
      <c r="F13" s="19"/>
    </row>
    <row r="14" spans="1:24" s="27" customFormat="1" ht="13" x14ac:dyDescent="0.25">
      <c r="B14" s="5" t="s">
        <v>14</v>
      </c>
      <c r="C14" s="5" t="s">
        <v>15</v>
      </c>
      <c r="D14" s="5" t="s">
        <v>16</v>
      </c>
      <c r="E14" s="25" t="s">
        <v>17</v>
      </c>
      <c r="F14" s="5" t="s">
        <v>18</v>
      </c>
    </row>
    <row r="15" spans="1:24" s="27" customFormat="1" ht="12.5" x14ac:dyDescent="0.25">
      <c r="B15" s="34">
        <f>ROW()-12</f>
        <v>3</v>
      </c>
      <c r="C15" s="28" t="s">
        <v>104</v>
      </c>
      <c r="D15" s="28" t="s">
        <v>105</v>
      </c>
      <c r="E15" s="14" t="s">
        <v>106</v>
      </c>
      <c r="F15" s="34" t="s">
        <v>22</v>
      </c>
    </row>
    <row r="16" spans="1:24" s="27" customFormat="1" ht="243.75" customHeight="1" x14ac:dyDescent="0.25">
      <c r="B16" s="37"/>
      <c r="C16" s="37"/>
      <c r="D16" s="37"/>
      <c r="E16" s="20"/>
      <c r="F16" s="37"/>
    </row>
    <row r="17" spans="1:24" s="27" customFormat="1" ht="12.5" x14ac:dyDescent="0.25">
      <c r="B17" s="13">
        <f t="shared" ref="B17:B18" si="1">ROW()-13</f>
        <v>4</v>
      </c>
      <c r="C17" s="7" t="s">
        <v>107</v>
      </c>
      <c r="D17" s="31" t="s">
        <v>108</v>
      </c>
      <c r="E17" s="20" t="s">
        <v>109</v>
      </c>
      <c r="F17" s="13" t="s">
        <v>22</v>
      </c>
    </row>
    <row r="18" spans="1:24" s="27" customFormat="1" ht="12.5" x14ac:dyDescent="0.25">
      <c r="B18" s="13">
        <f t="shared" si="1"/>
        <v>5</v>
      </c>
      <c r="C18" s="7" t="s">
        <v>110</v>
      </c>
      <c r="D18" s="37"/>
      <c r="E18" s="20" t="s">
        <v>111</v>
      </c>
      <c r="F18" s="13" t="s">
        <v>22</v>
      </c>
    </row>
    <row r="19" spans="1:24" s="27" customFormat="1" ht="12.5" x14ac:dyDescent="0.25">
      <c r="B19" s="16"/>
      <c r="C19" s="12"/>
      <c r="D19" s="12"/>
      <c r="E19" s="26"/>
      <c r="F19" s="16"/>
    </row>
    <row r="20" spans="1:24" s="27" customFormat="1" ht="20" x14ac:dyDescent="0.25">
      <c r="B20" s="18" t="s">
        <v>112</v>
      </c>
      <c r="C20" s="19"/>
      <c r="D20" s="19"/>
      <c r="E20" s="17"/>
      <c r="F20" s="16"/>
    </row>
    <row r="21" spans="1:24" s="27" customFormat="1" ht="12.5" x14ac:dyDescent="0.25">
      <c r="B21" s="19"/>
      <c r="C21" s="19"/>
      <c r="D21" s="19"/>
      <c r="E21" s="17"/>
      <c r="F21" s="16"/>
    </row>
    <row r="22" spans="1:24" s="27" customFormat="1" ht="13" x14ac:dyDescent="0.25">
      <c r="B22" s="5" t="s">
        <v>14</v>
      </c>
      <c r="C22" s="5" t="s">
        <v>15</v>
      </c>
      <c r="D22" s="5" t="s">
        <v>16</v>
      </c>
      <c r="E22" s="25" t="s">
        <v>17</v>
      </c>
      <c r="F22" s="5" t="s">
        <v>18</v>
      </c>
    </row>
    <row r="23" spans="1:24" s="27" customFormat="1" ht="12.5" x14ac:dyDescent="0.25">
      <c r="B23" s="13">
        <f t="shared" ref="B23:B26" si="2">ROW()-17</f>
        <v>6</v>
      </c>
      <c r="C23" s="7" t="s">
        <v>113</v>
      </c>
      <c r="D23" s="31" t="s">
        <v>114</v>
      </c>
      <c r="E23" s="20" t="s">
        <v>115</v>
      </c>
      <c r="F23" s="13" t="s">
        <v>22</v>
      </c>
    </row>
    <row r="24" spans="1:24" s="27" customFormat="1" ht="25" x14ac:dyDescent="0.25">
      <c r="B24" s="13">
        <f t="shared" si="2"/>
        <v>7</v>
      </c>
      <c r="C24" s="7" t="s">
        <v>116</v>
      </c>
      <c r="D24" s="38"/>
      <c r="E24" s="20" t="s">
        <v>117</v>
      </c>
      <c r="F24" s="13" t="s">
        <v>22</v>
      </c>
    </row>
    <row r="25" spans="1:24" s="27" customFormat="1" ht="25" x14ac:dyDescent="0.25">
      <c r="B25" s="13">
        <f t="shared" si="2"/>
        <v>8</v>
      </c>
      <c r="C25" s="7" t="s">
        <v>118</v>
      </c>
      <c r="D25" s="38"/>
      <c r="E25" s="20" t="s">
        <v>117</v>
      </c>
      <c r="F25" s="13" t="s">
        <v>22</v>
      </c>
    </row>
    <row r="26" spans="1:24" s="27" customFormat="1" ht="12.5" x14ac:dyDescent="0.25">
      <c r="A26" s="12"/>
      <c r="B26" s="13">
        <f t="shared" si="2"/>
        <v>9</v>
      </c>
      <c r="C26" s="7" t="s">
        <v>119</v>
      </c>
      <c r="D26" s="37"/>
      <c r="E26" s="20" t="s">
        <v>120</v>
      </c>
      <c r="F26" s="13" t="s">
        <v>22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27" customFormat="1" ht="12.5" x14ac:dyDescent="0.25">
      <c r="B27" s="19"/>
      <c r="C27" s="19"/>
      <c r="D27" s="19"/>
      <c r="E27" s="17"/>
      <c r="F27" s="19"/>
    </row>
    <row r="28" spans="1:24" s="27" customFormat="1" ht="20" x14ac:dyDescent="0.25">
      <c r="B28" s="18" t="s">
        <v>121</v>
      </c>
      <c r="C28" s="19"/>
      <c r="D28" s="19"/>
      <c r="E28" s="17"/>
      <c r="F28" s="16"/>
    </row>
    <row r="29" spans="1:24" s="27" customFormat="1" ht="12.5" x14ac:dyDescent="0.25">
      <c r="B29" s="19"/>
      <c r="C29" s="19"/>
      <c r="D29" s="19"/>
      <c r="E29" s="17"/>
      <c r="F29" s="16"/>
    </row>
    <row r="30" spans="1:24" s="27" customFormat="1" ht="13" x14ac:dyDescent="0.25">
      <c r="B30" s="5" t="s">
        <v>14</v>
      </c>
      <c r="C30" s="5" t="s">
        <v>15</v>
      </c>
      <c r="D30" s="5" t="s">
        <v>16</v>
      </c>
      <c r="E30" s="25" t="s">
        <v>17</v>
      </c>
      <c r="F30" s="5" t="s">
        <v>18</v>
      </c>
    </row>
    <row r="31" spans="1:24" s="27" customFormat="1" ht="12.5" x14ac:dyDescent="0.25">
      <c r="B31" s="13">
        <f t="shared" ref="B31:B33" si="3">ROW()-21</f>
        <v>10</v>
      </c>
      <c r="C31" s="7" t="s">
        <v>122</v>
      </c>
      <c r="D31" s="31" t="s">
        <v>123</v>
      </c>
      <c r="E31" s="20" t="s">
        <v>124</v>
      </c>
      <c r="F31" s="13" t="s">
        <v>22</v>
      </c>
    </row>
    <row r="32" spans="1:24" s="27" customFormat="1" ht="12.5" x14ac:dyDescent="0.25">
      <c r="B32" s="13">
        <f t="shared" si="3"/>
        <v>11</v>
      </c>
      <c r="C32" s="7" t="s">
        <v>125</v>
      </c>
      <c r="D32" s="38"/>
      <c r="E32" s="20" t="s">
        <v>126</v>
      </c>
      <c r="F32" s="13" t="s">
        <v>22</v>
      </c>
    </row>
    <row r="33" spans="1:24" s="27" customFormat="1" ht="44.5" customHeight="1" x14ac:dyDescent="0.25">
      <c r="A33" s="12"/>
      <c r="B33" s="13">
        <f t="shared" si="3"/>
        <v>12</v>
      </c>
      <c r="C33" s="20" t="s">
        <v>127</v>
      </c>
      <c r="D33" s="37"/>
      <c r="E33" s="20" t="s">
        <v>128</v>
      </c>
      <c r="F33" s="13" t="s">
        <v>22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27" customFormat="1" ht="15.75" customHeight="1" x14ac:dyDescent="0.25">
      <c r="E34" s="36"/>
    </row>
    <row r="35" spans="1:24" s="27" customFormat="1" ht="20" x14ac:dyDescent="0.25">
      <c r="B35" s="18" t="s">
        <v>129</v>
      </c>
      <c r="C35" s="19"/>
      <c r="D35" s="19"/>
      <c r="E35" s="17"/>
      <c r="F35" s="19"/>
    </row>
    <row r="36" spans="1:24" s="27" customFormat="1" ht="12.5" x14ac:dyDescent="0.25">
      <c r="B36" s="19"/>
      <c r="C36" s="19"/>
      <c r="D36" s="19"/>
      <c r="E36" s="17"/>
      <c r="F36" s="19"/>
    </row>
    <row r="37" spans="1:24" s="27" customFormat="1" ht="13" x14ac:dyDescent="0.25">
      <c r="B37" s="5" t="s">
        <v>14</v>
      </c>
      <c r="C37" s="5" t="s">
        <v>15</v>
      </c>
      <c r="D37" s="5" t="s">
        <v>16</v>
      </c>
      <c r="E37" s="25" t="s">
        <v>17</v>
      </c>
      <c r="F37" s="5" t="s">
        <v>18</v>
      </c>
    </row>
    <row r="38" spans="1:24" s="27" customFormat="1" ht="62.5" x14ac:dyDescent="0.25">
      <c r="B38" s="13">
        <f t="shared" ref="B38:B51" si="4">ROW()-25</f>
        <v>13</v>
      </c>
      <c r="C38" s="31" t="s">
        <v>130</v>
      </c>
      <c r="D38" s="7" t="s">
        <v>131</v>
      </c>
      <c r="E38" s="20" t="s">
        <v>132</v>
      </c>
      <c r="F38" s="13" t="s">
        <v>22</v>
      </c>
    </row>
    <row r="39" spans="1:24" s="27" customFormat="1" ht="62.5" x14ac:dyDescent="0.25">
      <c r="B39" s="13">
        <f t="shared" si="4"/>
        <v>14</v>
      </c>
      <c r="C39" s="38"/>
      <c r="D39" s="7" t="s">
        <v>133</v>
      </c>
      <c r="E39" s="20" t="s">
        <v>132</v>
      </c>
      <c r="F39" s="13" t="s">
        <v>22</v>
      </c>
    </row>
    <row r="40" spans="1:24" s="27" customFormat="1" ht="62.5" x14ac:dyDescent="0.25">
      <c r="B40" s="13">
        <f t="shared" si="4"/>
        <v>15</v>
      </c>
      <c r="C40" s="37"/>
      <c r="D40" s="7" t="s">
        <v>134</v>
      </c>
      <c r="E40" s="20" t="s">
        <v>132</v>
      </c>
      <c r="F40" s="13" t="s">
        <v>22</v>
      </c>
    </row>
    <row r="41" spans="1:24" s="27" customFormat="1" ht="62.5" x14ac:dyDescent="0.25">
      <c r="B41" s="13">
        <f t="shared" si="4"/>
        <v>16</v>
      </c>
      <c r="C41" s="31" t="s">
        <v>135</v>
      </c>
      <c r="D41" s="7" t="s">
        <v>131</v>
      </c>
      <c r="E41" s="20" t="s">
        <v>136</v>
      </c>
      <c r="F41" s="13" t="s">
        <v>22</v>
      </c>
    </row>
    <row r="42" spans="1:24" s="27" customFormat="1" ht="62.5" x14ac:dyDescent="0.25">
      <c r="B42" s="13">
        <f t="shared" si="4"/>
        <v>17</v>
      </c>
      <c r="C42" s="38"/>
      <c r="D42" s="7" t="s">
        <v>133</v>
      </c>
      <c r="E42" s="20" t="s">
        <v>136</v>
      </c>
      <c r="F42" s="13" t="s">
        <v>22</v>
      </c>
    </row>
    <row r="43" spans="1:24" s="27" customFormat="1" ht="62.5" x14ac:dyDescent="0.25">
      <c r="B43" s="13">
        <f t="shared" si="4"/>
        <v>18</v>
      </c>
      <c r="C43" s="37"/>
      <c r="D43" s="7" t="s">
        <v>134</v>
      </c>
      <c r="E43" s="20" t="s">
        <v>136</v>
      </c>
      <c r="F43" s="13" t="s">
        <v>22</v>
      </c>
    </row>
    <row r="44" spans="1:24" s="27" customFormat="1" ht="25" x14ac:dyDescent="0.25">
      <c r="B44" s="13">
        <f t="shared" si="4"/>
        <v>19</v>
      </c>
      <c r="C44" s="7" t="s">
        <v>137</v>
      </c>
      <c r="D44" s="7" t="s">
        <v>138</v>
      </c>
      <c r="E44" s="20" t="s">
        <v>139</v>
      </c>
      <c r="F44" s="13" t="s">
        <v>22</v>
      </c>
    </row>
    <row r="45" spans="1:24" s="27" customFormat="1" ht="12.5" x14ac:dyDescent="0.25">
      <c r="B45" s="13">
        <f t="shared" si="4"/>
        <v>20</v>
      </c>
      <c r="C45" s="31" t="s">
        <v>140</v>
      </c>
      <c r="D45" s="7" t="s">
        <v>141</v>
      </c>
      <c r="E45" s="20" t="s">
        <v>142</v>
      </c>
      <c r="F45" s="13" t="s">
        <v>22</v>
      </c>
    </row>
    <row r="46" spans="1:24" s="27" customFormat="1" ht="12.5" x14ac:dyDescent="0.25">
      <c r="B46" s="13">
        <f t="shared" si="4"/>
        <v>21</v>
      </c>
      <c r="C46" s="38"/>
      <c r="D46" s="7" t="s">
        <v>143</v>
      </c>
      <c r="E46" s="20" t="s">
        <v>144</v>
      </c>
      <c r="F46" s="13" t="s">
        <v>22</v>
      </c>
    </row>
    <row r="47" spans="1:24" s="27" customFormat="1" ht="12.5" x14ac:dyDescent="0.25">
      <c r="B47" s="13">
        <f t="shared" si="4"/>
        <v>22</v>
      </c>
      <c r="C47" s="38"/>
      <c r="D47" s="7" t="s">
        <v>145</v>
      </c>
      <c r="E47" s="20" t="s">
        <v>146</v>
      </c>
      <c r="F47" s="13" t="s">
        <v>22</v>
      </c>
    </row>
    <row r="48" spans="1:24" s="27" customFormat="1" ht="12.5" x14ac:dyDescent="0.25">
      <c r="B48" s="13">
        <f t="shared" si="4"/>
        <v>23</v>
      </c>
      <c r="C48" s="38"/>
      <c r="D48" s="7" t="s">
        <v>147</v>
      </c>
      <c r="E48" s="20" t="s">
        <v>148</v>
      </c>
      <c r="F48" s="13" t="s">
        <v>22</v>
      </c>
    </row>
    <row r="49" spans="2:6" s="27" customFormat="1" ht="12.5" x14ac:dyDescent="0.25">
      <c r="B49" s="13">
        <f t="shared" si="4"/>
        <v>24</v>
      </c>
      <c r="C49" s="38"/>
      <c r="D49" s="7" t="s">
        <v>149</v>
      </c>
      <c r="E49" s="20" t="s">
        <v>150</v>
      </c>
      <c r="F49" s="13" t="s">
        <v>22</v>
      </c>
    </row>
    <row r="50" spans="2:6" s="27" customFormat="1" ht="25" x14ac:dyDescent="0.25">
      <c r="B50" s="13">
        <f t="shared" si="4"/>
        <v>25</v>
      </c>
      <c r="C50" s="38"/>
      <c r="D50" s="7" t="s">
        <v>151</v>
      </c>
      <c r="E50" s="20" t="s">
        <v>152</v>
      </c>
      <c r="F50" s="13" t="s">
        <v>22</v>
      </c>
    </row>
    <row r="51" spans="2:6" s="27" customFormat="1" ht="12.5" x14ac:dyDescent="0.25">
      <c r="B51" s="13">
        <f t="shared" si="4"/>
        <v>26</v>
      </c>
      <c r="C51" s="37"/>
      <c r="D51" s="7" t="s">
        <v>153</v>
      </c>
      <c r="E51" s="20" t="s">
        <v>154</v>
      </c>
      <c r="F51" s="13" t="s">
        <v>22</v>
      </c>
    </row>
  </sheetData>
  <mergeCells count="10">
    <mergeCell ref="C38:C40"/>
    <mergeCell ref="C41:C43"/>
    <mergeCell ref="C45:C51"/>
    <mergeCell ref="B15:B16"/>
    <mergeCell ref="C15:C16"/>
    <mergeCell ref="D15:D16"/>
    <mergeCell ref="F15:F16"/>
    <mergeCell ref="D17:D18"/>
    <mergeCell ref="D23:D26"/>
    <mergeCell ref="D31:D33"/>
  </mergeCells>
  <phoneticPr fontId="6" type="noConversion"/>
  <dataValidations count="1">
    <dataValidation type="list" allowBlank="1" showErrorMessage="1" sqref="F9:F10 F15 F17:F18 F23:F26 F31:F33 F38:F51" xr:uid="{00000000-0002-0000-0100-000000000000}">
      <formula1>"Not Test,PASS,Fail,N/A,Blocked"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Z56"/>
  <sheetViews>
    <sheetView workbookViewId="0"/>
  </sheetViews>
  <sheetFormatPr defaultColWidth="12.6328125" defaultRowHeight="15.75" customHeight="1" x14ac:dyDescent="0.25"/>
  <cols>
    <col min="1" max="1" width="4.6328125" customWidth="1"/>
    <col min="3" max="4" width="52.6328125" customWidth="1"/>
    <col min="5" max="5" width="52.6328125" style="22" customWidth="1"/>
  </cols>
  <sheetData>
    <row r="2" spans="1:26" ht="13" x14ac:dyDescent="0.3">
      <c r="B2" s="1" t="s">
        <v>0</v>
      </c>
      <c r="C2" s="2" t="s">
        <v>2</v>
      </c>
      <c r="D2" s="2" t="s">
        <v>155</v>
      </c>
      <c r="E2" s="21" t="s">
        <v>3</v>
      </c>
    </row>
    <row r="3" spans="1:26" s="27" customFormat="1" ht="25" x14ac:dyDescent="0.25">
      <c r="B3" s="5" t="s">
        <v>6</v>
      </c>
      <c r="C3" s="14" t="s">
        <v>9</v>
      </c>
      <c r="D3" s="14" t="s">
        <v>156</v>
      </c>
      <c r="E3" s="20" t="s">
        <v>157</v>
      </c>
    </row>
    <row r="4" spans="1:26" ht="315" customHeight="1" x14ac:dyDescent="0.25">
      <c r="B4" s="5" t="s">
        <v>12</v>
      </c>
      <c r="C4" s="6"/>
      <c r="D4" s="6"/>
      <c r="E4" s="20"/>
    </row>
    <row r="6" spans="1:26" ht="20" x14ac:dyDescent="0.4">
      <c r="B6" s="9" t="s">
        <v>158</v>
      </c>
      <c r="C6" s="8"/>
      <c r="D6" s="8"/>
      <c r="E6" s="23"/>
    </row>
    <row r="7" spans="1:26" ht="12.5" x14ac:dyDescent="0.25">
      <c r="B7" s="8"/>
      <c r="C7" s="8"/>
      <c r="D7" s="8"/>
      <c r="E7" s="23"/>
    </row>
    <row r="8" spans="1:26" ht="13" x14ac:dyDescent="0.3">
      <c r="B8" s="1" t="s">
        <v>14</v>
      </c>
      <c r="C8" s="1" t="s">
        <v>15</v>
      </c>
      <c r="D8" s="1" t="s">
        <v>16</v>
      </c>
      <c r="E8" s="24" t="s">
        <v>17</v>
      </c>
      <c r="F8" s="1" t="s">
        <v>18</v>
      </c>
    </row>
    <row r="9" spans="1:26" ht="25" x14ac:dyDescent="0.25">
      <c r="A9" s="12"/>
      <c r="B9" s="13">
        <f t="shared" ref="B9:B12" si="0">ROW()-8</f>
        <v>1</v>
      </c>
      <c r="C9" s="14" t="s">
        <v>159</v>
      </c>
      <c r="D9" s="14" t="s">
        <v>160</v>
      </c>
      <c r="E9" s="14" t="s">
        <v>161</v>
      </c>
      <c r="F9" s="13" t="s">
        <v>22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25" x14ac:dyDescent="0.25">
      <c r="A10" s="12"/>
      <c r="B10" s="13">
        <f t="shared" si="0"/>
        <v>2</v>
      </c>
      <c r="C10" s="28" t="s">
        <v>162</v>
      </c>
      <c r="D10" s="28" t="s">
        <v>163</v>
      </c>
      <c r="E10" s="20" t="s">
        <v>164</v>
      </c>
      <c r="F10" s="13" t="s">
        <v>22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25" x14ac:dyDescent="0.25">
      <c r="A11" s="12"/>
      <c r="B11" s="13">
        <f t="shared" si="0"/>
        <v>3</v>
      </c>
      <c r="C11" s="32"/>
      <c r="D11" s="32"/>
      <c r="E11" s="20" t="s">
        <v>165</v>
      </c>
      <c r="F11" s="13" t="s">
        <v>22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25" x14ac:dyDescent="0.25">
      <c r="A12" s="12"/>
      <c r="B12" s="13">
        <f t="shared" si="0"/>
        <v>4</v>
      </c>
      <c r="C12" s="20" t="s">
        <v>166</v>
      </c>
      <c r="D12" s="20" t="s">
        <v>167</v>
      </c>
      <c r="E12" s="20" t="s">
        <v>168</v>
      </c>
      <c r="F12" s="13" t="s">
        <v>22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5" x14ac:dyDescent="0.25">
      <c r="A13" s="12"/>
      <c r="C13" s="22"/>
      <c r="D13" s="2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20" x14ac:dyDescent="0.4">
      <c r="A14" s="12"/>
      <c r="B14" s="9" t="s">
        <v>169</v>
      </c>
      <c r="C14" s="23"/>
      <c r="D14" s="23"/>
      <c r="E14" s="23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5" x14ac:dyDescent="0.25">
      <c r="A15" s="12"/>
      <c r="B15" s="8"/>
      <c r="C15" s="23"/>
      <c r="D15" s="23"/>
      <c r="E15" s="23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" x14ac:dyDescent="0.3">
      <c r="A16" s="12"/>
      <c r="B16" s="1" t="s">
        <v>14</v>
      </c>
      <c r="C16" s="24" t="s">
        <v>15</v>
      </c>
      <c r="D16" s="24" t="s">
        <v>16</v>
      </c>
      <c r="E16" s="24" t="s">
        <v>17</v>
      </c>
      <c r="F16" s="1" t="s">
        <v>18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5" x14ac:dyDescent="0.25">
      <c r="A17" s="12"/>
      <c r="B17" s="13">
        <f t="shared" ref="B17:B20" si="1">ROW()-12</f>
        <v>5</v>
      </c>
      <c r="C17" s="20" t="s">
        <v>170</v>
      </c>
      <c r="D17" s="35" t="s">
        <v>163</v>
      </c>
      <c r="E17" s="20" t="s">
        <v>171</v>
      </c>
      <c r="F17" s="13" t="s">
        <v>22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25" x14ac:dyDescent="0.25">
      <c r="A18" s="12"/>
      <c r="B18" s="13">
        <f t="shared" si="1"/>
        <v>6</v>
      </c>
      <c r="C18" s="15" t="s">
        <v>172</v>
      </c>
      <c r="D18" s="33"/>
      <c r="E18" s="20" t="s">
        <v>173</v>
      </c>
      <c r="F18" s="13" t="s">
        <v>22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25" x14ac:dyDescent="0.25">
      <c r="A19" s="12"/>
      <c r="B19" s="13">
        <f t="shared" si="1"/>
        <v>7</v>
      </c>
      <c r="C19" s="20" t="s">
        <v>166</v>
      </c>
      <c r="D19" s="20" t="s">
        <v>174</v>
      </c>
      <c r="E19" s="20" t="s">
        <v>168</v>
      </c>
      <c r="F19" s="13" t="s">
        <v>22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5" x14ac:dyDescent="0.25">
      <c r="A20" s="12"/>
      <c r="B20" s="13">
        <f t="shared" si="1"/>
        <v>8</v>
      </c>
      <c r="C20" s="20" t="s">
        <v>175</v>
      </c>
      <c r="D20" s="20" t="s">
        <v>176</v>
      </c>
      <c r="E20" s="20" t="s">
        <v>177</v>
      </c>
      <c r="F20" s="13" t="s">
        <v>22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20" x14ac:dyDescent="0.25">
      <c r="A21" s="12"/>
      <c r="B21" s="18"/>
      <c r="C21" s="17"/>
      <c r="D21" s="17"/>
      <c r="E21" s="17"/>
      <c r="F21" s="19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20" x14ac:dyDescent="0.25">
      <c r="A22" s="12"/>
      <c r="B22" s="18" t="s">
        <v>178</v>
      </c>
      <c r="C22" s="17"/>
      <c r="D22" s="17"/>
      <c r="E22" s="17"/>
      <c r="F22" s="19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5" x14ac:dyDescent="0.25">
      <c r="A23" s="12"/>
      <c r="B23" s="19"/>
      <c r="C23" s="17"/>
      <c r="D23" s="17"/>
      <c r="E23" s="17"/>
      <c r="F23" s="19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" x14ac:dyDescent="0.25">
      <c r="A24" s="12"/>
      <c r="B24" s="5" t="s">
        <v>14</v>
      </c>
      <c r="C24" s="25" t="s">
        <v>15</v>
      </c>
      <c r="D24" s="25" t="s">
        <v>16</v>
      </c>
      <c r="E24" s="25" t="s">
        <v>17</v>
      </c>
      <c r="F24" s="5" t="s">
        <v>18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25" x14ac:dyDescent="0.25">
      <c r="A25" s="12"/>
      <c r="B25" s="13">
        <f t="shared" ref="B25:B30" si="2">ROW()-16</f>
        <v>9</v>
      </c>
      <c r="C25" s="20" t="s">
        <v>179</v>
      </c>
      <c r="D25" s="20" t="s">
        <v>180</v>
      </c>
      <c r="E25" s="20" t="s">
        <v>181</v>
      </c>
      <c r="F25" s="13" t="s">
        <v>22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25" x14ac:dyDescent="0.25">
      <c r="A26" s="12"/>
      <c r="B26" s="13">
        <f t="shared" si="2"/>
        <v>10</v>
      </c>
      <c r="C26" s="20" t="s">
        <v>182</v>
      </c>
      <c r="D26" s="20" t="s">
        <v>183</v>
      </c>
      <c r="E26" s="20" t="s">
        <v>184</v>
      </c>
      <c r="F26" s="13" t="s">
        <v>22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5" x14ac:dyDescent="0.25">
      <c r="A27" s="12"/>
      <c r="B27" s="13">
        <f t="shared" si="2"/>
        <v>11</v>
      </c>
      <c r="C27" s="20" t="s">
        <v>185</v>
      </c>
      <c r="D27" s="35" t="s">
        <v>186</v>
      </c>
      <c r="E27" s="20" t="s">
        <v>187</v>
      </c>
      <c r="F27" s="13" t="s">
        <v>22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5" x14ac:dyDescent="0.25">
      <c r="A28" s="12"/>
      <c r="B28" s="13">
        <f t="shared" si="2"/>
        <v>12</v>
      </c>
      <c r="C28" s="20" t="s">
        <v>188</v>
      </c>
      <c r="D28" s="33"/>
      <c r="E28" s="20" t="s">
        <v>189</v>
      </c>
      <c r="F28" s="13" t="s">
        <v>22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25" x14ac:dyDescent="0.25">
      <c r="A29" s="12"/>
      <c r="B29" s="13">
        <f t="shared" si="2"/>
        <v>13</v>
      </c>
      <c r="C29" s="20" t="s">
        <v>190</v>
      </c>
      <c r="D29" s="35" t="s">
        <v>191</v>
      </c>
      <c r="E29" s="20" t="s">
        <v>192</v>
      </c>
      <c r="F29" s="13" t="s">
        <v>22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25" x14ac:dyDescent="0.25">
      <c r="A30" s="12"/>
      <c r="B30" s="13">
        <f t="shared" si="2"/>
        <v>14</v>
      </c>
      <c r="C30" s="20" t="s">
        <v>193</v>
      </c>
      <c r="D30" s="33"/>
      <c r="E30" s="20" t="s">
        <v>194</v>
      </c>
      <c r="F30" s="13" t="s">
        <v>22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5" x14ac:dyDescent="0.25">
      <c r="A31" s="12"/>
      <c r="B31" s="16"/>
      <c r="C31" s="26"/>
      <c r="D31" s="26"/>
      <c r="E31" s="26"/>
      <c r="F31" s="16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20" x14ac:dyDescent="0.25">
      <c r="A32" s="12"/>
      <c r="B32" s="18" t="s">
        <v>195</v>
      </c>
      <c r="C32" s="17"/>
      <c r="D32" s="17"/>
      <c r="E32" s="17"/>
      <c r="F32" s="19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5" x14ac:dyDescent="0.25">
      <c r="A33" s="12"/>
      <c r="B33" s="19"/>
      <c r="C33" s="17"/>
      <c r="D33" s="17"/>
      <c r="E33" s="17"/>
      <c r="F33" s="19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" x14ac:dyDescent="0.25">
      <c r="A34" s="12"/>
      <c r="B34" s="5" t="s">
        <v>14</v>
      </c>
      <c r="C34" s="25" t="s">
        <v>15</v>
      </c>
      <c r="D34" s="25" t="s">
        <v>16</v>
      </c>
      <c r="E34" s="25" t="s">
        <v>17</v>
      </c>
      <c r="F34" s="5" t="s">
        <v>18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5" x14ac:dyDescent="0.25">
      <c r="A35" s="12"/>
      <c r="B35" s="13">
        <f t="shared" ref="B35:B40" si="3">ROW()-12</f>
        <v>23</v>
      </c>
      <c r="C35" s="20" t="s">
        <v>196</v>
      </c>
      <c r="D35" s="35" t="s">
        <v>197</v>
      </c>
      <c r="E35" s="20" t="s">
        <v>198</v>
      </c>
      <c r="F35" s="13" t="s">
        <v>22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25" x14ac:dyDescent="0.25">
      <c r="A36" s="12"/>
      <c r="B36" s="13">
        <f t="shared" si="3"/>
        <v>24</v>
      </c>
      <c r="C36" s="20" t="s">
        <v>199</v>
      </c>
      <c r="D36" s="32"/>
      <c r="E36" s="20" t="s">
        <v>200</v>
      </c>
      <c r="F36" s="13" t="s">
        <v>22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37.5" x14ac:dyDescent="0.25">
      <c r="A37" s="12"/>
      <c r="B37" s="13">
        <f t="shared" si="3"/>
        <v>25</v>
      </c>
      <c r="C37" s="20" t="s">
        <v>201</v>
      </c>
      <c r="D37" s="33"/>
      <c r="E37" s="20" t="s">
        <v>202</v>
      </c>
      <c r="F37" s="13" t="s">
        <v>22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25" x14ac:dyDescent="0.25">
      <c r="A38" s="12"/>
      <c r="B38" s="13">
        <f t="shared" si="3"/>
        <v>26</v>
      </c>
      <c r="C38" s="20" t="s">
        <v>203</v>
      </c>
      <c r="D38" s="35" t="s">
        <v>204</v>
      </c>
      <c r="E38" s="20" t="s">
        <v>198</v>
      </c>
      <c r="F38" s="13" t="s">
        <v>22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25" x14ac:dyDescent="0.25">
      <c r="A39" s="12"/>
      <c r="B39" s="13">
        <f t="shared" si="3"/>
        <v>27</v>
      </c>
      <c r="C39" s="20" t="s">
        <v>205</v>
      </c>
      <c r="D39" s="32"/>
      <c r="E39" s="20" t="s">
        <v>206</v>
      </c>
      <c r="F39" s="13" t="s">
        <v>22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37.5" x14ac:dyDescent="0.25">
      <c r="A40" s="12"/>
      <c r="B40" s="13">
        <f t="shared" si="3"/>
        <v>28</v>
      </c>
      <c r="C40" s="20" t="s">
        <v>207</v>
      </c>
      <c r="D40" s="33"/>
      <c r="E40" s="20" t="s">
        <v>202</v>
      </c>
      <c r="F40" s="13" t="s">
        <v>22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5" x14ac:dyDescent="0.25">
      <c r="A41" s="12"/>
      <c r="B41" s="16"/>
      <c r="C41" s="26"/>
      <c r="D41" s="26"/>
      <c r="E41" s="26"/>
      <c r="F41" s="16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20" x14ac:dyDescent="0.25">
      <c r="A42" s="12"/>
      <c r="B42" s="18" t="s">
        <v>208</v>
      </c>
      <c r="C42" s="17"/>
      <c r="D42" s="17"/>
      <c r="E42" s="17"/>
      <c r="F42" s="19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5" x14ac:dyDescent="0.25">
      <c r="A43" s="12"/>
      <c r="B43" s="19"/>
      <c r="C43" s="17"/>
      <c r="D43" s="17"/>
      <c r="E43" s="17"/>
      <c r="F43" s="19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" x14ac:dyDescent="0.25">
      <c r="A44" s="12"/>
      <c r="B44" s="5" t="s">
        <v>14</v>
      </c>
      <c r="C44" s="25" t="s">
        <v>15</v>
      </c>
      <c r="D44" s="25" t="s">
        <v>16</v>
      </c>
      <c r="E44" s="25" t="s">
        <v>17</v>
      </c>
      <c r="F44" s="5" t="s">
        <v>18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5" x14ac:dyDescent="0.25">
      <c r="A45" s="12"/>
      <c r="B45" s="13">
        <f t="shared" ref="B45:B50" si="4">ROW()-16</f>
        <v>29</v>
      </c>
      <c r="C45" s="20" t="s">
        <v>209</v>
      </c>
      <c r="D45" s="35" t="s">
        <v>210</v>
      </c>
      <c r="E45" s="20" t="s">
        <v>211</v>
      </c>
      <c r="F45" s="13" t="s">
        <v>22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5" x14ac:dyDescent="0.25">
      <c r="A46" s="12"/>
      <c r="B46" s="13">
        <f t="shared" si="4"/>
        <v>30</v>
      </c>
      <c r="C46" s="20" t="s">
        <v>212</v>
      </c>
      <c r="D46" s="32"/>
      <c r="E46" s="20" t="s">
        <v>213</v>
      </c>
      <c r="F46" s="13" t="s">
        <v>22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37.5" x14ac:dyDescent="0.25">
      <c r="A47" s="12"/>
      <c r="B47" s="13">
        <f t="shared" si="4"/>
        <v>31</v>
      </c>
      <c r="C47" s="20" t="s">
        <v>214</v>
      </c>
      <c r="D47" s="33"/>
      <c r="E47" s="20" t="s">
        <v>215</v>
      </c>
      <c r="F47" s="13" t="s">
        <v>22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25" x14ac:dyDescent="0.25">
      <c r="A48" s="12"/>
      <c r="B48" s="13">
        <f t="shared" si="4"/>
        <v>32</v>
      </c>
      <c r="C48" s="20" t="s">
        <v>216</v>
      </c>
      <c r="D48" s="35" t="s">
        <v>217</v>
      </c>
      <c r="E48" s="20" t="s">
        <v>218</v>
      </c>
      <c r="F48" s="13" t="s">
        <v>22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25" x14ac:dyDescent="0.25">
      <c r="A49" s="12"/>
      <c r="B49" s="13">
        <f t="shared" si="4"/>
        <v>33</v>
      </c>
      <c r="C49" s="20" t="s">
        <v>219</v>
      </c>
      <c r="D49" s="32"/>
      <c r="E49" s="20" t="s">
        <v>220</v>
      </c>
      <c r="F49" s="13" t="s">
        <v>22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50" x14ac:dyDescent="0.25">
      <c r="A50" s="12"/>
      <c r="B50" s="13">
        <f t="shared" si="4"/>
        <v>34</v>
      </c>
      <c r="C50" s="20" t="s">
        <v>221</v>
      </c>
      <c r="D50" s="33"/>
      <c r="E50" s="20" t="s">
        <v>222</v>
      </c>
      <c r="F50" s="13" t="s">
        <v>22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5" x14ac:dyDescent="0.25">
      <c r="A51" s="12"/>
      <c r="B51" s="16"/>
      <c r="C51" s="26"/>
      <c r="D51" s="26"/>
      <c r="E51" s="26"/>
      <c r="F51" s="16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20" x14ac:dyDescent="0.25">
      <c r="A52" s="12"/>
      <c r="B52" s="18" t="s">
        <v>223</v>
      </c>
      <c r="C52" s="17"/>
      <c r="D52" s="17"/>
      <c r="E52" s="17"/>
      <c r="F52" s="19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5" x14ac:dyDescent="0.25">
      <c r="A53" s="12"/>
      <c r="B53" s="19"/>
      <c r="C53" s="17"/>
      <c r="D53" s="17"/>
      <c r="E53" s="17"/>
      <c r="F53" s="19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" x14ac:dyDescent="0.25">
      <c r="A54" s="12"/>
      <c r="B54" s="5" t="s">
        <v>14</v>
      </c>
      <c r="C54" s="25" t="s">
        <v>15</v>
      </c>
      <c r="D54" s="25" t="s">
        <v>16</v>
      </c>
      <c r="E54" s="25" t="s">
        <v>17</v>
      </c>
      <c r="F54" s="5" t="s">
        <v>18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25" x14ac:dyDescent="0.25">
      <c r="A55" s="12"/>
      <c r="B55" s="13">
        <f t="shared" ref="B55:B56" si="5">ROW()-20</f>
        <v>35</v>
      </c>
      <c r="C55" s="20" t="s">
        <v>224</v>
      </c>
      <c r="D55" s="20" t="s">
        <v>225</v>
      </c>
      <c r="E55" s="20" t="s">
        <v>226</v>
      </c>
      <c r="F55" s="13" t="s">
        <v>22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25" x14ac:dyDescent="0.25">
      <c r="A56" s="12"/>
      <c r="B56" s="13">
        <f t="shared" si="5"/>
        <v>36</v>
      </c>
      <c r="C56" s="20" t="s">
        <v>227</v>
      </c>
      <c r="D56" s="20" t="s">
        <v>228</v>
      </c>
      <c r="E56" s="20" t="s">
        <v>229</v>
      </c>
      <c r="F56" s="13" t="s">
        <v>22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</sheetData>
  <mergeCells count="9">
    <mergeCell ref="D45:D47"/>
    <mergeCell ref="D48:D50"/>
    <mergeCell ref="C10:C11"/>
    <mergeCell ref="D10:D11"/>
    <mergeCell ref="D17:D18"/>
    <mergeCell ref="D27:D28"/>
    <mergeCell ref="D29:D30"/>
    <mergeCell ref="D35:D37"/>
    <mergeCell ref="D38:D40"/>
  </mergeCells>
  <phoneticPr fontId="6" type="noConversion"/>
  <dataValidations count="1">
    <dataValidation type="list" allowBlank="1" showErrorMessage="1" sqref="F9:F12 F17:F20 F25:F30 F35:F40 F45:F50 F55:F56" xr:uid="{00000000-0002-0000-0200-000000000000}">
      <formula1>"Not Test,PASS,Fail,N/A,Blocked"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문서발급_필터</vt:lpstr>
      <vt:lpstr>거래명세서</vt:lpstr>
      <vt:lpstr>원천징수영수증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 기일</cp:lastModifiedBy>
  <dcterms:modified xsi:type="dcterms:W3CDTF">2025-07-28T02:39:30Z</dcterms:modified>
</cp:coreProperties>
</file>