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old castle\"/>
    </mc:Choice>
  </mc:AlternateContent>
  <xr:revisionPtr revIDLastSave="0" documentId="13_ncr:1_{3FB5213A-3DDE-46A9-AF1F-6C9AB0F417A5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概要" sheetId="4" r:id="rId1"/>
    <sheet name="プロト" sheetId="5" r:id="rId2"/>
    <sheet name="アルファ" sheetId="1" r:id="rId3"/>
    <sheet name="ベータ" sheetId="2" r:id="rId4"/>
    <sheet name="マスタ" sheetId="3" r:id="rId5"/>
    <sheet name="Sheet1" sheetId="6" r:id="rId6"/>
    <sheet name="Sheet2" sheetId="7" r:id="rId7"/>
    <sheet name="Sheet3" sheetId="8" r:id="rId8"/>
  </sheets>
  <definedNames>
    <definedName name="_xlnm._FilterDatabase" localSheetId="2" hidden="1">概要!$B$14:$H$76</definedName>
    <definedName name="_xlnm._FilterDatabase" localSheetId="1" hidden="1">プロト!$B$2:$H$19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J2" i="3"/>
  <c r="J2" i="2"/>
  <c r="J14" i="1"/>
  <c r="J3" i="5"/>
  <c r="C10" i="4"/>
  <c r="D10" i="4" s="1"/>
  <c r="C11" i="4"/>
  <c r="D11" i="4" s="1"/>
  <c r="C9" i="4"/>
  <c r="D9" i="4" s="1"/>
  <c r="C6" i="4"/>
  <c r="C5" i="4"/>
  <c r="E9" i="4" l="1"/>
  <c r="C4" i="4"/>
  <c r="D4" i="4" s="1"/>
  <c r="E10" i="4"/>
  <c r="E11" i="4"/>
</calcChain>
</file>

<file path=xl/sharedStrings.xml><?xml version="1.0" encoding="utf-8"?>
<sst xmlns="http://schemas.openxmlformats.org/spreadsheetml/2006/main" count="795" uniqueCount="105">
  <si>
    <t>総コスト</t>
    <rPh sb="0" eb="1">
      <t>ソウ</t>
    </rPh>
    <phoneticPr fontId="1"/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</si>
  <si>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</si>
  <si>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</si>
  <si>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</si>
  <si>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</si>
  <si>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</si>
  <si>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</si>
  <si>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</si>
  <si>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</si>
  <si>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</si>
  <si>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</si>
  <si>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優先度</t>
    <rPh sb="0" eb="3">
      <t>ユウセンド</t>
    </rPh>
    <phoneticPr fontId="1"/>
  </si>
  <si>
    <t>B</t>
  </si>
  <si>
    <t>A</t>
  </si>
  <si>
    <t>S</t>
  </si>
  <si>
    <t>C</t>
  </si>
  <si>
    <t>バージョン</t>
    <phoneticPr fontId="1"/>
  </si>
  <si>
    <t>プロト</t>
  </si>
  <si>
    <t>　キャラ</t>
    <phoneticPr fontId="1"/>
  </si>
  <si>
    <t>　モーション</t>
    <phoneticPr fontId="1"/>
  </si>
  <si>
    <t>　UI素材</t>
    <rPh sb="3" eb="5">
      <t>ソザイ</t>
    </rPh>
    <phoneticPr fontId="1"/>
  </si>
  <si>
    <t>　SE</t>
    <phoneticPr fontId="1"/>
  </si>
  <si>
    <t>　BGM</t>
    <phoneticPr fontId="1"/>
  </si>
  <si>
    <t>　マップ素材</t>
    <rPh sb="4" eb="6">
      <t>ソザイ</t>
    </rPh>
    <phoneticPr fontId="1"/>
  </si>
  <si>
    <t>　アイテム</t>
    <phoneticPr fontId="1"/>
  </si>
  <si>
    <t>　攻撃アイテムと敵の当たり判定</t>
    <rPh sb="1" eb="3">
      <t>コウゲキ</t>
    </rPh>
    <rPh sb="8" eb="9">
      <t>テキ</t>
    </rPh>
    <rPh sb="10" eb="11">
      <t>ア</t>
    </rPh>
    <rPh sb="13" eb="15">
      <t>ハンテイ</t>
    </rPh>
    <phoneticPr fontId="1"/>
  </si>
  <si>
    <t>　キャラクター同士の当たり判定</t>
    <rPh sb="7" eb="9">
      <t>ドウシ</t>
    </rPh>
    <rPh sb="10" eb="11">
      <t>ア</t>
    </rPh>
    <rPh sb="13" eb="15">
      <t>ハンテイ</t>
    </rPh>
    <phoneticPr fontId="1"/>
  </si>
  <si>
    <t>　天井の当たり判定</t>
    <rPh sb="1" eb="3">
      <t>テンジョウ</t>
    </rPh>
    <rPh sb="4" eb="5">
      <t>ア</t>
    </rPh>
    <rPh sb="7" eb="9">
      <t>ハンテイ</t>
    </rPh>
    <phoneticPr fontId="1"/>
  </si>
  <si>
    <t>　階段の当たり判定</t>
    <rPh sb="1" eb="3">
      <t>カイダン</t>
    </rPh>
    <rPh sb="4" eb="5">
      <t>ア</t>
    </rPh>
    <rPh sb="7" eb="9">
      <t>ハンテイ</t>
    </rPh>
    <phoneticPr fontId="1"/>
  </si>
  <si>
    <t>　ギミックの当たり判定</t>
    <rPh sb="6" eb="7">
      <t>ア</t>
    </rPh>
    <rPh sb="9" eb="11">
      <t>ハンテイ</t>
    </rPh>
    <phoneticPr fontId="1"/>
  </si>
  <si>
    <t>　地面の当たり判定</t>
    <rPh sb="1" eb="3">
      <t>ジメン</t>
    </rPh>
    <rPh sb="4" eb="5">
      <t>ア</t>
    </rPh>
    <rPh sb="7" eb="9">
      <t>ハンテイ</t>
    </rPh>
    <phoneticPr fontId="1"/>
  </si>
  <si>
    <t>　ステータス</t>
  </si>
  <si>
    <t>　待機</t>
    <rPh sb="1" eb="3">
      <t>タイキ</t>
    </rPh>
    <phoneticPr fontId="1"/>
  </si>
  <si>
    <t>　移動</t>
  </si>
  <si>
    <t>　落下</t>
    <rPh sb="1" eb="3">
      <t>ラッカ</t>
    </rPh>
    <phoneticPr fontId="1"/>
  </si>
  <si>
    <t>　ジャンプ</t>
  </si>
  <si>
    <t>　しゃがむ</t>
  </si>
  <si>
    <t>　移動</t>
    <rPh sb="1" eb="3">
      <t>イドウ</t>
    </rPh>
    <phoneticPr fontId="1"/>
  </si>
  <si>
    <t>　死亡</t>
  </si>
  <si>
    <t>　死亡</t>
    <rPh sb="1" eb="3">
      <t>シボウ</t>
    </rPh>
    <phoneticPr fontId="1"/>
  </si>
  <si>
    <t>　跳躍</t>
    <rPh sb="1" eb="3">
      <t>チョウヤク</t>
    </rPh>
    <phoneticPr fontId="1"/>
  </si>
  <si>
    <t>　波上に浮遊</t>
    <rPh sb="1" eb="3">
      <t>ナミジョウ</t>
    </rPh>
    <rPh sb="4" eb="6">
      <t>フユウ</t>
    </rPh>
    <phoneticPr fontId="1"/>
  </si>
  <si>
    <t>　起動</t>
    <rPh sb="1" eb="3">
      <t>キドウ</t>
    </rPh>
    <phoneticPr fontId="1"/>
  </si>
  <si>
    <t>　攻撃</t>
    <rPh sb="1" eb="3">
      <t>コウゲキ</t>
    </rPh>
    <phoneticPr fontId="1"/>
  </si>
  <si>
    <t>　壊れるブロック</t>
    <rPh sb="1" eb="2">
      <t>コワ</t>
    </rPh>
    <phoneticPr fontId="1"/>
  </si>
  <si>
    <t>　吊り天井</t>
    <rPh sb="1" eb="2">
      <t>ツ</t>
    </rPh>
    <rPh sb="3" eb="5">
      <t>テンジョウ</t>
    </rPh>
    <phoneticPr fontId="1"/>
  </si>
  <si>
    <t>　トラバサミ</t>
  </si>
  <si>
    <t>　配置データの保存</t>
  </si>
  <si>
    <t>　配置データの読み込み</t>
  </si>
  <si>
    <t>　マップ実装</t>
  </si>
  <si>
    <t>　BGM再生</t>
  </si>
  <si>
    <t>　SE再生</t>
  </si>
  <si>
    <t>　音量調整の処理</t>
  </si>
  <si>
    <t>　音実装</t>
  </si>
  <si>
    <t>　タイトル画面</t>
  </si>
  <si>
    <t>　ゲーム画面</t>
    <rPh sb="4" eb="6">
      <t>ガメン</t>
    </rPh>
    <phoneticPr fontId="1"/>
  </si>
  <si>
    <t>　設定画面</t>
    <rPh sb="1" eb="3">
      <t>セッテイ</t>
    </rPh>
    <phoneticPr fontId="1"/>
  </si>
  <si>
    <t>　カーソル移動</t>
  </si>
  <si>
    <t>　決定処理</t>
  </si>
  <si>
    <t>　画面遷移</t>
  </si>
  <si>
    <t>　プレイヤー操作</t>
  </si>
  <si>
    <t>　カメラ操作</t>
  </si>
  <si>
    <t>　武器と敵の当たり判定</t>
    <rPh sb="1" eb="3">
      <t>ブキ</t>
    </rPh>
    <rPh sb="4" eb="5">
      <t>テキ</t>
    </rPh>
    <rPh sb="5" eb="7">
      <t>ハンテイ</t>
    </rPh>
    <phoneticPr fontId="1"/>
  </si>
  <si>
    <t>　プレイヤーと弾(武器)の当たり判定</t>
    <rPh sb="7" eb="8">
      <t>タマ</t>
    </rPh>
    <rPh sb="9" eb="11">
      <t>ブキ</t>
    </rPh>
    <rPh sb="13" eb="14">
      <t>ア</t>
    </rPh>
    <rPh sb="16" eb="18">
      <t>ハンテイ</t>
    </rPh>
    <phoneticPr fontId="1"/>
  </si>
  <si>
    <t>　プレイヤーと獲得アイテムの当たり判定</t>
    <rPh sb="7" eb="9">
      <t>カクトク</t>
    </rPh>
    <rPh sb="14" eb="15">
      <t>ア</t>
    </rPh>
    <rPh sb="17" eb="19">
      <t>ハンテイ</t>
    </rPh>
    <phoneticPr fontId="1"/>
  </si>
  <si>
    <t>　武器攻撃</t>
    <rPh sb="1" eb="3">
      <t>ブキ</t>
    </rPh>
    <phoneticPr fontId="1"/>
  </si>
  <si>
    <t>　アイテム攻撃</t>
    <rPh sb="5" eb="7">
      <t>コウゲキ</t>
    </rPh>
    <phoneticPr fontId="1"/>
  </si>
  <si>
    <t>　被弾</t>
    <rPh sb="1" eb="3">
      <t>ヒダン</t>
    </rPh>
    <phoneticPr fontId="1"/>
  </si>
  <si>
    <t>　アニメーション実装</t>
    <rPh sb="8" eb="10">
      <t>ジッソウ</t>
    </rPh>
    <phoneticPr fontId="1"/>
  </si>
  <si>
    <t>　マップ設計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</si>
  <si>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</si>
  <si>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</si>
  <si>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単位は人日</t>
    <rPh sb="0" eb="2">
      <t>タンイ</t>
    </rPh>
    <rPh sb="3" eb="5">
      <t>ニンニチ</t>
    </rPh>
    <phoneticPr fontId="1"/>
  </si>
  <si>
    <t>1人日＝８時間</t>
    <rPh sb="1" eb="3">
      <t>ニンニチ</t>
    </rPh>
    <rPh sb="5" eb="7">
      <t>ジカン</t>
    </rPh>
    <phoneticPr fontId="1"/>
  </si>
  <si>
    <t>最小＝0.25人日（２時間）</t>
    <rPh sb="0" eb="2">
      <t>サイショウ</t>
    </rPh>
    <rPh sb="7" eb="9">
      <t>ニンニチ</t>
    </rPh>
    <rPh sb="11" eb="13">
      <t>ジカン</t>
    </rPh>
    <phoneticPr fontId="1"/>
  </si>
  <si>
    <t>※0.25(２時間)→0.5(４時間)→0.75(６時間)→1(８時間)</t>
    <rPh sb="7" eb="9">
      <t>ジカン</t>
    </rPh>
    <rPh sb="16" eb="18">
      <t>ジカン</t>
    </rPh>
    <rPh sb="26" eb="28">
      <t>ジカン</t>
    </rPh>
    <rPh sb="33" eb="35">
      <t>ジカン</t>
    </rPh>
    <phoneticPr fontId="1"/>
  </si>
  <si>
    <t>β</t>
  </si>
  <si>
    <t>α</t>
  </si>
  <si>
    <t>マスター</t>
  </si>
  <si>
    <t>未着手</t>
  </si>
  <si>
    <t>完了</t>
  </si>
  <si>
    <t>作業中</t>
  </si>
  <si>
    <t>クラス設計</t>
    <rPh sb="3" eb="5">
      <t>セッケイ</t>
    </rPh>
    <phoneticPr fontId="1"/>
  </si>
  <si>
    <t>ライブラリ設計</t>
    <rPh sb="5" eb="7">
      <t>セッケイ</t>
    </rPh>
    <phoneticPr fontId="1"/>
  </si>
  <si>
    <t>アルファ素材集め</t>
    <rPh sb="4" eb="6">
      <t>ソザイ</t>
    </rPh>
    <rPh sb="6" eb="7">
      <t>アツ</t>
    </rPh>
    <phoneticPr fontId="1"/>
  </si>
  <si>
    <t>当たり判定</t>
    <rPh sb="0" eb="1">
      <t>ア</t>
    </rPh>
    <rPh sb="3" eb="5">
      <t>ハンテイ</t>
    </rPh>
    <phoneticPr fontId="1"/>
  </si>
  <si>
    <t>プレイヤー</t>
  </si>
  <si>
    <t>雑魚敵（ゾンビ）</t>
    <rPh sb="0" eb="2">
      <t>ザコ</t>
    </rPh>
    <rPh sb="2" eb="3">
      <t>テキ</t>
    </rPh>
    <phoneticPr fontId="1"/>
  </si>
  <si>
    <t>雑魚敵（ネズミ）</t>
    <rPh sb="0" eb="2">
      <t>ザコ</t>
    </rPh>
    <rPh sb="2" eb="3">
      <t>テキ</t>
    </rPh>
    <phoneticPr fontId="1"/>
  </si>
  <si>
    <t>雑魚敵（コウモリ,イビルアイ)</t>
    <rPh sb="0" eb="2">
      <t>ザコ</t>
    </rPh>
    <rPh sb="2" eb="3">
      <t>テキ</t>
    </rPh>
    <phoneticPr fontId="1"/>
  </si>
  <si>
    <t>ボス敵</t>
    <rPh sb="2" eb="3">
      <t>テキ</t>
    </rPh>
    <phoneticPr fontId="1"/>
  </si>
  <si>
    <t>ステージギミック</t>
  </si>
  <si>
    <t>カメラ</t>
  </si>
  <si>
    <t>マップ</t>
  </si>
  <si>
    <t>音処理</t>
    <rPh sb="0" eb="3">
      <t>オトショリ</t>
    </rPh>
    <phoneticPr fontId="1"/>
  </si>
  <si>
    <t>UI</t>
  </si>
  <si>
    <t>UX</t>
  </si>
  <si>
    <t>ビルドテスト</t>
  </si>
  <si>
    <t>作業工数（人日）</t>
    <rPh sb="0" eb="2">
      <t>サギョウ</t>
    </rPh>
    <rPh sb="2" eb="4">
      <t>コウスウ</t>
    </rPh>
    <phoneticPr fontId="1"/>
  </si>
  <si>
    <t>実工数(人日)</t>
    <rPh sb="0" eb="1">
      <t>ジツ</t>
    </rPh>
    <rPh sb="1" eb="3">
      <t>コウスウ</t>
    </rPh>
    <rPh sb="4" eb="6">
      <t>ニンニチ</t>
    </rPh>
    <phoneticPr fontId="1"/>
  </si>
  <si>
    <t>ステータス</t>
    <phoneticPr fontId="1"/>
  </si>
  <si>
    <t>バグ取り</t>
    <rPh sb="2" eb="3">
      <t>ト</t>
    </rPh>
    <phoneticPr fontId="1"/>
  </si>
  <si>
    <t>雑魚敵（イビルアイ)</t>
    <rPh sb="0" eb="2">
      <t>ザコ</t>
    </rPh>
    <rPh sb="2" eb="3">
      <t>テキ</t>
    </rPh>
    <phoneticPr fontId="1"/>
  </si>
  <si>
    <t>雑魚敵（コウモリ）</t>
    <rPh sb="0" eb="2">
      <t>ザコ</t>
    </rPh>
    <rPh sb="2" eb="3">
      <t>テキ</t>
    </rPh>
    <phoneticPr fontId="1"/>
  </si>
  <si>
    <t>雑魚敵（コウモリ)</t>
    <rPh sb="0" eb="2">
      <t>ザコ</t>
    </rPh>
    <rPh sb="2" eb="3">
      <t>テキ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</si>
</sst>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56" fontId="0" fillId="0" borderId="0" xfId="0" applyNumberFormat="1"/>
    <xf numFmtId="0" fontId="0" fillId="0" borderId="2" xfId="0" applyBorder="1"/>
    <xf numFmtId="0" fontId="0" fillId="0" borderId="0" xfId="0" applyBorder="1"/>
    <xf numFmtId="0" fontId="3" fillId="0" borderId="2" xfId="0" applyFont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0" fillId="6" borderId="3" xfId="0" applyFill="1" applyBorder="1"/>
    <xf numFmtId="0" fontId="0" fillId="5" borderId="3" xfId="0" applyFill="1" applyBorder="1"/>
    <xf numFmtId="176" fontId="0" fillId="0" borderId="3" xfId="0" applyNumberFormat="1" applyBorder="1"/>
    <xf numFmtId="177" fontId="0" fillId="0" borderId="3" xfId="0" applyNumberFormat="1" applyBorder="1"/>
    <xf numFmtId="0" fontId="0" fillId="7" borderId="3" xfId="0" applyFill="1" applyBorder="1"/>
    <xf numFmtId="56" fontId="0" fillId="0" borderId="3" xfId="0" applyNumberFormat="1" applyBorder="1"/>
    <xf numFmtId="0" fontId="0" fillId="8" borderId="3" xfId="0" applyFill="1" applyBorder="1"/>
    <xf numFmtId="0" fontId="0" fillId="3" borderId="3" xfId="0" applyFill="1" applyBorder="1"/>
    <xf numFmtId="0" fontId="0" fillId="0" borderId="9" xfId="0" applyBorder="1"/>
    <xf numFmtId="177" fontId="0" fillId="0" borderId="9" xfId="0" applyNumberFormat="1" applyBorder="1"/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9" borderId="2" xfId="0" applyFill="1" applyBorder="1"/>
    <xf numFmtId="0" fontId="0" fillId="9" borderId="7" xfId="0" applyFill="1" applyBorder="1"/>
    <xf numFmtId="0" fontId="0" fillId="0" borderId="1" xfId="0" applyBorder="1" applyAlignment="1">
      <alignment horizontal="center"/>
    </xf>
    <xf numFmtId="0" fontId="4" fillId="9" borderId="2" xfId="0" applyFont="1" applyFill="1" applyBorder="1"/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1" xfId="0" applyFont="1" applyBorder="1" applyAlignment="1">
      <alignment horizontal="center"/>
    </xf>
    <xf numFmtId="0" fontId="0" fillId="9" borderId="6" xfId="0" applyFill="1" applyBorder="1"/>
    <xf numFmtId="0" fontId="0" fillId="0" borderId="5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9" borderId="3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6ACA2-2802-4EC6-BDE7-8FB99CC4113B}">
  <dimension ref="B2:I77"/>
  <sheetViews>
    <sheetView topLeftCell="A16" workbookViewId="0">
      <selection activeCell="I12" sqref="I12"/>
    </sheetView>
  </sheetViews>
  <sheetFormatPr defaultRowHeight="18.75"/>
  <cols>
    <col min="2" max="2" width="28.75" bestFit="1" customWidth="1"/>
    <col min="3" max="3" width="39.625" bestFit="1" customWidth="1"/>
    <col min="4" max="4" width="18.875" bestFit="1" customWidth="1"/>
    <col min="5" max="5" width="17.25" bestFit="1" customWidth="1"/>
    <col min="6" max="6" width="17.5" bestFit="1" customWidth="1"/>
    <col min="7" max="7" width="12.875" bestFit="1" customWidth="1"/>
    <col min="8" max="8" width="11.25" bestFit="1" customWidth="1"/>
    <col min="9" max="9" width="52.125" bestFit="1" customWidth="1"/>
  </cols>
  <sheetData>
    <row r="2" spans="2:9">
      <c r="B2" s="10" t="s">
        <v>0</v>
      </c>
      <c r="C2" s="6">
        <f>SUM(F15:F77)</f>
        <v>35.5</v>
      </c>
      <c r="D2" s="19"/>
      <c r="E2" s="6"/>
      <c r="I2" t="s">
        <v>72</v>
      </c>
    </row>
    <row r="3" spans="2:9">
      <c r="B3" s="11" t="s">
        <v>1</v>
      </c>
      <c r="C3" s="6">
        <f>SUM(G14:G77)</f>
        <v>4.5</v>
      </c>
      <c r="D3" s="19" t="s">
        <v>2</v>
      </c>
      <c r="E3" s="6"/>
      <c r="I3" t="s">
        <v>73</v>
      </c>
    </row>
    <row r="4" spans="2:9">
      <c r="B4" s="12" t="s">
        <v>3</v>
      </c>
      <c r="C4" s="13">
        <f ca="1">NETWORKDAYS(C5,C6)</f>
        <v>50</v>
      </c>
      <c r="D4" s="20">
        <f ca="1" xml:space="preserve"> C3 / C4</f>
        <v>0.09</v>
      </c>
      <c r="E4" s="6"/>
      <c r="I4" t="s">
        <v>74</v>
      </c>
    </row>
    <row r="5" spans="2:9">
      <c r="B5" s="15" t="s">
        <v>4</v>
      </c>
      <c r="C5" s="16">
        <f>DATE(2024,11,1)</f>
        <v>45597</v>
      </c>
      <c r="D5" s="19"/>
      <c r="E5" s="6"/>
      <c r="I5" t="s">
        <v>75</v>
      </c>
    </row>
    <row r="6" spans="2:9">
      <c r="B6" s="17" t="s">
        <v>5</v>
      </c>
      <c r="C6" s="16">
        <f ca="1">TODAY()</f>
        <v>45666</v>
      </c>
      <c r="D6" s="19"/>
      <c r="E6" s="6"/>
    </row>
    <row r="7" spans="2:9">
      <c r="B7" s="3"/>
      <c r="C7" s="3"/>
    </row>
    <row r="8" spans="2:9">
      <c r="B8" s="3"/>
      <c r="C8" s="3"/>
      <c r="D8" s="6" t="s">
        <v>6</v>
      </c>
      <c r="E8" s="6" t="s">
        <v>7</v>
      </c>
    </row>
    <row r="9" spans="2:9">
      <c r="B9" s="10" t="s">
        <v>8</v>
      </c>
      <c r="C9" s="16">
        <f>DATE(2024,12,25)</f>
        <v>45651</v>
      </c>
      <c r="D9" s="13">
        <f ca="1">NETWORKDAYS(TODAY(),C9)</f>
        <v>-12</v>
      </c>
      <c r="E9" s="14">
        <f ca="1">($C$2 - $C$3) / D9</f>
        <v>-2.5833333333333335</v>
      </c>
    </row>
    <row r="10" spans="2:9">
      <c r="B10" s="18" t="s">
        <v>9</v>
      </c>
      <c r="C10" s="16">
        <f>DATE(2025,1,18)</f>
        <v>45675</v>
      </c>
      <c r="D10" s="13">
        <f ca="1">NETWORKDAYS(TODAY(),C10)</f>
        <v>7</v>
      </c>
      <c r="E10" s="14">
        <f ca="1">($C$2 - $C$3) / D10</f>
        <v>4.4285714285714288</v>
      </c>
    </row>
    <row r="11" spans="2:9">
      <c r="B11" s="12" t="s">
        <v>10</v>
      </c>
      <c r="C11" s="16">
        <f>DATE(2025,1,28)</f>
        <v>45685</v>
      </c>
      <c r="D11" s="13">
        <f ca="1">NETWORKDAYS(TODAY(),C11)</f>
        <v>14</v>
      </c>
      <c r="E11" s="14">
        <f ca="1">($C$2 - $C$3) / D11</f>
        <v>2.2142857142857144</v>
      </c>
    </row>
    <row r="14" spans="2:9">
      <c r="B14" s="24" t="s">
        <v>70</v>
      </c>
      <c r="C14" s="25" t="s">
        <v>71</v>
      </c>
      <c r="D14" s="24" t="s">
        <v>11</v>
      </c>
      <c r="E14" s="24" t="s">
        <v>16</v>
      </c>
      <c r="F14" s="21" t="s">
        <v>98</v>
      </c>
      <c r="G14" s="22" t="s">
        <v>99</v>
      </c>
      <c r="H14" s="23" t="s">
        <v>100</v>
      </c>
    </row>
    <row r="15" spans="2:9">
      <c r="B15" s="27" t="s">
        <v>82</v>
      </c>
      <c r="C15" s="6"/>
      <c r="D15" s="9" t="s">
        <v>12</v>
      </c>
      <c r="E15" s="9" t="s">
        <v>17</v>
      </c>
      <c r="F15" s="5">
        <v>0.25</v>
      </c>
      <c r="G15" s="2"/>
      <c r="H15" s="28" t="s">
        <v>80</v>
      </c>
    </row>
    <row r="16" spans="2:9">
      <c r="B16" s="26" t="s">
        <v>83</v>
      </c>
      <c r="C16" s="6"/>
      <c r="D16" s="9" t="s">
        <v>12</v>
      </c>
      <c r="E16" s="9" t="s">
        <v>17</v>
      </c>
      <c r="F16" s="5">
        <v>0.5</v>
      </c>
      <c r="G16" s="2"/>
      <c r="H16" s="28" t="s">
        <v>80</v>
      </c>
    </row>
    <row r="17" spans="2:8">
      <c r="B17" s="26" t="s">
        <v>84</v>
      </c>
      <c r="C17" s="2" t="s">
        <v>18</v>
      </c>
      <c r="D17" s="9" t="s">
        <v>14</v>
      </c>
      <c r="E17" s="9" t="s">
        <v>17</v>
      </c>
      <c r="F17" s="5">
        <v>0.5</v>
      </c>
      <c r="G17" s="2">
        <v>0.5</v>
      </c>
      <c r="H17" s="28" t="s">
        <v>80</v>
      </c>
    </row>
    <row r="18" spans="2:8">
      <c r="B18" s="26" t="s">
        <v>84</v>
      </c>
      <c r="C18" s="2" t="s">
        <v>19</v>
      </c>
      <c r="D18" s="9" t="s">
        <v>12</v>
      </c>
      <c r="E18" s="9" t="s">
        <v>17</v>
      </c>
      <c r="F18" s="5">
        <v>0.5</v>
      </c>
      <c r="G18" s="2">
        <v>0.5</v>
      </c>
      <c r="H18" s="28" t="s">
        <v>80</v>
      </c>
    </row>
    <row r="19" spans="2:8">
      <c r="B19" s="26" t="s">
        <v>84</v>
      </c>
      <c r="C19" s="2" t="s">
        <v>20</v>
      </c>
      <c r="D19" s="9" t="s">
        <v>13</v>
      </c>
      <c r="E19" s="9" t="s">
        <v>77</v>
      </c>
      <c r="F19" s="5">
        <v>0.5</v>
      </c>
      <c r="G19" s="2">
        <v>0.5</v>
      </c>
      <c r="H19" s="28" t="s">
        <v>80</v>
      </c>
    </row>
    <row r="20" spans="2:8">
      <c r="B20" s="26" t="s">
        <v>84</v>
      </c>
      <c r="C20" s="2" t="s">
        <v>21</v>
      </c>
      <c r="D20" s="9" t="s">
        <v>13</v>
      </c>
      <c r="E20" s="9" t="s">
        <v>76</v>
      </c>
      <c r="F20" s="5">
        <v>0.75</v>
      </c>
      <c r="G20" s="2"/>
      <c r="H20" s="28" t="s">
        <v>79</v>
      </c>
    </row>
    <row r="21" spans="2:8">
      <c r="B21" s="26" t="s">
        <v>84</v>
      </c>
      <c r="C21" s="2" t="s">
        <v>22</v>
      </c>
      <c r="D21" s="9" t="s">
        <v>13</v>
      </c>
      <c r="E21" s="9" t="s">
        <v>76</v>
      </c>
      <c r="F21" s="5">
        <v>0.75</v>
      </c>
      <c r="G21" s="2"/>
      <c r="H21" s="28" t="s">
        <v>79</v>
      </c>
    </row>
    <row r="22" spans="2:8">
      <c r="B22" s="26" t="s">
        <v>84</v>
      </c>
      <c r="C22" s="2" t="s">
        <v>23</v>
      </c>
      <c r="D22" s="9" t="s">
        <v>14</v>
      </c>
      <c r="E22" s="9" t="s">
        <v>17</v>
      </c>
      <c r="F22" s="5">
        <v>0.5</v>
      </c>
      <c r="G22" s="2">
        <v>0.5</v>
      </c>
      <c r="H22" s="28" t="s">
        <v>80</v>
      </c>
    </row>
    <row r="23" spans="2:8">
      <c r="B23" s="26" t="s">
        <v>84</v>
      </c>
      <c r="C23" s="2" t="s">
        <v>24</v>
      </c>
      <c r="D23" s="9" t="s">
        <v>12</v>
      </c>
      <c r="E23" s="9" t="s">
        <v>17</v>
      </c>
      <c r="F23" s="5">
        <v>0.5</v>
      </c>
      <c r="G23" s="2">
        <v>0.25</v>
      </c>
      <c r="H23" s="28" t="s">
        <v>80</v>
      </c>
    </row>
    <row r="24" spans="2:8">
      <c r="B24" s="26" t="s">
        <v>85</v>
      </c>
      <c r="C24" s="2" t="s">
        <v>62</v>
      </c>
      <c r="D24" s="9" t="s">
        <v>14</v>
      </c>
      <c r="E24" s="9" t="s">
        <v>17</v>
      </c>
      <c r="F24" s="5">
        <v>0.75</v>
      </c>
      <c r="G24" s="2"/>
      <c r="H24" s="28" t="s">
        <v>79</v>
      </c>
    </row>
    <row r="25" spans="2:8">
      <c r="B25" s="26" t="s">
        <v>85</v>
      </c>
      <c r="C25" s="2" t="s">
        <v>25</v>
      </c>
      <c r="D25" s="9" t="s">
        <v>12</v>
      </c>
      <c r="E25" s="9" t="s">
        <v>77</v>
      </c>
      <c r="F25" s="5">
        <v>0.75</v>
      </c>
      <c r="G25" s="2"/>
      <c r="H25" s="28" t="s">
        <v>79</v>
      </c>
    </row>
    <row r="26" spans="2:8">
      <c r="B26" s="26" t="s">
        <v>85</v>
      </c>
      <c r="C26" s="2" t="s">
        <v>26</v>
      </c>
      <c r="D26" s="9" t="s">
        <v>14</v>
      </c>
      <c r="E26" s="9" t="s">
        <v>77</v>
      </c>
      <c r="F26" s="5">
        <v>0.5</v>
      </c>
      <c r="G26" s="2"/>
      <c r="H26" s="28" t="s">
        <v>79</v>
      </c>
    </row>
    <row r="27" spans="2:8">
      <c r="B27" s="26" t="s">
        <v>85</v>
      </c>
      <c r="C27" s="2" t="s">
        <v>63</v>
      </c>
      <c r="D27" s="9" t="s">
        <v>13</v>
      </c>
      <c r="E27" s="9" t="s">
        <v>17</v>
      </c>
      <c r="F27" s="5">
        <v>0.5</v>
      </c>
      <c r="G27" s="2"/>
      <c r="H27" s="28" t="s">
        <v>79</v>
      </c>
    </row>
    <row r="28" spans="2:8">
      <c r="B28" s="26" t="s">
        <v>85</v>
      </c>
      <c r="C28" s="2" t="s">
        <v>64</v>
      </c>
      <c r="D28" s="9" t="s">
        <v>13</v>
      </c>
      <c r="E28" s="9" t="s">
        <v>77</v>
      </c>
      <c r="F28" s="5">
        <v>0.5</v>
      </c>
      <c r="G28" s="2"/>
      <c r="H28" s="28" t="s">
        <v>79</v>
      </c>
    </row>
    <row r="29" spans="2:8">
      <c r="B29" s="26" t="s">
        <v>85</v>
      </c>
      <c r="C29" s="2" t="s">
        <v>27</v>
      </c>
      <c r="D29" s="9" t="s">
        <v>12</v>
      </c>
      <c r="E29" s="9" t="s">
        <v>77</v>
      </c>
      <c r="F29" s="5">
        <v>0.5</v>
      </c>
      <c r="G29" s="2"/>
      <c r="H29" s="28" t="s">
        <v>79</v>
      </c>
    </row>
    <row r="30" spans="2:8">
      <c r="B30" s="26" t="s">
        <v>85</v>
      </c>
      <c r="C30" s="2" t="s">
        <v>28</v>
      </c>
      <c r="D30" s="9" t="s">
        <v>13</v>
      </c>
      <c r="E30" s="9" t="s">
        <v>77</v>
      </c>
      <c r="F30" s="5">
        <v>1</v>
      </c>
      <c r="G30" s="2"/>
      <c r="H30" s="28" t="s">
        <v>79</v>
      </c>
    </row>
    <row r="31" spans="2:8">
      <c r="B31" s="26" t="s">
        <v>85</v>
      </c>
      <c r="C31" s="2" t="s">
        <v>29</v>
      </c>
      <c r="D31" s="9" t="s">
        <v>12</v>
      </c>
      <c r="E31" s="9" t="s">
        <v>76</v>
      </c>
      <c r="F31" s="5">
        <v>0.5</v>
      </c>
      <c r="G31" s="2"/>
      <c r="H31" s="28" t="s">
        <v>79</v>
      </c>
    </row>
    <row r="32" spans="2:8">
      <c r="B32" s="26" t="s">
        <v>85</v>
      </c>
      <c r="C32" s="2" t="s">
        <v>30</v>
      </c>
      <c r="D32" s="9" t="s">
        <v>14</v>
      </c>
      <c r="E32" s="9" t="s">
        <v>17</v>
      </c>
      <c r="F32" s="5">
        <v>0.75</v>
      </c>
      <c r="G32" s="2"/>
      <c r="H32" s="28" t="s">
        <v>79</v>
      </c>
    </row>
    <row r="33" spans="2:8">
      <c r="B33" s="26" t="s">
        <v>86</v>
      </c>
      <c r="C33" s="2" t="s">
        <v>31</v>
      </c>
      <c r="D33" s="9" t="s">
        <v>13</v>
      </c>
      <c r="E33" s="9" t="s">
        <v>77</v>
      </c>
      <c r="F33" s="5">
        <v>0.5</v>
      </c>
      <c r="G33" s="2"/>
      <c r="H33" s="28" t="s">
        <v>79</v>
      </c>
    </row>
    <row r="34" spans="2:8">
      <c r="B34" s="26" t="s">
        <v>86</v>
      </c>
      <c r="C34" s="2" t="s">
        <v>32</v>
      </c>
      <c r="D34" s="9" t="s">
        <v>14</v>
      </c>
      <c r="E34" s="9" t="s">
        <v>17</v>
      </c>
      <c r="F34" s="5">
        <v>0.25</v>
      </c>
      <c r="G34" s="2">
        <v>0.5</v>
      </c>
      <c r="H34" s="28" t="s">
        <v>80</v>
      </c>
    </row>
    <row r="35" spans="2:8">
      <c r="B35" s="26" t="s">
        <v>86</v>
      </c>
      <c r="C35" s="2" t="s">
        <v>33</v>
      </c>
      <c r="D35" s="9" t="s">
        <v>14</v>
      </c>
      <c r="E35" s="9" t="s">
        <v>17</v>
      </c>
      <c r="F35" s="5">
        <v>0.5</v>
      </c>
      <c r="G35" s="2">
        <v>0.25</v>
      </c>
      <c r="H35" s="28" t="s">
        <v>80</v>
      </c>
    </row>
    <row r="36" spans="2:8">
      <c r="B36" s="26" t="s">
        <v>86</v>
      </c>
      <c r="C36" s="2" t="s">
        <v>34</v>
      </c>
      <c r="D36" s="9" t="s">
        <v>12</v>
      </c>
      <c r="E36" s="9" t="s">
        <v>17</v>
      </c>
      <c r="F36" s="5">
        <v>0.5</v>
      </c>
      <c r="G36" s="2">
        <v>0.25</v>
      </c>
      <c r="H36" s="28" t="s">
        <v>80</v>
      </c>
    </row>
    <row r="37" spans="2:8">
      <c r="B37" s="26" t="s">
        <v>86</v>
      </c>
      <c r="C37" s="2" t="s">
        <v>35</v>
      </c>
      <c r="D37" s="9" t="s">
        <v>14</v>
      </c>
      <c r="E37" s="9" t="s">
        <v>17</v>
      </c>
      <c r="F37" s="5">
        <v>0.25</v>
      </c>
      <c r="G37" s="2">
        <v>0.5</v>
      </c>
      <c r="H37" s="28" t="s">
        <v>80</v>
      </c>
    </row>
    <row r="38" spans="2:8">
      <c r="B38" s="26" t="s">
        <v>86</v>
      </c>
      <c r="C38" s="2" t="s">
        <v>36</v>
      </c>
      <c r="D38" s="9" t="s">
        <v>13</v>
      </c>
      <c r="E38" s="9" t="s">
        <v>17</v>
      </c>
      <c r="F38" s="5">
        <v>0.75</v>
      </c>
      <c r="G38" s="2"/>
      <c r="H38" s="28" t="s">
        <v>81</v>
      </c>
    </row>
    <row r="39" spans="2:8">
      <c r="B39" s="26" t="s">
        <v>86</v>
      </c>
      <c r="C39" s="2" t="s">
        <v>65</v>
      </c>
      <c r="D39" s="9" t="s">
        <v>14</v>
      </c>
      <c r="E39" s="9" t="s">
        <v>17</v>
      </c>
      <c r="F39" s="5">
        <v>0.5</v>
      </c>
      <c r="G39" s="2">
        <v>0.75</v>
      </c>
      <c r="H39" s="28" t="s">
        <v>80</v>
      </c>
    </row>
    <row r="40" spans="2:8">
      <c r="B40" s="26" t="s">
        <v>86</v>
      </c>
      <c r="C40" s="2" t="s">
        <v>66</v>
      </c>
      <c r="D40" s="9" t="s">
        <v>13</v>
      </c>
      <c r="E40" s="9" t="s">
        <v>77</v>
      </c>
      <c r="F40" s="5">
        <v>0.75</v>
      </c>
      <c r="G40" s="2"/>
      <c r="H40" s="28" t="s">
        <v>79</v>
      </c>
    </row>
    <row r="41" spans="2:8">
      <c r="B41" s="26" t="s">
        <v>86</v>
      </c>
      <c r="C41" s="2" t="s">
        <v>67</v>
      </c>
      <c r="D41" s="9" t="s">
        <v>13</v>
      </c>
      <c r="E41" s="9" t="s">
        <v>77</v>
      </c>
      <c r="F41" s="5">
        <v>0.75</v>
      </c>
      <c r="G41" s="2"/>
      <c r="H41" s="28" t="s">
        <v>79</v>
      </c>
    </row>
    <row r="42" spans="2:8">
      <c r="B42" s="26" t="s">
        <v>86</v>
      </c>
      <c r="C42" s="2" t="s">
        <v>39</v>
      </c>
      <c r="D42" s="9" t="s">
        <v>14</v>
      </c>
      <c r="E42" s="9" t="s">
        <v>17</v>
      </c>
      <c r="F42" s="5">
        <v>0.75</v>
      </c>
      <c r="G42" s="2"/>
      <c r="H42" s="28" t="s">
        <v>81</v>
      </c>
    </row>
    <row r="43" spans="2:8">
      <c r="B43" s="26" t="s">
        <v>86</v>
      </c>
      <c r="C43" s="2" t="s">
        <v>68</v>
      </c>
      <c r="D43" s="9" t="s">
        <v>12</v>
      </c>
      <c r="E43" s="9" t="s">
        <v>17</v>
      </c>
      <c r="F43" s="5">
        <v>0.5</v>
      </c>
      <c r="G43" s="2"/>
      <c r="H43" s="28" t="s">
        <v>81</v>
      </c>
    </row>
    <row r="44" spans="2:8">
      <c r="B44" s="26" t="s">
        <v>87</v>
      </c>
      <c r="C44" s="2" t="s">
        <v>37</v>
      </c>
      <c r="D44" s="9" t="s">
        <v>14</v>
      </c>
      <c r="E44" s="9" t="s">
        <v>17</v>
      </c>
      <c r="F44" s="5">
        <v>0.25</v>
      </c>
      <c r="G44" s="2"/>
      <c r="H44" s="28" t="s">
        <v>79</v>
      </c>
    </row>
    <row r="45" spans="2:8">
      <c r="B45" s="26" t="s">
        <v>87</v>
      </c>
      <c r="C45" s="2" t="s">
        <v>39</v>
      </c>
      <c r="D45" s="9" t="s">
        <v>15</v>
      </c>
      <c r="E45" s="9" t="s">
        <v>76</v>
      </c>
      <c r="F45" s="5">
        <v>0.5</v>
      </c>
      <c r="G45" s="2"/>
      <c r="H45" s="28" t="s">
        <v>79</v>
      </c>
    </row>
    <row r="46" spans="2:8">
      <c r="B46" s="26" t="s">
        <v>88</v>
      </c>
      <c r="C46" s="2" t="s">
        <v>37</v>
      </c>
      <c r="D46" s="9" t="s">
        <v>13</v>
      </c>
      <c r="E46" s="9" t="s">
        <v>17</v>
      </c>
      <c r="F46" s="5">
        <v>0.25</v>
      </c>
      <c r="G46" s="2"/>
      <c r="H46" s="28" t="s">
        <v>79</v>
      </c>
    </row>
    <row r="47" spans="2:8">
      <c r="B47" s="26" t="s">
        <v>88</v>
      </c>
      <c r="C47" s="2" t="s">
        <v>40</v>
      </c>
      <c r="D47" s="9" t="s">
        <v>13</v>
      </c>
      <c r="E47" s="9" t="s">
        <v>77</v>
      </c>
      <c r="F47" s="5">
        <v>0.5</v>
      </c>
      <c r="G47" s="2"/>
      <c r="H47" s="28" t="s">
        <v>79</v>
      </c>
    </row>
    <row r="48" spans="2:8">
      <c r="B48" s="26" t="s">
        <v>88</v>
      </c>
      <c r="C48" s="2" t="s">
        <v>39</v>
      </c>
      <c r="D48" s="9" t="s">
        <v>15</v>
      </c>
      <c r="E48" s="9" t="s">
        <v>76</v>
      </c>
      <c r="F48" s="5">
        <v>0.5</v>
      </c>
      <c r="G48" s="2"/>
      <c r="H48" s="28" t="s">
        <v>79</v>
      </c>
    </row>
    <row r="49" spans="2:8">
      <c r="B49" s="26" t="s">
        <v>89</v>
      </c>
      <c r="C49" s="2" t="s">
        <v>41</v>
      </c>
      <c r="D49" s="9" t="s">
        <v>14</v>
      </c>
      <c r="E49" s="9" t="s">
        <v>17</v>
      </c>
      <c r="F49" s="5">
        <v>0.75</v>
      </c>
      <c r="G49" s="2"/>
      <c r="H49" s="28" t="s">
        <v>79</v>
      </c>
    </row>
    <row r="50" spans="2:8">
      <c r="B50" s="26" t="s">
        <v>89</v>
      </c>
      <c r="C50" s="2" t="s">
        <v>39</v>
      </c>
      <c r="D50" s="9" t="s">
        <v>15</v>
      </c>
      <c r="E50" s="9" t="s">
        <v>76</v>
      </c>
      <c r="F50" s="5">
        <v>0.5</v>
      </c>
      <c r="G50" s="2"/>
      <c r="H50" s="28" t="s">
        <v>79</v>
      </c>
    </row>
    <row r="51" spans="2:8">
      <c r="B51" s="26" t="s">
        <v>90</v>
      </c>
      <c r="C51" s="2" t="s">
        <v>42</v>
      </c>
      <c r="D51" s="9" t="s">
        <v>12</v>
      </c>
      <c r="E51" s="9" t="s">
        <v>77</v>
      </c>
      <c r="F51" s="5">
        <v>0.25</v>
      </c>
      <c r="G51" s="2"/>
      <c r="H51" s="28" t="s">
        <v>79</v>
      </c>
    </row>
    <row r="52" spans="2:8">
      <c r="B52" s="26" t="s">
        <v>90</v>
      </c>
      <c r="C52" s="2" t="s">
        <v>32</v>
      </c>
      <c r="D52" s="9" t="s">
        <v>13</v>
      </c>
      <c r="E52" s="9" t="s">
        <v>17</v>
      </c>
      <c r="F52" s="5">
        <v>0.5</v>
      </c>
      <c r="G52" s="2"/>
      <c r="H52" s="28" t="s">
        <v>79</v>
      </c>
    </row>
    <row r="53" spans="2:8">
      <c r="B53" s="26" t="s">
        <v>90</v>
      </c>
      <c r="C53" s="2" t="s">
        <v>37</v>
      </c>
      <c r="D53" s="9" t="s">
        <v>13</v>
      </c>
      <c r="E53" s="9" t="s">
        <v>17</v>
      </c>
      <c r="F53" s="5">
        <v>0.5</v>
      </c>
      <c r="G53" s="2"/>
      <c r="H53" s="28" t="s">
        <v>79</v>
      </c>
    </row>
    <row r="54" spans="2:8">
      <c r="B54" s="26" t="s">
        <v>90</v>
      </c>
      <c r="C54" s="2" t="s">
        <v>43</v>
      </c>
      <c r="D54" s="9" t="s">
        <v>14</v>
      </c>
      <c r="E54" s="9" t="s">
        <v>77</v>
      </c>
      <c r="F54" s="5">
        <v>0.75</v>
      </c>
      <c r="G54" s="2"/>
      <c r="H54" s="28" t="s">
        <v>79</v>
      </c>
    </row>
    <row r="55" spans="2:8">
      <c r="B55" s="26" t="s">
        <v>90</v>
      </c>
      <c r="C55" s="2" t="s">
        <v>38</v>
      </c>
      <c r="D55" s="9" t="s">
        <v>14</v>
      </c>
      <c r="E55" s="9" t="s">
        <v>17</v>
      </c>
      <c r="F55" s="5">
        <v>0.5</v>
      </c>
      <c r="G55" s="2"/>
      <c r="H55" s="28" t="s">
        <v>79</v>
      </c>
    </row>
    <row r="56" spans="2:8">
      <c r="B56" s="26" t="s">
        <v>91</v>
      </c>
      <c r="C56" s="2" t="s">
        <v>44</v>
      </c>
      <c r="D56" s="9" t="s">
        <v>13</v>
      </c>
      <c r="E56" s="9" t="s">
        <v>77</v>
      </c>
      <c r="F56" s="5">
        <v>1</v>
      </c>
      <c r="G56" s="2"/>
      <c r="H56" s="28" t="s">
        <v>79</v>
      </c>
    </row>
    <row r="57" spans="2:8">
      <c r="B57" s="26" t="s">
        <v>91</v>
      </c>
      <c r="C57" s="2" t="s">
        <v>45</v>
      </c>
      <c r="D57" s="9" t="s">
        <v>12</v>
      </c>
      <c r="E57" s="9" t="s">
        <v>76</v>
      </c>
      <c r="F57" s="5">
        <v>0.5</v>
      </c>
      <c r="G57" s="2"/>
      <c r="H57" s="28" t="s">
        <v>79</v>
      </c>
    </row>
    <row r="58" spans="2:8">
      <c r="B58" s="26" t="s">
        <v>91</v>
      </c>
      <c r="C58" s="2" t="s">
        <v>46</v>
      </c>
      <c r="D58" s="9" t="s">
        <v>15</v>
      </c>
      <c r="E58" s="9" t="s">
        <v>76</v>
      </c>
      <c r="F58" s="5">
        <v>0.5</v>
      </c>
      <c r="G58" s="2"/>
      <c r="H58" s="28" t="s">
        <v>79</v>
      </c>
    </row>
    <row r="59" spans="2:8">
      <c r="B59" s="26" t="s">
        <v>92</v>
      </c>
      <c r="C59" s="2" t="s">
        <v>33</v>
      </c>
      <c r="D59" s="9" t="s">
        <v>13</v>
      </c>
      <c r="E59" s="9" t="s">
        <v>17</v>
      </c>
      <c r="F59" s="5">
        <v>0.25</v>
      </c>
      <c r="G59" s="2"/>
      <c r="H59" s="28" t="s">
        <v>79</v>
      </c>
    </row>
    <row r="60" spans="2:8">
      <c r="B60" s="26" t="s">
        <v>93</v>
      </c>
      <c r="C60" s="2" t="s">
        <v>69</v>
      </c>
      <c r="D60" s="9" t="s">
        <v>14</v>
      </c>
      <c r="E60" s="9" t="s">
        <v>17</v>
      </c>
      <c r="F60" s="5">
        <v>0.75</v>
      </c>
      <c r="G60" s="2"/>
      <c r="H60" s="28" t="s">
        <v>79</v>
      </c>
    </row>
    <row r="61" spans="2:8">
      <c r="B61" s="26" t="s">
        <v>93</v>
      </c>
      <c r="C61" s="2" t="s">
        <v>47</v>
      </c>
      <c r="D61" s="9" t="s">
        <v>13</v>
      </c>
      <c r="E61" s="9" t="s">
        <v>77</v>
      </c>
      <c r="F61" s="5">
        <v>0.75</v>
      </c>
      <c r="G61" s="2"/>
      <c r="H61" s="28" t="s">
        <v>79</v>
      </c>
    </row>
    <row r="62" spans="2:8">
      <c r="B62" s="26" t="s">
        <v>93</v>
      </c>
      <c r="C62" s="2" t="s">
        <v>48</v>
      </c>
      <c r="D62" s="9" t="s">
        <v>13</v>
      </c>
      <c r="E62" s="9" t="s">
        <v>77</v>
      </c>
      <c r="F62" s="5">
        <v>0.75</v>
      </c>
      <c r="G62" s="2"/>
      <c r="H62" s="28" t="s">
        <v>79</v>
      </c>
    </row>
    <row r="63" spans="2:8">
      <c r="B63" s="26" t="s">
        <v>93</v>
      </c>
      <c r="C63" s="2" t="s">
        <v>49</v>
      </c>
      <c r="D63" s="9" t="s">
        <v>13</v>
      </c>
      <c r="E63" s="9" t="s">
        <v>77</v>
      </c>
      <c r="F63" s="5">
        <v>0.5</v>
      </c>
      <c r="G63" s="2"/>
      <c r="H63" s="28" t="s">
        <v>79</v>
      </c>
    </row>
    <row r="64" spans="2:8">
      <c r="B64" s="26" t="s">
        <v>94</v>
      </c>
      <c r="C64" s="2" t="s">
        <v>50</v>
      </c>
      <c r="D64" s="9" t="s">
        <v>14</v>
      </c>
      <c r="E64" s="9" t="s">
        <v>76</v>
      </c>
      <c r="F64" s="5">
        <v>0.75</v>
      </c>
      <c r="G64" s="2"/>
      <c r="H64" s="28" t="s">
        <v>79</v>
      </c>
    </row>
    <row r="65" spans="2:8">
      <c r="B65" s="26" t="s">
        <v>94</v>
      </c>
      <c r="C65" s="2" t="s">
        <v>51</v>
      </c>
      <c r="D65" s="9" t="s">
        <v>13</v>
      </c>
      <c r="E65" s="9" t="s">
        <v>76</v>
      </c>
      <c r="F65" s="5">
        <v>0.5</v>
      </c>
      <c r="G65" s="2"/>
      <c r="H65" s="28" t="s">
        <v>79</v>
      </c>
    </row>
    <row r="66" spans="2:8">
      <c r="B66" s="26" t="s">
        <v>94</v>
      </c>
      <c r="C66" s="2" t="s">
        <v>52</v>
      </c>
      <c r="D66" s="9" t="s">
        <v>13</v>
      </c>
      <c r="E66" s="9" t="s">
        <v>76</v>
      </c>
      <c r="F66" s="5">
        <v>0.75</v>
      </c>
      <c r="G66" s="2"/>
      <c r="H66" s="28" t="s">
        <v>79</v>
      </c>
    </row>
    <row r="67" spans="2:8">
      <c r="B67" s="26" t="s">
        <v>94</v>
      </c>
      <c r="C67" s="2" t="s">
        <v>53</v>
      </c>
      <c r="D67" s="9" t="s">
        <v>13</v>
      </c>
      <c r="E67" s="9" t="s">
        <v>76</v>
      </c>
      <c r="F67" s="5">
        <v>0.5</v>
      </c>
      <c r="G67" s="2"/>
      <c r="H67" s="28" t="s">
        <v>79</v>
      </c>
    </row>
    <row r="68" spans="2:8">
      <c r="B68" s="26" t="s">
        <v>95</v>
      </c>
      <c r="C68" s="2" t="s">
        <v>54</v>
      </c>
      <c r="D68" s="9" t="s">
        <v>14</v>
      </c>
      <c r="E68" s="9" t="s">
        <v>77</v>
      </c>
      <c r="F68" s="5">
        <v>0.5</v>
      </c>
      <c r="G68" s="2"/>
      <c r="H68" s="28" t="s">
        <v>79</v>
      </c>
    </row>
    <row r="69" spans="2:8">
      <c r="B69" s="26" t="s">
        <v>95</v>
      </c>
      <c r="C69" s="2" t="s">
        <v>55</v>
      </c>
      <c r="D69" s="9" t="s">
        <v>14</v>
      </c>
      <c r="E69" s="9" t="s">
        <v>17</v>
      </c>
      <c r="F69" s="5">
        <v>0.5</v>
      </c>
      <c r="G69" s="2"/>
      <c r="H69" s="28" t="s">
        <v>79</v>
      </c>
    </row>
    <row r="70" spans="2:8">
      <c r="B70" s="26" t="s">
        <v>95</v>
      </c>
      <c r="C70" s="2" t="s">
        <v>56</v>
      </c>
      <c r="D70" s="9" t="s">
        <v>12</v>
      </c>
      <c r="E70" s="9" t="s">
        <v>76</v>
      </c>
      <c r="F70" s="5">
        <v>0.75</v>
      </c>
      <c r="G70" s="2"/>
      <c r="H70" s="28" t="s">
        <v>79</v>
      </c>
    </row>
    <row r="71" spans="2:8">
      <c r="B71" s="26" t="s">
        <v>96</v>
      </c>
      <c r="C71" s="2" t="s">
        <v>57</v>
      </c>
      <c r="D71" s="9" t="s">
        <v>13</v>
      </c>
      <c r="E71" s="9" t="s">
        <v>76</v>
      </c>
      <c r="F71" s="5">
        <v>0.25</v>
      </c>
      <c r="G71" s="2"/>
      <c r="H71" s="28" t="s">
        <v>79</v>
      </c>
    </row>
    <row r="72" spans="2:8">
      <c r="B72" s="26" t="s">
        <v>96</v>
      </c>
      <c r="C72" s="2" t="s">
        <v>58</v>
      </c>
      <c r="D72" s="9" t="s">
        <v>13</v>
      </c>
      <c r="E72" s="9" t="s">
        <v>76</v>
      </c>
      <c r="F72" s="5">
        <v>0.25</v>
      </c>
      <c r="G72" s="2"/>
      <c r="H72" s="28" t="s">
        <v>79</v>
      </c>
    </row>
    <row r="73" spans="2:8">
      <c r="B73" s="26" t="s">
        <v>96</v>
      </c>
      <c r="C73" s="2" t="s">
        <v>59</v>
      </c>
      <c r="D73" s="9" t="s">
        <v>14</v>
      </c>
      <c r="E73" s="9" t="s">
        <v>77</v>
      </c>
      <c r="F73" s="5">
        <v>0.5</v>
      </c>
      <c r="G73" s="2"/>
      <c r="H73" s="28" t="s">
        <v>79</v>
      </c>
    </row>
    <row r="74" spans="2:8">
      <c r="B74" s="26" t="s">
        <v>96</v>
      </c>
      <c r="C74" s="4" t="s">
        <v>60</v>
      </c>
      <c r="D74" s="9" t="s">
        <v>14</v>
      </c>
      <c r="E74" s="9" t="s">
        <v>17</v>
      </c>
      <c r="F74" s="5">
        <v>0.5</v>
      </c>
      <c r="G74" s="2"/>
      <c r="H74" s="28" t="s">
        <v>79</v>
      </c>
    </row>
    <row r="75" spans="2:8">
      <c r="B75" s="26" t="s">
        <v>96</v>
      </c>
      <c r="C75" s="2" t="s">
        <v>61</v>
      </c>
      <c r="D75" s="9" t="s">
        <v>15</v>
      </c>
      <c r="E75" s="9" t="s">
        <v>17</v>
      </c>
      <c r="F75" s="5">
        <v>0.5</v>
      </c>
      <c r="G75" s="2"/>
      <c r="H75" s="28" t="s">
        <v>79</v>
      </c>
    </row>
    <row r="76" spans="2:8">
      <c r="B76" s="26" t="s">
        <v>97</v>
      </c>
      <c r="C76" s="6"/>
      <c r="D76" s="9" t="s">
        <v>13</v>
      </c>
      <c r="E76" s="9" t="s">
        <v>78</v>
      </c>
      <c r="F76" s="5">
        <v>1</v>
      </c>
      <c r="G76" s="2"/>
      <c r="H76" s="28" t="s">
        <v>79</v>
      </c>
    </row>
    <row r="77" spans="2:8">
      <c r="B77" s="38" t="s">
        <v>101</v>
      </c>
      <c r="C77" s="6"/>
      <c r="D77" s="9" t="s">
        <v>14</v>
      </c>
      <c r="E77" s="9" t="s">
        <v>78</v>
      </c>
      <c r="F77" s="6">
        <v>1</v>
      </c>
      <c r="G77" s="6"/>
      <c r="H77" s="9" t="s">
        <v>79</v>
      </c>
    </row>
  </sheetData>
  <phoneticPr fontId="1"/>
  <dataValidations count="3">
    <dataValidation type="list" allowBlank="1" showInputMessage="1" showErrorMessage="1" sqref="H15:H77" xr:uid="{1B9EB852-5F03-4693-A630-F7D9F3DC71F1}">
      <formula1>"作業中,完了,未着手"</formula1>
    </dataValidation>
    <dataValidation type="list" allowBlank="1" showInputMessage="1" showErrorMessage="1" sqref="E15:E77" xr:uid="{FB108DB2-1B04-4630-AA35-1CDF81B68CC0}">
      <formula1>"プロト,α,β,マスター"</formula1>
    </dataValidation>
    <dataValidation type="list" allowBlank="1" showInputMessage="1" showErrorMessage="1" sqref="D15:D77" xr:uid="{EFCF741F-BC6C-43B1-AD53-8142B6D1D436}">
      <formula1>"S,A,B,C"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9B99-8EF7-481E-872B-2F0D850418DD}">
  <dimension ref="B2:J19"/>
  <sheetViews>
    <sheetView zoomScaleNormal="100" workbookViewId="0">
      <selection activeCell="B20" sqref="B20"/>
    </sheetView>
  </sheetViews>
  <sheetFormatPr defaultRowHeight="18.75"/>
  <cols>
    <col min="2" max="2" width="28.75" bestFit="1" customWidth="1"/>
    <col min="3" max="3" width="35.375" bestFit="1" customWidth="1"/>
    <col min="4" max="4" width="7.375" bestFit="1" customWidth="1"/>
    <col min="5" max="5" width="11.25" bestFit="1" customWidth="1"/>
    <col min="6" max="6" width="17.5" bestFit="1" customWidth="1"/>
    <col min="7" max="7" width="12.875" bestFit="1" customWidth="1"/>
    <col min="8" max="8" width="11.25" bestFit="1" customWidth="1"/>
  </cols>
  <sheetData>
    <row r="2" spans="2:10">
      <c r="B2" s="24" t="s">
        <v>70</v>
      </c>
      <c r="C2" s="25" t="s">
        <v>71</v>
      </c>
      <c r="D2" s="24" t="s">
        <v>11</v>
      </c>
      <c r="E2" s="24" t="s">
        <v>16</v>
      </c>
      <c r="F2" s="21" t="s">
        <v>98</v>
      </c>
      <c r="G2" s="22" t="s">
        <v>99</v>
      </c>
      <c r="H2" s="23" t="s">
        <v>100</v>
      </c>
    </row>
    <row r="3" spans="2:10">
      <c r="B3" s="26" t="s">
        <v>85</v>
      </c>
      <c r="C3" s="2" t="s">
        <v>62</v>
      </c>
      <c r="D3" s="9" t="s">
        <v>14</v>
      </c>
      <c r="E3" s="9" t="s">
        <v>17</v>
      </c>
      <c r="F3" s="5">
        <v>0.75</v>
      </c>
      <c r="G3" s="2"/>
      <c r="H3" s="28" t="s">
        <v>79</v>
      </c>
      <c r="J3">
        <f>SUBTOTAL(9,F:F)</f>
        <v>9.25</v>
      </c>
    </row>
    <row r="4" spans="2:10">
      <c r="B4" s="26" t="s">
        <v>85</v>
      </c>
      <c r="C4" s="2" t="s">
        <v>63</v>
      </c>
      <c r="D4" s="9" t="s">
        <v>13</v>
      </c>
      <c r="E4" s="9" t="s">
        <v>17</v>
      </c>
      <c r="F4" s="5">
        <v>0.5</v>
      </c>
      <c r="G4" s="2"/>
      <c r="H4" s="28" t="s">
        <v>79</v>
      </c>
    </row>
    <row r="5" spans="2:10">
      <c r="B5" s="26" t="s">
        <v>85</v>
      </c>
      <c r="C5" s="2" t="s">
        <v>30</v>
      </c>
      <c r="D5" s="9" t="s">
        <v>14</v>
      </c>
      <c r="E5" s="9" t="s">
        <v>17</v>
      </c>
      <c r="F5" s="5">
        <v>0.75</v>
      </c>
      <c r="G5" s="2"/>
      <c r="H5" s="28" t="s">
        <v>79</v>
      </c>
    </row>
    <row r="6" spans="2:10">
      <c r="B6" s="29" t="s">
        <v>86</v>
      </c>
      <c r="C6" s="30" t="s">
        <v>36</v>
      </c>
      <c r="D6" s="31" t="s">
        <v>13</v>
      </c>
      <c r="E6" s="31" t="s">
        <v>17</v>
      </c>
      <c r="F6" s="32">
        <v>0.75</v>
      </c>
      <c r="G6" s="30"/>
      <c r="H6" s="33" t="s">
        <v>81</v>
      </c>
    </row>
    <row r="7" spans="2:10">
      <c r="B7" s="29" t="s">
        <v>86</v>
      </c>
      <c r="C7" s="30" t="s">
        <v>39</v>
      </c>
      <c r="D7" s="31" t="s">
        <v>14</v>
      </c>
      <c r="E7" s="31" t="s">
        <v>17</v>
      </c>
      <c r="F7" s="32">
        <v>0.75</v>
      </c>
      <c r="G7" s="30"/>
      <c r="H7" s="33" t="s">
        <v>81</v>
      </c>
    </row>
    <row r="8" spans="2:10">
      <c r="B8" s="29" t="s">
        <v>86</v>
      </c>
      <c r="C8" s="30" t="s">
        <v>68</v>
      </c>
      <c r="D8" s="31" t="s">
        <v>12</v>
      </c>
      <c r="E8" s="31" t="s">
        <v>17</v>
      </c>
      <c r="F8" s="32">
        <v>0.5</v>
      </c>
      <c r="G8" s="30"/>
      <c r="H8" s="33" t="s">
        <v>81</v>
      </c>
    </row>
    <row r="9" spans="2:10">
      <c r="B9" s="26" t="s">
        <v>87</v>
      </c>
      <c r="C9" s="2" t="s">
        <v>37</v>
      </c>
      <c r="D9" s="9" t="s">
        <v>14</v>
      </c>
      <c r="E9" s="9" t="s">
        <v>17</v>
      </c>
      <c r="F9" s="5">
        <v>0.25</v>
      </c>
      <c r="G9" s="2"/>
      <c r="H9" s="28" t="s">
        <v>79</v>
      </c>
    </row>
    <row r="10" spans="2:10">
      <c r="B10" s="26" t="s">
        <v>88</v>
      </c>
      <c r="C10" s="2" t="s">
        <v>37</v>
      </c>
      <c r="D10" s="9" t="s">
        <v>13</v>
      </c>
      <c r="E10" s="9" t="s">
        <v>17</v>
      </c>
      <c r="F10" s="5">
        <v>0.25</v>
      </c>
      <c r="G10" s="2"/>
      <c r="H10" s="28" t="s">
        <v>79</v>
      </c>
    </row>
    <row r="11" spans="2:10">
      <c r="B11" s="26" t="s">
        <v>89</v>
      </c>
      <c r="C11" s="2" t="s">
        <v>41</v>
      </c>
      <c r="D11" s="9" t="s">
        <v>14</v>
      </c>
      <c r="E11" s="9" t="s">
        <v>17</v>
      </c>
      <c r="F11" s="5">
        <v>0.75</v>
      </c>
      <c r="G11" s="2"/>
      <c r="H11" s="28" t="s">
        <v>79</v>
      </c>
    </row>
    <row r="12" spans="2:10">
      <c r="B12" s="26" t="s">
        <v>90</v>
      </c>
      <c r="C12" s="2" t="s">
        <v>32</v>
      </c>
      <c r="D12" s="9" t="s">
        <v>13</v>
      </c>
      <c r="E12" s="9" t="s">
        <v>17</v>
      </c>
      <c r="F12" s="5">
        <v>0.5</v>
      </c>
      <c r="G12" s="2"/>
      <c r="H12" s="28" t="s">
        <v>79</v>
      </c>
    </row>
    <row r="13" spans="2:10">
      <c r="B13" s="26" t="s">
        <v>90</v>
      </c>
      <c r="C13" s="30" t="s">
        <v>37</v>
      </c>
      <c r="D13" s="9" t="s">
        <v>13</v>
      </c>
      <c r="E13" s="9" t="s">
        <v>17</v>
      </c>
      <c r="F13" s="5">
        <v>0.5</v>
      </c>
      <c r="G13" s="2"/>
      <c r="H13" s="28" t="s">
        <v>79</v>
      </c>
    </row>
    <row r="14" spans="2:10">
      <c r="B14" s="26" t="s">
        <v>90</v>
      </c>
      <c r="C14" s="30" t="s">
        <v>38</v>
      </c>
      <c r="D14" s="9" t="s">
        <v>14</v>
      </c>
      <c r="E14" s="9" t="s">
        <v>17</v>
      </c>
      <c r="F14" s="5">
        <v>0.5</v>
      </c>
      <c r="G14" s="2"/>
      <c r="H14" s="28" t="s">
        <v>79</v>
      </c>
    </row>
    <row r="15" spans="2:10">
      <c r="B15" s="26" t="s">
        <v>92</v>
      </c>
      <c r="C15" s="2" t="s">
        <v>33</v>
      </c>
      <c r="D15" s="9" t="s">
        <v>13</v>
      </c>
      <c r="E15" s="9" t="s">
        <v>17</v>
      </c>
      <c r="F15" s="5">
        <v>0.25</v>
      </c>
      <c r="G15" s="2"/>
      <c r="H15" s="28" t="s">
        <v>79</v>
      </c>
    </row>
    <row r="16" spans="2:10">
      <c r="B16" s="26" t="s">
        <v>93</v>
      </c>
      <c r="C16" s="2" t="s">
        <v>69</v>
      </c>
      <c r="D16" s="9" t="s">
        <v>14</v>
      </c>
      <c r="E16" s="9" t="s">
        <v>17</v>
      </c>
      <c r="F16" s="5">
        <v>0.75</v>
      </c>
      <c r="G16" s="2"/>
      <c r="H16" s="28" t="s">
        <v>79</v>
      </c>
    </row>
    <row r="17" spans="2:8">
      <c r="B17" s="26" t="s">
        <v>95</v>
      </c>
      <c r="C17" s="2" t="s">
        <v>55</v>
      </c>
      <c r="D17" s="9" t="s">
        <v>14</v>
      </c>
      <c r="E17" s="9" t="s">
        <v>17</v>
      </c>
      <c r="F17" s="5">
        <v>0.5</v>
      </c>
      <c r="G17" s="2"/>
      <c r="H17" s="28" t="s">
        <v>79</v>
      </c>
    </row>
    <row r="18" spans="2:8">
      <c r="B18" s="26" t="s">
        <v>96</v>
      </c>
      <c r="C18" s="4" t="s">
        <v>60</v>
      </c>
      <c r="D18" s="9" t="s">
        <v>14</v>
      </c>
      <c r="E18" s="9" t="s">
        <v>17</v>
      </c>
      <c r="F18" s="5">
        <v>0.5</v>
      </c>
      <c r="G18" s="2"/>
      <c r="H18" s="28" t="s">
        <v>79</v>
      </c>
    </row>
    <row r="19" spans="2:8">
      <c r="B19" s="26" t="s">
        <v>96</v>
      </c>
      <c r="C19" s="2" t="s">
        <v>61</v>
      </c>
      <c r="D19" s="9" t="s">
        <v>15</v>
      </c>
      <c r="E19" s="9" t="s">
        <v>17</v>
      </c>
      <c r="F19" s="5">
        <v>0.5</v>
      </c>
      <c r="G19" s="2"/>
      <c r="H19" s="28" t="s">
        <v>79</v>
      </c>
    </row>
  </sheetData>
  <autoFilter ref="B2:H19" xr:uid="{829A9B99-8EF7-481E-872B-2F0D850418DD}"/>
  <phoneticPr fontId="1"/>
  <dataValidations count="3">
    <dataValidation type="list" allowBlank="1" showInputMessage="1" showErrorMessage="1" sqref="H3:H19" xr:uid="{51DE3832-8BDC-4BEB-83C0-E402AB79BBC3}">
      <formula1>"作業中,完了,未着手"</formula1>
    </dataValidation>
    <dataValidation type="list" allowBlank="1" showInputMessage="1" showErrorMessage="1" sqref="E3:E19" xr:uid="{284D4416-045E-44F6-919A-9A5DD7546CFE}">
      <formula1>"プロト,α,β,マスター"</formula1>
    </dataValidation>
    <dataValidation type="list" allowBlank="1" showInputMessage="1" showErrorMessage="1" sqref="D3:D19" xr:uid="{8D50E4C5-D4F6-4BF1-B093-E9F0F24AC0D3}">
      <formula1>"S,A,B,C"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95"/>
  <sheetViews>
    <sheetView zoomScale="115" zoomScaleNormal="115" workbookViewId="0">
      <selection activeCell="B26" sqref="B26"/>
    </sheetView>
  </sheetViews>
  <sheetFormatPr defaultRowHeight="18.75"/>
  <cols>
    <col min="2" max="2" width="30.75" bestFit="1" customWidth="1"/>
    <col min="3" max="3" width="43.875" bestFit="1" customWidth="1"/>
    <col min="4" max="4" width="7.125" bestFit="1" customWidth="1"/>
    <col min="5" max="5" width="11" bestFit="1" customWidth="1"/>
    <col min="6" max="6" width="17.5" bestFit="1" customWidth="1"/>
    <col min="7" max="7" width="12.875" bestFit="1" customWidth="1"/>
    <col min="8" max="8" width="21" bestFit="1" customWidth="1"/>
    <col min="9" max="9" width="21.125" bestFit="1" customWidth="1"/>
    <col min="10" max="10" width="21" bestFit="1" customWidth="1"/>
    <col min="11" max="11" width="17.25" bestFit="1" customWidth="1"/>
    <col min="12" max="12" width="19" bestFit="1" customWidth="1"/>
    <col min="13" max="13" width="17.25" bestFit="1" customWidth="1"/>
  </cols>
  <sheetData>
    <row r="2" spans="2:11">
      <c r="B2" s="24" t="s">
        <v>70</v>
      </c>
      <c r="C2" s="25" t="s">
        <v>71</v>
      </c>
      <c r="D2" s="24" t="s">
        <v>11</v>
      </c>
      <c r="E2" s="24" t="s">
        <v>16</v>
      </c>
      <c r="F2" s="21" t="s">
        <v>98</v>
      </c>
      <c r="G2" s="22" t="s">
        <v>99</v>
      </c>
      <c r="H2" s="23" t="s">
        <v>100</v>
      </c>
    </row>
    <row r="3" spans="2:11">
      <c r="B3" s="26" t="s">
        <v>85</v>
      </c>
      <c r="C3" s="2" t="s">
        <v>25</v>
      </c>
      <c r="D3" s="9" t="s">
        <v>12</v>
      </c>
      <c r="E3" s="9" t="s">
        <v>77</v>
      </c>
      <c r="F3" s="5">
        <v>0.75</v>
      </c>
      <c r="G3" s="2"/>
      <c r="H3" s="28" t="s">
        <v>79</v>
      </c>
    </row>
    <row r="4" spans="2:11">
      <c r="B4" s="26" t="s">
        <v>85</v>
      </c>
      <c r="C4" s="2" t="s">
        <v>26</v>
      </c>
      <c r="D4" s="9" t="s">
        <v>14</v>
      </c>
      <c r="E4" s="9" t="s">
        <v>77</v>
      </c>
      <c r="F4" s="5">
        <v>0.5</v>
      </c>
      <c r="G4" s="2"/>
      <c r="H4" s="28" t="s">
        <v>79</v>
      </c>
    </row>
    <row r="5" spans="2:11">
      <c r="B5" s="26" t="s">
        <v>85</v>
      </c>
      <c r="C5" s="2" t="s">
        <v>64</v>
      </c>
      <c r="D5" s="9" t="s">
        <v>13</v>
      </c>
      <c r="E5" s="9" t="s">
        <v>77</v>
      </c>
      <c r="F5" s="5">
        <v>0.5</v>
      </c>
      <c r="G5" s="2"/>
      <c r="H5" s="28" t="s">
        <v>79</v>
      </c>
    </row>
    <row r="6" spans="2:11">
      <c r="B6" s="26" t="s">
        <v>85</v>
      </c>
      <c r="C6" s="2" t="s">
        <v>27</v>
      </c>
      <c r="D6" s="9" t="s">
        <v>12</v>
      </c>
      <c r="E6" s="9" t="s">
        <v>77</v>
      </c>
      <c r="F6" s="5">
        <v>0.5</v>
      </c>
      <c r="G6" s="2"/>
      <c r="H6" s="28" t="s">
        <v>79</v>
      </c>
    </row>
    <row r="7" spans="2:11">
      <c r="B7" s="26" t="s">
        <v>85</v>
      </c>
      <c r="C7" s="2" t="s">
        <v>28</v>
      </c>
      <c r="D7" s="9" t="s">
        <v>13</v>
      </c>
      <c r="E7" s="9" t="s">
        <v>77</v>
      </c>
      <c r="F7" s="5">
        <v>1</v>
      </c>
      <c r="G7" s="2"/>
      <c r="H7" s="28" t="s">
        <v>79</v>
      </c>
    </row>
    <row r="8" spans="2:11">
      <c r="B8" s="26" t="s">
        <v>86</v>
      </c>
      <c r="C8" s="2" t="s">
        <v>31</v>
      </c>
      <c r="D8" s="9" t="s">
        <v>13</v>
      </c>
      <c r="E8" s="9" t="s">
        <v>77</v>
      </c>
      <c r="F8" s="5">
        <v>0.5</v>
      </c>
      <c r="G8" s="2"/>
      <c r="H8" s="28" t="s">
        <v>79</v>
      </c>
    </row>
    <row r="9" spans="2:11">
      <c r="B9" s="26" t="s">
        <v>86</v>
      </c>
      <c r="C9" s="2" t="s">
        <v>66</v>
      </c>
      <c r="D9" s="9" t="s">
        <v>13</v>
      </c>
      <c r="E9" s="9" t="s">
        <v>77</v>
      </c>
      <c r="F9" s="5">
        <v>0.75</v>
      </c>
      <c r="G9" s="2"/>
      <c r="H9" s="28" t="s">
        <v>79</v>
      </c>
    </row>
    <row r="10" spans="2:11">
      <c r="B10" s="26" t="s">
        <v>86</v>
      </c>
      <c r="C10" s="2" t="s">
        <v>67</v>
      </c>
      <c r="D10" s="9" t="s">
        <v>13</v>
      </c>
      <c r="E10" s="9" t="s">
        <v>77</v>
      </c>
      <c r="F10" s="5">
        <v>0.75</v>
      </c>
      <c r="G10" s="2"/>
      <c r="H10" s="28" t="s">
        <v>79</v>
      </c>
    </row>
    <row r="11" spans="2:11">
      <c r="B11" s="26" t="s">
        <v>88</v>
      </c>
      <c r="C11" s="2" t="s">
        <v>40</v>
      </c>
      <c r="D11" s="9" t="s">
        <v>13</v>
      </c>
      <c r="E11" s="9" t="s">
        <v>77</v>
      </c>
      <c r="F11" s="5">
        <v>0.5</v>
      </c>
      <c r="G11" s="2"/>
      <c r="H11" s="28" t="s">
        <v>79</v>
      </c>
    </row>
    <row r="12" spans="2:11">
      <c r="B12" s="26" t="s">
        <v>90</v>
      </c>
      <c r="C12" s="2" t="s">
        <v>42</v>
      </c>
      <c r="D12" s="9" t="s">
        <v>12</v>
      </c>
      <c r="E12" s="9" t="s">
        <v>77</v>
      </c>
      <c r="F12" s="5">
        <v>0.25</v>
      </c>
      <c r="G12" s="2"/>
      <c r="H12" s="28" t="s">
        <v>79</v>
      </c>
      <c r="K12" s="1"/>
    </row>
    <row r="13" spans="2:11">
      <c r="B13" s="26" t="s">
        <v>90</v>
      </c>
      <c r="C13" s="2" t="s">
        <v>43</v>
      </c>
      <c r="D13" s="9" t="s">
        <v>14</v>
      </c>
      <c r="E13" s="9" t="s">
        <v>77</v>
      </c>
      <c r="F13" s="5">
        <v>0.75</v>
      </c>
      <c r="G13" s="2"/>
      <c r="H13" s="28" t="s">
        <v>79</v>
      </c>
    </row>
    <row r="14" spans="2:11">
      <c r="B14" s="26" t="s">
        <v>91</v>
      </c>
      <c r="C14" s="2" t="s">
        <v>44</v>
      </c>
      <c r="D14" s="9" t="s">
        <v>13</v>
      </c>
      <c r="E14" s="9" t="s">
        <v>77</v>
      </c>
      <c r="F14" s="5">
        <v>1</v>
      </c>
      <c r="G14" s="2"/>
      <c r="H14" s="28" t="s">
        <v>79</v>
      </c>
      <c r="J14">
        <f>SUBTOTAL(9,F:F)</f>
        <v>10.75</v>
      </c>
    </row>
    <row r="15" spans="2:11">
      <c r="B15" s="26" t="s">
        <v>93</v>
      </c>
      <c r="C15" s="2" t="s">
        <v>47</v>
      </c>
      <c r="D15" s="9" t="s">
        <v>13</v>
      </c>
      <c r="E15" s="9" t="s">
        <v>77</v>
      </c>
      <c r="F15" s="5">
        <v>0.75</v>
      </c>
      <c r="G15" s="2"/>
      <c r="H15" s="28" t="s">
        <v>79</v>
      </c>
    </row>
    <row r="16" spans="2:11">
      <c r="B16" s="26" t="s">
        <v>93</v>
      </c>
      <c r="C16" s="2" t="s">
        <v>48</v>
      </c>
      <c r="D16" s="9" t="s">
        <v>13</v>
      </c>
      <c r="E16" s="9" t="s">
        <v>77</v>
      </c>
      <c r="F16" s="5">
        <v>0.75</v>
      </c>
      <c r="G16" s="2"/>
      <c r="H16" s="28" t="s">
        <v>79</v>
      </c>
    </row>
    <row r="17" spans="2:14">
      <c r="B17" s="26" t="s">
        <v>93</v>
      </c>
      <c r="C17" s="2" t="s">
        <v>49</v>
      </c>
      <c r="D17" s="9" t="s">
        <v>13</v>
      </c>
      <c r="E17" s="9" t="s">
        <v>77</v>
      </c>
      <c r="F17" s="5">
        <v>0.5</v>
      </c>
      <c r="G17" s="2"/>
      <c r="H17" s="28" t="s">
        <v>79</v>
      </c>
    </row>
    <row r="18" spans="2:14">
      <c r="B18" s="26" t="s">
        <v>95</v>
      </c>
      <c r="C18" s="2" t="s">
        <v>54</v>
      </c>
      <c r="D18" s="9" t="s">
        <v>14</v>
      </c>
      <c r="E18" s="9" t="s">
        <v>77</v>
      </c>
      <c r="F18" s="5">
        <v>0.5</v>
      </c>
      <c r="G18" s="2"/>
      <c r="H18" s="28" t="s">
        <v>79</v>
      </c>
    </row>
    <row r="19" spans="2:14">
      <c r="B19" s="26" t="s">
        <v>96</v>
      </c>
      <c r="C19" s="2" t="s">
        <v>59</v>
      </c>
      <c r="D19" s="9" t="s">
        <v>14</v>
      </c>
      <c r="E19" s="9" t="s">
        <v>77</v>
      </c>
      <c r="F19" s="5">
        <v>0.5</v>
      </c>
      <c r="G19" s="2"/>
      <c r="H19" s="28" t="s">
        <v>79</v>
      </c>
    </row>
    <row r="21" spans="2:14">
      <c r="K21" s="3"/>
      <c r="L21" s="3"/>
      <c r="M21" s="3"/>
      <c r="N21" s="3"/>
    </row>
    <row r="22" spans="2:14">
      <c r="K22" s="3"/>
      <c r="L22" s="3"/>
      <c r="M22" s="3"/>
      <c r="N22" s="3"/>
    </row>
    <row r="23" spans="2:14">
      <c r="K23" s="3"/>
      <c r="L23" s="3"/>
      <c r="M23" s="3"/>
      <c r="N23" s="3"/>
    </row>
    <row r="24" spans="2:14">
      <c r="K24" s="3"/>
      <c r="L24" s="3"/>
      <c r="M24" s="3"/>
      <c r="N24" s="3"/>
    </row>
    <row r="25" spans="2:14">
      <c r="K25" s="3"/>
      <c r="L25" s="3"/>
      <c r="M25" s="3"/>
      <c r="N25" s="3"/>
    </row>
    <row r="26" spans="2:14">
      <c r="K26" s="3"/>
      <c r="L26" s="3"/>
      <c r="M26" s="3"/>
      <c r="N26" s="3"/>
    </row>
    <row r="27" spans="2:14">
      <c r="K27" s="3"/>
      <c r="L27" s="3"/>
      <c r="M27" s="3"/>
      <c r="N27" s="3"/>
    </row>
    <row r="28" spans="2:14">
      <c r="K28" s="3"/>
      <c r="L28" s="3"/>
      <c r="M28" s="3"/>
      <c r="N28" s="3"/>
    </row>
    <row r="29" spans="2:14">
      <c r="K29" s="3"/>
      <c r="L29" s="3"/>
      <c r="M29" s="3"/>
      <c r="N29" s="3"/>
    </row>
    <row r="30" spans="2:14">
      <c r="K30" s="3"/>
      <c r="L30" s="3"/>
      <c r="M30" s="3"/>
      <c r="N30" s="3"/>
    </row>
    <row r="31" spans="2:14">
      <c r="K31" s="3"/>
      <c r="L31" s="3"/>
      <c r="M31" s="3"/>
      <c r="N31" s="3"/>
    </row>
    <row r="32" spans="2:14">
      <c r="K32" s="3"/>
      <c r="L32" s="3"/>
      <c r="M32" s="3"/>
      <c r="N32" s="3"/>
    </row>
    <row r="33" spans="11:14">
      <c r="K33" s="3"/>
      <c r="L33" s="3"/>
      <c r="M33" s="3"/>
      <c r="N33" s="3"/>
    </row>
    <row r="34" spans="11:14">
      <c r="K34" s="3"/>
      <c r="L34" s="3"/>
      <c r="M34" s="3"/>
      <c r="N34" s="3"/>
    </row>
    <row r="63" spans="10:10">
      <c r="J63" s="1"/>
    </row>
    <row r="64" spans="10:10">
      <c r="J64" s="1"/>
    </row>
    <row r="65" spans="10:10">
      <c r="J65" s="1"/>
    </row>
    <row r="66" spans="10:10">
      <c r="J66" s="1"/>
    </row>
    <row r="94" spans="7:7">
      <c r="G94" s="2"/>
    </row>
    <row r="95" spans="7:7">
      <c r="G95" s="2"/>
    </row>
  </sheetData>
  <phoneticPr fontId="1"/>
  <dataValidations count="3">
    <dataValidation type="list" allowBlank="1" showInputMessage="1" showErrorMessage="1" sqref="D3:D19" xr:uid="{EFCF741F-BC6C-43B1-AD53-8142B6D1D436}">
      <formula1>"S,A,B,C"</formula1>
    </dataValidation>
    <dataValidation type="list" allowBlank="1" showInputMessage="1" showErrorMessage="1" sqref="E3:E19" xr:uid="{FB108DB2-1B04-4630-AA35-1CDF81B68CC0}">
      <formula1>"プロト,α,β,マスター"</formula1>
    </dataValidation>
    <dataValidation type="list" allowBlank="1" showInputMessage="1" showErrorMessage="1" sqref="H3:H19" xr:uid="{1B9EB852-5F03-4693-A630-F7D9F3DC71F1}">
      <formula1>"作業中,完了,未着手"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B2:J17"/>
  <sheetViews>
    <sheetView workbookViewId="0">
      <selection activeCell="B2" sqref="B2"/>
    </sheetView>
  </sheetViews>
  <sheetFormatPr defaultRowHeight="18.75"/>
  <cols>
    <col min="2" max="2" width="28.75" bestFit="1" customWidth="1"/>
    <col min="3" max="3" width="23.5" bestFit="1" customWidth="1"/>
    <col min="5" max="5" width="11.25" bestFit="1" customWidth="1"/>
    <col min="6" max="6" width="17.5" bestFit="1" customWidth="1"/>
    <col min="7" max="7" width="12.875" bestFit="1" customWidth="1"/>
    <col min="8" max="8" width="11.25" bestFit="1" customWidth="1"/>
  </cols>
  <sheetData>
    <row r="2" spans="2:10">
      <c r="B2" s="24" t="s">
        <v>70</v>
      </c>
      <c r="C2" s="25" t="s">
        <v>71</v>
      </c>
      <c r="D2" s="24" t="s">
        <v>11</v>
      </c>
      <c r="E2" s="24" t="s">
        <v>16</v>
      </c>
      <c r="F2" s="21" t="s">
        <v>98</v>
      </c>
      <c r="G2" s="22" t="s">
        <v>99</v>
      </c>
      <c r="H2" s="23" t="s">
        <v>100</v>
      </c>
      <c r="J2">
        <f>SUBTOTAL(9,F:F)</f>
        <v>8.25</v>
      </c>
    </row>
    <row r="3" spans="2:10">
      <c r="B3" s="26" t="s">
        <v>84</v>
      </c>
      <c r="C3" s="2" t="s">
        <v>21</v>
      </c>
      <c r="D3" s="9" t="s">
        <v>13</v>
      </c>
      <c r="E3" s="9" t="s">
        <v>76</v>
      </c>
      <c r="F3" s="5">
        <v>0.75</v>
      </c>
      <c r="G3" s="2"/>
      <c r="H3" s="28" t="s">
        <v>79</v>
      </c>
    </row>
    <row r="4" spans="2:10">
      <c r="B4" s="26" t="s">
        <v>84</v>
      </c>
      <c r="C4" s="2" t="s">
        <v>22</v>
      </c>
      <c r="D4" s="9" t="s">
        <v>13</v>
      </c>
      <c r="E4" s="9" t="s">
        <v>76</v>
      </c>
      <c r="F4" s="5">
        <v>0.75</v>
      </c>
      <c r="G4" s="2"/>
      <c r="H4" s="28" t="s">
        <v>79</v>
      </c>
    </row>
    <row r="5" spans="2:10">
      <c r="B5" s="26" t="s">
        <v>85</v>
      </c>
      <c r="C5" s="2" t="s">
        <v>29</v>
      </c>
      <c r="D5" s="9" t="s">
        <v>12</v>
      </c>
      <c r="E5" s="9" t="s">
        <v>76</v>
      </c>
      <c r="F5" s="5">
        <v>0.5</v>
      </c>
      <c r="G5" s="2"/>
      <c r="H5" s="28" t="s">
        <v>79</v>
      </c>
    </row>
    <row r="6" spans="2:10">
      <c r="B6" s="26" t="s">
        <v>87</v>
      </c>
      <c r="C6" s="2" t="s">
        <v>39</v>
      </c>
      <c r="D6" s="9" t="s">
        <v>15</v>
      </c>
      <c r="E6" s="9" t="s">
        <v>76</v>
      </c>
      <c r="F6" s="5">
        <v>0.5</v>
      </c>
      <c r="G6" s="2"/>
      <c r="H6" s="28" t="s">
        <v>79</v>
      </c>
    </row>
    <row r="7" spans="2:10">
      <c r="B7" s="26" t="s">
        <v>88</v>
      </c>
      <c r="C7" s="2" t="s">
        <v>39</v>
      </c>
      <c r="D7" s="9" t="s">
        <v>15</v>
      </c>
      <c r="E7" s="9" t="s">
        <v>76</v>
      </c>
      <c r="F7" s="5">
        <v>0.5</v>
      </c>
      <c r="G7" s="2"/>
      <c r="H7" s="28" t="s">
        <v>79</v>
      </c>
    </row>
    <row r="8" spans="2:10">
      <c r="B8" s="26" t="s">
        <v>89</v>
      </c>
      <c r="C8" s="2" t="s">
        <v>39</v>
      </c>
      <c r="D8" s="9" t="s">
        <v>15</v>
      </c>
      <c r="E8" s="9" t="s">
        <v>76</v>
      </c>
      <c r="F8" s="5">
        <v>0.5</v>
      </c>
      <c r="G8" s="2"/>
      <c r="H8" s="28" t="s">
        <v>79</v>
      </c>
    </row>
    <row r="9" spans="2:10">
      <c r="B9" s="26" t="s">
        <v>91</v>
      </c>
      <c r="C9" s="2" t="s">
        <v>45</v>
      </c>
      <c r="D9" s="9" t="s">
        <v>12</v>
      </c>
      <c r="E9" s="9" t="s">
        <v>76</v>
      </c>
      <c r="F9" s="5">
        <v>0.5</v>
      </c>
      <c r="G9" s="2"/>
      <c r="H9" s="28" t="s">
        <v>79</v>
      </c>
    </row>
    <row r="10" spans="2:10">
      <c r="B10" s="26" t="s">
        <v>91</v>
      </c>
      <c r="C10" s="2" t="s">
        <v>46</v>
      </c>
      <c r="D10" s="9" t="s">
        <v>15</v>
      </c>
      <c r="E10" s="9" t="s">
        <v>76</v>
      </c>
      <c r="F10" s="5">
        <v>0.5</v>
      </c>
      <c r="G10" s="2"/>
      <c r="H10" s="28" t="s">
        <v>79</v>
      </c>
    </row>
    <row r="11" spans="2:10">
      <c r="B11" s="26" t="s">
        <v>94</v>
      </c>
      <c r="C11" s="2" t="s">
        <v>50</v>
      </c>
      <c r="D11" s="9" t="s">
        <v>14</v>
      </c>
      <c r="E11" s="9" t="s">
        <v>76</v>
      </c>
      <c r="F11" s="5">
        <v>0.75</v>
      </c>
      <c r="G11" s="2"/>
      <c r="H11" s="28" t="s">
        <v>79</v>
      </c>
    </row>
    <row r="12" spans="2:10">
      <c r="B12" s="26" t="s">
        <v>94</v>
      </c>
      <c r="C12" s="2" t="s">
        <v>51</v>
      </c>
      <c r="D12" s="9" t="s">
        <v>13</v>
      </c>
      <c r="E12" s="9" t="s">
        <v>76</v>
      </c>
      <c r="F12" s="5">
        <v>0.5</v>
      </c>
      <c r="G12" s="2"/>
      <c r="H12" s="28" t="s">
        <v>79</v>
      </c>
    </row>
    <row r="13" spans="2:10">
      <c r="B13" s="26" t="s">
        <v>94</v>
      </c>
      <c r="C13" s="2" t="s">
        <v>52</v>
      </c>
      <c r="D13" s="9" t="s">
        <v>13</v>
      </c>
      <c r="E13" s="9" t="s">
        <v>76</v>
      </c>
      <c r="F13" s="5">
        <v>0.75</v>
      </c>
      <c r="G13" s="2"/>
      <c r="H13" s="28" t="s">
        <v>79</v>
      </c>
    </row>
    <row r="14" spans="2:10">
      <c r="B14" s="26" t="s">
        <v>94</v>
      </c>
      <c r="C14" s="2" t="s">
        <v>53</v>
      </c>
      <c r="D14" s="9" t="s">
        <v>13</v>
      </c>
      <c r="E14" s="9" t="s">
        <v>76</v>
      </c>
      <c r="F14" s="5">
        <v>0.5</v>
      </c>
      <c r="G14" s="2"/>
      <c r="H14" s="28" t="s">
        <v>79</v>
      </c>
    </row>
    <row r="15" spans="2:10">
      <c r="B15" s="26" t="s">
        <v>95</v>
      </c>
      <c r="C15" s="2" t="s">
        <v>56</v>
      </c>
      <c r="D15" s="9" t="s">
        <v>12</v>
      </c>
      <c r="E15" s="9" t="s">
        <v>76</v>
      </c>
      <c r="F15" s="5">
        <v>0.75</v>
      </c>
      <c r="G15" s="2"/>
      <c r="H15" s="28" t="s">
        <v>79</v>
      </c>
    </row>
    <row r="16" spans="2:10">
      <c r="B16" s="26" t="s">
        <v>96</v>
      </c>
      <c r="C16" s="2" t="s">
        <v>57</v>
      </c>
      <c r="D16" s="9" t="s">
        <v>13</v>
      </c>
      <c r="E16" s="9" t="s">
        <v>76</v>
      </c>
      <c r="F16" s="5">
        <v>0.25</v>
      </c>
      <c r="G16" s="2"/>
      <c r="H16" s="28" t="s">
        <v>79</v>
      </c>
    </row>
    <row r="17" spans="2:8">
      <c r="B17" s="26" t="s">
        <v>96</v>
      </c>
      <c r="C17" s="2" t="s">
        <v>58</v>
      </c>
      <c r="D17" s="9" t="s">
        <v>13</v>
      </c>
      <c r="E17" s="9" t="s">
        <v>76</v>
      </c>
      <c r="F17" s="5">
        <v>0.25</v>
      </c>
      <c r="G17" s="2"/>
      <c r="H17" s="28" t="s">
        <v>79</v>
      </c>
    </row>
  </sheetData>
  <phoneticPr fontId="1"/>
  <dataValidations count="3">
    <dataValidation type="list" allowBlank="1" showInputMessage="1" showErrorMessage="1" sqref="H3:H17" xr:uid="{1B50849A-1A38-416B-9393-126D81B10614}">
      <formula1>"作業中,完了,未着手"</formula1>
    </dataValidation>
    <dataValidation type="list" allowBlank="1" showInputMessage="1" showErrorMessage="1" sqref="E3:E17" xr:uid="{A8E1127E-EBF1-4339-8C4C-DE363C37E7B9}">
      <formula1>"プロト,α,β,マスター"</formula1>
    </dataValidation>
    <dataValidation type="list" allowBlank="1" showInputMessage="1" showErrorMessage="1" sqref="D3:D17" xr:uid="{93737913-7705-48B3-8659-625385F13E2A}">
      <formula1>"S,A,B,C"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B2:J4"/>
  <sheetViews>
    <sheetView workbookViewId="0">
      <selection activeCell="D30" sqref="D30"/>
    </sheetView>
  </sheetViews>
  <sheetFormatPr defaultRowHeight="18.75"/>
  <cols>
    <col min="2" max="2" width="12.875" bestFit="1" customWidth="1"/>
    <col min="4" max="4" width="7.375" bestFit="1" customWidth="1"/>
    <col min="5" max="5" width="11.25" bestFit="1" customWidth="1"/>
    <col min="6" max="6" width="17.5" bestFit="1" customWidth="1"/>
    <col min="7" max="7" width="12.875" bestFit="1" customWidth="1"/>
    <col min="8" max="8" width="11.25" bestFit="1" customWidth="1"/>
  </cols>
  <sheetData>
    <row r="2" spans="2:10">
      <c r="B2" s="24" t="s">
        <v>70</v>
      </c>
      <c r="C2" s="25" t="s">
        <v>71</v>
      </c>
      <c r="D2" s="24" t="s">
        <v>11</v>
      </c>
      <c r="E2" s="24" t="s">
        <v>16</v>
      </c>
      <c r="F2" s="21" t="s">
        <v>98</v>
      </c>
      <c r="G2" s="22" t="s">
        <v>99</v>
      </c>
      <c r="H2" s="23" t="s">
        <v>100</v>
      </c>
      <c r="J2">
        <f>SUBTOTAL(9,F:F)</f>
        <v>3</v>
      </c>
    </row>
    <row r="3" spans="2:10">
      <c r="B3" s="34" t="s">
        <v>97</v>
      </c>
      <c r="C3" s="7"/>
      <c r="D3" s="35" t="s">
        <v>13</v>
      </c>
      <c r="E3" s="35" t="s">
        <v>78</v>
      </c>
      <c r="F3" s="36">
        <v>2</v>
      </c>
      <c r="G3" s="8"/>
      <c r="H3" s="37" t="s">
        <v>79</v>
      </c>
    </row>
    <row r="4" spans="2:10">
      <c r="B4" s="38" t="s">
        <v>101</v>
      </c>
      <c r="C4" s="6"/>
      <c r="D4" s="9" t="s">
        <v>14</v>
      </c>
      <c r="E4" s="9" t="s">
        <v>78</v>
      </c>
      <c r="F4" s="6">
        <v>1</v>
      </c>
      <c r="G4" s="6"/>
      <c r="H4" s="9" t="s">
        <v>79</v>
      </c>
    </row>
  </sheetData>
  <phoneticPr fontId="1"/>
  <dataValidations count="3">
    <dataValidation type="list" allowBlank="1" showInputMessage="1" showErrorMessage="1" sqref="H3:H4" xr:uid="{7045D389-3CB7-4DD3-9A93-0820F6B9627F}">
      <formula1>"作業中,完了,未着手"</formula1>
    </dataValidation>
    <dataValidation type="list" allowBlank="1" showInputMessage="1" showErrorMessage="1" sqref="E3:E4" xr:uid="{B7AE65A8-19FB-4517-9F8C-60C783E0F41B}">
      <formula1>"プロト,α,β,マスター"</formula1>
    </dataValidation>
    <dataValidation type="list" allowBlank="1" showInputMessage="1" showErrorMessage="1" sqref="D3:D4" xr:uid="{D300453F-F5D4-438E-9E52-327A13DDE379}">
      <formula1>"S,A,B,C"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4E4F-A45B-4F8D-9EDE-5E962CBCD84F}">
  <dimension ref="B2:H13"/>
  <sheetViews>
    <sheetView tabSelected="1" workbookViewId="0">
      <selection activeCell="C26" sqref="C26"/>
    </sheetView>
  </sheetViews>
  <sheetFormatPr defaultRowHeight="18.75"/>
  <cols>
    <col min="2" max="2" width="28.75" bestFit="1" customWidth="1"/>
    <col min="3" max="3" width="35.375" bestFit="1" customWidth="1"/>
    <col min="5" max="5" width="11.25" bestFit="1" customWidth="1"/>
    <col min="6" max="6" width="17.5" bestFit="1" customWidth="1"/>
    <col min="7" max="7" width="12.875" bestFit="1" customWidth="1"/>
    <col min="8" max="8" width="11.25" bestFit="1" customWidth="1"/>
  </cols>
  <sheetData>
    <row r="2" spans="2:8">
      <c r="B2" s="24" t="s">
        <v>70</v>
      </c>
      <c r="C2" s="25" t="s">
        <v>71</v>
      </c>
      <c r="D2" s="24" t="s">
        <v>11</v>
      </c>
      <c r="E2" s="24" t="s">
        <v>16</v>
      </c>
      <c r="F2" s="21" t="s">
        <v>98</v>
      </c>
      <c r="G2" s="22" t="s">
        <v>99</v>
      </c>
      <c r="H2" s="23" t="s">
        <v>100</v>
      </c>
    </row>
    <row r="3" spans="2:8">
      <c r="B3" s="26" t="s">
        <v>85</v>
      </c>
      <c r="C3" s="2" t="s">
        <v>63</v>
      </c>
      <c r="D3" s="9" t="s">
        <v>13</v>
      </c>
      <c r="E3" s="9" t="s">
        <v>17</v>
      </c>
      <c r="F3" s="5">
        <v>0.5</v>
      </c>
      <c r="G3" s="2"/>
      <c r="H3" s="28" t="s">
        <v>79</v>
      </c>
    </row>
    <row r="4" spans="2:8">
      <c r="B4" s="29" t="s">
        <v>86</v>
      </c>
      <c r="C4" s="30" t="s">
        <v>36</v>
      </c>
      <c r="D4" s="31" t="s">
        <v>13</v>
      </c>
      <c r="E4" s="31" t="s">
        <v>17</v>
      </c>
      <c r="F4" s="32">
        <v>0.75</v>
      </c>
      <c r="G4" s="30"/>
      <c r="H4" s="33" t="s">
        <v>80</v>
      </c>
    </row>
    <row r="5" spans="2:8">
      <c r="B5" s="29" t="s">
        <v>86</v>
      </c>
      <c r="C5" s="30" t="s">
        <v>39</v>
      </c>
      <c r="D5" s="31" t="s">
        <v>14</v>
      </c>
      <c r="E5" s="31" t="s">
        <v>17</v>
      </c>
      <c r="F5" s="32">
        <v>0.75</v>
      </c>
      <c r="G5" s="30"/>
      <c r="H5" s="33" t="s">
        <v>81</v>
      </c>
    </row>
    <row r="6" spans="2:8">
      <c r="B6" s="29" t="s">
        <v>86</v>
      </c>
      <c r="C6" s="30" t="s">
        <v>68</v>
      </c>
      <c r="D6" s="31" t="s">
        <v>12</v>
      </c>
      <c r="E6" s="31" t="s">
        <v>17</v>
      </c>
      <c r="F6" s="32">
        <v>0.5</v>
      </c>
      <c r="G6" s="30"/>
      <c r="H6" s="33" t="s">
        <v>80</v>
      </c>
    </row>
    <row r="7" spans="2:8">
      <c r="B7" s="26" t="s">
        <v>104</v>
      </c>
      <c r="C7" s="2" t="s">
        <v>41</v>
      </c>
      <c r="D7" s="9" t="s">
        <v>14</v>
      </c>
      <c r="E7" s="9" t="s">
        <v>17</v>
      </c>
      <c r="F7" s="5">
        <v>0.75</v>
      </c>
      <c r="G7" s="2"/>
      <c r="H7" s="28" t="s">
        <v>79</v>
      </c>
    </row>
    <row r="8" spans="2:8">
      <c r="B8" s="26" t="s">
        <v>102</v>
      </c>
      <c r="C8" s="2" t="s">
        <v>41</v>
      </c>
      <c r="D8" s="9" t="s">
        <v>14</v>
      </c>
      <c r="E8" s="9" t="s">
        <v>17</v>
      </c>
      <c r="F8" s="5">
        <v>0.75</v>
      </c>
      <c r="G8" s="2"/>
      <c r="H8" s="28" t="s">
        <v>79</v>
      </c>
    </row>
    <row r="9" spans="2:8">
      <c r="B9" s="26" t="s">
        <v>90</v>
      </c>
      <c r="C9" s="2" t="s">
        <v>32</v>
      </c>
      <c r="D9" s="9" t="s">
        <v>13</v>
      </c>
      <c r="E9" s="9" t="s">
        <v>17</v>
      </c>
      <c r="F9" s="5">
        <v>0.5</v>
      </c>
      <c r="G9" s="2"/>
      <c r="H9" s="28" t="s">
        <v>79</v>
      </c>
    </row>
    <row r="10" spans="2:8">
      <c r="B10" s="26" t="s">
        <v>90</v>
      </c>
      <c r="C10" s="30" t="s">
        <v>38</v>
      </c>
      <c r="D10" s="9" t="s">
        <v>14</v>
      </c>
      <c r="E10" s="9" t="s">
        <v>17</v>
      </c>
      <c r="F10" s="5">
        <v>0.5</v>
      </c>
      <c r="G10" s="2"/>
      <c r="H10" s="28" t="s">
        <v>79</v>
      </c>
    </row>
    <row r="11" spans="2:8">
      <c r="B11" s="26" t="s">
        <v>92</v>
      </c>
      <c r="C11" s="2" t="s">
        <v>33</v>
      </c>
      <c r="D11" s="9" t="s">
        <v>13</v>
      </c>
      <c r="E11" s="9" t="s">
        <v>17</v>
      </c>
      <c r="F11" s="5">
        <v>0.25</v>
      </c>
      <c r="G11" s="2"/>
      <c r="H11" s="28" t="s">
        <v>79</v>
      </c>
    </row>
    <row r="12" spans="2:8">
      <c r="B12" s="26" t="s">
        <v>95</v>
      </c>
      <c r="C12" s="2" t="s">
        <v>55</v>
      </c>
      <c r="D12" s="9" t="s">
        <v>14</v>
      </c>
      <c r="E12" s="9" t="s">
        <v>17</v>
      </c>
      <c r="F12" s="5">
        <v>0.5</v>
      </c>
      <c r="G12" s="2"/>
      <c r="H12" s="28" t="s">
        <v>79</v>
      </c>
    </row>
    <row r="13" spans="2:8">
      <c r="B13" s="26" t="s">
        <v>96</v>
      </c>
      <c r="C13" s="4" t="s">
        <v>60</v>
      </c>
      <c r="D13" s="9" t="s">
        <v>14</v>
      </c>
      <c r="E13" s="9" t="s">
        <v>17</v>
      </c>
      <c r="F13" s="5">
        <v>0.5</v>
      </c>
      <c r="G13" s="2"/>
      <c r="H13" s="28" t="s">
        <v>79</v>
      </c>
    </row>
  </sheetData>
  <phoneticPr fontId="1"/>
  <dataValidations count="3">
    <dataValidation type="list" allowBlank="1" showInputMessage="1" showErrorMessage="1" sqref="D3:D13" xr:uid="{E1A249F6-D82C-445C-879A-A6C199553659}">
      <formula1>"S,A,B,C"</formula1>
    </dataValidation>
    <dataValidation type="list" allowBlank="1" showInputMessage="1" showErrorMessage="1" sqref="E3:E13" xr:uid="{EFFFB1AF-522A-4F33-8FCF-C5FC6D03C268}">
      <formula1>"プロト,α,β,マスター"</formula1>
    </dataValidation>
    <dataValidation type="list" allowBlank="1" showInputMessage="1" showErrorMessage="1" sqref="H3:H13" xr:uid="{47E9C1AE-F90C-45AA-8DFA-AD5D7F31B80E}">
      <formula1>"作業中,完了,未着手"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FD25A-AADA-4668-B368-235C9D07E970}">
  <dimension ref="B2:H12"/>
  <sheetViews>
    <sheetView workbookViewId="0">
      <selection activeCell="C19" sqref="C19"/>
    </sheetView>
  </sheetViews>
  <sheetFormatPr defaultRowHeight="18.75"/>
  <cols>
    <col min="2" max="2" width="17.25" bestFit="1" customWidth="1"/>
    <col min="3" max="3" width="39.625" bestFit="1" customWidth="1"/>
    <col min="5" max="5" width="11.25" bestFit="1" customWidth="1"/>
    <col min="6" max="6" width="17.5" bestFit="1" customWidth="1"/>
    <col min="7" max="7" width="12.875" bestFit="1" customWidth="1"/>
    <col min="8" max="8" width="11.25" bestFit="1" customWidth="1"/>
  </cols>
  <sheetData>
    <row r="2" spans="2:8">
      <c r="B2" s="24" t="s">
        <v>70</v>
      </c>
      <c r="C2" s="25" t="s">
        <v>71</v>
      </c>
      <c r="D2" s="24" t="s">
        <v>11</v>
      </c>
      <c r="E2" s="24" t="s">
        <v>16</v>
      </c>
      <c r="F2" s="21" t="s">
        <v>98</v>
      </c>
      <c r="G2" s="22" t="s">
        <v>99</v>
      </c>
      <c r="H2" s="23" t="s">
        <v>100</v>
      </c>
    </row>
    <row r="3" spans="2:8">
      <c r="B3" s="26" t="s">
        <v>85</v>
      </c>
      <c r="C3" s="2" t="s">
        <v>25</v>
      </c>
      <c r="D3" s="9" t="s">
        <v>12</v>
      </c>
      <c r="E3" s="9" t="s">
        <v>77</v>
      </c>
      <c r="F3" s="5">
        <v>0.75</v>
      </c>
      <c r="G3" s="2"/>
      <c r="H3" s="28" t="s">
        <v>79</v>
      </c>
    </row>
    <row r="4" spans="2:8">
      <c r="B4" s="26" t="s">
        <v>85</v>
      </c>
      <c r="C4" s="2" t="s">
        <v>26</v>
      </c>
      <c r="D4" s="9" t="s">
        <v>14</v>
      </c>
      <c r="E4" s="9" t="s">
        <v>77</v>
      </c>
      <c r="F4" s="5">
        <v>0.5</v>
      </c>
      <c r="G4" s="2"/>
      <c r="H4" s="28" t="s">
        <v>79</v>
      </c>
    </row>
    <row r="5" spans="2:8">
      <c r="B5" s="26" t="s">
        <v>85</v>
      </c>
      <c r="C5" s="2" t="s">
        <v>64</v>
      </c>
      <c r="D5" s="9" t="s">
        <v>13</v>
      </c>
      <c r="E5" s="9" t="s">
        <v>77</v>
      </c>
      <c r="F5" s="5">
        <v>0.5</v>
      </c>
      <c r="G5" s="2"/>
      <c r="H5" s="28" t="s">
        <v>79</v>
      </c>
    </row>
    <row r="6" spans="2:8">
      <c r="B6" s="26" t="s">
        <v>85</v>
      </c>
      <c r="C6" s="2" t="s">
        <v>27</v>
      </c>
      <c r="D6" s="9" t="s">
        <v>12</v>
      </c>
      <c r="E6" s="9" t="s">
        <v>77</v>
      </c>
      <c r="F6" s="5">
        <v>0.5</v>
      </c>
      <c r="G6" s="2"/>
      <c r="H6" s="28" t="s">
        <v>79</v>
      </c>
    </row>
    <row r="7" spans="2:8">
      <c r="B7" s="26" t="s">
        <v>86</v>
      </c>
      <c r="C7" s="2" t="s">
        <v>31</v>
      </c>
      <c r="D7" s="9" t="s">
        <v>13</v>
      </c>
      <c r="E7" s="9" t="s">
        <v>77</v>
      </c>
      <c r="F7" s="5">
        <v>0.5</v>
      </c>
      <c r="G7" s="2"/>
      <c r="H7" s="28" t="s">
        <v>79</v>
      </c>
    </row>
    <row r="8" spans="2:8">
      <c r="B8" s="26" t="s">
        <v>86</v>
      </c>
      <c r="C8" s="2" t="s">
        <v>66</v>
      </c>
      <c r="D8" s="9" t="s">
        <v>13</v>
      </c>
      <c r="E8" s="9" t="s">
        <v>77</v>
      </c>
      <c r="F8" s="5">
        <v>0.75</v>
      </c>
      <c r="G8" s="2"/>
      <c r="H8" s="28" t="s">
        <v>79</v>
      </c>
    </row>
    <row r="9" spans="2:8">
      <c r="B9" s="26" t="s">
        <v>86</v>
      </c>
      <c r="C9" s="2" t="s">
        <v>67</v>
      </c>
      <c r="D9" s="9" t="s">
        <v>13</v>
      </c>
      <c r="E9" s="9" t="s">
        <v>77</v>
      </c>
      <c r="F9" s="5">
        <v>0.75</v>
      </c>
      <c r="G9" s="2"/>
      <c r="H9" s="28" t="s">
        <v>79</v>
      </c>
    </row>
    <row r="10" spans="2:8">
      <c r="B10" s="26" t="s">
        <v>90</v>
      </c>
      <c r="C10" s="2" t="s">
        <v>42</v>
      </c>
      <c r="D10" s="9" t="s">
        <v>12</v>
      </c>
      <c r="E10" s="9" t="s">
        <v>77</v>
      </c>
      <c r="F10" s="5">
        <v>0.25</v>
      </c>
      <c r="G10" s="2"/>
      <c r="H10" s="28" t="s">
        <v>79</v>
      </c>
    </row>
    <row r="11" spans="2:8">
      <c r="B11" s="26" t="s">
        <v>90</v>
      </c>
      <c r="C11" s="2" t="s">
        <v>43</v>
      </c>
      <c r="D11" s="9" t="s">
        <v>14</v>
      </c>
      <c r="E11" s="9" t="s">
        <v>77</v>
      </c>
      <c r="F11" s="5">
        <v>0.75</v>
      </c>
      <c r="G11" s="2"/>
      <c r="H11" s="28" t="s">
        <v>79</v>
      </c>
    </row>
    <row r="12" spans="2:8">
      <c r="B12" s="26" t="s">
        <v>95</v>
      </c>
      <c r="C12" s="2" t="s">
        <v>54</v>
      </c>
      <c r="D12" s="9" t="s">
        <v>14</v>
      </c>
      <c r="E12" s="9" t="s">
        <v>77</v>
      </c>
      <c r="F12" s="5">
        <v>0.5</v>
      </c>
      <c r="G12" s="2"/>
      <c r="H12" s="28" t="s">
        <v>79</v>
      </c>
    </row>
  </sheetData>
  <phoneticPr fontId="1"/>
  <dataValidations count="3">
    <dataValidation type="list" allowBlank="1" showInputMessage="1" showErrorMessage="1" sqref="H3:H12" xr:uid="{5F3BF902-E8F6-431F-93E7-3F3C7AB4A3A2}">
      <formula1>"作業中,完了,未着手"</formula1>
    </dataValidation>
    <dataValidation type="list" allowBlank="1" showInputMessage="1" showErrorMessage="1" sqref="E3:E12" xr:uid="{4D41092C-4F49-4312-AD03-8622FECF8240}">
      <formula1>"プロト,α,β,マスター"</formula1>
    </dataValidation>
    <dataValidation type="list" allowBlank="1" showInputMessage="1" showErrorMessage="1" sqref="D3:D12" xr:uid="{C7872C6C-A5AD-4E9A-BC42-146E557F2FFE}">
      <formula1>"S,A,B,C"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1808-F61F-44D3-81F6-F0F3F9E6368F}">
  <dimension ref="B2:H13"/>
  <sheetViews>
    <sheetView workbookViewId="0">
      <selection activeCell="F20" sqref="F20"/>
    </sheetView>
  </sheetViews>
  <sheetFormatPr defaultRowHeight="18.75"/>
  <cols>
    <col min="2" max="2" width="28.75" bestFit="1" customWidth="1"/>
    <col min="3" max="3" width="23.5" bestFit="1" customWidth="1"/>
    <col min="5" max="5" width="11.25" bestFit="1" customWidth="1"/>
    <col min="6" max="6" width="17.5" bestFit="1" customWidth="1"/>
    <col min="7" max="7" width="12.875" bestFit="1" customWidth="1"/>
    <col min="8" max="8" width="11.25" bestFit="1" customWidth="1"/>
  </cols>
  <sheetData>
    <row r="2" spans="2:8">
      <c r="B2" s="24" t="s">
        <v>70</v>
      </c>
      <c r="C2" s="25" t="s">
        <v>71</v>
      </c>
      <c r="D2" s="24" t="s">
        <v>11</v>
      </c>
      <c r="E2" s="24" t="s">
        <v>16</v>
      </c>
      <c r="F2" s="21" t="s">
        <v>98</v>
      </c>
      <c r="G2" s="22" t="s">
        <v>99</v>
      </c>
      <c r="H2" s="23" t="s">
        <v>100</v>
      </c>
    </row>
    <row r="3" spans="2:8">
      <c r="B3" s="26" t="s">
        <v>84</v>
      </c>
      <c r="C3" s="2" t="s">
        <v>21</v>
      </c>
      <c r="D3" s="9" t="s">
        <v>13</v>
      </c>
      <c r="E3" s="9" t="s">
        <v>76</v>
      </c>
      <c r="F3" s="5">
        <v>0.75</v>
      </c>
      <c r="G3" s="2"/>
      <c r="H3" s="28" t="s">
        <v>79</v>
      </c>
    </row>
    <row r="4" spans="2:8">
      <c r="B4" s="26" t="s">
        <v>84</v>
      </c>
      <c r="C4" s="2" t="s">
        <v>22</v>
      </c>
      <c r="D4" s="9" t="s">
        <v>13</v>
      </c>
      <c r="E4" s="9" t="s">
        <v>76</v>
      </c>
      <c r="F4" s="5">
        <v>0.75</v>
      </c>
      <c r="G4" s="2"/>
      <c r="H4" s="28" t="s">
        <v>79</v>
      </c>
    </row>
    <row r="5" spans="2:8">
      <c r="B5" s="26" t="s">
        <v>103</v>
      </c>
      <c r="C5" s="2" t="s">
        <v>39</v>
      </c>
      <c r="D5" s="9" t="s">
        <v>15</v>
      </c>
      <c r="E5" s="9" t="s">
        <v>76</v>
      </c>
      <c r="F5" s="5">
        <v>0.5</v>
      </c>
      <c r="G5" s="2"/>
      <c r="H5" s="28" t="s">
        <v>79</v>
      </c>
    </row>
    <row r="6" spans="2:8">
      <c r="B6" s="26" t="s">
        <v>102</v>
      </c>
      <c r="C6" s="2" t="s">
        <v>39</v>
      </c>
      <c r="D6" s="9" t="s">
        <v>15</v>
      </c>
      <c r="E6" s="9" t="s">
        <v>76</v>
      </c>
      <c r="F6" s="5">
        <v>0.5</v>
      </c>
      <c r="G6" s="2"/>
      <c r="H6" s="28" t="s">
        <v>79</v>
      </c>
    </row>
    <row r="7" spans="2:8">
      <c r="B7" s="26" t="s">
        <v>94</v>
      </c>
      <c r="C7" s="2" t="s">
        <v>50</v>
      </c>
      <c r="D7" s="9" t="s">
        <v>14</v>
      </c>
      <c r="E7" s="9" t="s">
        <v>76</v>
      </c>
      <c r="F7" s="5">
        <v>0.75</v>
      </c>
      <c r="G7" s="2"/>
      <c r="H7" s="28" t="s">
        <v>79</v>
      </c>
    </row>
    <row r="8" spans="2:8">
      <c r="B8" s="26" t="s">
        <v>94</v>
      </c>
      <c r="C8" s="2" t="s">
        <v>51</v>
      </c>
      <c r="D8" s="9" t="s">
        <v>13</v>
      </c>
      <c r="E8" s="9" t="s">
        <v>76</v>
      </c>
      <c r="F8" s="5">
        <v>0.5</v>
      </c>
      <c r="G8" s="2"/>
      <c r="H8" s="28" t="s">
        <v>79</v>
      </c>
    </row>
    <row r="9" spans="2:8">
      <c r="B9" s="26" t="s">
        <v>94</v>
      </c>
      <c r="C9" s="2" t="s">
        <v>52</v>
      </c>
      <c r="D9" s="9" t="s">
        <v>13</v>
      </c>
      <c r="E9" s="9" t="s">
        <v>76</v>
      </c>
      <c r="F9" s="5">
        <v>0.75</v>
      </c>
      <c r="G9" s="2"/>
      <c r="H9" s="28" t="s">
        <v>79</v>
      </c>
    </row>
    <row r="10" spans="2:8">
      <c r="B10" s="26" t="s">
        <v>94</v>
      </c>
      <c r="C10" s="2" t="s">
        <v>53</v>
      </c>
      <c r="D10" s="9" t="s">
        <v>13</v>
      </c>
      <c r="E10" s="9" t="s">
        <v>76</v>
      </c>
      <c r="F10" s="5">
        <v>0.5</v>
      </c>
      <c r="G10" s="2"/>
      <c r="H10" s="28" t="s">
        <v>79</v>
      </c>
    </row>
    <row r="11" spans="2:8">
      <c r="B11" s="26" t="s">
        <v>95</v>
      </c>
      <c r="C11" s="2" t="s">
        <v>56</v>
      </c>
      <c r="D11" s="9" t="s">
        <v>12</v>
      </c>
      <c r="E11" s="9" t="s">
        <v>76</v>
      </c>
      <c r="F11" s="5">
        <v>0.75</v>
      </c>
      <c r="G11" s="2"/>
      <c r="H11" s="28" t="s">
        <v>79</v>
      </c>
    </row>
    <row r="12" spans="2:8">
      <c r="B12" s="26" t="s">
        <v>96</v>
      </c>
      <c r="C12" s="2" t="s">
        <v>57</v>
      </c>
      <c r="D12" s="9" t="s">
        <v>13</v>
      </c>
      <c r="E12" s="9" t="s">
        <v>76</v>
      </c>
      <c r="F12" s="5">
        <v>0.25</v>
      </c>
      <c r="G12" s="2"/>
      <c r="H12" s="28" t="s">
        <v>79</v>
      </c>
    </row>
    <row r="13" spans="2:8">
      <c r="B13" s="26" t="s">
        <v>96</v>
      </c>
      <c r="C13" s="2" t="s">
        <v>58</v>
      </c>
      <c r="D13" s="9" t="s">
        <v>13</v>
      </c>
      <c r="E13" s="9" t="s">
        <v>76</v>
      </c>
      <c r="F13" s="5">
        <v>0.25</v>
      </c>
      <c r="G13" s="2"/>
      <c r="H13" s="28" t="s">
        <v>79</v>
      </c>
    </row>
  </sheetData>
  <phoneticPr fontId="1"/>
  <dataValidations count="3">
    <dataValidation type="list" allowBlank="1" showInputMessage="1" showErrorMessage="1" sqref="D3:D13" xr:uid="{356D9616-7F5A-4D73-BE85-F3213DD6BE5F}">
      <formula1>"S,A,B,C"</formula1>
    </dataValidation>
    <dataValidation type="list" allowBlank="1" showInputMessage="1" showErrorMessage="1" sqref="E3:E13" xr:uid="{AA17B0A7-635D-43FC-A917-5EC29F56A04E}">
      <formula1>"プロト,α,β,マスター"</formula1>
    </dataValidation>
    <dataValidation type="list" allowBlank="1" showInputMessage="1" showErrorMessage="1" sqref="H3:H13" xr:uid="{D5229A09-12C3-4E1A-936A-E2D447F1CDD1}">
      <formula1>"作業中,完了,未着手"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概要</vt:lpstr>
      <vt:lpstr>プロト</vt:lpstr>
      <vt:lpstr>アルファ</vt:lpstr>
      <vt:lpstr>ベータ</vt:lpstr>
      <vt:lpstr>マスタ</vt:lpstr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安藤　歩夢</cp:lastModifiedBy>
  <cp:revision/>
  <dcterms:created xsi:type="dcterms:W3CDTF">2015-06-05T18:19:34Z</dcterms:created>
  <dcterms:modified xsi:type="dcterms:W3CDTF">2025-01-09T01:57:45Z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