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BOOK i7\Desktop\"/>
    </mc:Choice>
  </mc:AlternateContent>
  <xr:revisionPtr revIDLastSave="0" documentId="13_ncr:1_{D2B0FB17-2438-4538-9EA5-818418D6DA28}" xr6:coauthVersionLast="47" xr6:coauthVersionMax="47" xr10:uidLastSave="{00000000-0000-0000-0000-000000000000}"/>
  <bookViews>
    <workbookView xWindow="-110" yWindow="-110" windowWidth="19420" windowHeight="10300" xr2:uid="{6DB2FC02-D4AA-4232-9DF8-3A1A2AE3A913}"/>
  </bookViews>
  <sheets>
    <sheet name="J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K25" i="1"/>
  <c r="E22" i="1"/>
  <c r="F22" i="1"/>
  <c r="G22" i="1"/>
  <c r="E23" i="1"/>
  <c r="F23" i="1"/>
  <c r="G23" i="1"/>
  <c r="E24" i="1"/>
  <c r="F24" i="1"/>
  <c r="G24" i="1"/>
  <c r="C24" i="1"/>
  <c r="C23" i="1"/>
  <c r="D22" i="1"/>
  <c r="D23" i="1"/>
  <c r="D24" i="1"/>
  <c r="C22" i="1"/>
  <c r="Q19" i="1"/>
  <c r="Q7" i="1"/>
  <c r="Q11" i="1"/>
  <c r="Q12" i="1"/>
  <c r="Q15" i="1"/>
  <c r="N18" i="1"/>
  <c r="N4" i="1"/>
  <c r="N24" i="1" s="1"/>
  <c r="O4" i="1"/>
  <c r="O24" i="1" s="1"/>
  <c r="N5" i="1"/>
  <c r="O5" i="1"/>
  <c r="N6" i="1"/>
  <c r="O6" i="1"/>
  <c r="O25" i="1" s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O18" i="1"/>
  <c r="W18" i="1" s="1"/>
  <c r="N19" i="1"/>
  <c r="O19" i="1"/>
  <c r="W19" i="1" s="1"/>
  <c r="N20" i="1"/>
  <c r="V20" i="1" s="1"/>
  <c r="O20" i="1"/>
  <c r="M5" i="1"/>
  <c r="M6" i="1"/>
  <c r="M7" i="1"/>
  <c r="U7" i="1" s="1"/>
  <c r="M8" i="1"/>
  <c r="M23" i="1" s="1"/>
  <c r="M9" i="1"/>
  <c r="M22" i="1" s="1"/>
  <c r="M10" i="1"/>
  <c r="U10" i="1" s="1"/>
  <c r="M11" i="1"/>
  <c r="U11" i="1" s="1"/>
  <c r="M12" i="1"/>
  <c r="U12" i="1" s="1"/>
  <c r="M13" i="1"/>
  <c r="M14" i="1"/>
  <c r="M15" i="1"/>
  <c r="U15" i="1" s="1"/>
  <c r="M16" i="1"/>
  <c r="U16" i="1" s="1"/>
  <c r="M17" i="1"/>
  <c r="M18" i="1"/>
  <c r="U18" i="1" s="1"/>
  <c r="M19" i="1"/>
  <c r="U19" i="1" s="1"/>
  <c r="M20" i="1"/>
  <c r="M4" i="1"/>
  <c r="M25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J4" i="1"/>
  <c r="R4" i="1" s="1"/>
  <c r="K4" i="1"/>
  <c r="K23" i="1" s="1"/>
  <c r="J5" i="1"/>
  <c r="J25" i="1" s="1"/>
  <c r="K5" i="1"/>
  <c r="S5" i="1" s="1"/>
  <c r="W5" i="1" s="1"/>
  <c r="J6" i="1"/>
  <c r="R6" i="1" s="1"/>
  <c r="K6" i="1"/>
  <c r="S6" i="1" s="1"/>
  <c r="J7" i="1"/>
  <c r="R7" i="1" s="1"/>
  <c r="V7" i="1" s="1"/>
  <c r="K7" i="1"/>
  <c r="S7" i="1" s="1"/>
  <c r="W7" i="1" s="1"/>
  <c r="J8" i="1"/>
  <c r="R8" i="1" s="1"/>
  <c r="K8" i="1"/>
  <c r="S8" i="1" s="1"/>
  <c r="W8" i="1" s="1"/>
  <c r="J9" i="1"/>
  <c r="R9" i="1" s="1"/>
  <c r="K9" i="1"/>
  <c r="S9" i="1" s="1"/>
  <c r="W9" i="1" s="1"/>
  <c r="J10" i="1"/>
  <c r="R10" i="1" s="1"/>
  <c r="K10" i="1"/>
  <c r="S10" i="1" s="1"/>
  <c r="J11" i="1"/>
  <c r="R11" i="1" s="1"/>
  <c r="V11" i="1" s="1"/>
  <c r="K11" i="1"/>
  <c r="S11" i="1" s="1"/>
  <c r="W11" i="1" s="1"/>
  <c r="J12" i="1"/>
  <c r="R12" i="1" s="1"/>
  <c r="K12" i="1"/>
  <c r="S12" i="1" s="1"/>
  <c r="W12" i="1" s="1"/>
  <c r="J13" i="1"/>
  <c r="R13" i="1" s="1"/>
  <c r="K13" i="1"/>
  <c r="S13" i="1" s="1"/>
  <c r="W13" i="1" s="1"/>
  <c r="J14" i="1"/>
  <c r="R14" i="1" s="1"/>
  <c r="K14" i="1"/>
  <c r="S14" i="1" s="1"/>
  <c r="J15" i="1"/>
  <c r="R15" i="1" s="1"/>
  <c r="V15" i="1" s="1"/>
  <c r="K15" i="1"/>
  <c r="S15" i="1" s="1"/>
  <c r="W15" i="1" s="1"/>
  <c r="J16" i="1"/>
  <c r="R16" i="1" s="1"/>
  <c r="K16" i="1"/>
  <c r="S16" i="1" s="1"/>
  <c r="W16" i="1" s="1"/>
  <c r="J17" i="1"/>
  <c r="R17" i="1" s="1"/>
  <c r="K17" i="1"/>
  <c r="S17" i="1" s="1"/>
  <c r="W17" i="1" s="1"/>
  <c r="J18" i="1"/>
  <c r="R18" i="1" s="1"/>
  <c r="K18" i="1"/>
  <c r="S18" i="1" s="1"/>
  <c r="J19" i="1"/>
  <c r="R19" i="1" s="1"/>
  <c r="K19" i="1"/>
  <c r="S19" i="1" s="1"/>
  <c r="J20" i="1"/>
  <c r="R20" i="1" s="1"/>
  <c r="K20" i="1"/>
  <c r="S20" i="1" s="1"/>
  <c r="I5" i="1"/>
  <c r="Q5" i="1" s="1"/>
  <c r="I6" i="1"/>
  <c r="Q6" i="1" s="1"/>
  <c r="I7" i="1"/>
  <c r="I8" i="1"/>
  <c r="Q8" i="1" s="1"/>
  <c r="I9" i="1"/>
  <c r="Q9" i="1" s="1"/>
  <c r="I10" i="1"/>
  <c r="Q10" i="1" s="1"/>
  <c r="I11" i="1"/>
  <c r="I12" i="1"/>
  <c r="I13" i="1"/>
  <c r="Q13" i="1" s="1"/>
  <c r="I14" i="1"/>
  <c r="Q14" i="1" s="1"/>
  <c r="I15" i="1"/>
  <c r="I16" i="1"/>
  <c r="Q16" i="1" s="1"/>
  <c r="I17" i="1"/>
  <c r="Q17" i="1" s="1"/>
  <c r="I18" i="1"/>
  <c r="Q18" i="1" s="1"/>
  <c r="I19" i="1"/>
  <c r="I20" i="1"/>
  <c r="Q20" i="1" s="1"/>
  <c r="I4" i="1"/>
  <c r="I22" i="1" s="1"/>
  <c r="H5" i="1"/>
  <c r="P5" i="1" s="1"/>
  <c r="H6" i="1"/>
  <c r="P6" i="1" s="1"/>
  <c r="H7" i="1"/>
  <c r="P7" i="1" s="1"/>
  <c r="H8" i="1"/>
  <c r="P8" i="1" s="1"/>
  <c r="H9" i="1"/>
  <c r="H10" i="1"/>
  <c r="P10" i="1" s="1"/>
  <c r="T10" i="1" s="1"/>
  <c r="H11" i="1"/>
  <c r="P11" i="1" s="1"/>
  <c r="H12" i="1"/>
  <c r="P12" i="1" s="1"/>
  <c r="H13" i="1"/>
  <c r="P13" i="1" s="1"/>
  <c r="H14" i="1"/>
  <c r="P14" i="1" s="1"/>
  <c r="T14" i="1" s="1"/>
  <c r="H15" i="1"/>
  <c r="P15" i="1" s="1"/>
  <c r="H16" i="1"/>
  <c r="H17" i="1"/>
  <c r="H18" i="1"/>
  <c r="H19" i="1"/>
  <c r="H20" i="1"/>
  <c r="P20" i="1" s="1"/>
  <c r="U3" i="1"/>
  <c r="V3" i="1" s="1"/>
  <c r="W3" i="1" s="1"/>
  <c r="Q3" i="1"/>
  <c r="R3" i="1" s="1"/>
  <c r="S3" i="1" s="1"/>
  <c r="M3" i="1"/>
  <c r="N3" i="1" s="1"/>
  <c r="O3" i="1" s="1"/>
  <c r="I3" i="1"/>
  <c r="J3" i="1" s="1"/>
  <c r="K3" i="1" s="1"/>
  <c r="E3" i="1"/>
  <c r="F3" i="1" s="1"/>
  <c r="G3" i="1" s="1"/>
  <c r="H4" i="1"/>
  <c r="H25" i="1" s="1"/>
  <c r="D25" i="1"/>
  <c r="T8" i="1" l="1"/>
  <c r="X8" i="1" s="1"/>
  <c r="U17" i="1"/>
  <c r="V19" i="1"/>
  <c r="W14" i="1"/>
  <c r="W10" i="1"/>
  <c r="V6" i="1"/>
  <c r="X10" i="1"/>
  <c r="T4" i="1"/>
  <c r="U14" i="1"/>
  <c r="U6" i="1"/>
  <c r="V17" i="1"/>
  <c r="V13" i="1"/>
  <c r="V9" i="1"/>
  <c r="V10" i="1"/>
  <c r="U13" i="1"/>
  <c r="U5" i="1"/>
  <c r="V14" i="1"/>
  <c r="U20" i="1"/>
  <c r="W20" i="1"/>
  <c r="V16" i="1"/>
  <c r="V12" i="1"/>
  <c r="V8" i="1"/>
  <c r="X14" i="1"/>
  <c r="V18" i="1"/>
  <c r="J22" i="1"/>
  <c r="W6" i="1"/>
  <c r="T17" i="1"/>
  <c r="X17" i="1" s="1"/>
  <c r="T16" i="1"/>
  <c r="X16" i="1" s="1"/>
  <c r="P16" i="1"/>
  <c r="J23" i="1"/>
  <c r="M24" i="1"/>
  <c r="I23" i="1"/>
  <c r="N23" i="1"/>
  <c r="V4" i="1"/>
  <c r="L23" i="1"/>
  <c r="H23" i="1"/>
  <c r="O22" i="1"/>
  <c r="N25" i="1"/>
  <c r="P4" i="1"/>
  <c r="K24" i="1"/>
  <c r="K22" i="1"/>
  <c r="N22" i="1"/>
  <c r="R5" i="1"/>
  <c r="R22" i="1" s="1"/>
  <c r="J24" i="1"/>
  <c r="P19" i="1"/>
  <c r="T19" i="1" s="1"/>
  <c r="X19" i="1" s="1"/>
  <c r="S4" i="1"/>
  <c r="U8" i="1"/>
  <c r="I24" i="1"/>
  <c r="P18" i="1"/>
  <c r="T18" i="1" s="1"/>
  <c r="X18" i="1" s="1"/>
  <c r="L24" i="1"/>
  <c r="L22" i="1"/>
  <c r="H24" i="1"/>
  <c r="H22" i="1"/>
  <c r="O23" i="1"/>
  <c r="I25" i="1"/>
  <c r="Q4" i="1"/>
  <c r="U9" i="1"/>
  <c r="T11" i="1"/>
  <c r="X11" i="1" s="1"/>
  <c r="T9" i="1"/>
  <c r="P17" i="1"/>
  <c r="P25" i="1" s="1"/>
  <c r="P9" i="1"/>
  <c r="L25" i="1"/>
  <c r="T15" i="1"/>
  <c r="X15" i="1" s="1"/>
  <c r="T7" i="1"/>
  <c r="X7" i="1" s="1"/>
  <c r="T13" i="1"/>
  <c r="X13" i="1" s="1"/>
  <c r="T5" i="1"/>
  <c r="T20" i="1"/>
  <c r="T12" i="1"/>
  <c r="X12" i="1" s="1"/>
  <c r="T6" i="1"/>
  <c r="R25" i="1" l="1"/>
  <c r="X6" i="1"/>
  <c r="Q24" i="1"/>
  <c r="Q25" i="1"/>
  <c r="Q22" i="1"/>
  <c r="Q23" i="1"/>
  <c r="V24" i="1"/>
  <c r="S25" i="1"/>
  <c r="S22" i="1"/>
  <c r="S23" i="1"/>
  <c r="W4" i="1"/>
  <c r="S24" i="1"/>
  <c r="P22" i="1"/>
  <c r="P24" i="1"/>
  <c r="P23" i="1"/>
  <c r="T22" i="1"/>
  <c r="T24" i="1"/>
  <c r="T25" i="1"/>
  <c r="T23" i="1"/>
  <c r="X20" i="1"/>
  <c r="X9" i="1"/>
  <c r="U4" i="1"/>
  <c r="R24" i="1"/>
  <c r="V5" i="1"/>
  <c r="V22" i="1" s="1"/>
  <c r="R23" i="1"/>
  <c r="V25" i="1" l="1"/>
  <c r="V23" i="1"/>
  <c r="W22" i="1"/>
  <c r="W23" i="1"/>
  <c r="W25" i="1"/>
  <c r="W24" i="1"/>
  <c r="X5" i="1"/>
  <c r="X4" i="1"/>
  <c r="U23" i="1"/>
  <c r="U25" i="1"/>
  <c r="U24" i="1"/>
  <c r="U22" i="1"/>
  <c r="X22" i="1" l="1"/>
  <c r="X23" i="1"/>
  <c r="X24" i="1"/>
  <c r="X25" i="1"/>
</calcChain>
</file>

<file path=xl/sharedStrings.xml><?xml version="1.0" encoding="utf-8"?>
<sst xmlns="http://schemas.openxmlformats.org/spreadsheetml/2006/main" count="48" uniqueCount="46">
  <si>
    <t>Employee Payroll</t>
  </si>
  <si>
    <t>Last Name</t>
  </si>
  <si>
    <t>First Name</t>
  </si>
  <si>
    <t>Hourly Wage</t>
  </si>
  <si>
    <t>Hours Worked</t>
  </si>
  <si>
    <t>Kyei</t>
  </si>
  <si>
    <t>Baffour</t>
  </si>
  <si>
    <t>Konadu</t>
  </si>
  <si>
    <t>Omari</t>
  </si>
  <si>
    <t>Owusu</t>
  </si>
  <si>
    <t>Twumasi</t>
  </si>
  <si>
    <t>Asante</t>
  </si>
  <si>
    <t>Boafo</t>
  </si>
  <si>
    <t>Amoako</t>
  </si>
  <si>
    <t>Ayele</t>
  </si>
  <si>
    <t>Bruce</t>
  </si>
  <si>
    <t>Kwarfo</t>
  </si>
  <si>
    <t>Mensah</t>
  </si>
  <si>
    <t>Opoku</t>
  </si>
  <si>
    <t>Nartey</t>
  </si>
  <si>
    <t>Kwarteng</t>
  </si>
  <si>
    <t>Sekyere</t>
  </si>
  <si>
    <t>Kofi</t>
  </si>
  <si>
    <t>Prince</t>
  </si>
  <si>
    <t>Richard</t>
  </si>
  <si>
    <t>Michael</t>
  </si>
  <si>
    <t>Nathaniel</t>
  </si>
  <si>
    <t>Daniel</t>
  </si>
  <si>
    <t>Kelvin</t>
  </si>
  <si>
    <t>Naa</t>
  </si>
  <si>
    <t>Lee</t>
  </si>
  <si>
    <t>Richmond</t>
  </si>
  <si>
    <t>Larry</t>
  </si>
  <si>
    <t>Kingsley</t>
  </si>
  <si>
    <t>Nhyira</t>
  </si>
  <si>
    <t>Reuben</t>
  </si>
  <si>
    <t>Karim</t>
  </si>
  <si>
    <t>Pay</t>
  </si>
  <si>
    <t>Max</t>
  </si>
  <si>
    <t>Min</t>
  </si>
  <si>
    <t>Average</t>
  </si>
  <si>
    <t>Total</t>
  </si>
  <si>
    <t>Overtime</t>
  </si>
  <si>
    <t>Overtime Pay</t>
  </si>
  <si>
    <t>January pay</t>
  </si>
  <si>
    <t>Ernest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</si>
</sst>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" fontId="0" fillId="2" borderId="13" xfId="0" applyNumberFormat="1" applyFill="1" applyBorder="1"/>
    <xf numFmtId="0" fontId="0" fillId="2" borderId="13" xfId="0" applyFill="1" applyBorder="1"/>
    <xf numFmtId="164" fontId="0" fillId="9" borderId="6" xfId="0" applyNumberFormat="1" applyFill="1" applyBorder="1"/>
    <xf numFmtId="0" fontId="0" fillId="11" borderId="0" xfId="0" applyFill="1"/>
    <xf numFmtId="0" fontId="0" fillId="11" borderId="5" xfId="0" applyFill="1" applyBorder="1"/>
    <xf numFmtId="0" fontId="1" fillId="2" borderId="14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16" fontId="0" fillId="12" borderId="13" xfId="0" applyNumberFormat="1" applyFill="1" applyBorder="1"/>
    <xf numFmtId="0" fontId="1" fillId="13" borderId="14" xfId="0" applyFont="1" applyFill="1" applyBorder="1" applyAlignment="1">
      <alignment horizontal="center"/>
    </xf>
    <xf numFmtId="16" fontId="0" fillId="13" borderId="13" xfId="0" applyNumberFormat="1" applyFill="1" applyBorder="1"/>
    <xf numFmtId="0" fontId="1" fillId="8" borderId="14" xfId="0" applyFont="1" applyFill="1" applyBorder="1" applyAlignment="1">
      <alignment horizontal="center"/>
    </xf>
    <xf numFmtId="16" fontId="0" fillId="8" borderId="13" xfId="0" applyNumberFormat="1" applyFill="1" applyBorder="1"/>
    <xf numFmtId="164" fontId="0" fillId="8" borderId="13" xfId="0" applyNumberFormat="1" applyFill="1" applyBorder="1"/>
    <xf numFmtId="0" fontId="1" fillId="7" borderId="14" xfId="0" applyFont="1" applyFill="1" applyBorder="1" applyAlignment="1">
      <alignment horizontal="center"/>
    </xf>
    <xf numFmtId="16" fontId="0" fillId="7" borderId="13" xfId="0" applyNumberFormat="1" applyFill="1" applyBorder="1"/>
    <xf numFmtId="164" fontId="0" fillId="7" borderId="13" xfId="0" applyNumberFormat="1" applyFill="1" applyBorder="1"/>
    <xf numFmtId="0" fontId="1" fillId="10" borderId="14" xfId="0" applyFont="1" applyFill="1" applyBorder="1"/>
    <xf numFmtId="0" fontId="0" fillId="10" borderId="13" xfId="0" applyFill="1" applyBorder="1"/>
    <xf numFmtId="164" fontId="0" fillId="10" borderId="13" xfId="0" applyNumberFormat="1" applyFill="1" applyBorder="1"/>
    <xf numFmtId="164" fontId="0" fillId="12" borderId="13" xfId="0" applyNumberFormat="1" applyFill="1" applyBorder="1"/>
    <xf numFmtId="0" fontId="0" fillId="13" borderId="13" xfId="0" applyFill="1" applyBorder="1"/>
    <xf numFmtId="164" fontId="0" fillId="14" borderId="2" xfId="0" applyNumberFormat="1" applyFill="1" applyBorder="1"/>
    <xf numFmtId="164" fontId="0" fillId="14" borderId="3" xfId="0" applyNumberFormat="1" applyFill="1" applyBorder="1"/>
    <xf numFmtId="164" fontId="0" fillId="14" borderId="4" xfId="0" applyNumberFormat="1" applyFill="1" applyBorder="1"/>
    <xf numFmtId="164" fontId="0" fillId="14" borderId="6" xfId="0" applyNumberFormat="1" applyFill="1" applyBorder="1"/>
    <xf numFmtId="164" fontId="0" fillId="14" borderId="7" xfId="0" applyNumberFormat="1" applyFill="1" applyBorder="1"/>
    <xf numFmtId="164" fontId="0" fillId="14" borderId="8" xfId="0" applyNumberFormat="1" applyFill="1" applyBorder="1"/>
    <xf numFmtId="165" fontId="0" fillId="15" borderId="2" xfId="0" applyNumberFormat="1" applyFill="1" applyBorder="1"/>
    <xf numFmtId="165" fontId="0" fillId="15" borderId="3" xfId="0" applyNumberFormat="1" applyFill="1" applyBorder="1"/>
    <xf numFmtId="165" fontId="0" fillId="15" borderId="4" xfId="0" applyNumberFormat="1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165" fontId="0" fillId="2" borderId="2" xfId="0" applyNumberFormat="1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64" fontId="0" fillId="4" borderId="2" xfId="0" applyNumberFormat="1" applyFill="1" applyBorder="1"/>
    <xf numFmtId="164" fontId="0" fillId="4" borderId="3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164" fontId="0" fillId="6" borderId="4" xfId="0" applyNumberFormat="1" applyFill="1" applyBorder="1"/>
    <xf numFmtId="164" fontId="0" fillId="6" borderId="8" xfId="0" applyNumberFormat="1" applyFill="1" applyBorder="1"/>
    <xf numFmtId="0" fontId="1" fillId="9" borderId="2" xfId="0" applyFont="1" applyFill="1" applyBorder="1"/>
    <xf numFmtId="164" fontId="0" fillId="9" borderId="9" xfId="0" applyNumberFormat="1" applyFill="1" applyBorder="1"/>
    <xf numFmtId="164" fontId="0" fillId="9" borderId="5" xfId="0" applyNumberFormat="1" applyFill="1" applyBorder="1"/>
    <xf numFmtId="0" fontId="2" fillId="16" borderId="13" xfId="0" applyFont="1" applyFill="1" applyBorder="1" applyAlignment="1">
      <alignment horizontal="center"/>
    </xf>
    <xf numFmtId="0" fontId="3" fillId="16" borderId="13" xfId="0" applyFont="1" applyFill="1" applyBorder="1" applyAlignment="1">
      <alignment horizontal="center"/>
    </xf>
    <xf numFmtId="0" fontId="1" fillId="15" borderId="1" xfId="0" applyFont="1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0" fillId="15" borderId="2" xfId="0" applyFill="1" applyBorder="1"/>
    <xf numFmtId="0" fontId="0" fillId="15" borderId="3" xfId="0" applyFill="1" applyBorder="1"/>
    <xf numFmtId="164" fontId="0" fillId="5" borderId="15" xfId="0" applyNumberFormat="1" applyFill="1" applyBorder="1"/>
    <xf numFmtId="0" fontId="0" fillId="5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EBA1-9B7D-4D11-8C58-DAF0524FD661}">
  <dimension ref="A1:X25"/>
  <sheetViews>
    <sheetView tabSelected="1" zoomScale="82" zoomScaleNormal="82" workbookViewId="0">
      <selection activeCell="F27" sqref="F27"/>
    </sheetView>
  </sheetViews>
  <sheetFormatPr defaultRowHeight="14.5" x14ac:dyDescent="0.35"/>
  <cols>
    <col min="1" max="1" width="15.1796875" style="4" customWidth="1"/>
    <col min="2" max="2" width="9.7265625" style="4" customWidth="1"/>
    <col min="3" max="3" width="11.453125" style="4" customWidth="1"/>
    <col min="4" max="11" width="13" style="4" customWidth="1"/>
    <col min="12" max="15" width="11" style="4" customWidth="1"/>
    <col min="16" max="19" width="12.08984375" style="4" customWidth="1"/>
    <col min="20" max="23" width="11.08984375" style="4" bestFit="1" customWidth="1"/>
    <col min="24" max="24" width="12.08984375" style="4" bestFit="1" customWidth="1"/>
    <col min="25" max="16384" width="8.7265625" style="4"/>
  </cols>
  <sheetData>
    <row r="1" spans="1:24" ht="18" x14ac:dyDescent="0.4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4" ht="15" thickBot="1" x14ac:dyDescent="0.4">
      <c r="A2" s="5"/>
      <c r="D2" s="6" t="s">
        <v>4</v>
      </c>
      <c r="E2" s="6"/>
      <c r="F2" s="6"/>
      <c r="G2" s="6"/>
      <c r="H2" s="9" t="s">
        <v>42</v>
      </c>
      <c r="I2" s="9"/>
      <c r="J2" s="9"/>
      <c r="K2" s="9"/>
      <c r="L2" s="7" t="s">
        <v>37</v>
      </c>
      <c r="M2" s="7"/>
      <c r="N2" s="7"/>
      <c r="O2" s="7"/>
      <c r="P2" s="11" t="s">
        <v>43</v>
      </c>
      <c r="Q2" s="11"/>
      <c r="R2" s="11"/>
      <c r="S2" s="11"/>
      <c r="T2" s="14" t="s">
        <v>41</v>
      </c>
      <c r="U2" s="14"/>
      <c r="V2" s="14"/>
      <c r="W2" s="14"/>
      <c r="X2" s="17" t="s">
        <v>44</v>
      </c>
    </row>
    <row r="3" spans="1:24" ht="15" thickBot="1" x14ac:dyDescent="0.4">
      <c r="A3" s="59" t="s">
        <v>1</v>
      </c>
      <c r="B3" s="59" t="s">
        <v>2</v>
      </c>
      <c r="C3" s="54" t="s">
        <v>3</v>
      </c>
      <c r="D3" s="1">
        <v>45292</v>
      </c>
      <c r="E3" s="1">
        <f>D3+7</f>
        <v>45299</v>
      </c>
      <c r="F3" s="1">
        <f t="shared" ref="F3:G3" si="0">E3+7</f>
        <v>45306</v>
      </c>
      <c r="G3" s="1">
        <f t="shared" si="0"/>
        <v>45313</v>
      </c>
      <c r="H3" s="10">
        <v>45292</v>
      </c>
      <c r="I3" s="10">
        <f>H3+7</f>
        <v>45299</v>
      </c>
      <c r="J3" s="10">
        <f t="shared" ref="J3:K3" si="1">I3+7</f>
        <v>45306</v>
      </c>
      <c r="K3" s="10">
        <f t="shared" si="1"/>
        <v>45313</v>
      </c>
      <c r="L3" s="8">
        <v>45292</v>
      </c>
      <c r="M3" s="8">
        <f>L3+7</f>
        <v>45299</v>
      </c>
      <c r="N3" s="8">
        <f t="shared" ref="N3:O3" si="2">M3+7</f>
        <v>45306</v>
      </c>
      <c r="O3" s="8">
        <f t="shared" si="2"/>
        <v>45313</v>
      </c>
      <c r="P3" s="12">
        <v>45292</v>
      </c>
      <c r="Q3" s="12">
        <f>P3+7</f>
        <v>45299</v>
      </c>
      <c r="R3" s="12">
        <f t="shared" ref="R3:S3" si="3">Q3+7</f>
        <v>45306</v>
      </c>
      <c r="S3" s="12">
        <f t="shared" si="3"/>
        <v>45313</v>
      </c>
      <c r="T3" s="15">
        <v>45292</v>
      </c>
      <c r="U3" s="15">
        <f>T3+7</f>
        <v>45299</v>
      </c>
      <c r="V3" s="15">
        <f t="shared" ref="V3:W3" si="4">U3+7</f>
        <v>45306</v>
      </c>
      <c r="W3" s="15">
        <f t="shared" si="4"/>
        <v>45313</v>
      </c>
      <c r="X3" s="18"/>
    </row>
    <row r="4" spans="1:24" x14ac:dyDescent="0.35">
      <c r="A4" s="60" t="s">
        <v>5</v>
      </c>
      <c r="B4" s="60" t="s">
        <v>45</v>
      </c>
      <c r="C4" s="55">
        <v>23</v>
      </c>
      <c r="D4" s="2">
        <v>40</v>
      </c>
      <c r="E4" s="2">
        <v>34</v>
      </c>
      <c r="F4" s="2">
        <v>12</v>
      </c>
      <c r="G4" s="2">
        <v>56</v>
      </c>
      <c r="H4" s="21">
        <f>IF(D4&gt;40,D4-40,0)</f>
        <v>0</v>
      </c>
      <c r="I4" s="21">
        <f>IF(E4&gt;40,E4-40,0)</f>
        <v>0</v>
      </c>
      <c r="J4" s="21">
        <f t="shared" ref="J4:K4" si="5">IF(F4&gt;40,F4-40,0)</f>
        <v>0</v>
      </c>
      <c r="K4" s="21">
        <f t="shared" si="5"/>
        <v>16</v>
      </c>
      <c r="L4" s="20">
        <f>$C4*D4</f>
        <v>920</v>
      </c>
      <c r="M4" s="20">
        <f>$C4*E4</f>
        <v>782</v>
      </c>
      <c r="N4" s="20">
        <f t="shared" ref="N4:O19" si="6">$C4*F4</f>
        <v>276</v>
      </c>
      <c r="O4" s="20">
        <f t="shared" si="6"/>
        <v>1288</v>
      </c>
      <c r="P4" s="13">
        <f>0.5*$C4*H4</f>
        <v>0</v>
      </c>
      <c r="Q4" s="13">
        <f>0.5*$C4*I4</f>
        <v>0</v>
      </c>
      <c r="R4" s="13">
        <f t="shared" ref="R4:S19" si="7">0.5*$C4*J4</f>
        <v>0</v>
      </c>
      <c r="S4" s="13">
        <f t="shared" si="7"/>
        <v>184</v>
      </c>
      <c r="T4" s="16">
        <f>L4+P4</f>
        <v>920</v>
      </c>
      <c r="U4" s="16">
        <f>M4+Q4</f>
        <v>782</v>
      </c>
      <c r="V4" s="16">
        <f t="shared" ref="V4:W19" si="8">N4+R4</f>
        <v>276</v>
      </c>
      <c r="W4" s="16">
        <f t="shared" si="8"/>
        <v>1472</v>
      </c>
      <c r="X4" s="19">
        <f>SUM(T4:W4)</f>
        <v>3450</v>
      </c>
    </row>
    <row r="5" spans="1:24" x14ac:dyDescent="0.35">
      <c r="A5" s="61" t="s">
        <v>6</v>
      </c>
      <c r="B5" s="61" t="s">
        <v>22</v>
      </c>
      <c r="C5" s="56">
        <v>21</v>
      </c>
      <c r="D5" s="2">
        <v>45</v>
      </c>
      <c r="E5" s="2">
        <v>54</v>
      </c>
      <c r="F5" s="2">
        <v>34</v>
      </c>
      <c r="G5" s="2">
        <v>43</v>
      </c>
      <c r="H5" s="21">
        <f t="shared" ref="H5:I20" si="9">IF(D5&gt;40,D5-40,0)</f>
        <v>5</v>
      </c>
      <c r="I5" s="21">
        <f t="shared" si="9"/>
        <v>14</v>
      </c>
      <c r="J5" s="21">
        <f t="shared" ref="J5:K5" si="10">IF(F5&gt;40,F5-40,0)</f>
        <v>0</v>
      </c>
      <c r="K5" s="21">
        <f t="shared" si="10"/>
        <v>3</v>
      </c>
      <c r="L5" s="20">
        <f t="shared" ref="L5:L20" si="11">$C5*D5</f>
        <v>945</v>
      </c>
      <c r="M5" s="20">
        <f t="shared" ref="M5:M20" si="12">$C5*E5</f>
        <v>1134</v>
      </c>
      <c r="N5" s="20">
        <f t="shared" si="6"/>
        <v>714</v>
      </c>
      <c r="O5" s="20">
        <f t="shared" si="6"/>
        <v>903</v>
      </c>
      <c r="P5" s="13">
        <f t="shared" ref="P5:P20" si="13">0.5*$C5*H5</f>
        <v>52.5</v>
      </c>
      <c r="Q5" s="13">
        <f t="shared" ref="Q5:Q20" si="14">0.5*$C5*I5</f>
        <v>147</v>
      </c>
      <c r="R5" s="13">
        <f t="shared" si="7"/>
        <v>0</v>
      </c>
      <c r="S5" s="13">
        <f t="shared" si="7"/>
        <v>31.5</v>
      </c>
      <c r="T5" s="16">
        <f t="shared" ref="T5:T20" si="15">L5+P5</f>
        <v>997.5</v>
      </c>
      <c r="U5" s="16">
        <f t="shared" ref="U5:U20" si="16">M5+Q5</f>
        <v>1281</v>
      </c>
      <c r="V5" s="16">
        <f t="shared" si="8"/>
        <v>714</v>
      </c>
      <c r="W5" s="16">
        <f t="shared" si="8"/>
        <v>934.5</v>
      </c>
      <c r="X5" s="19">
        <f t="shared" ref="X5:X20" si="17">SUM(T5:W5)</f>
        <v>3927</v>
      </c>
    </row>
    <row r="6" spans="1:24" x14ac:dyDescent="0.35">
      <c r="A6" s="61" t="s">
        <v>7</v>
      </c>
      <c r="B6" s="61" t="s">
        <v>23</v>
      </c>
      <c r="C6" s="56">
        <v>12.3</v>
      </c>
      <c r="D6" s="2">
        <v>44</v>
      </c>
      <c r="E6" s="2">
        <v>54</v>
      </c>
      <c r="F6" s="2">
        <v>56</v>
      </c>
      <c r="G6" s="2">
        <v>43</v>
      </c>
      <c r="H6" s="21">
        <f t="shared" si="9"/>
        <v>4</v>
      </c>
      <c r="I6" s="21">
        <f t="shared" si="9"/>
        <v>14</v>
      </c>
      <c r="J6" s="21">
        <f t="shared" ref="J6:K6" si="18">IF(F6&gt;40,F6-40,0)</f>
        <v>16</v>
      </c>
      <c r="K6" s="21">
        <f t="shared" si="18"/>
        <v>3</v>
      </c>
      <c r="L6" s="20">
        <f t="shared" si="11"/>
        <v>541.20000000000005</v>
      </c>
      <c r="M6" s="20">
        <f t="shared" si="12"/>
        <v>664.2</v>
      </c>
      <c r="N6" s="20">
        <f t="shared" si="6"/>
        <v>688.80000000000007</v>
      </c>
      <c r="O6" s="20">
        <f t="shared" si="6"/>
        <v>528.9</v>
      </c>
      <c r="P6" s="13">
        <f t="shared" si="13"/>
        <v>24.6</v>
      </c>
      <c r="Q6" s="13">
        <f t="shared" si="14"/>
        <v>86.100000000000009</v>
      </c>
      <c r="R6" s="13">
        <f t="shared" si="7"/>
        <v>98.4</v>
      </c>
      <c r="S6" s="13">
        <f t="shared" si="7"/>
        <v>18.450000000000003</v>
      </c>
      <c r="T6" s="16">
        <f t="shared" si="15"/>
        <v>565.80000000000007</v>
      </c>
      <c r="U6" s="16">
        <f t="shared" si="16"/>
        <v>750.30000000000007</v>
      </c>
      <c r="V6" s="16">
        <f t="shared" si="8"/>
        <v>787.2</v>
      </c>
      <c r="W6" s="16">
        <f t="shared" si="8"/>
        <v>547.35</v>
      </c>
      <c r="X6" s="19">
        <f t="shared" si="17"/>
        <v>2650.65</v>
      </c>
    </row>
    <row r="7" spans="1:24" x14ac:dyDescent="0.35">
      <c r="A7" s="61" t="s">
        <v>8</v>
      </c>
      <c r="B7" s="61" t="s">
        <v>24</v>
      </c>
      <c r="C7" s="56">
        <v>14</v>
      </c>
      <c r="D7" s="2">
        <v>43</v>
      </c>
      <c r="E7" s="2">
        <v>34</v>
      </c>
      <c r="F7" s="2">
        <v>65</v>
      </c>
      <c r="G7" s="2">
        <v>56</v>
      </c>
      <c r="H7" s="21">
        <f t="shared" si="9"/>
        <v>3</v>
      </c>
      <c r="I7" s="21">
        <f t="shared" si="9"/>
        <v>0</v>
      </c>
      <c r="J7" s="21">
        <f t="shared" ref="J7:K7" si="19">IF(F7&gt;40,F7-40,0)</f>
        <v>25</v>
      </c>
      <c r="K7" s="21">
        <f t="shared" si="19"/>
        <v>16</v>
      </c>
      <c r="L7" s="20">
        <f t="shared" si="11"/>
        <v>602</v>
      </c>
      <c r="M7" s="20">
        <f t="shared" si="12"/>
        <v>476</v>
      </c>
      <c r="N7" s="20">
        <f t="shared" si="6"/>
        <v>910</v>
      </c>
      <c r="O7" s="20">
        <f t="shared" si="6"/>
        <v>784</v>
      </c>
      <c r="P7" s="13">
        <f t="shared" si="13"/>
        <v>21</v>
      </c>
      <c r="Q7" s="13">
        <f t="shared" si="14"/>
        <v>0</v>
      </c>
      <c r="R7" s="13">
        <f t="shared" si="7"/>
        <v>175</v>
      </c>
      <c r="S7" s="13">
        <f t="shared" si="7"/>
        <v>112</v>
      </c>
      <c r="T7" s="16">
        <f t="shared" si="15"/>
        <v>623</v>
      </c>
      <c r="U7" s="16">
        <f t="shared" si="16"/>
        <v>476</v>
      </c>
      <c r="V7" s="16">
        <f t="shared" si="8"/>
        <v>1085</v>
      </c>
      <c r="W7" s="16">
        <f t="shared" si="8"/>
        <v>896</v>
      </c>
      <c r="X7" s="19">
        <f t="shared" si="17"/>
        <v>3080</v>
      </c>
    </row>
    <row r="8" spans="1:24" x14ac:dyDescent="0.35">
      <c r="A8" s="61" t="s">
        <v>9</v>
      </c>
      <c r="B8" s="61" t="s">
        <v>23</v>
      </c>
      <c r="C8" s="56">
        <v>56</v>
      </c>
      <c r="D8" s="2">
        <v>41</v>
      </c>
      <c r="E8" s="2">
        <v>56</v>
      </c>
      <c r="F8" s="2">
        <v>43</v>
      </c>
      <c r="G8" s="2">
        <v>33</v>
      </c>
      <c r="H8" s="21">
        <f t="shared" si="9"/>
        <v>1</v>
      </c>
      <c r="I8" s="21">
        <f t="shared" si="9"/>
        <v>16</v>
      </c>
      <c r="J8" s="21">
        <f t="shared" ref="J8:K8" si="20">IF(F8&gt;40,F8-40,0)</f>
        <v>3</v>
      </c>
      <c r="K8" s="21">
        <f t="shared" si="20"/>
        <v>0</v>
      </c>
      <c r="L8" s="20">
        <f t="shared" si="11"/>
        <v>2296</v>
      </c>
      <c r="M8" s="20">
        <f t="shared" si="12"/>
        <v>3136</v>
      </c>
      <c r="N8" s="20">
        <f t="shared" si="6"/>
        <v>2408</v>
      </c>
      <c r="O8" s="20">
        <f t="shared" si="6"/>
        <v>1848</v>
      </c>
      <c r="P8" s="13">
        <f t="shared" si="13"/>
        <v>28</v>
      </c>
      <c r="Q8" s="13">
        <f t="shared" si="14"/>
        <v>448</v>
      </c>
      <c r="R8" s="13">
        <f t="shared" si="7"/>
        <v>84</v>
      </c>
      <c r="S8" s="13">
        <f t="shared" si="7"/>
        <v>0</v>
      </c>
      <c r="T8" s="16">
        <f t="shared" si="15"/>
        <v>2324</v>
      </c>
      <c r="U8" s="16">
        <f t="shared" si="16"/>
        <v>3584</v>
      </c>
      <c r="V8" s="16">
        <f t="shared" si="8"/>
        <v>2492</v>
      </c>
      <c r="W8" s="16">
        <f t="shared" si="8"/>
        <v>1848</v>
      </c>
      <c r="X8" s="19">
        <f t="shared" si="17"/>
        <v>10248</v>
      </c>
    </row>
    <row r="9" spans="1:24" x14ac:dyDescent="0.35">
      <c r="A9" s="61" t="s">
        <v>10</v>
      </c>
      <c r="B9" s="61" t="s">
        <v>25</v>
      </c>
      <c r="C9" s="56">
        <v>45</v>
      </c>
      <c r="D9" s="2">
        <v>50</v>
      </c>
      <c r="E9" s="2">
        <v>78</v>
      </c>
      <c r="F9" s="2">
        <v>22</v>
      </c>
      <c r="G9" s="2">
        <v>23</v>
      </c>
      <c r="H9" s="21">
        <f t="shared" si="9"/>
        <v>10</v>
      </c>
      <c r="I9" s="21">
        <f t="shared" si="9"/>
        <v>38</v>
      </c>
      <c r="J9" s="21">
        <f t="shared" ref="J9:K9" si="21">IF(F9&gt;40,F9-40,0)</f>
        <v>0</v>
      </c>
      <c r="K9" s="21">
        <f t="shared" si="21"/>
        <v>0</v>
      </c>
      <c r="L9" s="20">
        <f t="shared" si="11"/>
        <v>2250</v>
      </c>
      <c r="M9" s="20">
        <f t="shared" si="12"/>
        <v>3510</v>
      </c>
      <c r="N9" s="20">
        <f t="shared" si="6"/>
        <v>990</v>
      </c>
      <c r="O9" s="20">
        <f t="shared" si="6"/>
        <v>1035</v>
      </c>
      <c r="P9" s="13">
        <f t="shared" si="13"/>
        <v>225</v>
      </c>
      <c r="Q9" s="13">
        <f t="shared" si="14"/>
        <v>855</v>
      </c>
      <c r="R9" s="13">
        <f t="shared" si="7"/>
        <v>0</v>
      </c>
      <c r="S9" s="13">
        <f t="shared" si="7"/>
        <v>0</v>
      </c>
      <c r="T9" s="16">
        <f t="shared" si="15"/>
        <v>2475</v>
      </c>
      <c r="U9" s="16">
        <f t="shared" si="16"/>
        <v>4365</v>
      </c>
      <c r="V9" s="16">
        <f t="shared" si="8"/>
        <v>990</v>
      </c>
      <c r="W9" s="16">
        <f t="shared" si="8"/>
        <v>1035</v>
      </c>
      <c r="X9" s="19">
        <f t="shared" si="17"/>
        <v>8865</v>
      </c>
    </row>
    <row r="10" spans="1:24" x14ac:dyDescent="0.35">
      <c r="A10" s="61" t="s">
        <v>11</v>
      </c>
      <c r="B10" s="61" t="s">
        <v>26</v>
      </c>
      <c r="C10" s="56">
        <v>44</v>
      </c>
      <c r="D10" s="2">
        <v>34</v>
      </c>
      <c r="E10" s="2">
        <v>54</v>
      </c>
      <c r="F10" s="2">
        <v>45</v>
      </c>
      <c r="G10" s="2">
        <v>5</v>
      </c>
      <c r="H10" s="21">
        <f t="shared" si="9"/>
        <v>0</v>
      </c>
      <c r="I10" s="21">
        <f t="shared" si="9"/>
        <v>14</v>
      </c>
      <c r="J10" s="21">
        <f t="shared" ref="J10:K10" si="22">IF(F10&gt;40,F10-40,0)</f>
        <v>5</v>
      </c>
      <c r="K10" s="21">
        <f t="shared" si="22"/>
        <v>0</v>
      </c>
      <c r="L10" s="20">
        <f t="shared" si="11"/>
        <v>1496</v>
      </c>
      <c r="M10" s="20">
        <f t="shared" si="12"/>
        <v>2376</v>
      </c>
      <c r="N10" s="20">
        <f t="shared" si="6"/>
        <v>1980</v>
      </c>
      <c r="O10" s="20">
        <f t="shared" si="6"/>
        <v>220</v>
      </c>
      <c r="P10" s="13">
        <f t="shared" si="13"/>
        <v>0</v>
      </c>
      <c r="Q10" s="13">
        <f t="shared" si="14"/>
        <v>308</v>
      </c>
      <c r="R10" s="13">
        <f t="shared" si="7"/>
        <v>110</v>
      </c>
      <c r="S10" s="13">
        <f t="shared" si="7"/>
        <v>0</v>
      </c>
      <c r="T10" s="16">
        <f t="shared" si="15"/>
        <v>1496</v>
      </c>
      <c r="U10" s="16">
        <f t="shared" si="16"/>
        <v>2684</v>
      </c>
      <c r="V10" s="16">
        <f t="shared" si="8"/>
        <v>2090</v>
      </c>
      <c r="W10" s="16">
        <f t="shared" si="8"/>
        <v>220</v>
      </c>
      <c r="X10" s="19">
        <f t="shared" si="17"/>
        <v>6490</v>
      </c>
    </row>
    <row r="11" spans="1:24" x14ac:dyDescent="0.35">
      <c r="A11" s="61" t="s">
        <v>12</v>
      </c>
      <c r="B11" s="61" t="s">
        <v>27</v>
      </c>
      <c r="C11" s="56">
        <v>55</v>
      </c>
      <c r="D11" s="2">
        <v>56</v>
      </c>
      <c r="E11" s="2">
        <v>65</v>
      </c>
      <c r="F11" s="2">
        <v>65</v>
      </c>
      <c r="G11" s="2">
        <v>6</v>
      </c>
      <c r="H11" s="21">
        <f t="shared" si="9"/>
        <v>16</v>
      </c>
      <c r="I11" s="21">
        <f t="shared" si="9"/>
        <v>25</v>
      </c>
      <c r="J11" s="21">
        <f t="shared" ref="J11:K11" si="23">IF(F11&gt;40,F11-40,0)</f>
        <v>25</v>
      </c>
      <c r="K11" s="21">
        <f t="shared" si="23"/>
        <v>0</v>
      </c>
      <c r="L11" s="20">
        <f t="shared" si="11"/>
        <v>3080</v>
      </c>
      <c r="M11" s="20">
        <f t="shared" si="12"/>
        <v>3575</v>
      </c>
      <c r="N11" s="20">
        <f t="shared" si="6"/>
        <v>3575</v>
      </c>
      <c r="O11" s="20">
        <f t="shared" si="6"/>
        <v>330</v>
      </c>
      <c r="P11" s="13">
        <f t="shared" si="13"/>
        <v>440</v>
      </c>
      <c r="Q11" s="13">
        <f t="shared" si="14"/>
        <v>687.5</v>
      </c>
      <c r="R11" s="13">
        <f t="shared" si="7"/>
        <v>687.5</v>
      </c>
      <c r="S11" s="13">
        <f t="shared" si="7"/>
        <v>0</v>
      </c>
      <c r="T11" s="16">
        <f t="shared" si="15"/>
        <v>3520</v>
      </c>
      <c r="U11" s="16">
        <f t="shared" si="16"/>
        <v>4262.5</v>
      </c>
      <c r="V11" s="16">
        <f t="shared" si="8"/>
        <v>4262.5</v>
      </c>
      <c r="W11" s="16">
        <f t="shared" si="8"/>
        <v>330</v>
      </c>
      <c r="X11" s="19">
        <f t="shared" si="17"/>
        <v>12375</v>
      </c>
    </row>
    <row r="12" spans="1:24" x14ac:dyDescent="0.35">
      <c r="A12" s="61" t="s">
        <v>13</v>
      </c>
      <c r="B12" s="61" t="s">
        <v>28</v>
      </c>
      <c r="C12" s="56">
        <v>18</v>
      </c>
      <c r="D12" s="2">
        <v>34</v>
      </c>
      <c r="E12" s="2">
        <v>43</v>
      </c>
      <c r="F12" s="2">
        <v>43</v>
      </c>
      <c r="G12" s="2">
        <v>43</v>
      </c>
      <c r="H12" s="21">
        <f t="shared" si="9"/>
        <v>0</v>
      </c>
      <c r="I12" s="21">
        <f t="shared" si="9"/>
        <v>3</v>
      </c>
      <c r="J12" s="21">
        <f t="shared" ref="J12:K12" si="24">IF(F12&gt;40,F12-40,0)</f>
        <v>3</v>
      </c>
      <c r="K12" s="21">
        <f t="shared" si="24"/>
        <v>3</v>
      </c>
      <c r="L12" s="20">
        <f t="shared" si="11"/>
        <v>612</v>
      </c>
      <c r="M12" s="20">
        <f t="shared" si="12"/>
        <v>774</v>
      </c>
      <c r="N12" s="20">
        <f t="shared" si="6"/>
        <v>774</v>
      </c>
      <c r="O12" s="20">
        <f t="shared" si="6"/>
        <v>774</v>
      </c>
      <c r="P12" s="13">
        <f t="shared" si="13"/>
        <v>0</v>
      </c>
      <c r="Q12" s="13">
        <f t="shared" si="14"/>
        <v>27</v>
      </c>
      <c r="R12" s="13">
        <f t="shared" si="7"/>
        <v>27</v>
      </c>
      <c r="S12" s="13">
        <f t="shared" si="7"/>
        <v>27</v>
      </c>
      <c r="T12" s="16">
        <f t="shared" si="15"/>
        <v>612</v>
      </c>
      <c r="U12" s="16">
        <f t="shared" si="16"/>
        <v>801</v>
      </c>
      <c r="V12" s="16">
        <f t="shared" si="8"/>
        <v>801</v>
      </c>
      <c r="W12" s="16">
        <f t="shared" si="8"/>
        <v>801</v>
      </c>
      <c r="X12" s="19">
        <f t="shared" si="17"/>
        <v>3015</v>
      </c>
    </row>
    <row r="13" spans="1:24" x14ac:dyDescent="0.35">
      <c r="A13" s="61" t="s">
        <v>14</v>
      </c>
      <c r="B13" s="61" t="s">
        <v>29</v>
      </c>
      <c r="C13" s="56">
        <v>43</v>
      </c>
      <c r="D13" s="2">
        <v>56</v>
      </c>
      <c r="E13" s="2">
        <v>44</v>
      </c>
      <c r="F13" s="2">
        <v>23</v>
      </c>
      <c r="G13" s="2">
        <v>32</v>
      </c>
      <c r="H13" s="21">
        <f t="shared" si="9"/>
        <v>16</v>
      </c>
      <c r="I13" s="21">
        <f t="shared" si="9"/>
        <v>4</v>
      </c>
      <c r="J13" s="21">
        <f t="shared" ref="J13:K13" si="25">IF(F13&gt;40,F13-40,0)</f>
        <v>0</v>
      </c>
      <c r="K13" s="21">
        <f t="shared" si="25"/>
        <v>0</v>
      </c>
      <c r="L13" s="20">
        <f t="shared" si="11"/>
        <v>2408</v>
      </c>
      <c r="M13" s="20">
        <f t="shared" si="12"/>
        <v>1892</v>
      </c>
      <c r="N13" s="20">
        <f t="shared" si="6"/>
        <v>989</v>
      </c>
      <c r="O13" s="20">
        <f t="shared" si="6"/>
        <v>1376</v>
      </c>
      <c r="P13" s="13">
        <f t="shared" si="13"/>
        <v>344</v>
      </c>
      <c r="Q13" s="13">
        <f t="shared" si="14"/>
        <v>86</v>
      </c>
      <c r="R13" s="13">
        <f t="shared" si="7"/>
        <v>0</v>
      </c>
      <c r="S13" s="13">
        <f t="shared" si="7"/>
        <v>0</v>
      </c>
      <c r="T13" s="16">
        <f t="shared" si="15"/>
        <v>2752</v>
      </c>
      <c r="U13" s="16">
        <f t="shared" si="16"/>
        <v>1978</v>
      </c>
      <c r="V13" s="16">
        <f t="shared" si="8"/>
        <v>989</v>
      </c>
      <c r="W13" s="16">
        <f t="shared" si="8"/>
        <v>1376</v>
      </c>
      <c r="X13" s="19">
        <f t="shared" si="17"/>
        <v>7095</v>
      </c>
    </row>
    <row r="14" spans="1:24" x14ac:dyDescent="0.35">
      <c r="A14" s="61" t="s">
        <v>15</v>
      </c>
      <c r="B14" s="61" t="s">
        <v>30</v>
      </c>
      <c r="C14" s="56">
        <v>12</v>
      </c>
      <c r="D14" s="2">
        <v>29</v>
      </c>
      <c r="E14" s="2">
        <v>55</v>
      </c>
      <c r="F14" s="2">
        <v>56</v>
      </c>
      <c r="G14" s="2">
        <v>45</v>
      </c>
      <c r="H14" s="21">
        <f t="shared" si="9"/>
        <v>0</v>
      </c>
      <c r="I14" s="21">
        <f t="shared" si="9"/>
        <v>15</v>
      </c>
      <c r="J14" s="21">
        <f t="shared" ref="J14:K14" si="26">IF(F14&gt;40,F14-40,0)</f>
        <v>16</v>
      </c>
      <c r="K14" s="21">
        <f t="shared" si="26"/>
        <v>5</v>
      </c>
      <c r="L14" s="20">
        <f t="shared" si="11"/>
        <v>348</v>
      </c>
      <c r="M14" s="20">
        <f t="shared" si="12"/>
        <v>660</v>
      </c>
      <c r="N14" s="20">
        <f t="shared" si="6"/>
        <v>672</v>
      </c>
      <c r="O14" s="20">
        <f t="shared" si="6"/>
        <v>540</v>
      </c>
      <c r="P14" s="13">
        <f t="shared" si="13"/>
        <v>0</v>
      </c>
      <c r="Q14" s="13">
        <f t="shared" si="14"/>
        <v>90</v>
      </c>
      <c r="R14" s="13">
        <f t="shared" si="7"/>
        <v>96</v>
      </c>
      <c r="S14" s="13">
        <f t="shared" si="7"/>
        <v>30</v>
      </c>
      <c r="T14" s="16">
        <f t="shared" si="15"/>
        <v>348</v>
      </c>
      <c r="U14" s="16">
        <f t="shared" si="16"/>
        <v>750</v>
      </c>
      <c r="V14" s="16">
        <f t="shared" si="8"/>
        <v>768</v>
      </c>
      <c r="W14" s="16">
        <f t="shared" si="8"/>
        <v>570</v>
      </c>
      <c r="X14" s="19">
        <f t="shared" si="17"/>
        <v>2436</v>
      </c>
    </row>
    <row r="15" spans="1:24" x14ac:dyDescent="0.35">
      <c r="A15" s="61" t="s">
        <v>16</v>
      </c>
      <c r="B15" s="61" t="s">
        <v>31</v>
      </c>
      <c r="C15" s="56">
        <v>34</v>
      </c>
      <c r="D15" s="2">
        <v>43</v>
      </c>
      <c r="E15" s="2">
        <v>53</v>
      </c>
      <c r="F15" s="2">
        <v>43</v>
      </c>
      <c r="G15" s="2">
        <v>32</v>
      </c>
      <c r="H15" s="21">
        <f t="shared" si="9"/>
        <v>3</v>
      </c>
      <c r="I15" s="21">
        <f t="shared" si="9"/>
        <v>13</v>
      </c>
      <c r="J15" s="21">
        <f t="shared" ref="J15:K15" si="27">IF(F15&gt;40,F15-40,0)</f>
        <v>3</v>
      </c>
      <c r="K15" s="21">
        <f t="shared" si="27"/>
        <v>0</v>
      </c>
      <c r="L15" s="20">
        <f t="shared" si="11"/>
        <v>1462</v>
      </c>
      <c r="M15" s="20">
        <f t="shared" si="12"/>
        <v>1802</v>
      </c>
      <c r="N15" s="20">
        <f t="shared" si="6"/>
        <v>1462</v>
      </c>
      <c r="O15" s="20">
        <f t="shared" si="6"/>
        <v>1088</v>
      </c>
      <c r="P15" s="13">
        <f t="shared" si="13"/>
        <v>51</v>
      </c>
      <c r="Q15" s="13">
        <f t="shared" si="14"/>
        <v>221</v>
      </c>
      <c r="R15" s="13">
        <f t="shared" si="7"/>
        <v>51</v>
      </c>
      <c r="S15" s="13">
        <f t="shared" si="7"/>
        <v>0</v>
      </c>
      <c r="T15" s="16">
        <f t="shared" si="15"/>
        <v>1513</v>
      </c>
      <c r="U15" s="16">
        <f t="shared" si="16"/>
        <v>2023</v>
      </c>
      <c r="V15" s="16">
        <f t="shared" si="8"/>
        <v>1513</v>
      </c>
      <c r="W15" s="16">
        <f t="shared" si="8"/>
        <v>1088</v>
      </c>
      <c r="X15" s="19">
        <f t="shared" si="17"/>
        <v>6137</v>
      </c>
    </row>
    <row r="16" spans="1:24" x14ac:dyDescent="0.35">
      <c r="A16" s="61" t="s">
        <v>17</v>
      </c>
      <c r="B16" s="61" t="s">
        <v>32</v>
      </c>
      <c r="C16" s="56">
        <v>54</v>
      </c>
      <c r="D16" s="2">
        <v>60</v>
      </c>
      <c r="E16" s="2">
        <v>34</v>
      </c>
      <c r="F16" s="2">
        <v>56</v>
      </c>
      <c r="G16" s="2">
        <v>45</v>
      </c>
      <c r="H16" s="21">
        <f t="shared" si="9"/>
        <v>20</v>
      </c>
      <c r="I16" s="21">
        <f t="shared" si="9"/>
        <v>0</v>
      </c>
      <c r="J16" s="21">
        <f t="shared" ref="J16:K16" si="28">IF(F16&gt;40,F16-40,0)</f>
        <v>16</v>
      </c>
      <c r="K16" s="21">
        <f t="shared" si="28"/>
        <v>5</v>
      </c>
      <c r="L16" s="20">
        <f t="shared" si="11"/>
        <v>3240</v>
      </c>
      <c r="M16" s="20">
        <f t="shared" si="12"/>
        <v>1836</v>
      </c>
      <c r="N16" s="20">
        <f t="shared" si="6"/>
        <v>3024</v>
      </c>
      <c r="O16" s="20">
        <f t="shared" si="6"/>
        <v>2430</v>
      </c>
      <c r="P16" s="13">
        <f t="shared" si="13"/>
        <v>540</v>
      </c>
      <c r="Q16" s="13">
        <f t="shared" si="14"/>
        <v>0</v>
      </c>
      <c r="R16" s="13">
        <f t="shared" si="7"/>
        <v>432</v>
      </c>
      <c r="S16" s="13">
        <f t="shared" si="7"/>
        <v>135</v>
      </c>
      <c r="T16" s="16">
        <f t="shared" si="15"/>
        <v>3780</v>
      </c>
      <c r="U16" s="16">
        <f t="shared" si="16"/>
        <v>1836</v>
      </c>
      <c r="V16" s="16">
        <f t="shared" si="8"/>
        <v>3456</v>
      </c>
      <c r="W16" s="16">
        <f t="shared" si="8"/>
        <v>2565</v>
      </c>
      <c r="X16" s="19">
        <f t="shared" si="17"/>
        <v>11637</v>
      </c>
    </row>
    <row r="17" spans="1:24" x14ac:dyDescent="0.35">
      <c r="A17" s="61" t="s">
        <v>18</v>
      </c>
      <c r="B17" s="61" t="s">
        <v>33</v>
      </c>
      <c r="C17" s="56">
        <v>56</v>
      </c>
      <c r="D17" s="2">
        <v>58</v>
      </c>
      <c r="E17" s="2">
        <v>55</v>
      </c>
      <c r="F17" s="2">
        <v>43</v>
      </c>
      <c r="G17" s="2">
        <v>65</v>
      </c>
      <c r="H17" s="21">
        <f t="shared" si="9"/>
        <v>18</v>
      </c>
      <c r="I17" s="21">
        <f t="shared" si="9"/>
        <v>15</v>
      </c>
      <c r="J17" s="21">
        <f t="shared" ref="J17:K17" si="29">IF(F17&gt;40,F17-40,0)</f>
        <v>3</v>
      </c>
      <c r="K17" s="21">
        <f t="shared" si="29"/>
        <v>25</v>
      </c>
      <c r="L17" s="20">
        <f t="shared" si="11"/>
        <v>3248</v>
      </c>
      <c r="M17" s="20">
        <f t="shared" si="12"/>
        <v>3080</v>
      </c>
      <c r="N17" s="20">
        <f t="shared" si="6"/>
        <v>2408</v>
      </c>
      <c r="O17" s="20">
        <f t="shared" si="6"/>
        <v>3640</v>
      </c>
      <c r="P17" s="13">
        <f t="shared" si="13"/>
        <v>504</v>
      </c>
      <c r="Q17" s="13">
        <f t="shared" si="14"/>
        <v>420</v>
      </c>
      <c r="R17" s="13">
        <f t="shared" si="7"/>
        <v>84</v>
      </c>
      <c r="S17" s="13">
        <f t="shared" si="7"/>
        <v>700</v>
      </c>
      <c r="T17" s="16">
        <f t="shared" si="15"/>
        <v>3752</v>
      </c>
      <c r="U17" s="16">
        <f t="shared" si="16"/>
        <v>3500</v>
      </c>
      <c r="V17" s="16">
        <f t="shared" si="8"/>
        <v>2492</v>
      </c>
      <c r="W17" s="16">
        <f t="shared" si="8"/>
        <v>4340</v>
      </c>
      <c r="X17" s="19">
        <f t="shared" si="17"/>
        <v>14084</v>
      </c>
    </row>
    <row r="18" spans="1:24" x14ac:dyDescent="0.35">
      <c r="A18" s="61" t="s">
        <v>19</v>
      </c>
      <c r="B18" s="61" t="s">
        <v>34</v>
      </c>
      <c r="C18" s="56">
        <v>43</v>
      </c>
      <c r="D18" s="2">
        <v>51</v>
      </c>
      <c r="E18" s="2">
        <v>43</v>
      </c>
      <c r="F18" s="2">
        <v>56</v>
      </c>
      <c r="G18" s="2">
        <v>34</v>
      </c>
      <c r="H18" s="21">
        <f t="shared" si="9"/>
        <v>11</v>
      </c>
      <c r="I18" s="21">
        <f t="shared" si="9"/>
        <v>3</v>
      </c>
      <c r="J18" s="21">
        <f t="shared" ref="J18:K18" si="30">IF(F18&gt;40,F18-40,0)</f>
        <v>16</v>
      </c>
      <c r="K18" s="21">
        <f t="shared" si="30"/>
        <v>0</v>
      </c>
      <c r="L18" s="20">
        <f t="shared" si="11"/>
        <v>2193</v>
      </c>
      <c r="M18" s="20">
        <f t="shared" si="12"/>
        <v>1849</v>
      </c>
      <c r="N18" s="20">
        <f t="shared" si="6"/>
        <v>2408</v>
      </c>
      <c r="O18" s="20">
        <f t="shared" si="6"/>
        <v>1462</v>
      </c>
      <c r="P18" s="13">
        <f t="shared" si="13"/>
        <v>236.5</v>
      </c>
      <c r="Q18" s="13">
        <f t="shared" si="14"/>
        <v>64.5</v>
      </c>
      <c r="R18" s="13">
        <f t="shared" si="7"/>
        <v>344</v>
      </c>
      <c r="S18" s="13">
        <f t="shared" si="7"/>
        <v>0</v>
      </c>
      <c r="T18" s="16">
        <f t="shared" si="15"/>
        <v>2429.5</v>
      </c>
      <c r="U18" s="16">
        <f t="shared" si="16"/>
        <v>1913.5</v>
      </c>
      <c r="V18" s="16">
        <f t="shared" si="8"/>
        <v>2752</v>
      </c>
      <c r="W18" s="16">
        <f t="shared" si="8"/>
        <v>1462</v>
      </c>
      <c r="X18" s="19">
        <f t="shared" si="17"/>
        <v>8557</v>
      </c>
    </row>
    <row r="19" spans="1:24" x14ac:dyDescent="0.35">
      <c r="A19" s="61" t="s">
        <v>20</v>
      </c>
      <c r="B19" s="61" t="s">
        <v>35</v>
      </c>
      <c r="C19" s="56">
        <v>56</v>
      </c>
      <c r="D19" s="2">
        <v>52</v>
      </c>
      <c r="E19" s="2">
        <v>67</v>
      </c>
      <c r="F19" s="2">
        <v>43</v>
      </c>
      <c r="G19" s="2">
        <v>34</v>
      </c>
      <c r="H19" s="21">
        <f t="shared" si="9"/>
        <v>12</v>
      </c>
      <c r="I19" s="21">
        <f t="shared" si="9"/>
        <v>27</v>
      </c>
      <c r="J19" s="21">
        <f t="shared" ref="J19:K19" si="31">IF(F19&gt;40,F19-40,0)</f>
        <v>3</v>
      </c>
      <c r="K19" s="21">
        <f t="shared" si="31"/>
        <v>0</v>
      </c>
      <c r="L19" s="20">
        <f t="shared" si="11"/>
        <v>2912</v>
      </c>
      <c r="M19" s="20">
        <f t="shared" si="12"/>
        <v>3752</v>
      </c>
      <c r="N19" s="20">
        <f t="shared" si="6"/>
        <v>2408</v>
      </c>
      <c r="O19" s="20">
        <f t="shared" si="6"/>
        <v>1904</v>
      </c>
      <c r="P19" s="13">
        <f t="shared" si="13"/>
        <v>336</v>
      </c>
      <c r="Q19" s="13">
        <f>0.5*$C19*I19</f>
        <v>756</v>
      </c>
      <c r="R19" s="13">
        <f t="shared" si="7"/>
        <v>84</v>
      </c>
      <c r="S19" s="13">
        <f t="shared" si="7"/>
        <v>0</v>
      </c>
      <c r="T19" s="16">
        <f t="shared" si="15"/>
        <v>3248</v>
      </c>
      <c r="U19" s="16">
        <f t="shared" si="16"/>
        <v>4508</v>
      </c>
      <c r="V19" s="16">
        <f t="shared" si="8"/>
        <v>2492</v>
      </c>
      <c r="W19" s="16">
        <f t="shared" si="8"/>
        <v>1904</v>
      </c>
      <c r="X19" s="19">
        <f t="shared" si="17"/>
        <v>12152</v>
      </c>
    </row>
    <row r="20" spans="1:24" ht="15" thickBot="1" x14ac:dyDescent="0.4">
      <c r="A20" s="62" t="s">
        <v>21</v>
      </c>
      <c r="B20" s="62" t="s">
        <v>36</v>
      </c>
      <c r="C20" s="3">
        <v>11</v>
      </c>
      <c r="D20" s="2">
        <v>34</v>
      </c>
      <c r="E20" s="2">
        <v>76</v>
      </c>
      <c r="F20" s="2">
        <v>34</v>
      </c>
      <c r="G20" s="2">
        <v>45</v>
      </c>
      <c r="H20" s="21">
        <f t="shared" si="9"/>
        <v>0</v>
      </c>
      <c r="I20" s="21">
        <f t="shared" si="9"/>
        <v>36</v>
      </c>
      <c r="J20" s="21">
        <f t="shared" ref="J20:K20" si="32">IF(F20&gt;40,F20-40,0)</f>
        <v>0</v>
      </c>
      <c r="K20" s="21">
        <f t="shared" si="32"/>
        <v>5</v>
      </c>
      <c r="L20" s="20">
        <f t="shared" si="11"/>
        <v>374</v>
      </c>
      <c r="M20" s="20">
        <f t="shared" si="12"/>
        <v>836</v>
      </c>
      <c r="N20" s="20">
        <f t="shared" ref="N20" si="33">$C20*F20</f>
        <v>374</v>
      </c>
      <c r="O20" s="20">
        <f t="shared" ref="O20" si="34">$C20*G20</f>
        <v>495</v>
      </c>
      <c r="P20" s="13">
        <f t="shared" si="13"/>
        <v>0</v>
      </c>
      <c r="Q20" s="13">
        <f t="shared" si="14"/>
        <v>198</v>
      </c>
      <c r="R20" s="13">
        <f t="shared" ref="R20" si="35">0.5*$C20*J20</f>
        <v>0</v>
      </c>
      <c r="S20" s="13">
        <f t="shared" ref="S20" si="36">0.5*$C20*K20</f>
        <v>27.5</v>
      </c>
      <c r="T20" s="16">
        <f t="shared" si="15"/>
        <v>374</v>
      </c>
      <c r="U20" s="16">
        <f t="shared" si="16"/>
        <v>1034</v>
      </c>
      <c r="V20" s="16">
        <f t="shared" ref="V20" si="37">N20+R20</f>
        <v>374</v>
      </c>
      <c r="W20" s="16">
        <f t="shared" ref="W20" si="38">O20+S20</f>
        <v>522.5</v>
      </c>
      <c r="X20" s="19">
        <f t="shared" si="17"/>
        <v>2304.5</v>
      </c>
    </row>
    <row r="21" spans="1:24" ht="15" thickBot="1" x14ac:dyDescent="0.4"/>
    <row r="22" spans="1:24" ht="15" thickBot="1" x14ac:dyDescent="0.4">
      <c r="A22" s="63" t="s">
        <v>38</v>
      </c>
      <c r="B22" s="64"/>
      <c r="C22" s="65">
        <f>MAX(C4:C20)</f>
        <v>56</v>
      </c>
      <c r="D22" s="34">
        <f>MAX(D4:D20)</f>
        <v>60</v>
      </c>
      <c r="E22" s="35">
        <f t="shared" ref="E22:G22" si="39">MAX(E4:E20)</f>
        <v>78</v>
      </c>
      <c r="F22" s="35">
        <f t="shared" si="39"/>
        <v>65</v>
      </c>
      <c r="G22" s="36">
        <f t="shared" si="39"/>
        <v>65</v>
      </c>
      <c r="H22" s="28">
        <f>MAX(H4:H20)</f>
        <v>20</v>
      </c>
      <c r="I22" s="29">
        <f t="shared" ref="I22:K22" si="40">MAX(I4:I20)</f>
        <v>38</v>
      </c>
      <c r="J22" s="29">
        <f t="shared" si="40"/>
        <v>25</v>
      </c>
      <c r="K22" s="30">
        <f t="shared" si="40"/>
        <v>25</v>
      </c>
      <c r="L22" s="22">
        <f>MAX(L4:L20)</f>
        <v>3248</v>
      </c>
      <c r="M22" s="23">
        <f t="shared" ref="M22:O22" si="41">MAX(M4:M20)</f>
        <v>3752</v>
      </c>
      <c r="N22" s="23">
        <f t="shared" si="41"/>
        <v>3575</v>
      </c>
      <c r="O22" s="24">
        <f t="shared" si="41"/>
        <v>3640</v>
      </c>
      <c r="P22" s="40">
        <f t="shared" ref="P22:T22" si="42">MAX(P4:P20)</f>
        <v>540</v>
      </c>
      <c r="Q22" s="41">
        <f t="shared" ref="Q22:S22" si="43">MAX(Q4:Q20)</f>
        <v>855</v>
      </c>
      <c r="R22" s="41">
        <f t="shared" si="43"/>
        <v>687.5</v>
      </c>
      <c r="S22" s="42">
        <f t="shared" si="43"/>
        <v>700</v>
      </c>
      <c r="T22" s="46">
        <f t="shared" si="42"/>
        <v>3780</v>
      </c>
      <c r="U22" s="47">
        <f t="shared" ref="U22:W22" si="44">MAX(U4:U20)</f>
        <v>4508</v>
      </c>
      <c r="V22" s="47">
        <f t="shared" si="44"/>
        <v>4262.5</v>
      </c>
      <c r="W22" s="48">
        <f t="shared" si="44"/>
        <v>4340</v>
      </c>
      <c r="X22" s="52">
        <f t="shared" ref="X22" si="45">MAX(X4:X20)</f>
        <v>14084</v>
      </c>
    </row>
    <row r="23" spans="1:24" ht="15" thickBot="1" x14ac:dyDescent="0.4">
      <c r="A23" s="63" t="s">
        <v>39</v>
      </c>
      <c r="B23" s="64"/>
      <c r="C23" s="65">
        <f>MIN(C5:C21)</f>
        <v>11</v>
      </c>
      <c r="D23" s="34">
        <f>MIN(D4:D20)</f>
        <v>29</v>
      </c>
      <c r="E23" s="35">
        <f t="shared" ref="E23:G23" si="46">MIN(E4:E20)</f>
        <v>34</v>
      </c>
      <c r="F23" s="35">
        <f t="shared" si="46"/>
        <v>12</v>
      </c>
      <c r="G23" s="36">
        <f t="shared" si="46"/>
        <v>5</v>
      </c>
      <c r="H23" s="28">
        <f>MIN(H4:H20)</f>
        <v>0</v>
      </c>
      <c r="I23" s="29">
        <f t="shared" ref="I23:K23" si="47">MIN(I4:I20)</f>
        <v>0</v>
      </c>
      <c r="J23" s="29">
        <f t="shared" si="47"/>
        <v>0</v>
      </c>
      <c r="K23" s="30">
        <f t="shared" si="47"/>
        <v>0</v>
      </c>
      <c r="L23" s="22">
        <f>MIN(L4:L20)</f>
        <v>348</v>
      </c>
      <c r="M23" s="23">
        <f>MIN(M4:M20)</f>
        <v>476</v>
      </c>
      <c r="N23" s="23">
        <f t="shared" ref="N23" si="48">MIN(N4:N20)</f>
        <v>276</v>
      </c>
      <c r="O23" s="24">
        <f>MIN(O4:O20)</f>
        <v>220</v>
      </c>
      <c r="P23" s="40">
        <f t="shared" ref="P23:T23" si="49">MIN(P4:P20)</f>
        <v>0</v>
      </c>
      <c r="Q23" s="41">
        <f t="shared" ref="Q23:S23" si="50">MIN(Q4:Q20)</f>
        <v>0</v>
      </c>
      <c r="R23" s="41">
        <f t="shared" si="50"/>
        <v>0</v>
      </c>
      <c r="S23" s="42">
        <f t="shared" si="50"/>
        <v>0</v>
      </c>
      <c r="T23" s="46">
        <f t="shared" si="49"/>
        <v>348</v>
      </c>
      <c r="U23" s="47">
        <f t="shared" ref="U23:W23" si="51">MIN(U4:U20)</f>
        <v>476</v>
      </c>
      <c r="V23" s="47">
        <f t="shared" si="51"/>
        <v>276</v>
      </c>
      <c r="W23" s="48">
        <f t="shared" si="51"/>
        <v>220</v>
      </c>
      <c r="X23" s="52">
        <f t="shared" ref="X23" si="52">MIN(X4:X20)</f>
        <v>2304.5</v>
      </c>
    </row>
    <row r="24" spans="1:24" ht="15" thickBot="1" x14ac:dyDescent="0.4">
      <c r="A24" s="63" t="s">
        <v>40</v>
      </c>
      <c r="B24" s="64"/>
      <c r="C24" s="65">
        <f>AVERAGE(C6:C22)</f>
        <v>38.081249999999997</v>
      </c>
      <c r="D24" s="34">
        <f>AVERAGE(D4:D20)</f>
        <v>45.294117647058826</v>
      </c>
      <c r="E24" s="35">
        <f t="shared" ref="E24:G24" si="53">AVERAGE(E4:E20)</f>
        <v>52.882352941176471</v>
      </c>
      <c r="F24" s="35">
        <f t="shared" si="53"/>
        <v>43.470588235294116</v>
      </c>
      <c r="G24" s="36">
        <f t="shared" si="53"/>
        <v>37.647058823529413</v>
      </c>
      <c r="H24" s="28">
        <f>AVERAGE(H4:H20)</f>
        <v>7</v>
      </c>
      <c r="I24" s="29">
        <f t="shared" ref="I24:K24" si="54">AVERAGE(I4:I20)</f>
        <v>13.941176470588236</v>
      </c>
      <c r="J24" s="29">
        <f t="shared" si="54"/>
        <v>7.882352941176471</v>
      </c>
      <c r="K24" s="30">
        <f t="shared" si="54"/>
        <v>4.7647058823529411</v>
      </c>
      <c r="L24" s="22">
        <f>AVERAGE(L4:L20)</f>
        <v>1701.6000000000001</v>
      </c>
      <c r="M24" s="23">
        <f t="shared" ref="M24:O24" si="55">AVERAGE(M4:M20)</f>
        <v>1890.2470588235294</v>
      </c>
      <c r="N24" s="23">
        <f>AVERAGE(N4:N20)</f>
        <v>1532.9882352941177</v>
      </c>
      <c r="O24" s="24">
        <f t="shared" si="55"/>
        <v>1214.464705882353</v>
      </c>
      <c r="P24" s="40">
        <f t="shared" ref="P24:T24" si="56">AVERAGE(P4:P20)</f>
        <v>164.85882352941175</v>
      </c>
      <c r="Q24" s="41">
        <f t="shared" ref="Q24:S24" si="57">AVERAGE(Q4:Q20)</f>
        <v>258.47647058823532</v>
      </c>
      <c r="R24" s="41">
        <f t="shared" si="57"/>
        <v>133.70000000000002</v>
      </c>
      <c r="S24" s="42">
        <f t="shared" si="57"/>
        <v>74.438235294117646</v>
      </c>
      <c r="T24" s="46">
        <f t="shared" si="56"/>
        <v>1866.4588235294118</v>
      </c>
      <c r="U24" s="47">
        <f t="shared" ref="U24:W24" si="58">AVERAGE(U4:U20)</f>
        <v>2148.723529411765</v>
      </c>
      <c r="V24" s="47">
        <f t="shared" si="58"/>
        <v>1666.6882352941177</v>
      </c>
      <c r="W24" s="48">
        <f t="shared" si="58"/>
        <v>1288.9029411764704</v>
      </c>
      <c r="X24" s="52">
        <f t="shared" ref="X24" si="59">AVERAGE(X4:X20)</f>
        <v>6970.7735294117647</v>
      </c>
    </row>
    <row r="25" spans="1:24" ht="15" thickBot="1" x14ac:dyDescent="0.4">
      <c r="A25" s="31" t="s">
        <v>41</v>
      </c>
      <c r="B25" s="32"/>
      <c r="C25" s="66"/>
      <c r="D25" s="37">
        <f>SUM(D4:D20)</f>
        <v>770</v>
      </c>
      <c r="E25" s="38">
        <f t="shared" ref="E25:K25" si="60">SUM(E4:E20)</f>
        <v>899</v>
      </c>
      <c r="F25" s="38">
        <f t="shared" si="60"/>
        <v>739</v>
      </c>
      <c r="G25" s="39">
        <f t="shared" si="60"/>
        <v>640</v>
      </c>
      <c r="H25" s="31">
        <f t="shared" si="60"/>
        <v>119</v>
      </c>
      <c r="I25" s="32">
        <f t="shared" si="60"/>
        <v>237</v>
      </c>
      <c r="J25" s="32">
        <f t="shared" si="60"/>
        <v>134</v>
      </c>
      <c r="K25" s="33">
        <f t="shared" si="60"/>
        <v>81</v>
      </c>
      <c r="L25" s="25">
        <f>SUM(L4:L20)</f>
        <v>28927.200000000001</v>
      </c>
      <c r="M25" s="26">
        <f t="shared" ref="M25:O25" si="61">SUM(M4:M20)</f>
        <v>32134.2</v>
      </c>
      <c r="N25" s="26">
        <f t="shared" si="61"/>
        <v>26060.799999999999</v>
      </c>
      <c r="O25" s="27">
        <f t="shared" si="61"/>
        <v>20645.900000000001</v>
      </c>
      <c r="P25" s="43">
        <f t="shared" ref="P25:S25" si="62">SUM(P4:P20)</f>
        <v>2802.6</v>
      </c>
      <c r="Q25" s="44">
        <f t="shared" si="62"/>
        <v>4394.1000000000004</v>
      </c>
      <c r="R25" s="44">
        <f t="shared" si="62"/>
        <v>2272.9</v>
      </c>
      <c r="S25" s="45">
        <f t="shared" si="62"/>
        <v>1265.45</v>
      </c>
      <c r="T25" s="49">
        <f>SUM(T4:T20)</f>
        <v>31729.8</v>
      </c>
      <c r="U25" s="50">
        <f t="shared" ref="U25:W25" si="63">SUM(U4:U20)</f>
        <v>36528.300000000003</v>
      </c>
      <c r="V25" s="50">
        <f t="shared" si="63"/>
        <v>28333.7</v>
      </c>
      <c r="W25" s="51">
        <f t="shared" si="63"/>
        <v>21911.35</v>
      </c>
      <c r="X25" s="53">
        <f t="shared" ref="X25" si="64">SUM(X4:X20)</f>
        <v>118503.15</v>
      </c>
    </row>
  </sheetData>
  <mergeCells count="6">
    <mergeCell ref="A1:X1"/>
    <mergeCell ref="D2:G2"/>
    <mergeCell ref="H2:K2"/>
    <mergeCell ref="L2:O2"/>
    <mergeCell ref="P2:S2"/>
    <mergeCell ref="T2:W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Kyei</dc:creator>
  <cp:lastModifiedBy>Ernest Kyei</cp:lastModifiedBy>
  <dcterms:created xsi:type="dcterms:W3CDTF">2024-05-21T09:30:44Z</dcterms:created>
  <dcterms:modified xsi:type="dcterms:W3CDTF">2024-06-08T02:54:04Z</dcterms:modified>
</cp:coreProperties>
</file>