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KEYVER\ECOMMERCE LOMAS EXPRESS\"/>
    </mc:Choice>
  </mc:AlternateContent>
  <bookViews>
    <workbookView xWindow="0" yWindow="0" windowWidth="19320" windowHeight="7800"/>
  </bookViews>
  <sheets>
    <sheet name="Hoja1" sheetId="1" r:id="rId1"/>
    <sheet name="BasedeDatos" sheetId="2" r:id="rId2"/>
    <sheet name="HojadeDato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7" i="2" l="1"/>
  <c r="E607" i="2" s="1"/>
  <c r="C607" i="2"/>
  <c r="D606" i="2"/>
  <c r="E606" i="2" s="1"/>
  <c r="C606" i="2"/>
  <c r="D605" i="2"/>
  <c r="E605" i="2" s="1"/>
  <c r="C605" i="2"/>
  <c r="D604" i="2"/>
  <c r="E604" i="2" s="1"/>
  <c r="C604" i="2"/>
  <c r="D603" i="2"/>
  <c r="E603" i="2" s="1"/>
  <c r="C603" i="2"/>
  <c r="D602" i="2"/>
  <c r="E602" i="2" s="1"/>
  <c r="C602" i="2"/>
  <c r="D601" i="2"/>
  <c r="E601" i="2" s="1"/>
  <c r="C601" i="2"/>
  <c r="D600" i="2"/>
  <c r="E600" i="2" s="1"/>
  <c r="C600" i="2"/>
  <c r="D599" i="2"/>
  <c r="E599" i="2" s="1"/>
  <c r="C599" i="2"/>
  <c r="D598" i="2"/>
  <c r="E598" i="2" s="1"/>
  <c r="C598" i="2"/>
  <c r="D597" i="2"/>
  <c r="E597" i="2" s="1"/>
  <c r="C597" i="2"/>
  <c r="D596" i="2"/>
  <c r="E596" i="2" s="1"/>
  <c r="C596" i="2"/>
  <c r="D595" i="2"/>
  <c r="E595" i="2" s="1"/>
  <c r="C595" i="2"/>
  <c r="D594" i="2"/>
  <c r="E594" i="2" s="1"/>
  <c r="C594" i="2"/>
  <c r="D593" i="2"/>
  <c r="E593" i="2" s="1"/>
  <c r="C593" i="2"/>
  <c r="D592" i="2"/>
  <c r="E592" i="2" s="1"/>
  <c r="C592" i="2"/>
  <c r="D591" i="2"/>
  <c r="E591" i="2" s="1"/>
  <c r="C591" i="2"/>
  <c r="D590" i="2"/>
  <c r="E590" i="2" s="1"/>
  <c r="C590" i="2"/>
  <c r="D589" i="2"/>
  <c r="E589" i="2" s="1"/>
  <c r="C589" i="2"/>
  <c r="D588" i="2"/>
  <c r="E588" i="2" s="1"/>
  <c r="C588" i="2"/>
  <c r="D587" i="2"/>
  <c r="E587" i="2" s="1"/>
  <c r="C587" i="2"/>
  <c r="D586" i="2"/>
  <c r="E586" i="2" s="1"/>
  <c r="C586" i="2"/>
  <c r="D585" i="2"/>
  <c r="E585" i="2" s="1"/>
  <c r="C585" i="2"/>
  <c r="D584" i="2"/>
  <c r="E584" i="2" s="1"/>
  <c r="C584" i="2"/>
  <c r="D583" i="2"/>
  <c r="E583" i="2" s="1"/>
  <c r="C583" i="2"/>
  <c r="D582" i="2"/>
  <c r="E582" i="2" s="1"/>
  <c r="C582" i="2"/>
  <c r="D581" i="2"/>
  <c r="E581" i="2" s="1"/>
  <c r="C581" i="2"/>
  <c r="D580" i="2"/>
  <c r="E580" i="2" s="1"/>
  <c r="C580" i="2"/>
  <c r="D579" i="2"/>
  <c r="E579" i="2" s="1"/>
  <c r="C579" i="2"/>
  <c r="D578" i="2"/>
  <c r="E578" i="2" s="1"/>
  <c r="C578" i="2"/>
  <c r="D577" i="2"/>
  <c r="E577" i="2" s="1"/>
  <c r="C577" i="2"/>
  <c r="E576" i="2"/>
  <c r="D576" i="2"/>
  <c r="C576" i="2"/>
  <c r="D575" i="2"/>
  <c r="E575" i="2" s="1"/>
  <c r="C575" i="2"/>
  <c r="D574" i="2"/>
  <c r="E574" i="2" s="1"/>
  <c r="C574" i="2"/>
  <c r="D573" i="2"/>
  <c r="E573" i="2" s="1"/>
  <c r="C573" i="2"/>
  <c r="D572" i="2"/>
  <c r="E572" i="2" s="1"/>
  <c r="C572" i="2"/>
  <c r="D571" i="2"/>
  <c r="E571" i="2" s="1"/>
  <c r="C571" i="2"/>
  <c r="D570" i="2"/>
  <c r="E570" i="2" s="1"/>
  <c r="C570" i="2"/>
  <c r="D569" i="2"/>
  <c r="E569" i="2" s="1"/>
  <c r="C569" i="2"/>
  <c r="D568" i="2"/>
  <c r="E568" i="2" s="1"/>
  <c r="C568" i="2"/>
  <c r="D567" i="2"/>
  <c r="E567" i="2" s="1"/>
  <c r="C567" i="2"/>
  <c r="D566" i="2"/>
  <c r="E566" i="2" s="1"/>
  <c r="C566" i="2"/>
  <c r="D565" i="2"/>
  <c r="E565" i="2" s="1"/>
  <c r="C565" i="2"/>
  <c r="D564" i="2"/>
  <c r="E564" i="2" s="1"/>
  <c r="C564" i="2"/>
  <c r="D563" i="2"/>
  <c r="E563" i="2" s="1"/>
  <c r="C563" i="2"/>
  <c r="D562" i="2"/>
  <c r="E562" i="2" s="1"/>
  <c r="C562" i="2"/>
  <c r="D561" i="2"/>
  <c r="E561" i="2" s="1"/>
  <c r="C561" i="2"/>
  <c r="D560" i="2"/>
  <c r="E560" i="2" s="1"/>
  <c r="C560" i="2"/>
  <c r="D559" i="2"/>
  <c r="E559" i="2" s="1"/>
  <c r="C559" i="2"/>
  <c r="D558" i="2"/>
  <c r="E558" i="2" s="1"/>
  <c r="C558" i="2"/>
  <c r="D557" i="2"/>
  <c r="E557" i="2" s="1"/>
  <c r="C557" i="2"/>
  <c r="D556" i="2"/>
  <c r="E556" i="2" s="1"/>
  <c r="C556" i="2"/>
  <c r="D555" i="2"/>
  <c r="E555" i="2" s="1"/>
  <c r="C555" i="2"/>
  <c r="D554" i="2"/>
  <c r="E554" i="2" s="1"/>
  <c r="C554" i="2"/>
  <c r="D553" i="2"/>
  <c r="E553" i="2" s="1"/>
  <c r="C553" i="2"/>
  <c r="D552" i="2"/>
  <c r="E552" i="2" s="1"/>
  <c r="C552" i="2"/>
  <c r="D551" i="2"/>
  <c r="E551" i="2" s="1"/>
  <c r="C551" i="2"/>
  <c r="D550" i="2"/>
  <c r="E550" i="2" s="1"/>
  <c r="C550" i="2"/>
  <c r="D549" i="2"/>
  <c r="E549" i="2" s="1"/>
  <c r="C549" i="2"/>
  <c r="D548" i="2"/>
  <c r="E548" i="2" s="1"/>
  <c r="C548" i="2"/>
  <c r="D547" i="2"/>
  <c r="E547" i="2" s="1"/>
  <c r="C547" i="2"/>
  <c r="D546" i="2"/>
  <c r="E546" i="2" s="1"/>
  <c r="C546" i="2"/>
  <c r="D545" i="2"/>
  <c r="E545" i="2" s="1"/>
  <c r="C545" i="2"/>
  <c r="D544" i="2"/>
  <c r="E544" i="2" s="1"/>
  <c r="C544" i="2"/>
  <c r="D543" i="2"/>
  <c r="E543" i="2" s="1"/>
  <c r="C543" i="2"/>
  <c r="D542" i="2"/>
  <c r="E542" i="2" s="1"/>
  <c r="C542" i="2"/>
  <c r="D541" i="2"/>
  <c r="E541" i="2" s="1"/>
  <c r="C541" i="2"/>
  <c r="D540" i="2"/>
  <c r="E540" i="2" s="1"/>
  <c r="C540" i="2"/>
  <c r="D539" i="2"/>
  <c r="E539" i="2" s="1"/>
  <c r="C539" i="2"/>
  <c r="D538" i="2"/>
  <c r="E538" i="2" s="1"/>
  <c r="C538" i="2"/>
  <c r="D537" i="2"/>
  <c r="E537" i="2" s="1"/>
  <c r="C537" i="2"/>
  <c r="E536" i="2"/>
  <c r="D536" i="2"/>
  <c r="C536" i="2"/>
  <c r="D535" i="2"/>
  <c r="E535" i="2" s="1"/>
  <c r="C535" i="2"/>
  <c r="D534" i="2"/>
  <c r="E534" i="2" s="1"/>
  <c r="C534" i="2"/>
  <c r="D533" i="2"/>
  <c r="E533" i="2" s="1"/>
  <c r="C533" i="2"/>
  <c r="D532" i="2"/>
  <c r="E532" i="2" s="1"/>
  <c r="C532" i="2"/>
  <c r="D531" i="2"/>
  <c r="E531" i="2" s="1"/>
  <c r="C531" i="2"/>
  <c r="D530" i="2"/>
  <c r="E530" i="2" s="1"/>
  <c r="C530" i="2"/>
  <c r="D529" i="2"/>
  <c r="E529" i="2" s="1"/>
  <c r="C529" i="2"/>
  <c r="D528" i="2"/>
  <c r="E528" i="2" s="1"/>
  <c r="C528" i="2"/>
  <c r="D527" i="2"/>
  <c r="E527" i="2" s="1"/>
  <c r="C527" i="2"/>
  <c r="D526" i="2"/>
  <c r="E526" i="2" s="1"/>
  <c r="C526" i="2"/>
  <c r="D525" i="2"/>
  <c r="E525" i="2" s="1"/>
  <c r="C525" i="2"/>
  <c r="D524" i="2"/>
  <c r="E524" i="2" s="1"/>
  <c r="C524" i="2"/>
  <c r="D523" i="2"/>
  <c r="E523" i="2" s="1"/>
  <c r="C523" i="2"/>
  <c r="D522" i="2"/>
  <c r="E522" i="2" s="1"/>
  <c r="C522" i="2"/>
  <c r="D521" i="2"/>
  <c r="E521" i="2" s="1"/>
  <c r="C521" i="2"/>
  <c r="D520" i="2"/>
  <c r="E520" i="2" s="1"/>
  <c r="C520" i="2"/>
  <c r="D519" i="2"/>
  <c r="E519" i="2" s="1"/>
  <c r="C519" i="2"/>
  <c r="D518" i="2"/>
  <c r="E518" i="2" s="1"/>
  <c r="C518" i="2"/>
  <c r="D517" i="2"/>
  <c r="E517" i="2" s="1"/>
  <c r="C517" i="2"/>
  <c r="D516" i="2"/>
  <c r="E516" i="2" s="1"/>
  <c r="C516" i="2"/>
  <c r="D515" i="2"/>
  <c r="E515" i="2" s="1"/>
  <c r="C515" i="2"/>
  <c r="D514" i="2"/>
  <c r="E514" i="2" s="1"/>
  <c r="C514" i="2"/>
  <c r="D513" i="2"/>
  <c r="E513" i="2" s="1"/>
  <c r="C513" i="2"/>
  <c r="D512" i="2"/>
  <c r="E512" i="2" s="1"/>
  <c r="C512" i="2"/>
  <c r="D511" i="2"/>
  <c r="E511" i="2" s="1"/>
  <c r="C511" i="2"/>
  <c r="D510" i="2"/>
  <c r="E510" i="2" s="1"/>
  <c r="C510" i="2"/>
  <c r="D509" i="2"/>
  <c r="E509" i="2" s="1"/>
  <c r="C509" i="2"/>
  <c r="D508" i="2"/>
  <c r="E508" i="2" s="1"/>
  <c r="C508" i="2"/>
  <c r="D507" i="2"/>
  <c r="E507" i="2" s="1"/>
  <c r="C507" i="2"/>
  <c r="D506" i="2"/>
  <c r="E506" i="2" s="1"/>
  <c r="C506" i="2"/>
  <c r="D505" i="2"/>
  <c r="E505" i="2" s="1"/>
  <c r="C505" i="2"/>
  <c r="D504" i="2"/>
  <c r="E504" i="2" s="1"/>
  <c r="C504" i="2"/>
  <c r="D503" i="2"/>
  <c r="E503" i="2" s="1"/>
  <c r="C503" i="2"/>
  <c r="D502" i="2"/>
  <c r="E502" i="2" s="1"/>
  <c r="C502" i="2"/>
  <c r="D501" i="2"/>
  <c r="E501" i="2" s="1"/>
  <c r="C501" i="2"/>
  <c r="D500" i="2"/>
  <c r="E500" i="2" s="1"/>
  <c r="C500" i="2"/>
  <c r="D499" i="2"/>
  <c r="E499" i="2" s="1"/>
  <c r="C499" i="2"/>
  <c r="D498" i="2"/>
  <c r="E498" i="2" s="1"/>
  <c r="C498" i="2"/>
  <c r="D497" i="2"/>
  <c r="E497" i="2" s="1"/>
  <c r="C497" i="2"/>
  <c r="E496" i="2"/>
  <c r="D496" i="2"/>
  <c r="C496" i="2"/>
  <c r="D495" i="2"/>
  <c r="E495" i="2" s="1"/>
  <c r="C495" i="2"/>
  <c r="D494" i="2"/>
  <c r="E494" i="2" s="1"/>
  <c r="C494" i="2"/>
  <c r="D493" i="2"/>
  <c r="E493" i="2" s="1"/>
  <c r="C493" i="2"/>
  <c r="D492" i="2"/>
  <c r="E492" i="2" s="1"/>
  <c r="C492" i="2"/>
  <c r="D491" i="2"/>
  <c r="E491" i="2" s="1"/>
  <c r="C491" i="2"/>
  <c r="D490" i="2"/>
  <c r="E490" i="2" s="1"/>
  <c r="C490" i="2"/>
  <c r="D489" i="2"/>
  <c r="E489" i="2" s="1"/>
  <c r="C489" i="2"/>
  <c r="D488" i="2"/>
  <c r="E488" i="2" s="1"/>
  <c r="C488" i="2"/>
  <c r="D487" i="2"/>
  <c r="E487" i="2" s="1"/>
  <c r="C487" i="2"/>
  <c r="D486" i="2"/>
  <c r="E486" i="2" s="1"/>
  <c r="C486" i="2"/>
  <c r="D485" i="2"/>
  <c r="E485" i="2" s="1"/>
  <c r="C485" i="2"/>
  <c r="D484" i="2"/>
  <c r="E484" i="2" s="1"/>
  <c r="C484" i="2"/>
  <c r="D483" i="2"/>
  <c r="E483" i="2" s="1"/>
  <c r="C483" i="2"/>
  <c r="D482" i="2"/>
  <c r="E482" i="2" s="1"/>
  <c r="C482" i="2"/>
  <c r="D481" i="2"/>
  <c r="E481" i="2" s="1"/>
  <c r="C481" i="2"/>
  <c r="D480" i="2"/>
  <c r="E480" i="2" s="1"/>
  <c r="C480" i="2"/>
  <c r="D479" i="2"/>
  <c r="E479" i="2" s="1"/>
  <c r="C479" i="2"/>
  <c r="D478" i="2"/>
  <c r="E478" i="2" s="1"/>
  <c r="C478" i="2"/>
  <c r="D477" i="2"/>
  <c r="E477" i="2" s="1"/>
  <c r="C477" i="2"/>
  <c r="D476" i="2"/>
  <c r="E476" i="2" s="1"/>
  <c r="C476" i="2"/>
  <c r="D475" i="2"/>
  <c r="E475" i="2" s="1"/>
  <c r="C475" i="2"/>
  <c r="D474" i="2"/>
  <c r="E474" i="2" s="1"/>
  <c r="C474" i="2"/>
  <c r="D473" i="2"/>
  <c r="E473" i="2" s="1"/>
  <c r="C473" i="2"/>
  <c r="D472" i="2"/>
  <c r="E472" i="2" s="1"/>
  <c r="C472" i="2"/>
  <c r="D471" i="2"/>
  <c r="E471" i="2" s="1"/>
  <c r="C471" i="2"/>
  <c r="D470" i="2"/>
  <c r="E470" i="2" s="1"/>
  <c r="C470" i="2"/>
  <c r="D469" i="2"/>
  <c r="E469" i="2" s="1"/>
  <c r="C469" i="2"/>
  <c r="D468" i="2"/>
  <c r="E468" i="2" s="1"/>
  <c r="C468" i="2"/>
  <c r="D467" i="2"/>
  <c r="E467" i="2" s="1"/>
  <c r="C467" i="2"/>
  <c r="D466" i="2"/>
  <c r="E466" i="2" s="1"/>
  <c r="C466" i="2"/>
  <c r="D465" i="2"/>
  <c r="E465" i="2" s="1"/>
  <c r="C465" i="2"/>
  <c r="D464" i="2"/>
  <c r="E464" i="2" s="1"/>
  <c r="C464" i="2"/>
  <c r="D463" i="2"/>
  <c r="E463" i="2" s="1"/>
  <c r="C463" i="2"/>
  <c r="D462" i="2"/>
  <c r="E462" i="2" s="1"/>
  <c r="C462" i="2"/>
  <c r="D461" i="2"/>
  <c r="E461" i="2" s="1"/>
  <c r="C461" i="2"/>
  <c r="D460" i="2"/>
  <c r="E460" i="2" s="1"/>
  <c r="C460" i="2"/>
  <c r="D459" i="2"/>
  <c r="E459" i="2" s="1"/>
  <c r="C459" i="2"/>
  <c r="D458" i="2"/>
  <c r="E458" i="2" s="1"/>
  <c r="C458" i="2"/>
  <c r="D457" i="2"/>
  <c r="E457" i="2" s="1"/>
  <c r="C457" i="2"/>
  <c r="D456" i="2"/>
  <c r="E456" i="2" s="1"/>
  <c r="C456" i="2"/>
  <c r="D455" i="2"/>
  <c r="E455" i="2" s="1"/>
  <c r="C455" i="2"/>
  <c r="D454" i="2"/>
  <c r="E454" i="2" s="1"/>
  <c r="C454" i="2"/>
  <c r="D453" i="2"/>
  <c r="E453" i="2" s="1"/>
  <c r="C453" i="2"/>
  <c r="D452" i="2"/>
  <c r="E452" i="2" s="1"/>
  <c r="C452" i="2"/>
  <c r="D451" i="2"/>
  <c r="E451" i="2" s="1"/>
  <c r="C451" i="2"/>
  <c r="D450" i="2"/>
  <c r="E450" i="2" s="1"/>
  <c r="C450" i="2"/>
  <c r="D449" i="2"/>
  <c r="E449" i="2" s="1"/>
  <c r="C449" i="2"/>
  <c r="D448" i="2"/>
  <c r="E448" i="2" s="1"/>
  <c r="C448" i="2"/>
  <c r="D447" i="2"/>
  <c r="E447" i="2" s="1"/>
  <c r="C447" i="2"/>
  <c r="D446" i="2"/>
  <c r="E446" i="2" s="1"/>
  <c r="C446" i="2"/>
  <c r="D445" i="2"/>
  <c r="E445" i="2" s="1"/>
  <c r="C445" i="2"/>
  <c r="D444" i="2"/>
  <c r="E444" i="2" s="1"/>
  <c r="C444" i="2"/>
  <c r="D443" i="2"/>
  <c r="E443" i="2" s="1"/>
  <c r="C443" i="2"/>
  <c r="D442" i="2"/>
  <c r="E442" i="2" s="1"/>
  <c r="C442" i="2"/>
  <c r="D441" i="2"/>
  <c r="E441" i="2" s="1"/>
  <c r="C441" i="2"/>
  <c r="E440" i="2"/>
  <c r="D440" i="2"/>
  <c r="C440" i="2"/>
  <c r="D439" i="2"/>
  <c r="E439" i="2" s="1"/>
  <c r="C439" i="2"/>
  <c r="D438" i="2"/>
  <c r="E438" i="2" s="1"/>
  <c r="C438" i="2"/>
  <c r="D437" i="2"/>
  <c r="E437" i="2" s="1"/>
  <c r="C437" i="2"/>
  <c r="D436" i="2"/>
  <c r="E436" i="2" s="1"/>
  <c r="C436" i="2"/>
  <c r="D435" i="2"/>
  <c r="E435" i="2" s="1"/>
  <c r="C435" i="2"/>
  <c r="D434" i="2"/>
  <c r="E434" i="2" s="1"/>
  <c r="C434" i="2"/>
  <c r="D433" i="2"/>
  <c r="E433" i="2" s="1"/>
  <c r="C433" i="2"/>
  <c r="D432" i="2"/>
  <c r="E432" i="2" s="1"/>
  <c r="C432" i="2"/>
  <c r="D431" i="2"/>
  <c r="E431" i="2" s="1"/>
  <c r="C431" i="2"/>
  <c r="D430" i="2"/>
  <c r="E430" i="2" s="1"/>
  <c r="C430" i="2"/>
  <c r="D429" i="2"/>
  <c r="E429" i="2" s="1"/>
  <c r="C429" i="2"/>
  <c r="D428" i="2"/>
  <c r="E428" i="2" s="1"/>
  <c r="C428" i="2"/>
  <c r="D427" i="2"/>
  <c r="E427" i="2" s="1"/>
  <c r="C427" i="2"/>
  <c r="D426" i="2"/>
  <c r="E426" i="2" s="1"/>
  <c r="C426" i="2"/>
  <c r="D425" i="2"/>
  <c r="E425" i="2" s="1"/>
  <c r="C425" i="2"/>
  <c r="D424" i="2"/>
  <c r="E424" i="2" s="1"/>
  <c r="C424" i="2"/>
  <c r="D423" i="2"/>
  <c r="E423" i="2" s="1"/>
  <c r="C423" i="2"/>
  <c r="D422" i="2"/>
  <c r="E422" i="2" s="1"/>
  <c r="C422" i="2"/>
  <c r="D421" i="2"/>
  <c r="E421" i="2" s="1"/>
  <c r="C421" i="2"/>
  <c r="D420" i="2"/>
  <c r="E420" i="2" s="1"/>
  <c r="C420" i="2"/>
  <c r="D419" i="2"/>
  <c r="E419" i="2" s="1"/>
  <c r="C419" i="2"/>
  <c r="D418" i="2"/>
  <c r="E418" i="2" s="1"/>
  <c r="C418" i="2"/>
  <c r="D417" i="2"/>
  <c r="E417" i="2" s="1"/>
  <c r="C417" i="2"/>
  <c r="D416" i="2"/>
  <c r="E416" i="2" s="1"/>
  <c r="C416" i="2"/>
  <c r="D415" i="2"/>
  <c r="E415" i="2" s="1"/>
  <c r="C415" i="2"/>
  <c r="D414" i="2"/>
  <c r="E414" i="2" s="1"/>
  <c r="C414" i="2"/>
  <c r="D413" i="2"/>
  <c r="E413" i="2" s="1"/>
  <c r="C413" i="2"/>
  <c r="D412" i="2"/>
  <c r="E412" i="2" s="1"/>
  <c r="C412" i="2"/>
  <c r="D411" i="2"/>
  <c r="E411" i="2" s="1"/>
  <c r="C411" i="2"/>
  <c r="D410" i="2"/>
  <c r="E410" i="2" s="1"/>
  <c r="C410" i="2"/>
  <c r="D409" i="2"/>
  <c r="E409" i="2" s="1"/>
  <c r="C409" i="2"/>
  <c r="D408" i="2"/>
  <c r="E408" i="2" s="1"/>
  <c r="C408" i="2"/>
  <c r="D407" i="2"/>
  <c r="E407" i="2" s="1"/>
  <c r="C407" i="2"/>
  <c r="D406" i="2"/>
  <c r="E406" i="2" s="1"/>
  <c r="C406" i="2"/>
  <c r="D405" i="2"/>
  <c r="E405" i="2" s="1"/>
  <c r="C405" i="2"/>
  <c r="D404" i="2"/>
  <c r="E404" i="2" s="1"/>
  <c r="C404" i="2"/>
  <c r="D403" i="2"/>
  <c r="E403" i="2" s="1"/>
  <c r="C403" i="2"/>
  <c r="D402" i="2"/>
  <c r="E402" i="2" s="1"/>
  <c r="C402" i="2"/>
  <c r="D401" i="2"/>
  <c r="E401" i="2" s="1"/>
  <c r="C401" i="2"/>
  <c r="D400" i="2"/>
  <c r="E400" i="2" s="1"/>
  <c r="C400" i="2"/>
  <c r="D399" i="2"/>
  <c r="E399" i="2" s="1"/>
  <c r="C399" i="2"/>
  <c r="D398" i="2"/>
  <c r="E398" i="2" s="1"/>
  <c r="C398" i="2"/>
  <c r="D397" i="2"/>
  <c r="E397" i="2" s="1"/>
  <c r="C397" i="2"/>
  <c r="D396" i="2"/>
  <c r="E396" i="2" s="1"/>
  <c r="C396" i="2"/>
  <c r="D395" i="2"/>
  <c r="E395" i="2" s="1"/>
  <c r="C395" i="2"/>
  <c r="D394" i="2"/>
  <c r="E394" i="2" s="1"/>
  <c r="C394" i="2"/>
  <c r="D393" i="2"/>
  <c r="E393" i="2" s="1"/>
  <c r="C393" i="2"/>
  <c r="D392" i="2"/>
  <c r="E392" i="2" s="1"/>
  <c r="C392" i="2"/>
  <c r="D391" i="2"/>
  <c r="E391" i="2" s="1"/>
  <c r="C391" i="2"/>
  <c r="D390" i="2"/>
  <c r="E390" i="2" s="1"/>
  <c r="C390" i="2"/>
  <c r="D389" i="2"/>
  <c r="E389" i="2" s="1"/>
  <c r="C389" i="2"/>
  <c r="D388" i="2"/>
  <c r="E388" i="2" s="1"/>
  <c r="C388" i="2"/>
  <c r="D387" i="2"/>
  <c r="E387" i="2" s="1"/>
  <c r="C387" i="2"/>
  <c r="D386" i="2"/>
  <c r="E386" i="2" s="1"/>
  <c r="C386" i="2"/>
  <c r="D385" i="2"/>
  <c r="E385" i="2" s="1"/>
  <c r="C385" i="2"/>
  <c r="D384" i="2"/>
  <c r="E384" i="2" s="1"/>
  <c r="C384" i="2"/>
  <c r="D383" i="2"/>
  <c r="E383" i="2" s="1"/>
  <c r="C383" i="2"/>
  <c r="D382" i="2"/>
  <c r="E382" i="2" s="1"/>
  <c r="C382" i="2"/>
  <c r="D381" i="2"/>
  <c r="E381" i="2" s="1"/>
  <c r="C381" i="2"/>
  <c r="D380" i="2"/>
  <c r="E380" i="2" s="1"/>
  <c r="C380" i="2"/>
  <c r="D379" i="2"/>
  <c r="E379" i="2" s="1"/>
  <c r="C379" i="2"/>
  <c r="D378" i="2"/>
  <c r="E378" i="2" s="1"/>
  <c r="C378" i="2"/>
  <c r="D377" i="2"/>
  <c r="E377" i="2" s="1"/>
  <c r="C377" i="2"/>
  <c r="E376" i="2"/>
  <c r="D376" i="2"/>
  <c r="C376" i="2"/>
  <c r="D375" i="2"/>
  <c r="E375" i="2" s="1"/>
  <c r="C375" i="2"/>
  <c r="D374" i="2"/>
  <c r="E374" i="2" s="1"/>
  <c r="C374" i="2"/>
  <c r="D373" i="2"/>
  <c r="E373" i="2" s="1"/>
  <c r="C373" i="2"/>
  <c r="D372" i="2"/>
  <c r="E372" i="2" s="1"/>
  <c r="C372" i="2"/>
  <c r="D371" i="2"/>
  <c r="E371" i="2" s="1"/>
  <c r="C371" i="2"/>
  <c r="D370" i="2"/>
  <c r="E370" i="2" s="1"/>
  <c r="C370" i="2"/>
  <c r="D369" i="2"/>
  <c r="E369" i="2" s="1"/>
  <c r="C369" i="2"/>
  <c r="D368" i="2"/>
  <c r="E368" i="2" s="1"/>
  <c r="C368" i="2"/>
  <c r="D367" i="2"/>
  <c r="E367" i="2" s="1"/>
  <c r="C367" i="2"/>
  <c r="D366" i="2"/>
  <c r="E366" i="2" s="1"/>
  <c r="C366" i="2"/>
  <c r="D365" i="2"/>
  <c r="E365" i="2" s="1"/>
  <c r="C365" i="2"/>
  <c r="D364" i="2"/>
  <c r="E364" i="2" s="1"/>
  <c r="C364" i="2"/>
  <c r="D363" i="2"/>
  <c r="E363" i="2" s="1"/>
  <c r="C363" i="2"/>
  <c r="D362" i="2"/>
  <c r="E362" i="2" s="1"/>
  <c r="C362" i="2"/>
  <c r="D361" i="2"/>
  <c r="E361" i="2" s="1"/>
  <c r="C361" i="2"/>
  <c r="D360" i="2"/>
  <c r="E360" i="2" s="1"/>
  <c r="C360" i="2"/>
  <c r="D359" i="2"/>
  <c r="E359" i="2" s="1"/>
  <c r="C359" i="2"/>
  <c r="D358" i="2"/>
  <c r="E358" i="2" s="1"/>
  <c r="C358" i="2"/>
  <c r="D357" i="2"/>
  <c r="E357" i="2" s="1"/>
  <c r="C357" i="2"/>
  <c r="D356" i="2"/>
  <c r="E356" i="2" s="1"/>
  <c r="C356" i="2"/>
  <c r="D355" i="2"/>
  <c r="E355" i="2" s="1"/>
  <c r="C355" i="2"/>
  <c r="D354" i="2"/>
  <c r="E354" i="2" s="1"/>
  <c r="C354" i="2"/>
  <c r="D353" i="2"/>
  <c r="E353" i="2" s="1"/>
  <c r="C353" i="2"/>
  <c r="D352" i="2"/>
  <c r="E352" i="2" s="1"/>
  <c r="C352" i="2"/>
  <c r="D351" i="2"/>
  <c r="E351" i="2" s="1"/>
  <c r="C351" i="2"/>
  <c r="D350" i="2"/>
  <c r="E350" i="2" s="1"/>
  <c r="C350" i="2"/>
  <c r="D349" i="2"/>
  <c r="E349" i="2" s="1"/>
  <c r="C349" i="2"/>
  <c r="D348" i="2"/>
  <c r="E348" i="2" s="1"/>
  <c r="C348" i="2"/>
  <c r="D347" i="2"/>
  <c r="E347" i="2" s="1"/>
  <c r="C347" i="2"/>
  <c r="D346" i="2"/>
  <c r="E346" i="2" s="1"/>
  <c r="C346" i="2"/>
  <c r="D345" i="2"/>
  <c r="E345" i="2" s="1"/>
  <c r="C345" i="2"/>
  <c r="D344" i="2"/>
  <c r="E344" i="2" s="1"/>
  <c r="C344" i="2"/>
  <c r="D343" i="2"/>
  <c r="E343" i="2" s="1"/>
  <c r="C343" i="2"/>
  <c r="D342" i="2"/>
  <c r="E342" i="2" s="1"/>
  <c r="C342" i="2"/>
  <c r="D341" i="2"/>
  <c r="E341" i="2" s="1"/>
  <c r="C341" i="2"/>
  <c r="D340" i="2"/>
  <c r="E340" i="2" s="1"/>
  <c r="C340" i="2"/>
  <c r="D339" i="2"/>
  <c r="E339" i="2" s="1"/>
  <c r="C339" i="2"/>
  <c r="D338" i="2"/>
  <c r="E338" i="2" s="1"/>
  <c r="C338" i="2"/>
  <c r="D337" i="2"/>
  <c r="E337" i="2" s="1"/>
  <c r="C337" i="2"/>
  <c r="D336" i="2"/>
  <c r="E336" i="2" s="1"/>
  <c r="C336" i="2"/>
  <c r="D335" i="2"/>
  <c r="E335" i="2" s="1"/>
  <c r="C335" i="2"/>
  <c r="D334" i="2"/>
  <c r="E334" i="2" s="1"/>
  <c r="C334" i="2"/>
  <c r="D333" i="2"/>
  <c r="E333" i="2" s="1"/>
  <c r="C333" i="2"/>
  <c r="D332" i="2"/>
  <c r="E332" i="2" s="1"/>
  <c r="C332" i="2"/>
  <c r="D331" i="2"/>
  <c r="E331" i="2" s="1"/>
  <c r="C331" i="2"/>
  <c r="D330" i="2"/>
  <c r="E330" i="2" s="1"/>
  <c r="C330" i="2"/>
  <c r="D329" i="2"/>
  <c r="E329" i="2" s="1"/>
  <c r="C329" i="2"/>
  <c r="D328" i="2"/>
  <c r="E328" i="2" s="1"/>
  <c r="C328" i="2"/>
  <c r="D327" i="2"/>
  <c r="E327" i="2" s="1"/>
  <c r="C327" i="2"/>
  <c r="D326" i="2"/>
  <c r="E326" i="2" s="1"/>
  <c r="C326" i="2"/>
  <c r="D325" i="2"/>
  <c r="E325" i="2" s="1"/>
  <c r="C325" i="2"/>
  <c r="D324" i="2"/>
  <c r="E324" i="2" s="1"/>
  <c r="C324" i="2"/>
  <c r="D323" i="2"/>
  <c r="E323" i="2" s="1"/>
  <c r="C323" i="2"/>
  <c r="D322" i="2"/>
  <c r="E322" i="2" s="1"/>
  <c r="C322" i="2"/>
  <c r="D321" i="2"/>
  <c r="E321" i="2" s="1"/>
  <c r="C321" i="2"/>
  <c r="D320" i="2"/>
  <c r="E320" i="2" s="1"/>
  <c r="C320" i="2"/>
  <c r="D319" i="2"/>
  <c r="E319" i="2" s="1"/>
  <c r="C319" i="2"/>
  <c r="D318" i="2"/>
  <c r="E318" i="2" s="1"/>
  <c r="C318" i="2"/>
  <c r="D317" i="2"/>
  <c r="E317" i="2" s="1"/>
  <c r="C317" i="2"/>
  <c r="D316" i="2"/>
  <c r="E316" i="2" s="1"/>
  <c r="C316" i="2"/>
  <c r="D315" i="2"/>
  <c r="E315" i="2" s="1"/>
  <c r="C315" i="2"/>
  <c r="D314" i="2"/>
  <c r="E314" i="2" s="1"/>
  <c r="C314" i="2"/>
  <c r="D313" i="2"/>
  <c r="E313" i="2" s="1"/>
  <c r="C313" i="2"/>
  <c r="D312" i="2"/>
  <c r="E312" i="2" s="1"/>
  <c r="C312" i="2"/>
  <c r="D311" i="2"/>
  <c r="E311" i="2" s="1"/>
  <c r="C311" i="2"/>
  <c r="D310" i="2"/>
  <c r="E310" i="2" s="1"/>
  <c r="C310" i="2"/>
  <c r="D309" i="2"/>
  <c r="E309" i="2" s="1"/>
  <c r="C309" i="2"/>
  <c r="D308" i="2"/>
  <c r="E308" i="2" s="1"/>
  <c r="C308" i="2"/>
  <c r="D307" i="2"/>
  <c r="E307" i="2" s="1"/>
  <c r="C307" i="2"/>
  <c r="D306" i="2"/>
  <c r="E306" i="2" s="1"/>
  <c r="C306" i="2"/>
  <c r="D305" i="2"/>
  <c r="E305" i="2" s="1"/>
  <c r="C305" i="2"/>
  <c r="D304" i="2"/>
  <c r="E304" i="2" s="1"/>
  <c r="C304" i="2"/>
  <c r="D303" i="2"/>
  <c r="E303" i="2" s="1"/>
  <c r="C303" i="2"/>
  <c r="D302" i="2"/>
  <c r="E302" i="2" s="1"/>
  <c r="C302" i="2"/>
  <c r="D301" i="2"/>
  <c r="E301" i="2" s="1"/>
  <c r="C301" i="2"/>
  <c r="D300" i="2"/>
  <c r="E300" i="2" s="1"/>
  <c r="C300" i="2"/>
  <c r="D299" i="2"/>
  <c r="E299" i="2" s="1"/>
  <c r="C299" i="2"/>
  <c r="D298" i="2"/>
  <c r="E298" i="2" s="1"/>
  <c r="C298" i="2"/>
  <c r="D297" i="2"/>
  <c r="E297" i="2" s="1"/>
  <c r="C297" i="2"/>
  <c r="D296" i="2"/>
  <c r="E296" i="2" s="1"/>
  <c r="C296" i="2"/>
  <c r="D295" i="2"/>
  <c r="E295" i="2" s="1"/>
  <c r="C295" i="2"/>
  <c r="D294" i="2"/>
  <c r="E294" i="2" s="1"/>
  <c r="C294" i="2"/>
  <c r="D293" i="2"/>
  <c r="E293" i="2" s="1"/>
  <c r="C293" i="2"/>
  <c r="D292" i="2"/>
  <c r="E292" i="2" s="1"/>
  <c r="C292" i="2"/>
  <c r="D291" i="2"/>
  <c r="E291" i="2" s="1"/>
  <c r="C291" i="2"/>
  <c r="D290" i="2"/>
  <c r="E290" i="2" s="1"/>
  <c r="C290" i="2"/>
  <c r="D289" i="2"/>
  <c r="E289" i="2" s="1"/>
  <c r="C289" i="2"/>
  <c r="D288" i="2"/>
  <c r="E288" i="2" s="1"/>
  <c r="C288" i="2"/>
  <c r="D287" i="2"/>
  <c r="E287" i="2" s="1"/>
  <c r="C287" i="2"/>
  <c r="D286" i="2"/>
  <c r="E286" i="2" s="1"/>
  <c r="C286" i="2"/>
  <c r="D285" i="2"/>
  <c r="E285" i="2" s="1"/>
  <c r="C285" i="2"/>
  <c r="D284" i="2"/>
  <c r="E284" i="2" s="1"/>
  <c r="C284" i="2"/>
  <c r="D283" i="2"/>
  <c r="E283" i="2" s="1"/>
  <c r="C283" i="2"/>
  <c r="D282" i="2"/>
  <c r="E282" i="2" s="1"/>
  <c r="C282" i="2"/>
  <c r="D281" i="2"/>
  <c r="E281" i="2" s="1"/>
  <c r="C281" i="2"/>
  <c r="D280" i="2"/>
  <c r="E280" i="2" s="1"/>
  <c r="C280" i="2"/>
  <c r="D279" i="2"/>
  <c r="E279" i="2" s="1"/>
  <c r="C279" i="2"/>
  <c r="D278" i="2"/>
  <c r="E278" i="2" s="1"/>
  <c r="C278" i="2"/>
  <c r="D277" i="2"/>
  <c r="E277" i="2" s="1"/>
  <c r="C277" i="2"/>
  <c r="D276" i="2"/>
  <c r="E276" i="2" s="1"/>
  <c r="C276" i="2"/>
  <c r="D275" i="2"/>
  <c r="E275" i="2" s="1"/>
  <c r="C275" i="2"/>
  <c r="D274" i="2"/>
  <c r="E274" i="2" s="1"/>
  <c r="C274" i="2"/>
  <c r="D273" i="2"/>
  <c r="E273" i="2" s="1"/>
  <c r="C273" i="2"/>
  <c r="D272" i="2"/>
  <c r="E272" i="2" s="1"/>
  <c r="C272" i="2"/>
  <c r="D271" i="2"/>
  <c r="E271" i="2" s="1"/>
  <c r="C271" i="2"/>
  <c r="D270" i="2"/>
  <c r="E270" i="2" s="1"/>
  <c r="C270" i="2"/>
  <c r="D269" i="2"/>
  <c r="E269" i="2" s="1"/>
  <c r="C269" i="2"/>
  <c r="D268" i="2"/>
  <c r="E268" i="2" s="1"/>
  <c r="C268" i="2"/>
  <c r="D267" i="2"/>
  <c r="E267" i="2" s="1"/>
  <c r="C267" i="2"/>
  <c r="D266" i="2"/>
  <c r="E266" i="2" s="1"/>
  <c r="C266" i="2"/>
  <c r="D265" i="2"/>
  <c r="E265" i="2" s="1"/>
  <c r="C265" i="2"/>
  <c r="D264" i="2"/>
  <c r="E264" i="2" s="1"/>
  <c r="C264" i="2"/>
  <c r="D263" i="2"/>
  <c r="E263" i="2" s="1"/>
  <c r="C263" i="2"/>
  <c r="D262" i="2"/>
  <c r="E262" i="2" s="1"/>
  <c r="C262" i="2"/>
  <c r="D261" i="2"/>
  <c r="E261" i="2" s="1"/>
  <c r="C261" i="2"/>
  <c r="D260" i="2"/>
  <c r="E260" i="2" s="1"/>
  <c r="C260" i="2"/>
  <c r="D259" i="2"/>
  <c r="E259" i="2" s="1"/>
  <c r="C259" i="2"/>
  <c r="D258" i="2"/>
  <c r="E258" i="2" s="1"/>
  <c r="C258" i="2"/>
  <c r="D257" i="2"/>
  <c r="E257" i="2" s="1"/>
  <c r="C257" i="2"/>
  <c r="D256" i="2"/>
  <c r="E256" i="2" s="1"/>
  <c r="C256" i="2"/>
  <c r="D255" i="2"/>
  <c r="E255" i="2" s="1"/>
  <c r="C255" i="2"/>
  <c r="D254" i="2"/>
  <c r="E254" i="2" s="1"/>
  <c r="C254" i="2"/>
  <c r="D253" i="2"/>
  <c r="E253" i="2" s="1"/>
  <c r="C253" i="2"/>
  <c r="D252" i="2"/>
  <c r="E252" i="2" s="1"/>
  <c r="C252" i="2"/>
  <c r="D251" i="2"/>
  <c r="E251" i="2" s="1"/>
  <c r="C251" i="2"/>
  <c r="D250" i="2"/>
  <c r="E250" i="2" s="1"/>
  <c r="C250" i="2"/>
  <c r="D249" i="2"/>
  <c r="E249" i="2" s="1"/>
  <c r="C249" i="2"/>
  <c r="D248" i="2"/>
  <c r="E248" i="2" s="1"/>
  <c r="C248" i="2"/>
  <c r="D247" i="2"/>
  <c r="E247" i="2" s="1"/>
  <c r="C247" i="2"/>
  <c r="E246" i="2"/>
  <c r="D246" i="2"/>
  <c r="C246" i="2"/>
  <c r="D245" i="2"/>
  <c r="E245" i="2" s="1"/>
  <c r="C245" i="2"/>
  <c r="D244" i="2"/>
  <c r="E244" i="2" s="1"/>
  <c r="C244" i="2"/>
  <c r="D243" i="2"/>
  <c r="E243" i="2" s="1"/>
  <c r="C243" i="2"/>
  <c r="D242" i="2"/>
  <c r="E242" i="2" s="1"/>
  <c r="C242" i="2"/>
  <c r="D241" i="2"/>
  <c r="E241" i="2" s="1"/>
  <c r="C241" i="2"/>
  <c r="D240" i="2"/>
  <c r="E240" i="2" s="1"/>
  <c r="C240" i="2"/>
  <c r="D239" i="2"/>
  <c r="E239" i="2" s="1"/>
  <c r="C239" i="2"/>
  <c r="D238" i="2"/>
  <c r="E238" i="2" s="1"/>
  <c r="C238" i="2"/>
  <c r="D237" i="2"/>
  <c r="E237" i="2" s="1"/>
  <c r="C237" i="2"/>
  <c r="D236" i="2"/>
  <c r="E236" i="2" s="1"/>
  <c r="C236" i="2"/>
  <c r="D235" i="2"/>
  <c r="E235" i="2" s="1"/>
  <c r="C235" i="2"/>
  <c r="D234" i="2"/>
  <c r="E234" i="2" s="1"/>
  <c r="C234" i="2"/>
  <c r="D233" i="2"/>
  <c r="E233" i="2" s="1"/>
  <c r="C233" i="2"/>
  <c r="D232" i="2"/>
  <c r="E232" i="2" s="1"/>
  <c r="C232" i="2"/>
  <c r="D231" i="2"/>
  <c r="E231" i="2" s="1"/>
  <c r="C231" i="2"/>
  <c r="D230" i="2"/>
  <c r="E230" i="2" s="1"/>
  <c r="C230" i="2"/>
  <c r="D229" i="2"/>
  <c r="E229" i="2" s="1"/>
  <c r="C229" i="2"/>
  <c r="D228" i="2"/>
  <c r="E228" i="2" s="1"/>
  <c r="C228" i="2"/>
  <c r="D227" i="2"/>
  <c r="E227" i="2" s="1"/>
  <c r="C227" i="2"/>
  <c r="D226" i="2"/>
  <c r="E226" i="2" s="1"/>
  <c r="C226" i="2"/>
  <c r="D225" i="2"/>
  <c r="E225" i="2" s="1"/>
  <c r="C225" i="2"/>
  <c r="D224" i="2"/>
  <c r="E224" i="2" s="1"/>
  <c r="C224" i="2"/>
  <c r="D223" i="2"/>
  <c r="E223" i="2" s="1"/>
  <c r="C223" i="2"/>
  <c r="D222" i="2"/>
  <c r="E222" i="2" s="1"/>
  <c r="C222" i="2"/>
  <c r="D221" i="2"/>
  <c r="E221" i="2" s="1"/>
  <c r="C221" i="2"/>
  <c r="D220" i="2"/>
  <c r="E220" i="2" s="1"/>
  <c r="C220" i="2"/>
  <c r="D219" i="2"/>
  <c r="E219" i="2" s="1"/>
  <c r="C219" i="2"/>
  <c r="D218" i="2"/>
  <c r="E218" i="2" s="1"/>
  <c r="C218" i="2"/>
  <c r="D217" i="2"/>
  <c r="E217" i="2" s="1"/>
  <c r="C217" i="2"/>
  <c r="D216" i="2"/>
  <c r="E216" i="2" s="1"/>
  <c r="C216" i="2"/>
  <c r="D215" i="2"/>
  <c r="E215" i="2" s="1"/>
  <c r="C215" i="2"/>
  <c r="D214" i="2"/>
  <c r="E214" i="2" s="1"/>
  <c r="C214" i="2"/>
  <c r="D213" i="2"/>
  <c r="E213" i="2" s="1"/>
  <c r="C213" i="2"/>
  <c r="D212" i="2"/>
  <c r="E212" i="2" s="1"/>
  <c r="C212" i="2"/>
  <c r="D211" i="2"/>
  <c r="E211" i="2" s="1"/>
  <c r="C211" i="2"/>
  <c r="D210" i="2"/>
  <c r="E210" i="2" s="1"/>
  <c r="C210" i="2"/>
  <c r="D209" i="2"/>
  <c r="E209" i="2" s="1"/>
  <c r="C209" i="2"/>
  <c r="D208" i="2"/>
  <c r="E208" i="2" s="1"/>
  <c r="C208" i="2"/>
  <c r="D207" i="2"/>
  <c r="E207" i="2" s="1"/>
  <c r="C207" i="2"/>
  <c r="D206" i="2"/>
  <c r="E206" i="2" s="1"/>
  <c r="C206" i="2"/>
  <c r="D205" i="2"/>
  <c r="E205" i="2" s="1"/>
  <c r="C205" i="2"/>
  <c r="D204" i="2"/>
  <c r="E204" i="2" s="1"/>
  <c r="C204" i="2"/>
  <c r="D203" i="2"/>
  <c r="E203" i="2" s="1"/>
  <c r="C203" i="2"/>
  <c r="D202" i="2"/>
  <c r="E202" i="2" s="1"/>
  <c r="C202" i="2"/>
  <c r="D201" i="2"/>
  <c r="E201" i="2" s="1"/>
  <c r="C201" i="2"/>
  <c r="D200" i="2"/>
  <c r="E200" i="2" s="1"/>
  <c r="C200" i="2"/>
  <c r="D199" i="2"/>
  <c r="E199" i="2" s="1"/>
  <c r="C199" i="2"/>
  <c r="D198" i="2"/>
  <c r="E198" i="2" s="1"/>
  <c r="C198" i="2"/>
  <c r="D197" i="2"/>
  <c r="E197" i="2" s="1"/>
  <c r="C197" i="2"/>
  <c r="D196" i="2"/>
  <c r="E196" i="2" s="1"/>
  <c r="C196" i="2"/>
  <c r="D195" i="2"/>
  <c r="E195" i="2" s="1"/>
  <c r="C195" i="2"/>
  <c r="D194" i="2"/>
  <c r="E194" i="2" s="1"/>
  <c r="C194" i="2"/>
  <c r="D193" i="2"/>
  <c r="E193" i="2" s="1"/>
  <c r="C193" i="2"/>
  <c r="D192" i="2"/>
  <c r="E192" i="2" s="1"/>
  <c r="C192" i="2"/>
  <c r="D191" i="2"/>
  <c r="E191" i="2" s="1"/>
  <c r="C191" i="2"/>
  <c r="D190" i="2"/>
  <c r="E190" i="2" s="1"/>
  <c r="C190" i="2"/>
  <c r="D189" i="2"/>
  <c r="E189" i="2" s="1"/>
  <c r="C189" i="2"/>
  <c r="D188" i="2"/>
  <c r="E188" i="2" s="1"/>
  <c r="C188" i="2"/>
  <c r="D187" i="2"/>
  <c r="E187" i="2" s="1"/>
  <c r="C187" i="2"/>
  <c r="D186" i="2"/>
  <c r="E186" i="2" s="1"/>
  <c r="C186" i="2"/>
  <c r="D185" i="2"/>
  <c r="E185" i="2" s="1"/>
  <c r="C185" i="2"/>
  <c r="D184" i="2"/>
  <c r="E184" i="2" s="1"/>
  <c r="C184" i="2"/>
  <c r="D183" i="2"/>
  <c r="E183" i="2" s="1"/>
  <c r="C183" i="2"/>
  <c r="D182" i="2"/>
  <c r="E182" i="2" s="1"/>
  <c r="C182" i="2"/>
  <c r="D181" i="2"/>
  <c r="E181" i="2" s="1"/>
  <c r="C181" i="2"/>
  <c r="D180" i="2"/>
  <c r="E180" i="2" s="1"/>
  <c r="C180" i="2"/>
  <c r="D179" i="2"/>
  <c r="E179" i="2" s="1"/>
  <c r="C179" i="2"/>
  <c r="D178" i="2"/>
  <c r="E178" i="2" s="1"/>
  <c r="C178" i="2"/>
  <c r="D177" i="2"/>
  <c r="E177" i="2" s="1"/>
  <c r="C177" i="2"/>
  <c r="D176" i="2"/>
  <c r="E176" i="2" s="1"/>
  <c r="C176" i="2"/>
  <c r="D175" i="2"/>
  <c r="E175" i="2" s="1"/>
  <c r="C175" i="2"/>
  <c r="D174" i="2"/>
  <c r="E174" i="2" s="1"/>
  <c r="C174" i="2"/>
  <c r="D173" i="2"/>
  <c r="E173" i="2" s="1"/>
  <c r="C173" i="2"/>
  <c r="D172" i="2"/>
  <c r="E172" i="2" s="1"/>
  <c r="C172" i="2"/>
  <c r="D171" i="2"/>
  <c r="E171" i="2" s="1"/>
  <c r="C171" i="2"/>
  <c r="D170" i="2"/>
  <c r="E170" i="2" s="1"/>
  <c r="C170" i="2"/>
  <c r="D169" i="2"/>
  <c r="E169" i="2" s="1"/>
  <c r="C169" i="2"/>
  <c r="D168" i="2"/>
  <c r="E168" i="2" s="1"/>
  <c r="C168" i="2"/>
  <c r="D167" i="2"/>
  <c r="E167" i="2" s="1"/>
  <c r="C167" i="2"/>
  <c r="D166" i="2"/>
  <c r="E166" i="2" s="1"/>
  <c r="C166" i="2"/>
  <c r="D165" i="2"/>
  <c r="E165" i="2" s="1"/>
  <c r="C165" i="2"/>
  <c r="D164" i="2"/>
  <c r="E164" i="2" s="1"/>
  <c r="C164" i="2"/>
  <c r="D163" i="2"/>
  <c r="E163" i="2" s="1"/>
  <c r="C163" i="2"/>
  <c r="D162" i="2"/>
  <c r="E162" i="2" s="1"/>
  <c r="C162" i="2"/>
  <c r="D161" i="2"/>
  <c r="E161" i="2" s="1"/>
  <c r="C161" i="2"/>
  <c r="D160" i="2"/>
  <c r="E160" i="2" s="1"/>
  <c r="C160" i="2"/>
  <c r="D159" i="2"/>
  <c r="E159" i="2" s="1"/>
  <c r="C159" i="2"/>
  <c r="D158" i="2"/>
  <c r="E158" i="2" s="1"/>
  <c r="C158" i="2"/>
  <c r="D157" i="2"/>
  <c r="E157" i="2" s="1"/>
  <c r="C157" i="2"/>
  <c r="D156" i="2"/>
  <c r="E156" i="2" s="1"/>
  <c r="C156" i="2"/>
  <c r="D155" i="2"/>
  <c r="E155" i="2" s="1"/>
  <c r="C155" i="2"/>
  <c r="D154" i="2"/>
  <c r="E154" i="2" s="1"/>
  <c r="C154" i="2"/>
  <c r="D153" i="2"/>
  <c r="E153" i="2" s="1"/>
  <c r="C153" i="2"/>
  <c r="D152" i="2"/>
  <c r="E152" i="2" s="1"/>
  <c r="C152" i="2"/>
  <c r="D151" i="2"/>
  <c r="E151" i="2" s="1"/>
  <c r="C151" i="2"/>
  <c r="D150" i="2"/>
  <c r="E150" i="2" s="1"/>
  <c r="C150" i="2"/>
  <c r="D149" i="2"/>
  <c r="E149" i="2" s="1"/>
  <c r="C149" i="2"/>
  <c r="D148" i="2"/>
  <c r="E148" i="2" s="1"/>
  <c r="C148" i="2"/>
  <c r="D147" i="2"/>
  <c r="E147" i="2" s="1"/>
  <c r="C147" i="2"/>
  <c r="D146" i="2"/>
  <c r="E146" i="2" s="1"/>
  <c r="C146" i="2"/>
  <c r="D145" i="2"/>
  <c r="E145" i="2" s="1"/>
  <c r="C145" i="2"/>
  <c r="D144" i="2"/>
  <c r="E144" i="2" s="1"/>
  <c r="C144" i="2"/>
  <c r="D143" i="2"/>
  <c r="E143" i="2" s="1"/>
  <c r="C143" i="2"/>
  <c r="D142" i="2"/>
  <c r="E142" i="2" s="1"/>
  <c r="C142" i="2"/>
  <c r="D141" i="2"/>
  <c r="E141" i="2" s="1"/>
  <c r="C141" i="2"/>
  <c r="D140" i="2"/>
  <c r="E140" i="2" s="1"/>
  <c r="C140" i="2"/>
  <c r="D139" i="2"/>
  <c r="E139" i="2" s="1"/>
  <c r="C139" i="2"/>
  <c r="D138" i="2"/>
  <c r="E138" i="2" s="1"/>
  <c r="C138" i="2"/>
  <c r="D137" i="2"/>
  <c r="E137" i="2" s="1"/>
  <c r="C137" i="2"/>
  <c r="D136" i="2"/>
  <c r="E136" i="2" s="1"/>
  <c r="C136" i="2"/>
  <c r="D135" i="2"/>
  <c r="E135" i="2" s="1"/>
  <c r="C135" i="2"/>
  <c r="D134" i="2"/>
  <c r="E134" i="2" s="1"/>
  <c r="C134" i="2"/>
  <c r="D133" i="2"/>
  <c r="E133" i="2" s="1"/>
  <c r="C133" i="2"/>
  <c r="D132" i="2"/>
  <c r="E132" i="2" s="1"/>
  <c r="C132" i="2"/>
  <c r="D131" i="2"/>
  <c r="E131" i="2" s="1"/>
  <c r="C131" i="2"/>
  <c r="D130" i="2"/>
  <c r="E130" i="2" s="1"/>
  <c r="C130" i="2"/>
  <c r="D129" i="2"/>
  <c r="E129" i="2" s="1"/>
  <c r="C129" i="2"/>
  <c r="D128" i="2"/>
  <c r="E128" i="2" s="1"/>
  <c r="C128" i="2"/>
  <c r="D127" i="2"/>
  <c r="E127" i="2" s="1"/>
  <c r="C127" i="2"/>
  <c r="D126" i="2"/>
  <c r="E126" i="2" s="1"/>
  <c r="C126" i="2"/>
  <c r="D125" i="2"/>
  <c r="E125" i="2" s="1"/>
  <c r="C125" i="2"/>
  <c r="D124" i="2"/>
  <c r="E124" i="2" s="1"/>
  <c r="C124" i="2"/>
  <c r="D123" i="2"/>
  <c r="E123" i="2" s="1"/>
  <c r="C123" i="2"/>
  <c r="D122" i="2"/>
  <c r="E122" i="2" s="1"/>
  <c r="C122" i="2"/>
  <c r="D121" i="2"/>
  <c r="E121" i="2" s="1"/>
  <c r="C121" i="2"/>
  <c r="D120" i="2"/>
  <c r="E120" i="2" s="1"/>
  <c r="C120" i="2"/>
  <c r="D119" i="2"/>
  <c r="E119" i="2" s="1"/>
  <c r="C119" i="2"/>
  <c r="D118" i="2"/>
  <c r="E118" i="2" s="1"/>
  <c r="C118" i="2"/>
  <c r="E117" i="2"/>
  <c r="D117" i="2"/>
  <c r="C117" i="2"/>
  <c r="D116" i="2"/>
  <c r="E116" i="2" s="1"/>
  <c r="C116" i="2"/>
  <c r="D115" i="2"/>
  <c r="E115" i="2" s="1"/>
  <c r="C115" i="2"/>
  <c r="D114" i="2"/>
  <c r="E114" i="2" s="1"/>
  <c r="C114" i="2"/>
  <c r="D113" i="2"/>
  <c r="E113" i="2" s="1"/>
  <c r="C113" i="2"/>
  <c r="D112" i="2"/>
  <c r="E112" i="2" s="1"/>
  <c r="C112" i="2"/>
  <c r="D111" i="2"/>
  <c r="E111" i="2" s="1"/>
  <c r="C111" i="2"/>
  <c r="D110" i="2"/>
  <c r="E110" i="2" s="1"/>
  <c r="C110" i="2"/>
  <c r="D109" i="2"/>
  <c r="E109" i="2" s="1"/>
  <c r="C109" i="2"/>
  <c r="D108" i="2"/>
  <c r="E108" i="2" s="1"/>
  <c r="C108" i="2"/>
  <c r="D107" i="2"/>
  <c r="E107" i="2" s="1"/>
  <c r="C107" i="2"/>
  <c r="D106" i="2"/>
  <c r="E106" i="2" s="1"/>
  <c r="C106" i="2"/>
  <c r="D105" i="2"/>
  <c r="E105" i="2" s="1"/>
  <c r="C105" i="2"/>
  <c r="D104" i="2"/>
  <c r="E104" i="2" s="1"/>
  <c r="C104" i="2"/>
  <c r="D103" i="2"/>
  <c r="E103" i="2" s="1"/>
  <c r="C103" i="2"/>
  <c r="D102" i="2"/>
  <c r="E102" i="2" s="1"/>
  <c r="C102" i="2"/>
  <c r="D101" i="2"/>
  <c r="E101" i="2" s="1"/>
  <c r="C101" i="2"/>
  <c r="D100" i="2"/>
  <c r="E100" i="2" s="1"/>
  <c r="C100" i="2"/>
  <c r="D99" i="2"/>
  <c r="E99" i="2" s="1"/>
  <c r="C99" i="2"/>
  <c r="D98" i="2"/>
  <c r="E98" i="2" s="1"/>
  <c r="C98" i="2"/>
  <c r="D97" i="2"/>
  <c r="E97" i="2" s="1"/>
  <c r="C97" i="2"/>
  <c r="D96" i="2"/>
  <c r="E96" i="2" s="1"/>
  <c r="C96" i="2"/>
  <c r="D95" i="2"/>
  <c r="E95" i="2" s="1"/>
  <c r="C95" i="2"/>
  <c r="D94" i="2"/>
  <c r="E94" i="2" s="1"/>
  <c r="C94" i="2"/>
  <c r="D93" i="2"/>
  <c r="E93" i="2" s="1"/>
  <c r="C93" i="2"/>
  <c r="D92" i="2"/>
  <c r="E92" i="2" s="1"/>
  <c r="C92" i="2"/>
  <c r="D91" i="2"/>
  <c r="E91" i="2" s="1"/>
  <c r="C91" i="2"/>
  <c r="D90" i="2"/>
  <c r="E90" i="2" s="1"/>
  <c r="C90" i="2"/>
  <c r="D89" i="2"/>
  <c r="E89" i="2" s="1"/>
  <c r="C89" i="2"/>
  <c r="D88" i="2"/>
  <c r="E88" i="2" s="1"/>
  <c r="C88" i="2"/>
  <c r="D87" i="2"/>
  <c r="E87" i="2" s="1"/>
  <c r="C87" i="2"/>
  <c r="D86" i="2"/>
  <c r="E86" i="2" s="1"/>
  <c r="C86" i="2"/>
  <c r="D85" i="2"/>
  <c r="E85" i="2" s="1"/>
  <c r="C85" i="2"/>
  <c r="D84" i="2"/>
  <c r="E84" i="2" s="1"/>
  <c r="C84" i="2"/>
  <c r="D83" i="2"/>
  <c r="E83" i="2" s="1"/>
  <c r="C83" i="2"/>
  <c r="D82" i="2"/>
  <c r="E82" i="2" s="1"/>
  <c r="C82" i="2"/>
  <c r="D81" i="2"/>
  <c r="E81" i="2" s="1"/>
  <c r="C81" i="2"/>
  <c r="D80" i="2"/>
  <c r="E80" i="2" s="1"/>
  <c r="C80" i="2"/>
  <c r="D79" i="2"/>
  <c r="E79" i="2" s="1"/>
  <c r="C79" i="2"/>
  <c r="D78" i="2"/>
  <c r="E78" i="2" s="1"/>
  <c r="C78" i="2"/>
  <c r="D77" i="2"/>
  <c r="E77" i="2" s="1"/>
  <c r="C77" i="2"/>
  <c r="D76" i="2"/>
  <c r="E76" i="2" s="1"/>
  <c r="C76" i="2"/>
  <c r="D75" i="2"/>
  <c r="E75" i="2" s="1"/>
  <c r="C75" i="2"/>
  <c r="D74" i="2"/>
  <c r="E74" i="2" s="1"/>
  <c r="C74" i="2"/>
  <c r="D73" i="2"/>
  <c r="E73" i="2" s="1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E68" i="2" s="1"/>
  <c r="C68" i="2"/>
  <c r="D67" i="2"/>
  <c r="E67" i="2" s="1"/>
  <c r="C67" i="2"/>
  <c r="D66" i="2"/>
  <c r="E66" i="2" s="1"/>
  <c r="C66" i="2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D59" i="2"/>
  <c r="E59" i="2" s="1"/>
  <c r="C59" i="2"/>
  <c r="D58" i="2"/>
  <c r="E58" i="2" s="1"/>
  <c r="C58" i="2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D51" i="2"/>
  <c r="E51" i="2" s="1"/>
  <c r="C51" i="2"/>
  <c r="D50" i="2"/>
  <c r="E50" i="2" s="1"/>
  <c r="C50" i="2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D43" i="2"/>
  <c r="E43" i="2" s="1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E36" i="2" s="1"/>
  <c r="C36" i="2"/>
  <c r="D35" i="2"/>
  <c r="E35" i="2" s="1"/>
  <c r="C35" i="2"/>
  <c r="D34" i="2"/>
  <c r="E34" i="2" s="1"/>
  <c r="C34" i="2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  <c r="D28" i="2"/>
  <c r="E28" i="2" s="1"/>
  <c r="C28" i="2"/>
  <c r="D27" i="2"/>
  <c r="E27" i="2" s="1"/>
  <c r="C27" i="2"/>
  <c r="D26" i="2"/>
  <c r="E26" i="2" s="1"/>
  <c r="C26" i="2"/>
  <c r="D25" i="2"/>
  <c r="E25" i="2" s="1"/>
  <c r="C25" i="2"/>
  <c r="D24" i="2"/>
  <c r="E24" i="2" s="1"/>
  <c r="C24" i="2"/>
  <c r="D23" i="2"/>
  <c r="E23" i="2" s="1"/>
  <c r="C23" i="2"/>
  <c r="D22" i="2"/>
  <c r="E22" i="2" s="1"/>
  <c r="C22" i="2"/>
  <c r="D21" i="2"/>
  <c r="E21" i="2" s="1"/>
  <c r="C21" i="2"/>
  <c r="D20" i="2"/>
  <c r="E20" i="2" s="1"/>
  <c r="C20" i="2"/>
  <c r="D19" i="2"/>
  <c r="E19" i="2" s="1"/>
  <c r="C19" i="2"/>
  <c r="D18" i="2"/>
  <c r="E18" i="2" s="1"/>
  <c r="C18" i="2"/>
  <c r="D17" i="2"/>
  <c r="E17" i="2" s="1"/>
  <c r="C17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2" i="2"/>
  <c r="E12" i="2" s="1"/>
  <c r="C12" i="2"/>
  <c r="D11" i="2"/>
  <c r="E11" i="2" s="1"/>
  <c r="C11" i="2"/>
  <c r="D10" i="2"/>
  <c r="E10" i="2" s="1"/>
  <c r="C10" i="2"/>
  <c r="D9" i="2"/>
  <c r="E9" i="2" s="1"/>
  <c r="C9" i="2"/>
  <c r="D8" i="2"/>
  <c r="E8" i="2" s="1"/>
  <c r="C8" i="2"/>
  <c r="D7" i="2"/>
  <c r="E7" i="2" s="1"/>
  <c r="C7" i="2"/>
  <c r="D6" i="2"/>
  <c r="E6" i="2" s="1"/>
  <c r="C6" i="2"/>
  <c r="D5" i="2"/>
  <c r="E5" i="2" s="1"/>
  <c r="C5" i="2"/>
  <c r="D4" i="2"/>
  <c r="E4" i="2" s="1"/>
  <c r="C4" i="2"/>
  <c r="D3" i="2"/>
  <c r="E3" i="2" s="1"/>
  <c r="C3" i="2"/>
  <c r="D2" i="2"/>
  <c r="E2" i="2" s="1"/>
  <c r="C2" i="2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D201" i="1"/>
  <c r="A201" i="1"/>
  <c r="G201" i="1" s="1"/>
  <c r="F201" i="1" s="1"/>
  <c r="G200" i="1"/>
  <c r="F200" i="1" s="1"/>
  <c r="A200" i="1"/>
  <c r="D200" i="1" s="1"/>
  <c r="D199" i="1"/>
  <c r="A199" i="1"/>
  <c r="G199" i="1" s="1"/>
  <c r="F199" i="1" s="1"/>
  <c r="G198" i="1"/>
  <c r="F198" i="1" s="1"/>
  <c r="A198" i="1"/>
  <c r="D198" i="1" s="1"/>
  <c r="D197" i="1"/>
  <c r="A197" i="1"/>
  <c r="G197" i="1" s="1"/>
  <c r="F197" i="1" s="1"/>
  <c r="G196" i="1"/>
  <c r="F196" i="1" s="1"/>
  <c r="A196" i="1"/>
  <c r="D196" i="1" s="1"/>
  <c r="D195" i="1"/>
  <c r="A195" i="1"/>
  <c r="G195" i="1" s="1"/>
  <c r="F195" i="1" s="1"/>
  <c r="G194" i="1"/>
  <c r="F194" i="1" s="1"/>
  <c r="A194" i="1"/>
  <c r="D194" i="1" s="1"/>
  <c r="D193" i="1"/>
  <c r="A193" i="1"/>
  <c r="G193" i="1" s="1"/>
  <c r="F193" i="1" s="1"/>
  <c r="G192" i="1"/>
  <c r="F192" i="1" s="1"/>
  <c r="A192" i="1"/>
  <c r="D192" i="1" s="1"/>
  <c r="D191" i="1"/>
  <c r="A191" i="1"/>
  <c r="G191" i="1" s="1"/>
  <c r="F191" i="1" s="1"/>
  <c r="G190" i="1"/>
  <c r="F190" i="1" s="1"/>
  <c r="A190" i="1"/>
  <c r="D190" i="1" s="1"/>
  <c r="D189" i="1"/>
  <c r="A189" i="1"/>
  <c r="G189" i="1" s="1"/>
  <c r="F189" i="1" s="1"/>
  <c r="G188" i="1"/>
  <c r="F188" i="1" s="1"/>
  <c r="A188" i="1"/>
  <c r="D188" i="1" s="1"/>
  <c r="A187" i="1"/>
  <c r="D187" i="1" s="1"/>
  <c r="A186" i="1"/>
  <c r="A185" i="1"/>
  <c r="D185" i="1" s="1"/>
  <c r="A184" i="1"/>
  <c r="D184" i="1" s="1"/>
  <c r="A183" i="1"/>
  <c r="D183" i="1" s="1"/>
  <c r="A182" i="1"/>
  <c r="A181" i="1"/>
  <c r="D181" i="1" s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D154" i="1"/>
  <c r="A154" i="1"/>
  <c r="G154" i="1" s="1"/>
  <c r="F154" i="1" s="1"/>
  <c r="A153" i="1"/>
  <c r="D153" i="1" s="1"/>
  <c r="A152" i="1"/>
  <c r="A151" i="1"/>
  <c r="D151" i="1" s="1"/>
  <c r="D150" i="1"/>
  <c r="A150" i="1"/>
  <c r="G150" i="1" s="1"/>
  <c r="F150" i="1" s="1"/>
  <c r="A149" i="1"/>
  <c r="D149" i="1" s="1"/>
  <c r="A148" i="1"/>
  <c r="A147" i="1"/>
  <c r="D147" i="1" s="1"/>
  <c r="D146" i="1"/>
  <c r="A146" i="1"/>
  <c r="G146" i="1" s="1"/>
  <c r="F146" i="1" s="1"/>
  <c r="A145" i="1"/>
  <c r="D145" i="1" s="1"/>
  <c r="A144" i="1"/>
  <c r="A143" i="1"/>
  <c r="D143" i="1" s="1"/>
  <c r="D142" i="1"/>
  <c r="A142" i="1"/>
  <c r="G142" i="1" s="1"/>
  <c r="F142" i="1" s="1"/>
  <c r="A141" i="1"/>
  <c r="D141" i="1" s="1"/>
  <c r="A140" i="1"/>
  <c r="D140" i="1" s="1"/>
  <c r="D139" i="1"/>
  <c r="A139" i="1"/>
  <c r="G139" i="1" s="1"/>
  <c r="F139" i="1" s="1"/>
  <c r="D138" i="1"/>
  <c r="A138" i="1"/>
  <c r="G137" i="1"/>
  <c r="F137" i="1" s="1"/>
  <c r="A137" i="1"/>
  <c r="D137" i="1" s="1"/>
  <c r="A136" i="1"/>
  <c r="D136" i="1" s="1"/>
  <c r="A135" i="1"/>
  <c r="A134" i="1"/>
  <c r="D134" i="1" s="1"/>
  <c r="A133" i="1"/>
  <c r="D133" i="1" s="1"/>
  <c r="A132" i="1"/>
  <c r="D132" i="1" s="1"/>
  <c r="A131" i="1"/>
  <c r="A130" i="1"/>
  <c r="D130" i="1" s="1"/>
  <c r="A129" i="1"/>
  <c r="A128" i="1"/>
  <c r="D128" i="1" s="1"/>
  <c r="D127" i="1"/>
  <c r="A127" i="1"/>
  <c r="G127" i="1" s="1"/>
  <c r="F127" i="1" s="1"/>
  <c r="D126" i="1"/>
  <c r="A126" i="1"/>
  <c r="A125" i="1"/>
  <c r="D125" i="1" s="1"/>
  <c r="A124" i="1"/>
  <c r="D124" i="1" s="1"/>
  <c r="D123" i="1"/>
  <c r="A123" i="1"/>
  <c r="G123" i="1" s="1"/>
  <c r="F123" i="1" s="1"/>
  <c r="D122" i="1"/>
  <c r="A122" i="1"/>
  <c r="G121" i="1"/>
  <c r="F121" i="1" s="1"/>
  <c r="A121" i="1"/>
  <c r="D121" i="1" s="1"/>
  <c r="A120" i="1"/>
  <c r="D120" i="1" s="1"/>
  <c r="A119" i="1"/>
  <c r="D119" i="1" s="1"/>
  <c r="A118" i="1"/>
  <c r="D118" i="1" s="1"/>
  <c r="A117" i="1"/>
  <c r="A116" i="1"/>
  <c r="D116" i="1" s="1"/>
  <c r="A115" i="1"/>
  <c r="D115" i="1" s="1"/>
  <c r="D114" i="1"/>
  <c r="A114" i="1"/>
  <c r="G114" i="1" s="1"/>
  <c r="F114" i="1" s="1"/>
  <c r="A113" i="1"/>
  <c r="D113" i="1" s="1"/>
  <c r="A112" i="1"/>
  <c r="A111" i="1"/>
  <c r="D111" i="1" s="1"/>
  <c r="D110" i="1"/>
  <c r="A110" i="1"/>
  <c r="G110" i="1" s="1"/>
  <c r="F110" i="1" s="1"/>
  <c r="A109" i="1"/>
  <c r="D109" i="1" s="1"/>
  <c r="A108" i="1"/>
  <c r="G108" i="1" s="1"/>
  <c r="F108" i="1" s="1"/>
  <c r="D107" i="1"/>
  <c r="A107" i="1"/>
  <c r="G107" i="1" s="1"/>
  <c r="F107" i="1" s="1"/>
  <c r="A106" i="1"/>
  <c r="D106" i="1" s="1"/>
  <c r="A105" i="1"/>
  <c r="A104" i="1"/>
  <c r="D104" i="1" s="1"/>
  <c r="D103" i="1"/>
  <c r="A103" i="1"/>
  <c r="G103" i="1" s="1"/>
  <c r="F103" i="1" s="1"/>
  <c r="A102" i="1"/>
  <c r="D102" i="1" s="1"/>
  <c r="A101" i="1"/>
  <c r="A100" i="1"/>
  <c r="D100" i="1" s="1"/>
  <c r="D99" i="1"/>
  <c r="A99" i="1"/>
  <c r="G99" i="1" s="1"/>
  <c r="F99" i="1" s="1"/>
  <c r="A98" i="1"/>
  <c r="D98" i="1" s="1"/>
  <c r="A97" i="1"/>
  <c r="A96" i="1"/>
  <c r="D96" i="1" s="1"/>
  <c r="A95" i="1"/>
  <c r="D95" i="1" s="1"/>
  <c r="A94" i="1"/>
  <c r="D94" i="1" s="1"/>
  <c r="A93" i="1"/>
  <c r="A92" i="1"/>
  <c r="D92" i="1" s="1"/>
  <c r="A91" i="1"/>
  <c r="D91" i="1" s="1"/>
  <c r="A90" i="1"/>
  <c r="D90" i="1" s="1"/>
  <c r="A89" i="1"/>
  <c r="A88" i="1"/>
  <c r="D88" i="1" s="1"/>
  <c r="A87" i="1"/>
  <c r="D87" i="1" s="1"/>
  <c r="A86" i="1"/>
  <c r="D86" i="1" s="1"/>
  <c r="A85" i="1"/>
  <c r="A84" i="1"/>
  <c r="D84" i="1" s="1"/>
  <c r="A83" i="1"/>
  <c r="D83" i="1" s="1"/>
  <c r="A82" i="1"/>
  <c r="D82" i="1" s="1"/>
  <c r="A81" i="1"/>
  <c r="A80" i="1"/>
  <c r="D80" i="1" s="1"/>
  <c r="A79" i="1"/>
  <c r="D79" i="1" s="1"/>
  <c r="A78" i="1"/>
  <c r="D78" i="1" s="1"/>
  <c r="A77" i="1"/>
  <c r="D77" i="1" s="1"/>
  <c r="A76" i="1"/>
  <c r="D76" i="1" s="1"/>
  <c r="A75" i="1"/>
  <c r="D75" i="1" s="1"/>
  <c r="A74" i="1"/>
  <c r="D74" i="1" s="1"/>
  <c r="A73" i="1"/>
  <c r="A72" i="1"/>
  <c r="D72" i="1" s="1"/>
  <c r="A71" i="1"/>
  <c r="D71" i="1" s="1"/>
  <c r="A70" i="1"/>
  <c r="D70" i="1" s="1"/>
  <c r="A69" i="1"/>
  <c r="D69" i="1" s="1"/>
  <c r="A68" i="1"/>
  <c r="D68" i="1" s="1"/>
  <c r="A67" i="1"/>
  <c r="D67" i="1" s="1"/>
  <c r="A66" i="1"/>
  <c r="D66" i="1" s="1"/>
  <c r="A65" i="1"/>
  <c r="D65" i="1" s="1"/>
  <c r="A64" i="1"/>
  <c r="D64" i="1" s="1"/>
  <c r="A63" i="1"/>
  <c r="A62" i="1"/>
  <c r="D62" i="1" s="1"/>
  <c r="A61" i="1"/>
  <c r="D61" i="1" s="1"/>
  <c r="A60" i="1"/>
  <c r="D60" i="1" s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A43" i="1"/>
  <c r="D43" i="1" s="1"/>
  <c r="A42" i="1"/>
  <c r="D42" i="1" s="1"/>
  <c r="A41" i="1"/>
  <c r="D41" i="1" s="1"/>
  <c r="A40" i="1"/>
  <c r="D40" i="1" s="1"/>
  <c r="A39" i="1"/>
  <c r="D39" i="1" s="1"/>
  <c r="A38" i="1"/>
  <c r="D38" i="1" s="1"/>
  <c r="A37" i="1"/>
  <c r="D37" i="1" s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  <c r="G101" i="1" l="1"/>
  <c r="F101" i="1" s="1"/>
  <c r="D101" i="1"/>
  <c r="G112" i="1"/>
  <c r="F112" i="1" s="1"/>
  <c r="D112" i="1"/>
  <c r="G152" i="1"/>
  <c r="F152" i="1" s="1"/>
  <c r="D152" i="1"/>
  <c r="G157" i="1"/>
  <c r="F157" i="1" s="1"/>
  <c r="D157" i="1"/>
  <c r="G161" i="1"/>
  <c r="F161" i="1" s="1"/>
  <c r="D161" i="1"/>
  <c r="G163" i="1"/>
  <c r="F163" i="1" s="1"/>
  <c r="D163" i="1"/>
  <c r="G167" i="1"/>
  <c r="F167" i="1" s="1"/>
  <c r="D167" i="1"/>
  <c r="G171" i="1"/>
  <c r="F171" i="1" s="1"/>
  <c r="D171" i="1"/>
  <c r="G177" i="1"/>
  <c r="F177" i="1" s="1"/>
  <c r="D177" i="1"/>
  <c r="G179" i="1"/>
  <c r="F179" i="1" s="1"/>
  <c r="D179" i="1"/>
  <c r="G117" i="1"/>
  <c r="F117" i="1" s="1"/>
  <c r="D117" i="1"/>
  <c r="G144" i="1"/>
  <c r="F144" i="1" s="1"/>
  <c r="D144" i="1"/>
  <c r="G159" i="1"/>
  <c r="F159" i="1" s="1"/>
  <c r="D159" i="1"/>
  <c r="G165" i="1"/>
  <c r="F165" i="1" s="1"/>
  <c r="D165" i="1"/>
  <c r="G169" i="1"/>
  <c r="F169" i="1" s="1"/>
  <c r="D169" i="1"/>
  <c r="G173" i="1"/>
  <c r="F173" i="1" s="1"/>
  <c r="D173" i="1"/>
  <c r="G175" i="1"/>
  <c r="F175" i="1" s="1"/>
  <c r="D175" i="1"/>
  <c r="G63" i="1"/>
  <c r="F63" i="1" s="1"/>
  <c r="D63" i="1"/>
  <c r="G73" i="1"/>
  <c r="F73" i="1" s="1"/>
  <c r="D73" i="1"/>
  <c r="G81" i="1"/>
  <c r="F81" i="1" s="1"/>
  <c r="D81" i="1"/>
  <c r="G85" i="1"/>
  <c r="F85" i="1" s="1"/>
  <c r="D85" i="1"/>
  <c r="G89" i="1"/>
  <c r="F89" i="1" s="1"/>
  <c r="D89" i="1"/>
  <c r="G93" i="1"/>
  <c r="F93" i="1" s="1"/>
  <c r="D93" i="1"/>
  <c r="G97" i="1"/>
  <c r="F97" i="1" s="1"/>
  <c r="D97" i="1"/>
  <c r="G105" i="1"/>
  <c r="F105" i="1" s="1"/>
  <c r="D105" i="1"/>
  <c r="D129" i="1"/>
  <c r="G129" i="1"/>
  <c r="F129" i="1" s="1"/>
  <c r="G131" i="1"/>
  <c r="F131" i="1" s="1"/>
  <c r="D131" i="1"/>
  <c r="G135" i="1"/>
  <c r="F135" i="1" s="1"/>
  <c r="D135" i="1"/>
  <c r="G148" i="1"/>
  <c r="F148" i="1" s="1"/>
  <c r="D148" i="1"/>
  <c r="D156" i="1"/>
  <c r="G156" i="1"/>
  <c r="F156" i="1" s="1"/>
  <c r="D158" i="1"/>
  <c r="G158" i="1"/>
  <c r="F158" i="1" s="1"/>
  <c r="D160" i="1"/>
  <c r="G160" i="1"/>
  <c r="F160" i="1" s="1"/>
  <c r="D162" i="1"/>
  <c r="G162" i="1"/>
  <c r="F162" i="1" s="1"/>
  <c r="D164" i="1"/>
  <c r="G164" i="1"/>
  <c r="F164" i="1" s="1"/>
  <c r="D166" i="1"/>
  <c r="G166" i="1"/>
  <c r="F166" i="1" s="1"/>
  <c r="D168" i="1"/>
  <c r="G168" i="1"/>
  <c r="F168" i="1" s="1"/>
  <c r="D170" i="1"/>
  <c r="G170" i="1"/>
  <c r="F170" i="1" s="1"/>
  <c r="D172" i="1"/>
  <c r="G172" i="1"/>
  <c r="F172" i="1" s="1"/>
  <c r="D174" i="1"/>
  <c r="G174" i="1"/>
  <c r="F174" i="1" s="1"/>
  <c r="D176" i="1"/>
  <c r="G176" i="1"/>
  <c r="F176" i="1" s="1"/>
  <c r="D178" i="1"/>
  <c r="G178" i="1"/>
  <c r="F178" i="1" s="1"/>
  <c r="D180" i="1"/>
  <c r="G180" i="1"/>
  <c r="F180" i="1" s="1"/>
  <c r="G182" i="1"/>
  <c r="F182" i="1" s="1"/>
  <c r="D182" i="1"/>
  <c r="G186" i="1"/>
  <c r="F186" i="1" s="1"/>
  <c r="D186" i="1"/>
  <c r="G69" i="1"/>
  <c r="F69" i="1" s="1"/>
  <c r="G77" i="1"/>
  <c r="F77" i="1" s="1"/>
  <c r="G83" i="1"/>
  <c r="F83" i="1" s="1"/>
  <c r="G87" i="1"/>
  <c r="F87" i="1" s="1"/>
  <c r="G91" i="1"/>
  <c r="F91" i="1" s="1"/>
  <c r="G95" i="1"/>
  <c r="F95" i="1" s="1"/>
  <c r="G98" i="1"/>
  <c r="F98" i="1" s="1"/>
  <c r="G100" i="1"/>
  <c r="F100" i="1" s="1"/>
  <c r="G102" i="1"/>
  <c r="F102" i="1" s="1"/>
  <c r="G104" i="1"/>
  <c r="F104" i="1" s="1"/>
  <c r="G106" i="1"/>
  <c r="F106" i="1" s="1"/>
  <c r="G155" i="1"/>
  <c r="F155" i="1" s="1"/>
  <c r="D155" i="1"/>
  <c r="D108" i="1"/>
  <c r="G109" i="1"/>
  <c r="F109" i="1" s="1"/>
  <c r="G111" i="1"/>
  <c r="F111" i="1" s="1"/>
  <c r="G113" i="1"/>
  <c r="F113" i="1" s="1"/>
  <c r="G115" i="1"/>
  <c r="F115" i="1" s="1"/>
  <c r="G125" i="1"/>
  <c r="F125" i="1" s="1"/>
  <c r="G133" i="1"/>
  <c r="F133" i="1" s="1"/>
  <c r="G141" i="1"/>
  <c r="F141" i="1" s="1"/>
  <c r="G143" i="1"/>
  <c r="F143" i="1" s="1"/>
  <c r="G145" i="1"/>
  <c r="F145" i="1" s="1"/>
  <c r="G147" i="1"/>
  <c r="F147" i="1" s="1"/>
  <c r="E331" i="3" s="1"/>
  <c r="G149" i="1"/>
  <c r="F149" i="1" s="1"/>
  <c r="G151" i="1"/>
  <c r="F151" i="1" s="1"/>
  <c r="G153" i="1"/>
  <c r="F153" i="1" s="1"/>
  <c r="G184" i="1"/>
  <c r="F184" i="1" s="1"/>
  <c r="G25" i="1"/>
  <c r="F25" i="1" s="1"/>
  <c r="G50" i="1"/>
  <c r="F50" i="1" s="1"/>
  <c r="E207" i="3" s="1"/>
  <c r="G47" i="1"/>
  <c r="F47" i="1" s="1"/>
  <c r="G55" i="1"/>
  <c r="F55" i="1" s="1"/>
  <c r="E414" i="3" s="1"/>
  <c r="G67" i="1"/>
  <c r="F67" i="1" s="1"/>
  <c r="G71" i="1"/>
  <c r="F71" i="1" s="1"/>
  <c r="E383" i="3" s="1"/>
  <c r="G75" i="1"/>
  <c r="F75" i="1" s="1"/>
  <c r="G79" i="1"/>
  <c r="F79" i="1" s="1"/>
  <c r="E162" i="3" s="1"/>
  <c r="G39" i="1"/>
  <c r="F39" i="1" s="1"/>
  <c r="G49" i="1"/>
  <c r="F49" i="1" s="1"/>
  <c r="E412" i="3" s="1"/>
  <c r="G51" i="1"/>
  <c r="F51" i="1" s="1"/>
  <c r="G59" i="1"/>
  <c r="F59" i="1" s="1"/>
  <c r="E540" i="3" s="1"/>
  <c r="G14" i="1"/>
  <c r="F14" i="1" s="1"/>
  <c r="G33" i="1"/>
  <c r="F33" i="1" s="1"/>
  <c r="E656" i="3" s="1"/>
  <c r="G43" i="1"/>
  <c r="F43" i="1" s="1"/>
  <c r="G7" i="1"/>
  <c r="F7" i="1" s="1"/>
  <c r="G19" i="1"/>
  <c r="F19" i="1" s="1"/>
  <c r="G29" i="1"/>
  <c r="F29" i="1" s="1"/>
  <c r="E532" i="3" s="1"/>
  <c r="G37" i="1"/>
  <c r="F37" i="1" s="1"/>
  <c r="G41" i="1"/>
  <c r="F41" i="1" s="1"/>
  <c r="E580" i="3" s="1"/>
  <c r="G45" i="1"/>
  <c r="F45" i="1" s="1"/>
  <c r="G3" i="1"/>
  <c r="F3" i="1" s="1"/>
  <c r="E410" i="3" s="1"/>
  <c r="G10" i="1"/>
  <c r="F10" i="1" s="1"/>
  <c r="G17" i="1"/>
  <c r="F17" i="1" s="1"/>
  <c r="G22" i="1"/>
  <c r="F22" i="1" s="1"/>
  <c r="G27" i="1"/>
  <c r="F27" i="1" s="1"/>
  <c r="E267" i="3" s="1"/>
  <c r="G31" i="1"/>
  <c r="F31" i="1" s="1"/>
  <c r="G35" i="1"/>
  <c r="F35" i="1" s="1"/>
  <c r="E92" i="3" s="1"/>
  <c r="G38" i="1"/>
  <c r="F38" i="1" s="1"/>
  <c r="G40" i="1"/>
  <c r="F40" i="1" s="1"/>
  <c r="E144" i="3" s="1"/>
  <c r="G42" i="1"/>
  <c r="F42" i="1" s="1"/>
  <c r="G44" i="1"/>
  <c r="F44" i="1" s="1"/>
  <c r="G46" i="1"/>
  <c r="F46" i="1" s="1"/>
  <c r="E666" i="3" s="1"/>
  <c r="G48" i="1"/>
  <c r="F48" i="1" s="1"/>
  <c r="G119" i="1"/>
  <c r="F119" i="1" s="1"/>
  <c r="G5" i="1"/>
  <c r="F5" i="1" s="1"/>
  <c r="G8" i="1"/>
  <c r="F8" i="1" s="1"/>
  <c r="G12" i="1"/>
  <c r="F12" i="1" s="1"/>
  <c r="E550" i="3" s="1"/>
  <c r="G16" i="1"/>
  <c r="F16" i="1" s="1"/>
  <c r="G18" i="1"/>
  <c r="F18" i="1" s="1"/>
  <c r="E615" i="3" s="1"/>
  <c r="G53" i="1"/>
  <c r="F53" i="1" s="1"/>
  <c r="G57" i="1"/>
  <c r="F57" i="1" s="1"/>
  <c r="G61" i="1"/>
  <c r="F61" i="1" s="1"/>
  <c r="G65" i="1"/>
  <c r="F65" i="1" s="1"/>
  <c r="G68" i="1"/>
  <c r="F68" i="1" s="1"/>
  <c r="G70" i="1"/>
  <c r="F70" i="1" s="1"/>
  <c r="G72" i="1"/>
  <c r="F72" i="1" s="1"/>
  <c r="E519" i="3" s="1"/>
  <c r="G74" i="1"/>
  <c r="F74" i="1" s="1"/>
  <c r="E464" i="3" s="1"/>
  <c r="G76" i="1"/>
  <c r="F76" i="1" s="1"/>
  <c r="E543" i="3" s="1"/>
  <c r="G78" i="1"/>
  <c r="F78" i="1" s="1"/>
  <c r="E105" i="3" s="1"/>
  <c r="G80" i="1"/>
  <c r="F80" i="1" s="1"/>
  <c r="G82" i="1"/>
  <c r="F82" i="1" s="1"/>
  <c r="E322" i="3" s="1"/>
  <c r="G118" i="1"/>
  <c r="F118" i="1" s="1"/>
  <c r="G120" i="1"/>
  <c r="F120" i="1" s="1"/>
  <c r="E611" i="3" s="1"/>
  <c r="G122" i="1"/>
  <c r="F122" i="1" s="1"/>
  <c r="E497" i="3" s="1"/>
  <c r="G124" i="1"/>
  <c r="F124" i="1" s="1"/>
  <c r="E323" i="3" s="1"/>
  <c r="G126" i="1"/>
  <c r="F126" i="1" s="1"/>
  <c r="G128" i="1"/>
  <c r="F128" i="1" s="1"/>
  <c r="G130" i="1"/>
  <c r="F130" i="1" s="1"/>
  <c r="G132" i="1"/>
  <c r="F132" i="1" s="1"/>
  <c r="E535" i="3" s="1"/>
  <c r="G134" i="1"/>
  <c r="F134" i="1" s="1"/>
  <c r="G136" i="1"/>
  <c r="F136" i="1" s="1"/>
  <c r="G138" i="1"/>
  <c r="F138" i="1" s="1"/>
  <c r="E670" i="3" s="1"/>
  <c r="G140" i="1"/>
  <c r="F140" i="1" s="1"/>
  <c r="E562" i="3" s="1"/>
  <c r="G181" i="1"/>
  <c r="F181" i="1" s="1"/>
  <c r="G183" i="1"/>
  <c r="F183" i="1" s="1"/>
  <c r="E84" i="3" s="1"/>
  <c r="G185" i="1"/>
  <c r="F185" i="1" s="1"/>
  <c r="G187" i="1"/>
  <c r="F187" i="1" s="1"/>
  <c r="E570" i="3" s="1"/>
  <c r="G2" i="1"/>
  <c r="F2" i="1" s="1"/>
  <c r="G4" i="1"/>
  <c r="F4" i="1" s="1"/>
  <c r="E52" i="3" s="1"/>
  <c r="G6" i="1"/>
  <c r="F6" i="1" s="1"/>
  <c r="G20" i="1"/>
  <c r="F20" i="1" s="1"/>
  <c r="E379" i="3" s="1"/>
  <c r="G24" i="1"/>
  <c r="F24" i="1" s="1"/>
  <c r="G26" i="1"/>
  <c r="F26" i="1" s="1"/>
  <c r="E122" i="3" s="1"/>
  <c r="G28" i="1"/>
  <c r="F28" i="1" s="1"/>
  <c r="G30" i="1"/>
  <c r="F30" i="1" s="1"/>
  <c r="E609" i="3" s="1"/>
  <c r="G32" i="1"/>
  <c r="F32" i="1" s="1"/>
  <c r="G34" i="1"/>
  <c r="F34" i="1" s="1"/>
  <c r="E60" i="3" s="1"/>
  <c r="G36" i="1"/>
  <c r="F36" i="1" s="1"/>
  <c r="G52" i="1"/>
  <c r="F52" i="1" s="1"/>
  <c r="E14" i="3" s="1"/>
  <c r="G54" i="1"/>
  <c r="F54" i="1" s="1"/>
  <c r="G56" i="1"/>
  <c r="F56" i="1" s="1"/>
  <c r="E411" i="3" s="1"/>
  <c r="G58" i="1"/>
  <c r="F58" i="1" s="1"/>
  <c r="G60" i="1"/>
  <c r="F60" i="1" s="1"/>
  <c r="E399" i="3" s="1"/>
  <c r="G62" i="1"/>
  <c r="F62" i="1" s="1"/>
  <c r="E419" i="3" s="1"/>
  <c r="G64" i="1"/>
  <c r="F64" i="1" s="1"/>
  <c r="E88" i="3" s="1"/>
  <c r="G66" i="1"/>
  <c r="F66" i="1" s="1"/>
  <c r="G84" i="1"/>
  <c r="F84" i="1" s="1"/>
  <c r="E339" i="3" s="1"/>
  <c r="G86" i="1"/>
  <c r="F86" i="1" s="1"/>
  <c r="G88" i="1"/>
  <c r="F88" i="1" s="1"/>
  <c r="G90" i="1"/>
  <c r="F90" i="1" s="1"/>
  <c r="G92" i="1"/>
  <c r="F92" i="1" s="1"/>
  <c r="E444" i="3" s="1"/>
  <c r="G94" i="1"/>
  <c r="F94" i="1" s="1"/>
  <c r="G96" i="1"/>
  <c r="F96" i="1" s="1"/>
  <c r="E31" i="3" s="1"/>
  <c r="G116" i="1"/>
  <c r="F116" i="1" s="1"/>
  <c r="G9" i="1"/>
  <c r="F9" i="1" s="1"/>
  <c r="E406" i="3" s="1"/>
  <c r="G11" i="1"/>
  <c r="F11" i="1" s="1"/>
  <c r="G13" i="1"/>
  <c r="F13" i="1" s="1"/>
  <c r="E134" i="3" s="1"/>
  <c r="G15" i="1"/>
  <c r="F15" i="1" s="1"/>
  <c r="G21" i="1"/>
  <c r="F21" i="1" s="1"/>
  <c r="E646" i="3" s="1"/>
  <c r="G23" i="1"/>
  <c r="F23" i="1" s="1"/>
  <c r="E674" i="3"/>
  <c r="E672" i="3"/>
  <c r="E668" i="3"/>
  <c r="E664" i="3"/>
  <c r="E662" i="3"/>
  <c r="E660" i="3"/>
  <c r="E658" i="3"/>
  <c r="E652" i="3"/>
  <c r="E644" i="3"/>
  <c r="E634" i="3"/>
  <c r="E620" i="3"/>
  <c r="E618" i="3"/>
  <c r="E612" i="3"/>
  <c r="E610" i="3"/>
  <c r="E598" i="3"/>
  <c r="E596" i="3"/>
  <c r="E578" i="3"/>
  <c r="E566" i="3"/>
  <c r="E556" i="3"/>
  <c r="E546" i="3"/>
  <c r="E542" i="3"/>
  <c r="E530" i="3"/>
  <c r="E520" i="3"/>
  <c r="E518" i="3"/>
  <c r="E508" i="3"/>
  <c r="E506" i="3"/>
  <c r="E669" i="3"/>
  <c r="E665" i="3"/>
  <c r="E661" i="3"/>
  <c r="E657" i="3"/>
  <c r="E645" i="3"/>
  <c r="E641" i="3"/>
  <c r="E633" i="3"/>
  <c r="E625" i="3"/>
  <c r="E597" i="3"/>
  <c r="E573" i="3"/>
  <c r="E565" i="3"/>
  <c r="E549" i="3"/>
  <c r="E525" i="3"/>
  <c r="E517" i="3"/>
  <c r="E491" i="3"/>
  <c r="E481" i="3"/>
  <c r="E473" i="3"/>
  <c r="E471" i="3"/>
  <c r="E457" i="3"/>
  <c r="E455" i="3"/>
  <c r="E453" i="3"/>
  <c r="E447" i="3"/>
  <c r="E445" i="3"/>
  <c r="E439" i="3"/>
  <c r="E437" i="3"/>
  <c r="E431" i="3"/>
  <c r="E425" i="3"/>
  <c r="E423" i="3"/>
  <c r="E421" i="3"/>
  <c r="E417" i="3"/>
  <c r="E415" i="3"/>
  <c r="E413" i="3"/>
  <c r="E409" i="3"/>
  <c r="E407" i="3"/>
  <c r="E401" i="3"/>
  <c r="E393" i="3"/>
  <c r="E387" i="3"/>
  <c r="E385" i="3"/>
  <c r="E381" i="3"/>
  <c r="E377" i="3"/>
  <c r="E373" i="3"/>
  <c r="E361" i="3"/>
  <c r="E357" i="3"/>
  <c r="E355" i="3"/>
  <c r="E353" i="3"/>
  <c r="E345" i="3"/>
  <c r="E333" i="3"/>
  <c r="E329" i="3"/>
  <c r="E319" i="3"/>
  <c r="E317" i="3"/>
  <c r="E315" i="3"/>
  <c r="E313" i="3"/>
  <c r="E293" i="3"/>
  <c r="E285" i="3"/>
  <c r="E263" i="3"/>
  <c r="E261" i="3"/>
  <c r="E259" i="3"/>
  <c r="E671" i="3"/>
  <c r="E663" i="3"/>
  <c r="E655" i="3"/>
  <c r="E623" i="3"/>
  <c r="E607" i="3"/>
  <c r="E567" i="3"/>
  <c r="E492" i="3"/>
  <c r="E448" i="3"/>
  <c r="E440" i="3"/>
  <c r="E420" i="3"/>
  <c r="E416" i="3"/>
  <c r="E408" i="3"/>
  <c r="E400" i="3"/>
  <c r="E384" i="3"/>
  <c r="E380" i="3"/>
  <c r="E372" i="3"/>
  <c r="E356" i="3"/>
  <c r="E340" i="3"/>
  <c r="E332" i="3"/>
  <c r="E328" i="3"/>
  <c r="E324" i="3"/>
  <c r="E316" i="3"/>
  <c r="E312" i="3"/>
  <c r="E308" i="3"/>
  <c r="E284" i="3"/>
  <c r="E260" i="3"/>
  <c r="E241" i="3"/>
  <c r="E237" i="3"/>
  <c r="E235" i="3"/>
  <c r="E231" i="3"/>
  <c r="E227" i="3"/>
  <c r="E225" i="3"/>
  <c r="E223" i="3"/>
  <c r="E213" i="3"/>
  <c r="E667" i="3"/>
  <c r="E659" i="3"/>
  <c r="E579" i="3"/>
  <c r="E555" i="3"/>
  <c r="E531" i="3"/>
  <c r="E498" i="3"/>
  <c r="E470" i="3"/>
  <c r="E466" i="3"/>
  <c r="E462" i="3"/>
  <c r="E450" i="3"/>
  <c r="E446" i="3"/>
  <c r="E442" i="3"/>
  <c r="E438" i="3"/>
  <c r="E434" i="3"/>
  <c r="E430" i="3"/>
  <c r="E422" i="3"/>
  <c r="E418" i="3"/>
  <c r="E402" i="3"/>
  <c r="E398" i="3"/>
  <c r="E390" i="3"/>
  <c r="E386" i="3"/>
  <c r="E382" i="3"/>
  <c r="E378" i="3"/>
  <c r="E334" i="3"/>
  <c r="E326" i="3"/>
  <c r="E318" i="3"/>
  <c r="E314" i="3"/>
  <c r="E278" i="3"/>
  <c r="E274" i="3"/>
  <c r="E262" i="3"/>
  <c r="E258" i="3"/>
  <c r="E248" i="3"/>
  <c r="E232" i="3"/>
  <c r="E228" i="3"/>
  <c r="E220" i="3"/>
  <c r="E212" i="3"/>
  <c r="E208" i="3"/>
  <c r="E206" i="3"/>
  <c r="E192" i="3"/>
  <c r="E188" i="3"/>
  <c r="E186" i="3"/>
  <c r="E184" i="3"/>
  <c r="E178" i="3"/>
  <c r="E172" i="3"/>
  <c r="E166" i="3"/>
  <c r="E164" i="3"/>
  <c r="E158" i="3"/>
  <c r="E156" i="3"/>
  <c r="E132" i="3"/>
  <c r="E130" i="3"/>
  <c r="E128" i="3"/>
  <c r="E126" i="3"/>
  <c r="E104" i="3"/>
  <c r="E86" i="3"/>
  <c r="E82" i="3"/>
  <c r="E76" i="3"/>
  <c r="E64" i="3"/>
  <c r="E54" i="3"/>
  <c r="E50" i="3"/>
  <c r="E46" i="3"/>
  <c r="E42" i="3"/>
  <c r="E40" i="3"/>
  <c r="E24" i="3"/>
  <c r="E12" i="3"/>
  <c r="E2" i="3"/>
  <c r="E226" i="3"/>
  <c r="E214" i="3"/>
  <c r="E203" i="3"/>
  <c r="E201" i="3"/>
  <c r="E191" i="3"/>
  <c r="E189" i="3"/>
  <c r="E187" i="3"/>
  <c r="E185" i="3"/>
  <c r="E183" i="3"/>
  <c r="E175" i="3"/>
  <c r="E173" i="3"/>
  <c r="E171" i="3"/>
  <c r="E169" i="3"/>
  <c r="E163" i="3"/>
  <c r="E159" i="3"/>
  <c r="E157" i="3"/>
  <c r="E151" i="3"/>
  <c r="E143" i="3"/>
  <c r="E141" i="3"/>
  <c r="E139" i="3"/>
  <c r="E129" i="3"/>
  <c r="E127" i="3"/>
  <c r="E107" i="3"/>
  <c r="E91" i="3"/>
  <c r="E89" i="3"/>
  <c r="E87" i="3"/>
  <c r="E85" i="3"/>
  <c r="E83" i="3"/>
  <c r="E81" i="3"/>
  <c r="E71" i="3"/>
  <c r="E53" i="3"/>
  <c r="E51" i="3"/>
  <c r="E37" i="3"/>
  <c r="E29" i="3"/>
  <c r="E27" i="3"/>
  <c r="E25" i="3"/>
  <c r="E17" i="3"/>
  <c r="E11" i="3"/>
  <c r="E9" i="3"/>
  <c r="E5" i="3"/>
  <c r="G202" i="1"/>
  <c r="F202" i="1" s="1"/>
  <c r="E403" i="3" s="1"/>
  <c r="D202" i="1"/>
  <c r="G204" i="1"/>
  <c r="F204" i="1" s="1"/>
  <c r="E505" i="3" s="1"/>
  <c r="D204" i="1"/>
  <c r="G206" i="1"/>
  <c r="F206" i="1" s="1"/>
  <c r="E358" i="3" s="1"/>
  <c r="D206" i="1"/>
  <c r="G208" i="1"/>
  <c r="F208" i="1" s="1"/>
  <c r="E44" i="3" s="1"/>
  <c r="D208" i="1"/>
  <c r="G210" i="1"/>
  <c r="F210" i="1" s="1"/>
  <c r="E174" i="3" s="1"/>
  <c r="D210" i="1"/>
  <c r="G212" i="1"/>
  <c r="F212" i="1" s="1"/>
  <c r="E396" i="3" s="1"/>
  <c r="D212" i="1"/>
  <c r="G214" i="1"/>
  <c r="F214" i="1" s="1"/>
  <c r="E222" i="3" s="1"/>
  <c r="D214" i="1"/>
  <c r="G216" i="1"/>
  <c r="F216" i="1" s="1"/>
  <c r="E545" i="3" s="1"/>
  <c r="D216" i="1"/>
  <c r="G218" i="1"/>
  <c r="F218" i="1" s="1"/>
  <c r="E391" i="3" s="1"/>
  <c r="D218" i="1"/>
  <c r="G220" i="1"/>
  <c r="F220" i="1" s="1"/>
  <c r="E352" i="3" s="1"/>
  <c r="D220" i="1"/>
  <c r="G222" i="1"/>
  <c r="F222" i="1" s="1"/>
  <c r="E459" i="3" s="1"/>
  <c r="D222" i="1"/>
  <c r="G224" i="1"/>
  <c r="F224" i="1" s="1"/>
  <c r="E495" i="3" s="1"/>
  <c r="D224" i="1"/>
  <c r="G226" i="1"/>
  <c r="F226" i="1" s="1"/>
  <c r="E239" i="3" s="1"/>
  <c r="D226" i="1"/>
  <c r="G228" i="1"/>
  <c r="F228" i="1" s="1"/>
  <c r="E376" i="3" s="1"/>
  <c r="D228" i="1"/>
  <c r="G230" i="1"/>
  <c r="F230" i="1" s="1"/>
  <c r="E456" i="3" s="1"/>
  <c r="D230" i="1"/>
  <c r="G232" i="1"/>
  <c r="F232" i="1" s="1"/>
  <c r="E180" i="3" s="1"/>
  <c r="D232" i="1"/>
  <c r="G234" i="1"/>
  <c r="F234" i="1" s="1"/>
  <c r="E182" i="3" s="1"/>
  <c r="D234" i="1"/>
  <c r="G236" i="1"/>
  <c r="F236" i="1" s="1"/>
  <c r="E494" i="3" s="1"/>
  <c r="D236" i="1"/>
  <c r="G238" i="1"/>
  <c r="F238" i="1" s="1"/>
  <c r="E643" i="3" s="1"/>
  <c r="D238" i="1"/>
  <c r="G240" i="1"/>
  <c r="F240" i="1" s="1"/>
  <c r="E124" i="3" s="1"/>
  <c r="D240" i="1"/>
  <c r="G242" i="1"/>
  <c r="F242" i="1" s="1"/>
  <c r="E330" i="3" s="1"/>
  <c r="D242" i="1"/>
  <c r="G244" i="1"/>
  <c r="F244" i="1" s="1"/>
  <c r="E475" i="3" s="1"/>
  <c r="D244" i="1"/>
  <c r="G246" i="1"/>
  <c r="F246" i="1" s="1"/>
  <c r="E476" i="3" s="1"/>
  <c r="D246" i="1"/>
  <c r="G248" i="1"/>
  <c r="F248" i="1" s="1"/>
  <c r="E539" i="3" s="1"/>
  <c r="D248" i="1"/>
  <c r="G250" i="1"/>
  <c r="F250" i="1" s="1"/>
  <c r="E348" i="3" s="1"/>
  <c r="D250" i="1"/>
  <c r="G252" i="1"/>
  <c r="F252" i="1" s="1"/>
  <c r="E600" i="3" s="1"/>
  <c r="D252" i="1"/>
  <c r="G254" i="1"/>
  <c r="F254" i="1" s="1"/>
  <c r="E354" i="3" s="1"/>
  <c r="D254" i="1"/>
  <c r="G256" i="1"/>
  <c r="F256" i="1" s="1"/>
  <c r="E264" i="3" s="1"/>
  <c r="D256" i="1"/>
  <c r="G258" i="1"/>
  <c r="F258" i="1" s="1"/>
  <c r="E69" i="3" s="1"/>
  <c r="D258" i="1"/>
  <c r="G260" i="1"/>
  <c r="F260" i="1" s="1"/>
  <c r="E56" i="3" s="1"/>
  <c r="D260" i="1"/>
  <c r="G262" i="1"/>
  <c r="F262" i="1" s="1"/>
  <c r="E404" i="3" s="1"/>
  <c r="D262" i="1"/>
  <c r="G264" i="1"/>
  <c r="F264" i="1" s="1"/>
  <c r="E240" i="3" s="1"/>
  <c r="D264" i="1"/>
  <c r="G266" i="1"/>
  <c r="F266" i="1" s="1"/>
  <c r="E557" i="3" s="1"/>
  <c r="D266" i="1"/>
  <c r="G268" i="1"/>
  <c r="F268" i="1" s="1"/>
  <c r="E28" i="3" s="1"/>
  <c r="D268" i="1"/>
  <c r="G270" i="1"/>
  <c r="F270" i="1" s="1"/>
  <c r="E22" i="3" s="1"/>
  <c r="D270" i="1"/>
  <c r="G272" i="1"/>
  <c r="F272" i="1" s="1"/>
  <c r="E536" i="3" s="1"/>
  <c r="D272" i="1"/>
  <c r="G274" i="1"/>
  <c r="F274" i="1" s="1"/>
  <c r="E405" i="3" s="1"/>
  <c r="D274" i="1"/>
  <c r="G276" i="1"/>
  <c r="F276" i="1" s="1"/>
  <c r="E233" i="3" s="1"/>
  <c r="D276" i="1"/>
  <c r="G278" i="1"/>
  <c r="F278" i="1" s="1"/>
  <c r="E148" i="3" s="1"/>
  <c r="D278" i="1"/>
  <c r="G280" i="1"/>
  <c r="F280" i="1" s="1"/>
  <c r="E20" i="3" s="1"/>
  <c r="D280" i="1"/>
  <c r="G282" i="1"/>
  <c r="F282" i="1" s="1"/>
  <c r="E359" i="3" s="1"/>
  <c r="D282" i="1"/>
  <c r="G284" i="1"/>
  <c r="F284" i="1" s="1"/>
  <c r="E368" i="3" s="1"/>
  <c r="D284" i="1"/>
  <c r="G286" i="1"/>
  <c r="F286" i="1" s="1"/>
  <c r="E6" i="3" s="1"/>
  <c r="D286" i="1"/>
  <c r="G288" i="1"/>
  <c r="F288" i="1" s="1"/>
  <c r="E110" i="3" s="1"/>
  <c r="D288" i="1"/>
  <c r="G290" i="1"/>
  <c r="F290" i="1" s="1"/>
  <c r="E229" i="3" s="1"/>
  <c r="D290" i="1"/>
  <c r="G292" i="1"/>
  <c r="F292" i="1" s="1"/>
  <c r="E32" i="3" s="1"/>
  <c r="D292" i="1"/>
  <c r="G294" i="1"/>
  <c r="F294" i="1" s="1"/>
  <c r="E547" i="3" s="1"/>
  <c r="D294" i="1"/>
  <c r="G296" i="1"/>
  <c r="F296" i="1" s="1"/>
  <c r="E577" i="3" s="1"/>
  <c r="D296" i="1"/>
  <c r="G298" i="1"/>
  <c r="F298" i="1" s="1"/>
  <c r="E202" i="3" s="1"/>
  <c r="D298" i="1"/>
  <c r="G300" i="1"/>
  <c r="F300" i="1" s="1"/>
  <c r="E102" i="3" s="1"/>
  <c r="D300" i="1"/>
  <c r="G302" i="1"/>
  <c r="F302" i="1" s="1"/>
  <c r="E244" i="3" s="1"/>
  <c r="D302" i="1"/>
  <c r="G304" i="1"/>
  <c r="F304" i="1" s="1"/>
  <c r="E482" i="3" s="1"/>
  <c r="D304" i="1"/>
  <c r="G306" i="1"/>
  <c r="F306" i="1" s="1"/>
  <c r="E135" i="3" s="1"/>
  <c r="D306" i="1"/>
  <c r="G308" i="1"/>
  <c r="F308" i="1" s="1"/>
  <c r="E106" i="3" s="1"/>
  <c r="D308" i="1"/>
  <c r="G310" i="1"/>
  <c r="F310" i="1" s="1"/>
  <c r="E592" i="3" s="1"/>
  <c r="D310" i="1"/>
  <c r="G312" i="1"/>
  <c r="F312" i="1" s="1"/>
  <c r="E246" i="3" s="1"/>
  <c r="D312" i="1"/>
  <c r="G314" i="1"/>
  <c r="F314" i="1" s="1"/>
  <c r="E63" i="3" s="1"/>
  <c r="D314" i="1"/>
  <c r="G316" i="1"/>
  <c r="F316" i="1" s="1"/>
  <c r="E272" i="3" s="1"/>
  <c r="D316" i="1"/>
  <c r="G318" i="1"/>
  <c r="F318" i="1" s="1"/>
  <c r="E603" i="3" s="1"/>
  <c r="D318" i="1"/>
  <c r="G320" i="1"/>
  <c r="F320" i="1" s="1"/>
  <c r="E443" i="3" s="1"/>
  <c r="D320" i="1"/>
  <c r="G322" i="1"/>
  <c r="F322" i="1" s="1"/>
  <c r="E59" i="3" s="1"/>
  <c r="D322" i="1"/>
  <c r="G324" i="1"/>
  <c r="F324" i="1" s="1"/>
  <c r="E484" i="3" s="1"/>
  <c r="D324" i="1"/>
  <c r="G326" i="1"/>
  <c r="F326" i="1" s="1"/>
  <c r="E335" i="3" s="1"/>
  <c r="D326" i="1"/>
  <c r="G328" i="1"/>
  <c r="F328" i="1" s="1"/>
  <c r="E441" i="3" s="1"/>
  <c r="D328" i="1"/>
  <c r="G330" i="1"/>
  <c r="F330" i="1" s="1"/>
  <c r="E245" i="3" s="1"/>
  <c r="D330" i="1"/>
  <c r="G332" i="1"/>
  <c r="F332" i="1" s="1"/>
  <c r="E485" i="3" s="1"/>
  <c r="D332" i="1"/>
  <c r="G334" i="1"/>
  <c r="F334" i="1" s="1"/>
  <c r="E8" i="3" s="1"/>
  <c r="D334" i="1"/>
  <c r="G336" i="1"/>
  <c r="F336" i="1" s="1"/>
  <c r="E673" i="3" s="1"/>
  <c r="D336" i="1"/>
  <c r="G338" i="1"/>
  <c r="F338" i="1" s="1"/>
  <c r="E363" i="3" s="1"/>
  <c r="D338" i="1"/>
  <c r="G340" i="1"/>
  <c r="F340" i="1" s="1"/>
  <c r="E463" i="3" s="1"/>
  <c r="D340" i="1"/>
  <c r="G342" i="1"/>
  <c r="F342" i="1" s="1"/>
  <c r="E195" i="3" s="1"/>
  <c r="D342" i="1"/>
  <c r="G344" i="1"/>
  <c r="F344" i="1" s="1"/>
  <c r="E576" i="3" s="1"/>
  <c r="D344" i="1"/>
  <c r="G346" i="1"/>
  <c r="F346" i="1" s="1"/>
  <c r="E561" i="3" s="1"/>
  <c r="D346" i="1"/>
  <c r="G348" i="1"/>
  <c r="F348" i="1" s="1"/>
  <c r="E253" i="3" s="1"/>
  <c r="D348" i="1"/>
  <c r="G350" i="1"/>
  <c r="F350" i="1" s="1"/>
  <c r="E49" i="3" s="1"/>
  <c r="D350" i="1"/>
  <c r="G352" i="1"/>
  <c r="F352" i="1" s="1"/>
  <c r="E622" i="3" s="1"/>
  <c r="D352" i="1"/>
  <c r="G354" i="1"/>
  <c r="F354" i="1" s="1"/>
  <c r="E486" i="3" s="1"/>
  <c r="D354" i="1"/>
  <c r="G356" i="1"/>
  <c r="F356" i="1" s="1"/>
  <c r="E48" i="3" s="1"/>
  <c r="D356" i="1"/>
  <c r="G358" i="1"/>
  <c r="F358" i="1" s="1"/>
  <c r="E120" i="3" s="1"/>
  <c r="D358" i="1"/>
  <c r="G360" i="1"/>
  <c r="F360" i="1" s="1"/>
  <c r="E99" i="3" s="1"/>
  <c r="D360" i="1"/>
  <c r="G362" i="1"/>
  <c r="F362" i="1" s="1"/>
  <c r="E3" i="3" s="1"/>
  <c r="D362" i="1"/>
  <c r="G364" i="1"/>
  <c r="F364" i="1" s="1"/>
  <c r="E74" i="3" s="1"/>
  <c r="D364" i="1"/>
  <c r="G366" i="1"/>
  <c r="F366" i="1" s="1"/>
  <c r="E251" i="3" s="1"/>
  <c r="D366" i="1"/>
  <c r="G368" i="1"/>
  <c r="F368" i="1" s="1"/>
  <c r="E273" i="3" s="1"/>
  <c r="D368" i="1"/>
  <c r="G370" i="1"/>
  <c r="F370" i="1" s="1"/>
  <c r="E488" i="3" s="1"/>
  <c r="D370" i="1"/>
  <c r="G372" i="1"/>
  <c r="F372" i="1" s="1"/>
  <c r="E252" i="3" s="1"/>
  <c r="D372" i="1"/>
  <c r="G374" i="1"/>
  <c r="F374" i="1" s="1"/>
  <c r="E338" i="3" s="1"/>
  <c r="D374" i="1"/>
  <c r="G376" i="1"/>
  <c r="F376" i="1" s="1"/>
  <c r="E96" i="3" s="1"/>
  <c r="D376" i="1"/>
  <c r="G378" i="1"/>
  <c r="F378" i="1" s="1"/>
  <c r="E637" i="3" s="1"/>
  <c r="D378" i="1"/>
  <c r="G380" i="1"/>
  <c r="F380" i="1" s="1"/>
  <c r="E365" i="3" s="1"/>
  <c r="D380" i="1"/>
  <c r="G382" i="1"/>
  <c r="F382" i="1" s="1"/>
  <c r="E256" i="3" s="1"/>
  <c r="D382" i="1"/>
  <c r="G384" i="1"/>
  <c r="F384" i="1" s="1"/>
  <c r="E606" i="3" s="1"/>
  <c r="D384" i="1"/>
  <c r="G386" i="1"/>
  <c r="F386" i="1" s="1"/>
  <c r="E621" i="3" s="1"/>
  <c r="D386" i="1"/>
  <c r="G388" i="1"/>
  <c r="F388" i="1" s="1"/>
  <c r="E26" i="3" s="1"/>
  <c r="D388" i="1"/>
  <c r="G390" i="1"/>
  <c r="F390" i="1" s="1"/>
  <c r="E41" i="3" s="1"/>
  <c r="D390" i="1"/>
  <c r="G392" i="1"/>
  <c r="F392" i="1" s="1"/>
  <c r="E458" i="3" s="1"/>
  <c r="D392" i="1"/>
  <c r="G394" i="1"/>
  <c r="F394" i="1" s="1"/>
  <c r="E161" i="3" s="1"/>
  <c r="D394" i="1"/>
  <c r="G396" i="1"/>
  <c r="F396" i="1" s="1"/>
  <c r="E265" i="3" s="1"/>
  <c r="D396" i="1"/>
  <c r="G398" i="1"/>
  <c r="F398" i="1" s="1"/>
  <c r="E616" i="3" s="1"/>
  <c r="D398" i="1"/>
  <c r="G400" i="1"/>
  <c r="F400" i="1" s="1"/>
  <c r="E281" i="3" s="1"/>
  <c r="D400" i="1"/>
  <c r="G402" i="1"/>
  <c r="F402" i="1" s="1"/>
  <c r="E534" i="3" s="1"/>
  <c r="D402" i="1"/>
  <c r="G404" i="1"/>
  <c r="F404" i="1" s="1"/>
  <c r="E266" i="3" s="1"/>
  <c r="D404" i="1"/>
  <c r="G406" i="1"/>
  <c r="F406" i="1" s="1"/>
  <c r="E554" i="3" s="1"/>
  <c r="D406" i="1"/>
  <c r="G408" i="1"/>
  <c r="F408" i="1" s="1"/>
  <c r="E426" i="3" s="1"/>
  <c r="D408" i="1"/>
  <c r="G410" i="1"/>
  <c r="F410" i="1" s="1"/>
  <c r="E282" i="3" s="1"/>
  <c r="D410" i="1"/>
  <c r="G412" i="1"/>
  <c r="F412" i="1" s="1"/>
  <c r="E510" i="3" s="1"/>
  <c r="D412" i="1"/>
  <c r="G414" i="1"/>
  <c r="F414" i="1" s="1"/>
  <c r="E564" i="3" s="1"/>
  <c r="D414" i="1"/>
  <c r="G416" i="1"/>
  <c r="F416" i="1" s="1"/>
  <c r="E511" i="3" s="1"/>
  <c r="D416" i="1"/>
  <c r="G418" i="1"/>
  <c r="F418" i="1" s="1"/>
  <c r="E219" i="3" s="1"/>
  <c r="D418" i="1"/>
  <c r="G420" i="1"/>
  <c r="F420" i="1" s="1"/>
  <c r="E254" i="3" s="1"/>
  <c r="D420" i="1"/>
  <c r="G422" i="1"/>
  <c r="F422" i="1" s="1"/>
  <c r="E366" i="3" s="1"/>
  <c r="D422" i="1"/>
  <c r="G424" i="1"/>
  <c r="F424" i="1" s="1"/>
  <c r="E451" i="3" s="1"/>
  <c r="D424" i="1"/>
  <c r="G426" i="1"/>
  <c r="F426" i="1" s="1"/>
  <c r="E283" i="3" s="1"/>
  <c r="D426" i="1"/>
  <c r="G428" i="1"/>
  <c r="F428" i="1" s="1"/>
  <c r="E507" i="3" s="1"/>
  <c r="D428" i="1"/>
  <c r="G430" i="1"/>
  <c r="F430" i="1" s="1"/>
  <c r="E119" i="3" s="1"/>
  <c r="D430" i="1"/>
  <c r="G432" i="1"/>
  <c r="F432" i="1" s="1"/>
  <c r="E288" i="3" s="1"/>
  <c r="D432" i="1"/>
  <c r="G434" i="1"/>
  <c r="F434" i="1" s="1"/>
  <c r="E496" i="3" s="1"/>
  <c r="D434" i="1"/>
  <c r="G436" i="1"/>
  <c r="F436" i="1" s="1"/>
  <c r="E351" i="3" s="1"/>
  <c r="D436" i="1"/>
  <c r="G438" i="1"/>
  <c r="F438" i="1" s="1"/>
  <c r="E477" i="3" s="1"/>
  <c r="D438" i="1"/>
  <c r="G440" i="1"/>
  <c r="F440" i="1" s="1"/>
  <c r="E500" i="3" s="1"/>
  <c r="D440" i="1"/>
  <c r="G442" i="1"/>
  <c r="F442" i="1" s="1"/>
  <c r="E371" i="3" s="1"/>
  <c r="D442" i="1"/>
  <c r="G444" i="1"/>
  <c r="F444" i="1" s="1"/>
  <c r="E594" i="3" s="1"/>
  <c r="D444" i="1"/>
  <c r="G446" i="1"/>
  <c r="F446" i="1" s="1"/>
  <c r="E66" i="3" s="1"/>
  <c r="D446" i="1"/>
  <c r="G448" i="1"/>
  <c r="F448" i="1" s="1"/>
  <c r="E595" i="3" s="1"/>
  <c r="D448" i="1"/>
  <c r="G450" i="1"/>
  <c r="F450" i="1" s="1"/>
  <c r="E342" i="3" s="1"/>
  <c r="D450" i="1"/>
  <c r="G452" i="1"/>
  <c r="F452" i="1" s="1"/>
  <c r="E80" i="3" s="1"/>
  <c r="D452" i="1"/>
  <c r="G454" i="1"/>
  <c r="F454" i="1" s="1"/>
  <c r="E97" i="3" s="1"/>
  <c r="D454" i="1"/>
  <c r="G456" i="1"/>
  <c r="F456" i="1" s="1"/>
  <c r="E588" i="3" s="1"/>
  <c r="D456" i="1"/>
  <c r="G458" i="1"/>
  <c r="F458" i="1" s="1"/>
  <c r="E452" i="3" s="1"/>
  <c r="D458" i="1"/>
  <c r="G460" i="1"/>
  <c r="F460" i="1" s="1"/>
  <c r="E432" i="3" s="1"/>
  <c r="D460" i="1"/>
  <c r="G462" i="1"/>
  <c r="F462" i="1" s="1"/>
  <c r="E196" i="3" s="1"/>
  <c r="D462" i="1"/>
  <c r="G464" i="1"/>
  <c r="F464" i="1" s="1"/>
  <c r="E468" i="3" s="1"/>
  <c r="D464" i="1"/>
  <c r="G466" i="1"/>
  <c r="F466" i="1" s="1"/>
  <c r="E154" i="3" s="1"/>
  <c r="D466" i="1"/>
  <c r="G468" i="1"/>
  <c r="F468" i="1" s="1"/>
  <c r="E544" i="3" s="1"/>
  <c r="D468" i="1"/>
  <c r="G470" i="1"/>
  <c r="F470" i="1" s="1"/>
  <c r="E337" i="3" s="1"/>
  <c r="D470" i="1"/>
  <c r="G472" i="1"/>
  <c r="F472" i="1" s="1"/>
  <c r="E493" i="3" s="1"/>
  <c r="D472" i="1"/>
  <c r="G474" i="1"/>
  <c r="F474" i="1" s="1"/>
  <c r="E635" i="3" s="1"/>
  <c r="D474" i="1"/>
  <c r="G476" i="1"/>
  <c r="F476" i="1" s="1"/>
  <c r="E289" i="3" s="1"/>
  <c r="D476" i="1"/>
  <c r="G478" i="1"/>
  <c r="F478" i="1" s="1"/>
  <c r="E290" i="3" s="1"/>
  <c r="D478" i="1"/>
  <c r="G480" i="1"/>
  <c r="F480" i="1" s="1"/>
  <c r="E587" i="3" s="1"/>
  <c r="D480" i="1"/>
  <c r="G482" i="1"/>
  <c r="F482" i="1" s="1"/>
  <c r="E392" i="3" s="1"/>
  <c r="D482" i="1"/>
  <c r="G484" i="1"/>
  <c r="F484" i="1" s="1"/>
  <c r="E347" i="3" s="1"/>
  <c r="D484" i="1"/>
  <c r="G486" i="1"/>
  <c r="F486" i="1" s="1"/>
  <c r="E136" i="3" s="1"/>
  <c r="D486" i="1"/>
  <c r="G488" i="1"/>
  <c r="F488" i="1" s="1"/>
  <c r="E114" i="3" s="1"/>
  <c r="D488" i="1"/>
  <c r="G490" i="1"/>
  <c r="F490" i="1" s="1"/>
  <c r="E639" i="3" s="1"/>
  <c r="D490" i="1"/>
  <c r="G492" i="1"/>
  <c r="F492" i="1" s="1"/>
  <c r="E111" i="3" s="1"/>
  <c r="D492" i="1"/>
  <c r="G494" i="1"/>
  <c r="F494" i="1" s="1"/>
  <c r="E537" i="3" s="1"/>
  <c r="D494" i="1"/>
  <c r="G496" i="1"/>
  <c r="F496" i="1" s="1"/>
  <c r="E234" i="3" s="1"/>
  <c r="D496" i="1"/>
  <c r="G498" i="1"/>
  <c r="F498" i="1" s="1"/>
  <c r="E344" i="3" s="1"/>
  <c r="D498" i="1"/>
  <c r="G500" i="1"/>
  <c r="F500" i="1" s="1"/>
  <c r="E149" i="3" s="1"/>
  <c r="D500" i="1"/>
  <c r="G502" i="1"/>
  <c r="F502" i="1" s="1"/>
  <c r="E584" i="3" s="1"/>
  <c r="D502" i="1"/>
  <c r="G504" i="1"/>
  <c r="F504" i="1" s="1"/>
  <c r="E193" i="3" s="1"/>
  <c r="D504" i="1"/>
  <c r="G506" i="1"/>
  <c r="F506" i="1" s="1"/>
  <c r="E145" i="3" s="1"/>
  <c r="D506" i="1"/>
  <c r="G508" i="1"/>
  <c r="F508" i="1" s="1"/>
  <c r="E146" i="3" s="1"/>
  <c r="D508" i="1"/>
  <c r="G510" i="1"/>
  <c r="F510" i="1" s="1"/>
  <c r="E117" i="3" s="1"/>
  <c r="D510" i="1"/>
  <c r="G203" i="1"/>
  <c r="F203" i="1" s="1"/>
  <c r="E374" i="3" s="1"/>
  <c r="D203" i="1"/>
  <c r="G205" i="1"/>
  <c r="F205" i="1" s="1"/>
  <c r="E632" i="3" s="1"/>
  <c r="D205" i="1"/>
  <c r="G207" i="1"/>
  <c r="F207" i="1" s="1"/>
  <c r="E350" i="3" s="1"/>
  <c r="D207" i="1"/>
  <c r="G209" i="1"/>
  <c r="F209" i="1" s="1"/>
  <c r="E217" i="3" s="1"/>
  <c r="D209" i="1"/>
  <c r="G211" i="1"/>
  <c r="F211" i="1" s="1"/>
  <c r="E397" i="3" s="1"/>
  <c r="D211" i="1"/>
  <c r="G213" i="1"/>
  <c r="F213" i="1" s="1"/>
  <c r="E522" i="3" s="1"/>
  <c r="D213" i="1"/>
  <c r="G215" i="1"/>
  <c r="F215" i="1" s="1"/>
  <c r="E238" i="3" s="1"/>
  <c r="D215" i="1"/>
  <c r="G217" i="1"/>
  <c r="F217" i="1" s="1"/>
  <c r="E630" i="3" s="1"/>
  <c r="D217" i="1"/>
  <c r="G219" i="1"/>
  <c r="F219" i="1" s="1"/>
  <c r="E541" i="3" s="1"/>
  <c r="D219" i="1"/>
  <c r="G221" i="1"/>
  <c r="F221" i="1" s="1"/>
  <c r="E553" i="3" s="1"/>
  <c r="D221" i="1"/>
  <c r="G223" i="1"/>
  <c r="F223" i="1" s="1"/>
  <c r="E177" i="3" s="1"/>
  <c r="D223" i="1"/>
  <c r="G225" i="1"/>
  <c r="F225" i="1" s="1"/>
  <c r="E176" i="3" s="1"/>
  <c r="D225" i="1"/>
  <c r="G227" i="1"/>
  <c r="F227" i="1" s="1"/>
  <c r="E569" i="3" s="1"/>
  <c r="D227" i="1"/>
  <c r="G229" i="1"/>
  <c r="F229" i="1" s="1"/>
  <c r="E474" i="3" s="1"/>
  <c r="D229" i="1"/>
  <c r="G231" i="1"/>
  <c r="F231" i="1" s="1"/>
  <c r="E460" i="3" s="1"/>
  <c r="D231" i="1"/>
  <c r="G233" i="1"/>
  <c r="F233" i="1" s="1"/>
  <c r="E179" i="3" s="1"/>
  <c r="D233" i="1"/>
  <c r="G235" i="1"/>
  <c r="F235" i="1" s="1"/>
  <c r="E181" i="3" s="1"/>
  <c r="D235" i="1"/>
  <c r="G237" i="1"/>
  <c r="F237" i="1" s="1"/>
  <c r="E218" i="3" s="1"/>
  <c r="D237" i="1"/>
  <c r="G239" i="1"/>
  <c r="F239" i="1" s="1"/>
  <c r="E72" i="3" s="1"/>
  <c r="D239" i="1"/>
  <c r="G241" i="1"/>
  <c r="F241" i="1" s="1"/>
  <c r="E568" i="3" s="1"/>
  <c r="D241" i="1"/>
  <c r="G243" i="1"/>
  <c r="F243" i="1" s="1"/>
  <c r="E513" i="3" s="1"/>
  <c r="D243" i="1"/>
  <c r="G245" i="1"/>
  <c r="F245" i="1" s="1"/>
  <c r="E142" i="3" s="1"/>
  <c r="D245" i="1"/>
  <c r="G247" i="1"/>
  <c r="F247" i="1" s="1"/>
  <c r="E571" i="3" s="1"/>
  <c r="D247" i="1"/>
  <c r="G249" i="1"/>
  <c r="F249" i="1" s="1"/>
  <c r="E43" i="3" s="1"/>
  <c r="D249" i="1"/>
  <c r="G251" i="1"/>
  <c r="F251" i="1" s="1"/>
  <c r="E626" i="3" s="1"/>
  <c r="D251" i="1"/>
  <c r="G253" i="1"/>
  <c r="F253" i="1" s="1"/>
  <c r="E653" i="3" s="1"/>
  <c r="D253" i="1"/>
  <c r="G255" i="1"/>
  <c r="F255" i="1" s="1"/>
  <c r="E429" i="3" s="1"/>
  <c r="D255" i="1"/>
  <c r="G257" i="1"/>
  <c r="F257" i="1" s="1"/>
  <c r="E68" i="3" s="1"/>
  <c r="D257" i="1"/>
  <c r="G259" i="1"/>
  <c r="F259" i="1" s="1"/>
  <c r="E70" i="3" s="1"/>
  <c r="D259" i="1"/>
  <c r="G261" i="1"/>
  <c r="F261" i="1" s="1"/>
  <c r="E55" i="3" s="1"/>
  <c r="D261" i="1"/>
  <c r="G263" i="1"/>
  <c r="F263" i="1" s="1"/>
  <c r="E118" i="3" s="1"/>
  <c r="D263" i="1"/>
  <c r="G265" i="1"/>
  <c r="F265" i="1" s="1"/>
  <c r="E10" i="3" s="1"/>
  <c r="D265" i="1"/>
  <c r="G267" i="1"/>
  <c r="F267" i="1" s="1"/>
  <c r="E230" i="3" s="1"/>
  <c r="D267" i="1"/>
  <c r="G269" i="1"/>
  <c r="F269" i="1" s="1"/>
  <c r="E19" i="3" s="1"/>
  <c r="D269" i="1"/>
  <c r="G271" i="1"/>
  <c r="F271" i="1" s="1"/>
  <c r="E574" i="3" s="1"/>
  <c r="D271" i="1"/>
  <c r="G273" i="1"/>
  <c r="F273" i="1" s="1"/>
  <c r="E349" i="3" s="1"/>
  <c r="D273" i="1"/>
  <c r="G275" i="1"/>
  <c r="F275" i="1" s="1"/>
  <c r="E150" i="3" s="1"/>
  <c r="D275" i="1"/>
  <c r="G277" i="1"/>
  <c r="F277" i="1" s="1"/>
  <c r="E394" i="3" s="1"/>
  <c r="D277" i="1"/>
  <c r="G279" i="1"/>
  <c r="F279" i="1" s="1"/>
  <c r="E18" i="3" s="1"/>
  <c r="D279" i="1"/>
  <c r="G281" i="1"/>
  <c r="F281" i="1" s="1"/>
  <c r="E109" i="3" s="1"/>
  <c r="D281" i="1"/>
  <c r="G283" i="1"/>
  <c r="F283" i="1" s="1"/>
  <c r="E479" i="3" s="1"/>
  <c r="D283" i="1"/>
  <c r="G285" i="1"/>
  <c r="F285" i="1" s="1"/>
  <c r="E242" i="3" s="1"/>
  <c r="D285" i="1"/>
  <c r="G287" i="1"/>
  <c r="F287" i="1" s="1"/>
  <c r="E108" i="3" s="1"/>
  <c r="D287" i="1"/>
  <c r="G289" i="1"/>
  <c r="F289" i="1" s="1"/>
  <c r="E165" i="3" s="1"/>
  <c r="D289" i="1"/>
  <c r="G291" i="1"/>
  <c r="F291" i="1" s="1"/>
  <c r="E480" i="3" s="1"/>
  <c r="D291" i="1"/>
  <c r="G293" i="1"/>
  <c r="F293" i="1" s="1"/>
  <c r="E243" i="3" s="1"/>
  <c r="D293" i="1"/>
  <c r="G295" i="1"/>
  <c r="F295" i="1" s="1"/>
  <c r="E269" i="3" s="1"/>
  <c r="D295" i="1"/>
  <c r="G297" i="1"/>
  <c r="F297" i="1" s="1"/>
  <c r="E601" i="3" s="1"/>
  <c r="D297" i="1"/>
  <c r="G299" i="1"/>
  <c r="F299" i="1" s="1"/>
  <c r="E360" i="3" s="1"/>
  <c r="D299" i="1"/>
  <c r="G301" i="1"/>
  <c r="F301" i="1" s="1"/>
  <c r="E640" i="3" s="1"/>
  <c r="D301" i="1"/>
  <c r="G303" i="1"/>
  <c r="F303" i="1" s="1"/>
  <c r="E101" i="3" s="1"/>
  <c r="D303" i="1"/>
  <c r="G305" i="1"/>
  <c r="F305" i="1" s="1"/>
  <c r="E526" i="3" s="1"/>
  <c r="D305" i="1"/>
  <c r="G307" i="1"/>
  <c r="F307" i="1" s="1"/>
  <c r="E369" i="3" s="1"/>
  <c r="D307" i="1"/>
  <c r="G309" i="1"/>
  <c r="F309" i="1" s="1"/>
  <c r="E21" i="3" s="1"/>
  <c r="D309" i="1"/>
  <c r="G311" i="1"/>
  <c r="F311" i="1" s="1"/>
  <c r="E247" i="3" s="1"/>
  <c r="D311" i="1"/>
  <c r="G313" i="1"/>
  <c r="F313" i="1" s="1"/>
  <c r="E34" i="3" s="1"/>
  <c r="D313" i="1"/>
  <c r="G315" i="1"/>
  <c r="F315" i="1" s="1"/>
  <c r="E465" i="3" s="1"/>
  <c r="D315" i="1"/>
  <c r="G317" i="1"/>
  <c r="F317" i="1" s="1"/>
  <c r="E61" i="3" s="1"/>
  <c r="D317" i="1"/>
  <c r="G319" i="1"/>
  <c r="F319" i="1" s="1"/>
  <c r="E483" i="3" s="1"/>
  <c r="D319" i="1"/>
  <c r="G321" i="1"/>
  <c r="F321" i="1" s="1"/>
  <c r="E589" i="3" s="1"/>
  <c r="D321" i="1"/>
  <c r="G323" i="1"/>
  <c r="F323" i="1" s="1"/>
  <c r="E395" i="3" s="1"/>
  <c r="D323" i="1"/>
  <c r="G325" i="1"/>
  <c r="F325" i="1" s="1"/>
  <c r="E538" i="3" s="1"/>
  <c r="D325" i="1"/>
  <c r="G327" i="1"/>
  <c r="F327" i="1" s="1"/>
  <c r="D327" i="1"/>
  <c r="G329" i="1"/>
  <c r="F329" i="1" s="1"/>
  <c r="E121" i="3" s="1"/>
  <c r="D329" i="1"/>
  <c r="G331" i="1"/>
  <c r="F331" i="1" s="1"/>
  <c r="E362" i="3" s="1"/>
  <c r="D331" i="1"/>
  <c r="G333" i="1"/>
  <c r="F333" i="1" s="1"/>
  <c r="E336" i="3" s="1"/>
  <c r="D333" i="1"/>
  <c r="G335" i="1"/>
  <c r="F335" i="1" s="1"/>
  <c r="E160" i="3" s="1"/>
  <c r="D335" i="1"/>
  <c r="G337" i="1"/>
  <c r="F337" i="1" s="1"/>
  <c r="E427" i="3" s="1"/>
  <c r="D337" i="1"/>
  <c r="G339" i="1"/>
  <c r="F339" i="1" s="1"/>
  <c r="E424" i="3" s="1"/>
  <c r="D339" i="1"/>
  <c r="G341" i="1"/>
  <c r="F341" i="1" s="1"/>
  <c r="E58" i="3" s="1"/>
  <c r="D341" i="1"/>
  <c r="G343" i="1"/>
  <c r="F343" i="1" s="1"/>
  <c r="E197" i="3" s="1"/>
  <c r="D343" i="1"/>
  <c r="G345" i="1"/>
  <c r="F345" i="1" s="1"/>
  <c r="E13" i="3" s="1"/>
  <c r="D345" i="1"/>
  <c r="G347" i="1"/>
  <c r="F347" i="1" s="1"/>
  <c r="E649" i="3" s="1"/>
  <c r="D347" i="1"/>
  <c r="G349" i="1"/>
  <c r="F349" i="1" s="1"/>
  <c r="E47" i="3" s="1"/>
  <c r="D349" i="1"/>
  <c r="G351" i="1"/>
  <c r="F351" i="1" s="1"/>
  <c r="E629" i="3" s="1"/>
  <c r="D351" i="1"/>
  <c r="G353" i="1"/>
  <c r="F353" i="1" s="1"/>
  <c r="E249" i="3" s="1"/>
  <c r="D353" i="1"/>
  <c r="G355" i="1"/>
  <c r="F355" i="1" s="1"/>
  <c r="E257" i="3" s="1"/>
  <c r="D355" i="1"/>
  <c r="G357" i="1"/>
  <c r="F357" i="1" s="1"/>
  <c r="E100" i="3" s="1"/>
  <c r="D357" i="1"/>
  <c r="G359" i="1"/>
  <c r="F359" i="1" s="1"/>
  <c r="E487" i="3" s="1"/>
  <c r="D359" i="1"/>
  <c r="G361" i="1"/>
  <c r="F361" i="1" s="1"/>
  <c r="E650" i="3" s="1"/>
  <c r="D361" i="1"/>
  <c r="G363" i="1"/>
  <c r="F363" i="1" s="1"/>
  <c r="E4" i="3" s="1"/>
  <c r="D363" i="1"/>
  <c r="G365" i="1"/>
  <c r="F365" i="1" s="1"/>
  <c r="E619" i="3" s="1"/>
  <c r="D365" i="1"/>
  <c r="G367" i="1"/>
  <c r="F367" i="1" s="1"/>
  <c r="E602" i="3" s="1"/>
  <c r="D367" i="1"/>
  <c r="G369" i="1"/>
  <c r="F369" i="1" s="1"/>
  <c r="E255" i="3" s="1"/>
  <c r="D369" i="1"/>
  <c r="G371" i="1"/>
  <c r="F371" i="1" s="1"/>
  <c r="E36" i="3" s="1"/>
  <c r="D371" i="1"/>
  <c r="G373" i="1"/>
  <c r="F373" i="1" s="1"/>
  <c r="E39" i="3" s="1"/>
  <c r="D373" i="1"/>
  <c r="G375" i="1"/>
  <c r="F375" i="1" s="1"/>
  <c r="E558" i="3" s="1"/>
  <c r="D375" i="1"/>
  <c r="G377" i="1"/>
  <c r="F377" i="1" s="1"/>
  <c r="E489" i="3" s="1"/>
  <c r="D377" i="1"/>
  <c r="G379" i="1"/>
  <c r="F379" i="1" s="1"/>
  <c r="E631" i="3" s="1"/>
  <c r="D379" i="1"/>
  <c r="G381" i="1"/>
  <c r="F381" i="1" s="1"/>
  <c r="E209" i="3" s="1"/>
  <c r="D381" i="1"/>
  <c r="G383" i="1"/>
  <c r="F383" i="1" s="1"/>
  <c r="E221" i="3" s="1"/>
  <c r="D383" i="1"/>
  <c r="G385" i="1"/>
  <c r="F385" i="1" s="1"/>
  <c r="E364" i="3" s="1"/>
  <c r="D385" i="1"/>
  <c r="G387" i="1"/>
  <c r="F387" i="1" s="1"/>
  <c r="E93" i="3" s="1"/>
  <c r="D387" i="1"/>
  <c r="G389" i="1"/>
  <c r="F389" i="1" s="1"/>
  <c r="E490" i="3" s="1"/>
  <c r="D389" i="1"/>
  <c r="G391" i="1"/>
  <c r="F391" i="1" s="1"/>
  <c r="E170" i="3" s="1"/>
  <c r="D391" i="1"/>
  <c r="G393" i="1"/>
  <c r="F393" i="1" s="1"/>
  <c r="E30" i="3" s="1"/>
  <c r="D393" i="1"/>
  <c r="G395" i="1"/>
  <c r="F395" i="1" s="1"/>
  <c r="E277" i="3" s="1"/>
  <c r="D395" i="1"/>
  <c r="G397" i="1"/>
  <c r="F397" i="1" s="1"/>
  <c r="E514" i="3" s="1"/>
  <c r="D397" i="1"/>
  <c r="G399" i="1"/>
  <c r="F399" i="1" s="1"/>
  <c r="E548" i="3" s="1"/>
  <c r="D399" i="1"/>
  <c r="G401" i="1"/>
  <c r="F401" i="1" s="1"/>
  <c r="E270" i="3" s="1"/>
  <c r="D401" i="1"/>
  <c r="G403" i="1"/>
  <c r="F403" i="1" s="1"/>
  <c r="E95" i="3" s="1"/>
  <c r="D403" i="1"/>
  <c r="G405" i="1"/>
  <c r="F405" i="1" s="1"/>
  <c r="E287" i="3" s="1"/>
  <c r="D405" i="1"/>
  <c r="G407" i="1"/>
  <c r="F407" i="1" s="1"/>
  <c r="E276" i="3" s="1"/>
  <c r="D407" i="1"/>
  <c r="G409" i="1"/>
  <c r="F409" i="1" s="1"/>
  <c r="E551" i="3" s="1"/>
  <c r="D409" i="1"/>
  <c r="G411" i="1"/>
  <c r="F411" i="1" s="1"/>
  <c r="E533" i="3" s="1"/>
  <c r="D411" i="1"/>
  <c r="G413" i="1"/>
  <c r="F413" i="1" s="1"/>
  <c r="E563" i="3" s="1"/>
  <c r="D413" i="1"/>
  <c r="G415" i="1"/>
  <c r="F415" i="1" s="1"/>
  <c r="E268" i="3" s="1"/>
  <c r="D415" i="1"/>
  <c r="G417" i="1"/>
  <c r="F417" i="1" s="1"/>
  <c r="E275" i="3" s="1"/>
  <c r="D417" i="1"/>
  <c r="G419" i="1"/>
  <c r="F419" i="1" s="1"/>
  <c r="E436" i="3" s="1"/>
  <c r="D419" i="1"/>
  <c r="G421" i="1"/>
  <c r="F421" i="1" s="1"/>
  <c r="E279" i="3" s="1"/>
  <c r="D421" i="1"/>
  <c r="G423" i="1"/>
  <c r="F423" i="1" s="1"/>
  <c r="E280" i="3" s="1"/>
  <c r="D423" i="1"/>
  <c r="G425" i="1"/>
  <c r="F425" i="1" s="1"/>
  <c r="E552" i="3" s="1"/>
  <c r="D425" i="1"/>
  <c r="G427" i="1"/>
  <c r="F427" i="1" s="1"/>
  <c r="E286" i="3" s="1"/>
  <c r="D427" i="1"/>
  <c r="G429" i="1"/>
  <c r="F429" i="1" s="1"/>
  <c r="E428" i="3" s="1"/>
  <c r="D429" i="1"/>
  <c r="G431" i="1"/>
  <c r="F431" i="1" s="1"/>
  <c r="E521" i="3" s="1"/>
  <c r="D431" i="1"/>
  <c r="G433" i="1"/>
  <c r="F433" i="1" s="1"/>
  <c r="E433" i="3" s="1"/>
  <c r="D433" i="1"/>
  <c r="G435" i="1"/>
  <c r="F435" i="1" s="1"/>
  <c r="E7" i="3" s="1"/>
  <c r="D435" i="1"/>
  <c r="G437" i="1"/>
  <c r="F437" i="1" s="1"/>
  <c r="E341" i="3" s="1"/>
  <c r="D437" i="1"/>
  <c r="G439" i="1"/>
  <c r="F439" i="1" s="1"/>
  <c r="E77" i="3" s="1"/>
  <c r="D439" i="1"/>
  <c r="G441" i="1"/>
  <c r="F441" i="1" s="1"/>
  <c r="E527" i="3" s="1"/>
  <c r="D441" i="1"/>
  <c r="G443" i="1"/>
  <c r="F443" i="1" s="1"/>
  <c r="E529" i="3" s="1"/>
  <c r="D443" i="1"/>
  <c r="G445" i="1"/>
  <c r="F445" i="1" s="1"/>
  <c r="E467" i="3" s="1"/>
  <c r="D445" i="1"/>
  <c r="G447" i="1"/>
  <c r="F447" i="1" s="1"/>
  <c r="E370" i="3" s="1"/>
  <c r="D447" i="1"/>
  <c r="G449" i="1"/>
  <c r="F449" i="1" s="1"/>
  <c r="E647" i="3" s="1"/>
  <c r="D449" i="1"/>
  <c r="G451" i="1"/>
  <c r="F451" i="1" s="1"/>
  <c r="E343" i="3" s="1"/>
  <c r="D451" i="1"/>
  <c r="G453" i="1"/>
  <c r="F453" i="1" s="1"/>
  <c r="E211" i="3" s="1"/>
  <c r="D453" i="1"/>
  <c r="G455" i="1"/>
  <c r="F455" i="1" s="1"/>
  <c r="E90" i="3" s="1"/>
  <c r="D455" i="1"/>
  <c r="G457" i="1"/>
  <c r="F457" i="1" s="1"/>
  <c r="E654" i="3" s="1"/>
  <c r="D457" i="1"/>
  <c r="G459" i="1"/>
  <c r="F459" i="1" s="1"/>
  <c r="E199" i="3" s="1"/>
  <c r="D459" i="1"/>
  <c r="G461" i="1"/>
  <c r="F461" i="1" s="1"/>
  <c r="E123" i="3" s="1"/>
  <c r="D461" i="1"/>
  <c r="G463" i="1"/>
  <c r="F463" i="1" s="1"/>
  <c r="E194" i="3" s="1"/>
  <c r="D463" i="1"/>
  <c r="G465" i="1"/>
  <c r="F465" i="1" s="1"/>
  <c r="E327" i="3" s="1"/>
  <c r="D465" i="1"/>
  <c r="G467" i="1"/>
  <c r="F467" i="1" s="1"/>
  <c r="E155" i="3" s="1"/>
  <c r="D467" i="1"/>
  <c r="G469" i="1"/>
  <c r="F469" i="1" s="1"/>
  <c r="E582" i="3" s="1"/>
  <c r="D469" i="1"/>
  <c r="G471" i="1"/>
  <c r="F471" i="1" s="1"/>
  <c r="E153" i="3" s="1"/>
  <c r="D471" i="1"/>
  <c r="G473" i="1"/>
  <c r="F473" i="1" s="1"/>
  <c r="E167" i="3" s="1"/>
  <c r="D473" i="1"/>
  <c r="G475" i="1"/>
  <c r="F475" i="1" s="1"/>
  <c r="D475" i="1"/>
  <c r="G512" i="1"/>
  <c r="F512" i="1" s="1"/>
  <c r="E200" i="3" s="1"/>
  <c r="D512" i="1"/>
  <c r="G514" i="1"/>
  <c r="F514" i="1" s="1"/>
  <c r="E75" i="3" s="1"/>
  <c r="D514" i="1"/>
  <c r="G516" i="1"/>
  <c r="F516" i="1" s="1"/>
  <c r="E215" i="3" s="1"/>
  <c r="D516" i="1"/>
  <c r="G518" i="1"/>
  <c r="F518" i="1" s="1"/>
  <c r="E216" i="3" s="1"/>
  <c r="D518" i="1"/>
  <c r="G520" i="1"/>
  <c r="F520" i="1" s="1"/>
  <c r="E67" i="3" s="1"/>
  <c r="D520" i="1"/>
  <c r="G522" i="1"/>
  <c r="F522" i="1" s="1"/>
  <c r="E628" i="3" s="1"/>
  <c r="D522" i="1"/>
  <c r="G524" i="1"/>
  <c r="F524" i="1" s="1"/>
  <c r="E638" i="3" s="1"/>
  <c r="D524" i="1"/>
  <c r="G526" i="1"/>
  <c r="F526" i="1" s="1"/>
  <c r="E502" i="3" s="1"/>
  <c r="D526" i="1"/>
  <c r="G528" i="1"/>
  <c r="F528" i="1" s="1"/>
  <c r="E524" i="3" s="1"/>
  <c r="D528" i="1"/>
  <c r="G530" i="1"/>
  <c r="F530" i="1" s="1"/>
  <c r="E504" i="3" s="1"/>
  <c r="D530" i="1"/>
  <c r="G532" i="1"/>
  <c r="F532" i="1" s="1"/>
  <c r="E575" i="3" s="1"/>
  <c r="D532" i="1"/>
  <c r="G534" i="1"/>
  <c r="F534" i="1" s="1"/>
  <c r="E103" i="3" s="1"/>
  <c r="D534" i="1"/>
  <c r="G536" i="1"/>
  <c r="F536" i="1" s="1"/>
  <c r="E388" i="3" s="1"/>
  <c r="D536" i="1"/>
  <c r="G538" i="1"/>
  <c r="F538" i="1" s="1"/>
  <c r="E501" i="3" s="1"/>
  <c r="D538" i="1"/>
  <c r="G540" i="1"/>
  <c r="F540" i="1" s="1"/>
  <c r="E321" i="3" s="1"/>
  <c r="D540" i="1"/>
  <c r="G542" i="1"/>
  <c r="F542" i="1" s="1"/>
  <c r="E299" i="3" s="1"/>
  <c r="D542" i="1"/>
  <c r="G544" i="1"/>
  <c r="F544" i="1" s="1"/>
  <c r="E140" i="3" s="1"/>
  <c r="D544" i="1"/>
  <c r="G546" i="1"/>
  <c r="F546" i="1" s="1"/>
  <c r="E375" i="3" s="1"/>
  <c r="D546" i="1"/>
  <c r="G548" i="1"/>
  <c r="F548" i="1" s="1"/>
  <c r="E190" i="3" s="1"/>
  <c r="D548" i="1"/>
  <c r="G550" i="1"/>
  <c r="F550" i="1" s="1"/>
  <c r="E651" i="3" s="1"/>
  <c r="D550" i="1"/>
  <c r="G552" i="1"/>
  <c r="F552" i="1" s="1"/>
  <c r="E591" i="3" s="1"/>
  <c r="D552" i="1"/>
  <c r="G554" i="1"/>
  <c r="F554" i="1" s="1"/>
  <c r="E300" i="3" s="1"/>
  <c r="D554" i="1"/>
  <c r="G556" i="1"/>
  <c r="F556" i="1" s="1"/>
  <c r="E224" i="3" s="1"/>
  <c r="D556" i="1"/>
  <c r="G558" i="1"/>
  <c r="F558" i="1" s="1"/>
  <c r="E125" i="3" s="1"/>
  <c r="D558" i="1"/>
  <c r="G560" i="1"/>
  <c r="F560" i="1" s="1"/>
  <c r="E304" i="3" s="1"/>
  <c r="D560" i="1"/>
  <c r="G562" i="1"/>
  <c r="F562" i="1" s="1"/>
  <c r="E461" i="3" s="1"/>
  <c r="D562" i="1"/>
  <c r="G564" i="1"/>
  <c r="F564" i="1" s="1"/>
  <c r="E33" i="3" s="1"/>
  <c r="D564" i="1"/>
  <c r="G566" i="1"/>
  <c r="F566" i="1" s="1"/>
  <c r="E306" i="3" s="1"/>
  <c r="D566" i="1"/>
  <c r="G568" i="1"/>
  <c r="F568" i="1" s="1"/>
  <c r="E305" i="3" s="1"/>
  <c r="D568" i="1"/>
  <c r="G570" i="1"/>
  <c r="F570" i="1" s="1"/>
  <c r="E593" i="3" s="1"/>
  <c r="D570" i="1"/>
  <c r="G572" i="1"/>
  <c r="F572" i="1" s="1"/>
  <c r="E617" i="3" s="1"/>
  <c r="D572" i="1"/>
  <c r="G574" i="1"/>
  <c r="F574" i="1" s="1"/>
  <c r="E301" i="3" s="1"/>
  <c r="D574" i="1"/>
  <c r="G576" i="1"/>
  <c r="F576" i="1" s="1"/>
  <c r="E454" i="3" s="1"/>
  <c r="D576" i="1"/>
  <c r="G578" i="1"/>
  <c r="F578" i="1" s="1"/>
  <c r="E302" i="3" s="1"/>
  <c r="D578" i="1"/>
  <c r="G580" i="1"/>
  <c r="F580" i="1" s="1"/>
  <c r="E198" i="3" s="1"/>
  <c r="D580" i="1"/>
  <c r="G582" i="1"/>
  <c r="F582" i="1" s="1"/>
  <c r="E367" i="3" s="1"/>
  <c r="D582" i="1"/>
  <c r="G584" i="1"/>
  <c r="F584" i="1" s="1"/>
  <c r="E509" i="3" s="1"/>
  <c r="D584" i="1"/>
  <c r="G586" i="1"/>
  <c r="F586" i="1" s="1"/>
  <c r="E204" i="3" s="1"/>
  <c r="D586" i="1"/>
  <c r="G588" i="1"/>
  <c r="F588" i="1" s="1"/>
  <c r="E205" i="3" s="1"/>
  <c r="D588" i="1"/>
  <c r="G590" i="1"/>
  <c r="F590" i="1" s="1"/>
  <c r="E449" i="3" s="1"/>
  <c r="D590" i="1"/>
  <c r="G592" i="1"/>
  <c r="F592" i="1" s="1"/>
  <c r="E636" i="3" s="1"/>
  <c r="D592" i="1"/>
  <c r="G594" i="1"/>
  <c r="F594" i="1" s="1"/>
  <c r="E512" i="3" s="1"/>
  <c r="D594" i="1"/>
  <c r="G596" i="1"/>
  <c r="F596" i="1" s="1"/>
  <c r="E613" i="3" s="1"/>
  <c r="D596" i="1"/>
  <c r="G477" i="1"/>
  <c r="F477" i="1" s="1"/>
  <c r="E604" i="3" s="1"/>
  <c r="D477" i="1"/>
  <c r="G479" i="1"/>
  <c r="F479" i="1" s="1"/>
  <c r="E586" i="3" s="1"/>
  <c r="D479" i="1"/>
  <c r="G481" i="1"/>
  <c r="F481" i="1" s="1"/>
  <c r="E585" i="3" s="1"/>
  <c r="D481" i="1"/>
  <c r="G483" i="1"/>
  <c r="F483" i="1" s="1"/>
  <c r="E599" i="3" s="1"/>
  <c r="D483" i="1"/>
  <c r="G485" i="1"/>
  <c r="F485" i="1" s="1"/>
  <c r="E131" i="3" s="1"/>
  <c r="D485" i="1"/>
  <c r="G487" i="1"/>
  <c r="F487" i="1" s="1"/>
  <c r="E291" i="3" s="1"/>
  <c r="D487" i="1"/>
  <c r="G489" i="1"/>
  <c r="F489" i="1" s="1"/>
  <c r="E115" i="3" s="1"/>
  <c r="D489" i="1"/>
  <c r="G491" i="1"/>
  <c r="F491" i="1" s="1"/>
  <c r="E116" i="3" s="1"/>
  <c r="D491" i="1"/>
  <c r="G493" i="1"/>
  <c r="F493" i="1" s="1"/>
  <c r="E113" i="3" s="1"/>
  <c r="D493" i="1"/>
  <c r="G495" i="1"/>
  <c r="F495" i="1" s="1"/>
  <c r="E112" i="3" s="1"/>
  <c r="D495" i="1"/>
  <c r="G497" i="1"/>
  <c r="F497" i="1" s="1"/>
  <c r="E292" i="3" s="1"/>
  <c r="D497" i="1"/>
  <c r="G499" i="1"/>
  <c r="F499" i="1" s="1"/>
  <c r="E605" i="3" s="1"/>
  <c r="D499" i="1"/>
  <c r="G501" i="1"/>
  <c r="F501" i="1" s="1"/>
  <c r="E294" i="3" s="1"/>
  <c r="D501" i="1"/>
  <c r="G503" i="1"/>
  <c r="F503" i="1" s="1"/>
  <c r="E624" i="3" s="1"/>
  <c r="D503" i="1"/>
  <c r="G505" i="1"/>
  <c r="F505" i="1" s="1"/>
  <c r="E168" i="3" s="1"/>
  <c r="D505" i="1"/>
  <c r="G507" i="1"/>
  <c r="F507" i="1" s="1"/>
  <c r="E133" i="3" s="1"/>
  <c r="D507" i="1"/>
  <c r="G509" i="1"/>
  <c r="F509" i="1" s="1"/>
  <c r="E389" i="3" s="1"/>
  <c r="D509" i="1"/>
  <c r="G511" i="1"/>
  <c r="F511" i="1" s="1"/>
  <c r="E325" i="3" s="1"/>
  <c r="D511" i="1"/>
  <c r="G513" i="1"/>
  <c r="F513" i="1" s="1"/>
  <c r="E559" i="3" s="1"/>
  <c r="D513" i="1"/>
  <c r="G515" i="1"/>
  <c r="F515" i="1" s="1"/>
  <c r="E297" i="3" s="1"/>
  <c r="D515" i="1"/>
  <c r="G517" i="1"/>
  <c r="F517" i="1" s="1"/>
  <c r="E296" i="3" s="1"/>
  <c r="D517" i="1"/>
  <c r="G519" i="1"/>
  <c r="F519" i="1" s="1"/>
  <c r="E583" i="3" s="1"/>
  <c r="D519" i="1"/>
  <c r="G521" i="1"/>
  <c r="F521" i="1" s="1"/>
  <c r="E98" i="3" s="1"/>
  <c r="D521" i="1"/>
  <c r="G523" i="1"/>
  <c r="F523" i="1" s="1"/>
  <c r="E516" i="3" s="1"/>
  <c r="D523" i="1"/>
  <c r="G525" i="1"/>
  <c r="F525" i="1" s="1"/>
  <c r="E138" i="3" s="1"/>
  <c r="D525" i="1"/>
  <c r="G527" i="1"/>
  <c r="F527" i="1" s="1"/>
  <c r="E503" i="3" s="1"/>
  <c r="D527" i="1"/>
  <c r="G529" i="1"/>
  <c r="F529" i="1" s="1"/>
  <c r="E581" i="3" s="1"/>
  <c r="D529" i="1"/>
  <c r="G531" i="1"/>
  <c r="F531" i="1" s="1"/>
  <c r="E627" i="3" s="1"/>
  <c r="D531" i="1"/>
  <c r="G533" i="1"/>
  <c r="F533" i="1" s="1"/>
  <c r="E137" i="3" s="1"/>
  <c r="D533" i="1"/>
  <c r="G535" i="1"/>
  <c r="F535" i="1" s="1"/>
  <c r="E320" i="3" s="1"/>
  <c r="D535" i="1"/>
  <c r="G537" i="1"/>
  <c r="F537" i="1" s="1"/>
  <c r="E45" i="3" s="1"/>
  <c r="D537" i="1"/>
  <c r="G539" i="1"/>
  <c r="F539" i="1" s="1"/>
  <c r="E472" i="3" s="1"/>
  <c r="D539" i="1"/>
  <c r="G541" i="1"/>
  <c r="F541" i="1" s="1"/>
  <c r="E648" i="3" s="1"/>
  <c r="D541" i="1"/>
  <c r="G543" i="1"/>
  <c r="F543" i="1" s="1"/>
  <c r="E23" i="3" s="1"/>
  <c r="D543" i="1"/>
  <c r="G545" i="1"/>
  <c r="F545" i="1" s="1"/>
  <c r="E295" i="3" s="1"/>
  <c r="D545" i="1"/>
  <c r="G547" i="1"/>
  <c r="F547" i="1" s="1"/>
  <c r="E210" i="3" s="1"/>
  <c r="D547" i="1"/>
  <c r="G549" i="1"/>
  <c r="F549" i="1" s="1"/>
  <c r="E65" i="3" s="1"/>
  <c r="D549" i="1"/>
  <c r="G551" i="1"/>
  <c r="F551" i="1" s="1"/>
  <c r="E642" i="3" s="1"/>
  <c r="D551" i="1"/>
  <c r="G553" i="1"/>
  <c r="F553" i="1" s="1"/>
  <c r="E15" i="3" s="1"/>
  <c r="D553" i="1"/>
  <c r="G555" i="1"/>
  <c r="F555" i="1" s="1"/>
  <c r="E298" i="3" s="1"/>
  <c r="D555" i="1"/>
  <c r="G557" i="1"/>
  <c r="F557" i="1" s="1"/>
  <c r="E152" i="3" s="1"/>
  <c r="D557" i="1"/>
  <c r="G559" i="1"/>
  <c r="F559" i="1" s="1"/>
  <c r="E499" i="3" s="1"/>
  <c r="D559" i="1"/>
  <c r="G561" i="1"/>
  <c r="F561" i="1" s="1"/>
  <c r="E478" i="3" s="1"/>
  <c r="D561" i="1"/>
  <c r="G563" i="1"/>
  <c r="F563" i="1" s="1"/>
  <c r="E78" i="3" s="1"/>
  <c r="D563" i="1"/>
  <c r="G565" i="1"/>
  <c r="F565" i="1" s="1"/>
  <c r="E73" i="3" s="1"/>
  <c r="D565" i="1"/>
  <c r="G567" i="1"/>
  <c r="F567" i="1" s="1"/>
  <c r="E250" i="3" s="1"/>
  <c r="D567" i="1"/>
  <c r="G569" i="1"/>
  <c r="F569" i="1" s="1"/>
  <c r="E528" i="3" s="1"/>
  <c r="D569" i="1"/>
  <c r="G571" i="1"/>
  <c r="F571" i="1" s="1"/>
  <c r="E515" i="3" s="1"/>
  <c r="D571" i="1"/>
  <c r="G573" i="1"/>
  <c r="F573" i="1" s="1"/>
  <c r="E16" i="3" s="1"/>
  <c r="D573" i="1"/>
  <c r="G575" i="1"/>
  <c r="F575" i="1" s="1"/>
  <c r="E346" i="3" s="1"/>
  <c r="D575" i="1"/>
  <c r="G577" i="1"/>
  <c r="F577" i="1" s="1"/>
  <c r="E590" i="3" s="1"/>
  <c r="D577" i="1"/>
  <c r="G579" i="1"/>
  <c r="F579" i="1" s="1"/>
  <c r="E303" i="3" s="1"/>
  <c r="D579" i="1"/>
  <c r="G581" i="1"/>
  <c r="F581" i="1" s="1"/>
  <c r="E57" i="3" s="1"/>
  <c r="D581" i="1"/>
  <c r="G583" i="1"/>
  <c r="F583" i="1" s="1"/>
  <c r="E614" i="3" s="1"/>
  <c r="D583" i="1"/>
  <c r="G585" i="1"/>
  <c r="F585" i="1" s="1"/>
  <c r="E560" i="3" s="1"/>
  <c r="D585" i="1"/>
  <c r="G587" i="1"/>
  <c r="F587" i="1" s="1"/>
  <c r="E38" i="3" s="1"/>
  <c r="D587" i="1"/>
  <c r="G589" i="1"/>
  <c r="F589" i="1" s="1"/>
  <c r="E309" i="3" s="1"/>
  <c r="D589" i="1"/>
  <c r="G591" i="1"/>
  <c r="F591" i="1" s="1"/>
  <c r="E94" i="3" s="1"/>
  <c r="D591" i="1"/>
  <c r="G593" i="1"/>
  <c r="F593" i="1" s="1"/>
  <c r="E307" i="3" s="1"/>
  <c r="D593" i="1"/>
  <c r="G595" i="1"/>
  <c r="F595" i="1" s="1"/>
  <c r="E435" i="3" s="1"/>
  <c r="D595" i="1"/>
  <c r="G597" i="1"/>
  <c r="F597" i="1" s="1"/>
  <c r="E35" i="3" s="1"/>
  <c r="D597" i="1"/>
  <c r="G598" i="1"/>
  <c r="F598" i="1" s="1"/>
  <c r="E62" i="3" s="1"/>
  <c r="D598" i="1"/>
  <c r="G599" i="1"/>
  <c r="F599" i="1" s="1"/>
  <c r="E572" i="3" s="1"/>
  <c r="D599" i="1"/>
  <c r="G600" i="1"/>
  <c r="F600" i="1" s="1"/>
  <c r="E310" i="3" s="1"/>
  <c r="D600" i="1"/>
  <c r="G601" i="1"/>
  <c r="F601" i="1" s="1"/>
  <c r="E79" i="3" s="1"/>
  <c r="D601" i="1"/>
  <c r="G602" i="1"/>
  <c r="F602" i="1" s="1"/>
  <c r="E311" i="3" s="1"/>
  <c r="D602" i="1"/>
  <c r="G603" i="1"/>
  <c r="F603" i="1" s="1"/>
  <c r="E608" i="3" s="1"/>
  <c r="D603" i="1"/>
  <c r="G604" i="1"/>
  <c r="F604" i="1" s="1"/>
  <c r="E236" i="3" s="1"/>
  <c r="D604" i="1"/>
  <c r="G605" i="1"/>
  <c r="F605" i="1" s="1"/>
  <c r="E271" i="3" s="1"/>
  <c r="D605" i="1"/>
  <c r="G606" i="1"/>
  <c r="F606" i="1" s="1"/>
  <c r="E469" i="3" s="1"/>
  <c r="D606" i="1"/>
  <c r="G607" i="1"/>
  <c r="F607" i="1" s="1"/>
  <c r="E147" i="3" s="1"/>
  <c r="D607" i="1"/>
  <c r="G608" i="1"/>
  <c r="F608" i="1" s="1"/>
  <c r="E523" i="3" s="1"/>
  <c r="D608" i="1"/>
  <c r="E128" i="1"/>
</calcChain>
</file>

<file path=xl/sharedStrings.xml><?xml version="1.0" encoding="utf-8"?>
<sst xmlns="http://schemas.openxmlformats.org/spreadsheetml/2006/main" count="5113" uniqueCount="1750">
  <si>
    <t>Nombre</t>
  </si>
  <si>
    <t>Categoria</t>
  </si>
  <si>
    <t>Precio</t>
  </si>
  <si>
    <t>ImgSrc</t>
  </si>
  <si>
    <t>ABCITOS MAIZORITOS 240GR</t>
  </si>
  <si>
    <t>ACEITE DE OLIVA 500ML</t>
  </si>
  <si>
    <t>ACEITE DE SOYA 1L</t>
  </si>
  <si>
    <t>ACEITE MAZEITE 1L</t>
  </si>
  <si>
    <t>ACEITE VATEL 500ML</t>
  </si>
  <si>
    <t>ACEITUNAS NEGRAS AGROSEVILLA</t>
  </si>
  <si>
    <t>ACEITUNAS OLIVALLE</t>
  </si>
  <si>
    <t>VIVERES</t>
  </si>
  <si>
    <t>CEREALES</t>
  </si>
  <si>
    <t>images/productos/abcitos.png</t>
  </si>
  <si>
    <t>images/productos/aceite-oliva.jpeg</t>
  </si>
  <si>
    <t>images/productos/aceite-soya.jpeg</t>
  </si>
  <si>
    <t>ADOBO MAGGI 35G</t>
  </si>
  <si>
    <t>AFEITADORA PRESTOBARBA</t>
  </si>
  <si>
    <t>AGUA  GASIFICADA  COLOBIA</t>
  </si>
  <si>
    <t>AGUA 600 ML</t>
  </si>
  <si>
    <t>AGUA MINALBA 1.5L</t>
  </si>
  <si>
    <t>AGUA MINALBA 5L</t>
  </si>
  <si>
    <t>AJO EN POLVO MANANTIAL</t>
  </si>
  <si>
    <t>ALAS DE POLLO</t>
  </si>
  <si>
    <t>ALIÑO PREPARADO MOLIDO MANANTIAL</t>
  </si>
  <si>
    <t>ALMENDRS Y NUECES</t>
  </si>
  <si>
    <t>ANIS DULCE MANANTIAL</t>
  </si>
  <si>
    <t>ANIS ESTRELLADO</t>
  </si>
  <si>
    <t>AROMATIZANTE VALE</t>
  </si>
  <si>
    <t>ARROZ 1KG MARY TRADICIONAL</t>
  </si>
  <si>
    <t xml:space="preserve">ARROZ ESMERALDA </t>
  </si>
  <si>
    <t>ARROZ MARY DORADO</t>
  </si>
  <si>
    <t>ARROZ PREMIUM MARY</t>
  </si>
  <si>
    <t>ARVEJAS</t>
  </si>
  <si>
    <t>ATUM MARGARITA 140,G</t>
  </si>
  <si>
    <t>ATUN EN ACEITE Y AGUA</t>
  </si>
  <si>
    <t xml:space="preserve">ATUN SAN CIPRIANO </t>
  </si>
  <si>
    <t>AVENA   AVELINA  400G</t>
  </si>
  <si>
    <t>AVENA DON PANCHO 400G</t>
  </si>
  <si>
    <t>AVENA QUAKER</t>
  </si>
  <si>
    <t>AVENA TIGO 300G</t>
  </si>
  <si>
    <t>AZUCAR MONTALBAN 1KG</t>
  </si>
  <si>
    <t>AZUCARADAS 240G</t>
  </si>
  <si>
    <t>BATERIAS 23A PARA CONTROL</t>
  </si>
  <si>
    <t>BATERIAS 9V</t>
  </si>
  <si>
    <t>BATERIAS AA &amp; AAA</t>
  </si>
  <si>
    <t>BIANCHI MANI</t>
  </si>
  <si>
    <t>BICARBONATO MANANTIAL</t>
  </si>
  <si>
    <t>BOLIQUESO 110G</t>
  </si>
  <si>
    <t>BOLIQUESO 28G</t>
  </si>
  <si>
    <t>BOLOGNA DE POLLO CON PIMENTON</t>
  </si>
  <si>
    <t>BOLOGNA PUNTA DEL MONTE</t>
  </si>
  <si>
    <t>BOLSA DE BASURA 1UND</t>
  </si>
  <si>
    <t>BOLSA DE BASURA 3X1</t>
  </si>
  <si>
    <t>BOLSAS DE BASURA 3UNDX1</t>
  </si>
  <si>
    <t xml:space="preserve">BOMBILLO 12W </t>
  </si>
  <si>
    <t>BOMBILLO 13W</t>
  </si>
  <si>
    <t xml:space="preserve">BOMBILLO 33W </t>
  </si>
  <si>
    <t>BOMBILLO 65W</t>
  </si>
  <si>
    <t>BOMBILLO DE 100W</t>
  </si>
  <si>
    <t>BOMBONES NESTLE SURTIDOS</t>
  </si>
  <si>
    <t>BOMBONES WAFER</t>
  </si>
  <si>
    <t>BONBONITO</t>
  </si>
  <si>
    <t>BONGYS</t>
  </si>
  <si>
    <t>BOTECITO</t>
  </si>
  <si>
    <t>BRAUNI</t>
  </si>
  <si>
    <t xml:space="preserve">BREAKIEZ </t>
  </si>
  <si>
    <t xml:space="preserve">CACAO </t>
  </si>
  <si>
    <t>CAFE AMANECER 200G</t>
  </si>
  <si>
    <t>CAFE AMANECER 500G</t>
  </si>
  <si>
    <t>CAFE DELANONA 500G</t>
  </si>
  <si>
    <t>CAFE LA PROTECTORA 250G</t>
  </si>
  <si>
    <t>CAFE MADRI 200G</t>
  </si>
  <si>
    <t>CANELA ENTERA MANANTIAL</t>
  </si>
  <si>
    <t>CANELA MOLIDA MANANTIAL</t>
  </si>
  <si>
    <t xml:space="preserve">CARAMELO BIANCHI </t>
  </si>
  <si>
    <t>CARAMELO FREEGELLS</t>
  </si>
  <si>
    <t>CARAMELO LOKIÑO</t>
  </si>
  <si>
    <t>CARAMELO MINTY</t>
  </si>
  <si>
    <t xml:space="preserve">CARAMELOS CHAO </t>
  </si>
  <si>
    <t>CARAMELOS VARIADOS</t>
  </si>
  <si>
    <t>CARAOTAS</t>
  </si>
  <si>
    <t>CARAOTAS SAN CIPRIANO 500G</t>
  </si>
  <si>
    <t>CARBON EL FOGON 1.5K</t>
  </si>
  <si>
    <t>CARBON PARA PARRILLA</t>
  </si>
  <si>
    <t>CARMENCITA MANANTIAL</t>
  </si>
  <si>
    <t>CARNE PARA HAMBURGUESAS</t>
  </si>
  <si>
    <t>CARNES VARIAS</t>
  </si>
  <si>
    <t>CARRE 25G</t>
  </si>
  <si>
    <t>CASABE</t>
  </si>
  <si>
    <t>CEPILLO DENTAL ALIDENT</t>
  </si>
  <si>
    <t>CERELAC 100G</t>
  </si>
  <si>
    <t>CERVEZA HEINEKEN</t>
  </si>
  <si>
    <t xml:space="preserve">CHAMPIÑONES </t>
  </si>
  <si>
    <t>CHARMY MOKA</t>
  </si>
  <si>
    <t>CHEESE TREES 150GR</t>
  </si>
  <si>
    <t>CHEESE TREES 54G</t>
  </si>
  <si>
    <t>CHEETOS MEGA PUFF 110G</t>
  </si>
  <si>
    <t xml:space="preserve">CHEETOS MEGA PUFFS PEQUEÑO </t>
  </si>
  <si>
    <t>CHEEZ WHIZ</t>
  </si>
  <si>
    <t>CHICHARRON 62G</t>
  </si>
  <si>
    <t>CHICHARRON PI 20G</t>
  </si>
  <si>
    <t>CHICLE CROC</t>
  </si>
  <si>
    <t xml:space="preserve">CHICLE FREEGELLS </t>
  </si>
  <si>
    <t>CHICLE GUDS</t>
  </si>
  <si>
    <t>CHICLE MINIATURA</t>
  </si>
  <si>
    <t xml:space="preserve">CHICLE OKA LOKA </t>
  </si>
  <si>
    <t>CHIFFON 454G</t>
  </si>
  <si>
    <t>CHIMO APUREÑITO</t>
  </si>
  <si>
    <t>CHIPS AHOY</t>
  </si>
  <si>
    <t>CHISKESITOS</t>
  </si>
  <si>
    <t>CHISPA DE CHOCOLATE</t>
  </si>
  <si>
    <t>CHOCO COOL SOBRE 200G</t>
  </si>
  <si>
    <t>CHOCO PILOS 220g</t>
  </si>
  <si>
    <t>CHOCO SAFARI 240G</t>
  </si>
  <si>
    <t>CHOCO YA  22ML</t>
  </si>
  <si>
    <t>CHOCOCLIO</t>
  </si>
  <si>
    <t>CHOCOFORTE</t>
  </si>
  <si>
    <t>CHOCOLATE DE TAZA ST MORITZ</t>
  </si>
  <si>
    <t>CHOCOLATE DUO SAVOY</t>
  </si>
  <si>
    <t>CHOCOLATE KITKAT</t>
  </si>
  <si>
    <t>CHOCOLATE MAGIC 80G</t>
  </si>
  <si>
    <t>CHOCOLATE SAVOY 130G</t>
  </si>
  <si>
    <t>CHOCOLATE SAVOY 30G</t>
  </si>
  <si>
    <t>CHOCOLATE SAVOY 70G</t>
  </si>
  <si>
    <t>CHOCOLATE SAVOY POSTRES</t>
  </si>
  <si>
    <t>CHOCOLATE XXL</t>
  </si>
  <si>
    <t>CHOCOLISTO 20G</t>
  </si>
  <si>
    <t>CHOCOPOINT</t>
  </si>
  <si>
    <t>CHORIZO AHULUX</t>
  </si>
  <si>
    <t>CHORIZO AHUMADO RICCI</t>
  </si>
  <si>
    <t>CHULETA  AHUMADA</t>
  </si>
  <si>
    <t>CHULETON DE CERDO RICCI</t>
  </si>
  <si>
    <t>CHUPETAS</t>
  </si>
  <si>
    <t>CIGARRO BELMONT 1/2</t>
  </si>
  <si>
    <t>CIGARRO BELMONT GRANDE</t>
  </si>
  <si>
    <t>CIGARRO DETALLADO (IBIZA)</t>
  </si>
  <si>
    <t>CIGARRO DETALLADO UNIVERSAL</t>
  </si>
  <si>
    <t>CIGARRO IBIZA &amp; COSTERO</t>
  </si>
  <si>
    <t>CIGARRO LUCKY DETALLADO</t>
  </si>
  <si>
    <t>CIGARRO MARLBORO</t>
  </si>
  <si>
    <t xml:space="preserve">CIGARRO PALLMALL 1/2 </t>
  </si>
  <si>
    <t>CIGARRO UNIVERSAL CAJA</t>
  </si>
  <si>
    <t>CIGARRO VICEROY</t>
  </si>
  <si>
    <t>CIGARRO VICERROY (CAJA)</t>
  </si>
  <si>
    <t xml:space="preserve">CIGARRO VIGO </t>
  </si>
  <si>
    <t xml:space="preserve">CIGARRO VIGO RULETA </t>
  </si>
  <si>
    <t>CIGARRO XTRA</t>
  </si>
  <si>
    <t>CLAVITOS DULCES MANANTIAL</t>
  </si>
  <si>
    <t>CLORO 500ML</t>
  </si>
  <si>
    <t>CLUB SOCIAL DE 6</t>
  </si>
  <si>
    <t>COCA COLA 1.5L</t>
  </si>
  <si>
    <t>COCA -COLA 1LITRO</t>
  </si>
  <si>
    <t>COCA COLA 2L</t>
  </si>
  <si>
    <t>COCA-COLA 3L</t>
  </si>
  <si>
    <t>COCHINO</t>
  </si>
  <si>
    <t>COCOSETTE</t>
  </si>
  <si>
    <t>COCOSETTE MINI</t>
  </si>
  <si>
    <t>COLADO HEINZ 113</t>
  </si>
  <si>
    <t>COLGATE PLAX ENJUAGUE BUCAL</t>
  </si>
  <si>
    <t>COLGATE TRIPLE ACCION 75ML</t>
  </si>
  <si>
    <t>COLOR MANANTIAL</t>
  </si>
  <si>
    <t>COLORETI MINI</t>
  </si>
  <si>
    <t>COMBO PERRO (SALC. POLACA)</t>
  </si>
  <si>
    <t>COMBO PERRO (SALC. POLLO)</t>
  </si>
  <si>
    <t>COMBO PIAZZA</t>
  </si>
  <si>
    <t>COMBO XXL</t>
  </si>
  <si>
    <t xml:space="preserve">COMINO MOLIDO MANANTIAL </t>
  </si>
  <si>
    <t>COMPOTA 113G</t>
  </si>
  <si>
    <t>COMPOTA NATULAC 186G</t>
  </si>
  <si>
    <t>COMPOTA VIVO</t>
  </si>
  <si>
    <t>CORN FLAKES 230G</t>
  </si>
  <si>
    <t>COSTILLA DE RES</t>
  </si>
  <si>
    <t>COSTILLAS CHINAS RICCI</t>
  </si>
  <si>
    <t>COTUFAS PARA MICROONDAS</t>
  </si>
  <si>
    <t>CREMA  DENTAL COLGATE 90ML</t>
  </si>
  <si>
    <t>CREMA COLGATE PLAX</t>
  </si>
  <si>
    <t>CREMA DE CAMARON KNORR</t>
  </si>
  <si>
    <t>CREMA DE LECHE NESTLE</t>
  </si>
  <si>
    <t>CREMA DENTAL ALIDENT</t>
  </si>
  <si>
    <t>CREMA DENTAL COLGATE 50ML</t>
  </si>
  <si>
    <t>CREMA DENTAL COLGATE 75ML</t>
  </si>
  <si>
    <t>CREMA DENTAL COLGATE TRIPLE ACCION</t>
  </si>
  <si>
    <t>CREMA ORAL B</t>
  </si>
  <si>
    <t>CREMA TOTAL 12</t>
  </si>
  <si>
    <t>CRONCH FLAKES 300G.</t>
  </si>
  <si>
    <t>CRONCH FLAKES 500G</t>
  </si>
  <si>
    <t>CUBITOS MAGGI</t>
  </si>
  <si>
    <t>DALE</t>
  </si>
  <si>
    <t>DALVITO 200G</t>
  </si>
  <si>
    <t>DALVITO 300G</t>
  </si>
  <si>
    <t>DE TODITO 45G</t>
  </si>
  <si>
    <t>DE TODITOS</t>
  </si>
  <si>
    <t>DESINFECTA 1L</t>
  </si>
  <si>
    <t>DESINFECTANTE 500ML</t>
  </si>
  <si>
    <t>DESODORANTE 2X1</t>
  </si>
  <si>
    <t>DESODORANTE ALIVE 10G</t>
  </si>
  <si>
    <t>DESODORANTE BALANCE 32G</t>
  </si>
  <si>
    <t>DESODORANTE BOLITA  LST</t>
  </si>
  <si>
    <t>DESODORANTE LADY STICK BARRA</t>
  </si>
  <si>
    <t>DETERGENTE ALIVE 1K</t>
  </si>
  <si>
    <t>DETERGENTE ALIVE 500G</t>
  </si>
  <si>
    <t>DETERGENTE EL OSO 400</t>
  </si>
  <si>
    <t>DETERGENTE LAS LLEVE 400g</t>
  </si>
  <si>
    <t>DIABLITOS UNDERWOOD  PEQ</t>
  </si>
  <si>
    <t>DONUT BRAWO</t>
  </si>
  <si>
    <t>DORITOS 45G</t>
  </si>
  <si>
    <t>DORITOS MEGA QUESO 150GR</t>
  </si>
  <si>
    <t>ESPONJA DE ALAMBRE</t>
  </si>
  <si>
    <t>ESPONJA POWER</t>
  </si>
  <si>
    <t>EXTRACTO DE TOMATE OSOLE</t>
  </si>
  <si>
    <t>FASILISTA KRAFT 24UND</t>
  </si>
  <si>
    <t>FIAMBRE</t>
  </si>
  <si>
    <t>FIDEOS RENATA</t>
  </si>
  <si>
    <t>FLAN SONRISA 46G</t>
  </si>
  <si>
    <t>FLAQUITO</t>
  </si>
  <si>
    <t xml:space="preserve">FLIPS </t>
  </si>
  <si>
    <t>FLIPS 120G</t>
  </si>
  <si>
    <t>FLIPS 220G</t>
  </si>
  <si>
    <t>FLIPS 28G</t>
  </si>
  <si>
    <t>FLIPS 50G</t>
  </si>
  <si>
    <t>FOSFOROS</t>
  </si>
  <si>
    <t>FRITZ CHEDDAR</t>
  </si>
  <si>
    <t>FRUTOS MIXTO CHOCOLATE</t>
  </si>
  <si>
    <t>FRUTY AROS 240G</t>
  </si>
  <si>
    <t>GALA  CHCOLATE</t>
  </si>
  <si>
    <t>GALAK TUBITO</t>
  </si>
  <si>
    <t>GALLETA  DELICIA MARIA CHOCOLATE</t>
  </si>
  <si>
    <t>GALLETA CHARMY NARANJA</t>
  </si>
  <si>
    <t>GALLETA DE SODA PUIG &amp; CARABOBO</t>
  </si>
  <si>
    <t>GALLETA DUCALES</t>
  </si>
  <si>
    <t>GALLETA HONY</t>
  </si>
  <si>
    <t>GALLETA MARIA CALEDONIA 250G</t>
  </si>
  <si>
    <t>GALLETA MARIA CHOCOLATE</t>
  </si>
  <si>
    <t>GALLETA MARIA PUIG</t>
  </si>
  <si>
    <t>GALLETA MARIA PUIG EXTRA FINA</t>
  </si>
  <si>
    <t>GALLETA MARILU</t>
  </si>
  <si>
    <t>GALLETA MUCHA CREMA LA FAMI</t>
  </si>
  <si>
    <t>GALLETA RENATA  AVENA Y MIEL</t>
  </si>
  <si>
    <t>GALLETA RENATA DE SODA</t>
  </si>
  <si>
    <t>GALLETA RENATA INTEGRALE FRESA &amp; CHOCOLATE</t>
  </si>
  <si>
    <t>GALLETA RENATA LECHE Y MIEL CON GRANOLA</t>
  </si>
  <si>
    <t>GALLETA SALTIN NOEL</t>
  </si>
  <si>
    <t xml:space="preserve">GALLETAS CAPRI </t>
  </si>
  <si>
    <t>GALLETAS CASERAS 1X6</t>
  </si>
  <si>
    <t>GALLETAS COOKIES</t>
  </si>
  <si>
    <t>GALLETAS LIMON TV</t>
  </si>
  <si>
    <t>GALLETAS MINI MARIA</t>
  </si>
  <si>
    <t>GALLETAS REX</t>
  </si>
  <si>
    <t>GALLETAS TAKY</t>
  </si>
  <si>
    <t>GATARINA</t>
  </si>
  <si>
    <t>GATORADE 500ML</t>
  </si>
  <si>
    <t>GEL FIJADOR</t>
  </si>
  <si>
    <t>GEL FIJADOR ROLDA</t>
  </si>
  <si>
    <t>GELATINA MINI</t>
  </si>
  <si>
    <t>GELATINA SONRISA</t>
  </si>
  <si>
    <t>GELATINA WYNCO</t>
  </si>
  <si>
    <t>GOMITAS GUMMIES 100g</t>
  </si>
  <si>
    <t>GOMITAS JELOX</t>
  </si>
  <si>
    <t>GOMITAS TRULILU UNIDA</t>
  </si>
  <si>
    <t>GRANOLA 200G</t>
  </si>
  <si>
    <t>GROSTATINA</t>
  </si>
  <si>
    <t>GUISANTES OLE</t>
  </si>
  <si>
    <t>HARINA DE TRIGO DOÑA MARIA</t>
  </si>
  <si>
    <t>HARINA DE TRIGO DULCE MARIA</t>
  </si>
  <si>
    <t>HARINA DE TRIGO TODO USO ROBIN HOOD</t>
  </si>
  <si>
    <t>HARINA PAN DE ARROZ</t>
  </si>
  <si>
    <t>HARINA PAN MAIZ BLANCO</t>
  </si>
  <si>
    <t>HEINEKEN</t>
  </si>
  <si>
    <t xml:space="preserve">HUESOS AHUMADOS </t>
  </si>
  <si>
    <t>HUEVOS 1/2 CARTON</t>
  </si>
  <si>
    <t xml:space="preserve">INCENSO </t>
  </si>
  <si>
    <t>ISABELA WAFER</t>
  </si>
  <si>
    <t>JABON / LAVAPLATOS LIQUIDOS 500ML</t>
  </si>
  <si>
    <t xml:space="preserve">JABON AZUL OSO BLANCO </t>
  </si>
  <si>
    <t>JABON DE AVENA</t>
  </si>
  <si>
    <t>JABON DE OLOR STAR</t>
  </si>
  <si>
    <t>JABON DOVE 90G</t>
  </si>
  <si>
    <t xml:space="preserve">JABON HARMONY </t>
  </si>
  <si>
    <t>JABON LAS LLAVES AZUL 250G</t>
  </si>
  <si>
    <t>JABON LAS LLAVES BEBE</t>
  </si>
  <si>
    <t>JABON LUX 125G</t>
  </si>
  <si>
    <t>JABON MEDICARE 90G</t>
  </si>
  <si>
    <t>JABON PALMOLIVE 85G</t>
  </si>
  <si>
    <t>JABON PROTEX 75G</t>
  </si>
  <si>
    <t>JABON PROTEX X3</t>
  </si>
  <si>
    <t xml:space="preserve">JAMON AHUMADO </t>
  </si>
  <si>
    <t>JAMON AREPERO</t>
  </si>
  <si>
    <t>JAMON DE PIERNA MILLENIUM</t>
  </si>
  <si>
    <t>JAMON ENDIABLADO 110G</t>
  </si>
  <si>
    <t>JAMON ENDIABLADO 60G</t>
  </si>
  <si>
    <t>JAMON ESPALDA  CUMBRE FRESCA</t>
  </si>
  <si>
    <t>JAMON ESPALDA MILLENIUM</t>
  </si>
  <si>
    <t>JAMON PAVO</t>
  </si>
  <si>
    <t>JAMON PAVO AHUMADO</t>
  </si>
  <si>
    <t>JAMON PIERNA  CUMBRE FRESCA</t>
  </si>
  <si>
    <t>JUGO NATULAC 1L</t>
  </si>
  <si>
    <t>JUGO PULP 1L</t>
  </si>
  <si>
    <t>JUGO YUKERY 1.5L</t>
  </si>
  <si>
    <t>JUGO YUKERY 500ML</t>
  </si>
  <si>
    <t>JUGO YUKY-PAK 250ML</t>
  </si>
  <si>
    <t xml:space="preserve">JUGOS DEL VALLE </t>
  </si>
  <si>
    <t>JUMBY RIKOS 70G</t>
  </si>
  <si>
    <t>KESITOS 85GR</t>
  </si>
  <si>
    <t>KETCHUP CON BBQ HEINZ</t>
  </si>
  <si>
    <t>KETCHUP HEINZ 397G</t>
  </si>
  <si>
    <t>KETCHUP KIERO 198G</t>
  </si>
  <si>
    <t>KETCHUP PAMPERO 397G</t>
  </si>
  <si>
    <t>KETCHUP PAMPERO PQÑA</t>
  </si>
  <si>
    <t>KETCHUP TIQUIRE FLORES</t>
  </si>
  <si>
    <t>KETHUP HEINZ 198G</t>
  </si>
  <si>
    <t>KONGA</t>
  </si>
  <si>
    <t>KRAKER BELVITA</t>
  </si>
  <si>
    <t>LAUREL EN HOJAS MANANTIAL</t>
  </si>
  <si>
    <t>LAVAPLATOS AXION EN CREMA</t>
  </si>
  <si>
    <t>LAVAPLATOS ZAGAZ 235G</t>
  </si>
  <si>
    <t>LECHE CAMPESTRE 125G</t>
  </si>
  <si>
    <t>LECHE CAMPESTRE 500G</t>
  </si>
  <si>
    <t>LECHE COMPLETA LA PASTOREÑA</t>
  </si>
  <si>
    <t>LECHE CONDENSADA  CREMOR</t>
  </si>
  <si>
    <t>LECHE CONDENSADA NESTLE</t>
  </si>
  <si>
    <t>LECHE DO BOM 400G</t>
  </si>
  <si>
    <t>LECHE DOBON SOBRE 120G</t>
  </si>
  <si>
    <t xml:space="preserve">LECHE EVAPORADA </t>
  </si>
  <si>
    <t>LECHE LA CAMPESINA 900G</t>
  </si>
  <si>
    <t>LECHE LALO 900ML</t>
  </si>
  <si>
    <t>LECHE LICHIDA SAN SIMON</t>
  </si>
  <si>
    <t>LECHE PURELAC 200G</t>
  </si>
  <si>
    <t>LECHE PURELAC 400G</t>
  </si>
  <si>
    <t>LECHE PURISIMA 1L</t>
  </si>
  <si>
    <t>LECHE SAN SIMON 125G</t>
  </si>
  <si>
    <t>LECHE SAN SIMON 400G</t>
  </si>
  <si>
    <t>LECHE TIGO 200G</t>
  </si>
  <si>
    <t>LENTEJAS</t>
  </si>
  <si>
    <t>LEVADURA INSTANTANEA</t>
  </si>
  <si>
    <t>LIPTON 1.5L</t>
  </si>
  <si>
    <t>LIPTON 500ML</t>
  </si>
  <si>
    <t>LLUVIA DE COLORES MANANTIAL</t>
  </si>
  <si>
    <t>LUCKI STRIKE BLANCA</t>
  </si>
  <si>
    <t>LUCKI STRIKE NEGRA</t>
  </si>
  <si>
    <t>LUCKY NEGRA (CAJA)</t>
  </si>
  <si>
    <t>MAIZ DULCE PREDILECTA</t>
  </si>
  <si>
    <t>MAIZ EN LATA</t>
  </si>
  <si>
    <t>MAIZ OLE</t>
  </si>
  <si>
    <t>MAIZ PARA COTUFAS</t>
  </si>
  <si>
    <t>MAIZINA  AMERICANA 90G</t>
  </si>
  <si>
    <t xml:space="preserve">MALTA 1.5L </t>
  </si>
  <si>
    <t>MALTA DE BOTELLA</t>
  </si>
  <si>
    <t>MALTA REGIONAL 207CM</t>
  </si>
  <si>
    <t>MANI JAPONES</t>
  </si>
  <si>
    <t>MANI MIXTO</t>
  </si>
  <si>
    <t>MANTEQUILLA  MARACAY 100G</t>
  </si>
  <si>
    <t>MANTEQUILLA CAMPESTRE</t>
  </si>
  <si>
    <t>MARGARINA NELLY 250G</t>
  </si>
  <si>
    <t>MARGARINA NELLY 500G</t>
  </si>
  <si>
    <t>MARSMALLONS 100G</t>
  </si>
  <si>
    <t>MASA DE CACHAPAS PAN</t>
  </si>
  <si>
    <t>MASA PARA PASTELITOS 1KG D&amp;S</t>
  </si>
  <si>
    <t>MASA PARA PASTELITOS GRYCAL</t>
  </si>
  <si>
    <t>MAVESA MANTEQUILLA  500G</t>
  </si>
  <si>
    <t>MAVESA MANTEQUILLA 250G</t>
  </si>
  <si>
    <t>MAYONESA KRAFT 445G</t>
  </si>
  <si>
    <t>MAYONESA KRAFT PEQ</t>
  </si>
  <si>
    <t>MAYONESA MAVESA 450G</t>
  </si>
  <si>
    <t>MAYONESA MAVESA PEQUEÑA 175G</t>
  </si>
  <si>
    <t>MEREY  ENTERO</t>
  </si>
  <si>
    <t>MERMELADA LA COLMENA</t>
  </si>
  <si>
    <t>MERMELADA LA VIENESA (GUAYABA)</t>
  </si>
  <si>
    <t>MEZCLA PARA PANQUECAS NUCITA</t>
  </si>
  <si>
    <t>MILANESA  ENPANIZADA</t>
  </si>
  <si>
    <t>MILANESA DE POLLO</t>
  </si>
  <si>
    <t>MOCA NESTLE</t>
  </si>
  <si>
    <t>MORTADELA  ALIBAL 500G</t>
  </si>
  <si>
    <t>MORTADELA DE TAPARA</t>
  </si>
  <si>
    <t>MORTADELA ENDIABLADA</t>
  </si>
  <si>
    <t>MORTADELA ESPECIAL RICCI 500G</t>
  </si>
  <si>
    <t>MORTADELA PUNTA DE MONTE 500G</t>
  </si>
  <si>
    <t>MORTADELA RICCI SUPER M</t>
  </si>
  <si>
    <t>MOSTASA HEINZ 113G</t>
  </si>
  <si>
    <t>MOSTAZA  HEINZ 195g</t>
  </si>
  <si>
    <t>MOSTAZA EUREKA</t>
  </si>
  <si>
    <t>MOSTAZA FRITZ</t>
  </si>
  <si>
    <t>MOSTAZA HEINZ 195g</t>
  </si>
  <si>
    <t>MOSTAZA HONEY MC CORMICK</t>
  </si>
  <si>
    <t>MUSLOS DE POLLO</t>
  </si>
  <si>
    <t>NATILLA</t>
  </si>
  <si>
    <t>NESTEA 90G</t>
  </si>
  <si>
    <t>NESTUM 3 CEREALES 225G</t>
  </si>
  <si>
    <t>NESTUM 50G</t>
  </si>
  <si>
    <t>NUCITA 20G</t>
  </si>
  <si>
    <t>NUGGETS POLLO</t>
  </si>
  <si>
    <t>NUTRIBELA 27ML</t>
  </si>
  <si>
    <t>ONOTO EN GRANO</t>
  </si>
  <si>
    <t>OREGANO EN HOJAS MANANTIAL</t>
  </si>
  <si>
    <t>OREGANO ENTERO IBERIA</t>
  </si>
  <si>
    <t>OREGANO MOLIDO</t>
  </si>
  <si>
    <t>OREO 36G</t>
  </si>
  <si>
    <t>OREO TUBO</t>
  </si>
  <si>
    <t>OVOMALTINA</t>
  </si>
  <si>
    <t>PALITOS</t>
  </si>
  <si>
    <t>PALMERITAS</t>
  </si>
  <si>
    <t xml:space="preserve">PALMITO </t>
  </si>
  <si>
    <t xml:space="preserve">PAN AIKAS BLANCO 500GM </t>
  </si>
  <si>
    <t>PAN ANDINO PANINO</t>
  </si>
  <si>
    <t>PAN ARABE</t>
  </si>
  <si>
    <t>PAN BIMBO 500G</t>
  </si>
  <si>
    <t>PAN BLANCO CRUSTISSIMO</t>
  </si>
  <si>
    <t>PAN BLANCO HOLSUM 700G</t>
  </si>
  <si>
    <t>PAN CACHITO 680G CRUSTISSIMO</t>
  </si>
  <si>
    <t>PAN DE ARABE CRUSTISIMO</t>
  </si>
  <si>
    <t>PAN DE HAMBURGUESA</t>
  </si>
  <si>
    <t>PAN DE LECHE</t>
  </si>
  <si>
    <t xml:space="preserve">PAN HAMBURGUESA CRUSTISIMO </t>
  </si>
  <si>
    <t>PAN HAMBURGUESA PANINO</t>
  </si>
  <si>
    <t>PAN HOLSUNM 500G</t>
  </si>
  <si>
    <t>PAN INTEGRAL AIKAS 500G</t>
  </si>
  <si>
    <t>PAN INTEGRAL AJONJOLI CRUSTISSIMO</t>
  </si>
  <si>
    <t>PAN INTEGRAL CRUSTISSIMO</t>
  </si>
  <si>
    <t>PAN JUMBO HOLSUM 500G</t>
  </si>
  <si>
    <t>PAN MANTEQUILLA CRUSTISSIMO 500G</t>
  </si>
  <si>
    <t>PAN MIEL CON PASA PANINO</t>
  </si>
  <si>
    <t>PAN MOLIDO 200G</t>
  </si>
  <si>
    <t>PAN MORAN SANDWICH BLANCO</t>
  </si>
  <si>
    <t>PAN MORDISCO</t>
  </si>
  <si>
    <t>PAN PANINO 500G</t>
  </si>
  <si>
    <t>PAN PANINO 700G</t>
  </si>
  <si>
    <t>PAN PANINO INTEGRAL 500G</t>
  </si>
  <si>
    <t>PAN PANINO MIEL CON PASAS</t>
  </si>
  <si>
    <t xml:space="preserve">PAN PERRO CRUSTISIMO </t>
  </si>
  <si>
    <t>PAN PERRO PANINO</t>
  </si>
  <si>
    <t>PAN PERRO PEQUEÑO</t>
  </si>
  <si>
    <t>PANELADA 29G</t>
  </si>
  <si>
    <t>PANQUE 11 11</t>
  </si>
  <si>
    <t>PAÑALES</t>
  </si>
  <si>
    <t>PAPA JACKS 30G</t>
  </si>
  <si>
    <t>PAPAS PARA PERRO</t>
  </si>
  <si>
    <t>PAPAS PRINGLES</t>
  </si>
  <si>
    <t>PAPEL ALUMINIO</t>
  </si>
  <si>
    <t>PAPEL ROSAL PLUS 200HOJAS</t>
  </si>
  <si>
    <t>PAPEL ROSAL PLUS 400HOJAS</t>
  </si>
  <si>
    <t>PAPELON</t>
  </si>
  <si>
    <t>PAPELON LIMON Y PARCHITA  DURAZNO</t>
  </si>
  <si>
    <t>PASTA 500GR MARY</t>
  </si>
  <si>
    <t>PASTA CAPRI 1KG</t>
  </si>
  <si>
    <t>PASTA CAPRI 500G</t>
  </si>
  <si>
    <t>PASTA CAPRI LETRICAS</t>
  </si>
  <si>
    <t>PASTA CAPRI PLUMITA 3 500G</t>
  </si>
  <si>
    <t xml:space="preserve">PASTA DE FIDEOS </t>
  </si>
  <si>
    <t>PASTA DE TOMATE</t>
  </si>
  <si>
    <t>PASTA LARGA 1KG MARY</t>
  </si>
  <si>
    <t xml:space="preserve">PASTA PARA PASTICHO CAPRI </t>
  </si>
  <si>
    <t>PASTA PRIMOR 1K</t>
  </si>
  <si>
    <t>PASTA TIGO 500G</t>
  </si>
  <si>
    <t>PASTELITOS 10 UND</t>
  </si>
  <si>
    <t>PASTELITOS 20 UND</t>
  </si>
  <si>
    <t>PASTICHO LA SIRENA 250G</t>
  </si>
  <si>
    <t>PECHUGA DE POLLO</t>
  </si>
  <si>
    <t>PECHUGA DE POLLO 400G</t>
  </si>
  <si>
    <t>PEGA LOCA</t>
  </si>
  <si>
    <t>PEGA PARA MONCA</t>
  </si>
  <si>
    <t>PEPITO 180G</t>
  </si>
  <si>
    <t>PEPITO 25G</t>
  </si>
  <si>
    <t>PEPITO 80GR</t>
  </si>
  <si>
    <t>PEPITONA</t>
  </si>
  <si>
    <t>PEPPERONI</t>
  </si>
  <si>
    <t>PEPSI 1.25L RETORNABLE</t>
  </si>
  <si>
    <t>PEPSI 1.5L</t>
  </si>
  <si>
    <t>PEPSI 1L</t>
  </si>
  <si>
    <t>PEPSI 2L</t>
  </si>
  <si>
    <t>PERRANINA CARNE Y HUESO</t>
  </si>
  <si>
    <t xml:space="preserve">PERRARINA </t>
  </si>
  <si>
    <t xml:space="preserve">PERRARINA DOG DOG </t>
  </si>
  <si>
    <t>PICANTE FREITZ</t>
  </si>
  <si>
    <t>PIMENTON MOLIDO MANANTIAL</t>
  </si>
  <si>
    <t>PIMIENTA NEGRA MANANTIAL</t>
  </si>
  <si>
    <t>PIRULIN 16G</t>
  </si>
  <si>
    <t xml:space="preserve">PLAGATOX ESPIRALES </t>
  </si>
  <si>
    <t>PLATAMITOS AJO Y PEREJIL 75G</t>
  </si>
  <si>
    <t>PLATANITOS 42G</t>
  </si>
  <si>
    <t>PLATANITOS 80G</t>
  </si>
  <si>
    <t>PLATANITOS ONDULADOS 145G</t>
  </si>
  <si>
    <t>POLLO ENTERO</t>
  </si>
  <si>
    <t>POLVO GREEN 5G</t>
  </si>
  <si>
    <t>POLVO MATA MOSCA</t>
  </si>
  <si>
    <t>POP CROCH CHOCO 20G</t>
  </si>
  <si>
    <t>POP CRONCH 240G</t>
  </si>
  <si>
    <t>PUDIN DE TODDY 125G</t>
  </si>
  <si>
    <t>PUDIN WYNCO</t>
  </si>
  <si>
    <t>PUNCH CON SAL 80G</t>
  </si>
  <si>
    <t>QUALIMAX</t>
  </si>
  <si>
    <t>QUESO AMARILLO TIPO CHEDDAR</t>
  </si>
  <si>
    <t>QUESO AMARILLO TIPO GOUDA</t>
  </si>
  <si>
    <t>QUESO CREMA GABY</t>
  </si>
  <si>
    <t>QUESO DE AÑO FRITZ 180G</t>
  </si>
  <si>
    <t>QUESO LLANERO</t>
  </si>
  <si>
    <t>QUESO LOS FRAILES</t>
  </si>
  <si>
    <t>QUESO MOZZARELLA</t>
  </si>
  <si>
    <t xml:space="preserve">QUESO PARMESANO </t>
  </si>
  <si>
    <t>QUESO PECORINO KG</t>
  </si>
  <si>
    <t>QUESO RICOTTA</t>
  </si>
  <si>
    <t>QUESO SEMI DURO</t>
  </si>
  <si>
    <t>QUESO TIPO PAISA</t>
  </si>
  <si>
    <t>QUESO TORONDOY</t>
  </si>
  <si>
    <t>RAID MATA ZACUDOS Y MOSCAS 157g</t>
  </si>
  <si>
    <t xml:space="preserve">RECORTES DE JAMON Y QUESO </t>
  </si>
  <si>
    <t>RED BULL 250ML</t>
  </si>
  <si>
    <t>REFRESCO COLOMBIADOS 2.5 L</t>
  </si>
  <si>
    <t>REFRESCO DE BOTELLA</t>
  </si>
  <si>
    <t>RENATA MEZCLA PARA TORTAS</t>
  </si>
  <si>
    <t>RIKESA 200G</t>
  </si>
  <si>
    <t>RINGOS 62G</t>
  </si>
  <si>
    <t>RINNA</t>
  </si>
  <si>
    <t>RON CINCO ESTRELLAS 1L</t>
  </si>
  <si>
    <t>RON TUCACAS 1L</t>
  </si>
  <si>
    <t>ROSQUIS</t>
  </si>
  <si>
    <t>RUFFLES 125g</t>
  </si>
  <si>
    <t>RUFFLES 36G</t>
  </si>
  <si>
    <t>SAL 1KG</t>
  </si>
  <si>
    <t>SALAMI</t>
  </si>
  <si>
    <t>SALCHICHA  PUROLOMO</t>
  </si>
  <si>
    <t>SALCHICHA POLACA</t>
  </si>
  <si>
    <t>SALCHICHON</t>
  </si>
  <si>
    <t>SALSA   AJI DULCE FRITZ</t>
  </si>
  <si>
    <t xml:space="preserve">SALSA BBQ </t>
  </si>
  <si>
    <t>SALSA DE MAIZ</t>
  </si>
  <si>
    <t>SALSA DE SOYA  Y AGRIDULCE 150g</t>
  </si>
  <si>
    <t>SALSA DE SOYA CHINA 610g</t>
  </si>
  <si>
    <t>SALSA DE TOCINETA FRITZ</t>
  </si>
  <si>
    <t>SALSA OSOLE</t>
  </si>
  <si>
    <t>SALSA PARA PASTA IBERIA</t>
  </si>
  <si>
    <t>SALSA PARMEGIANA PREDILECTA</t>
  </si>
  <si>
    <t>SALSA PREDILECTA PIZZA</t>
  </si>
  <si>
    <t>SALSA ROSADA FRITZ</t>
  </si>
  <si>
    <t>SALSA SAN CIPRIANO</t>
  </si>
  <si>
    <t>SALSA SOYA COMPLETA 170g</t>
  </si>
  <si>
    <t>SALSA UNDERWOOD 190G</t>
  </si>
  <si>
    <t>SALSAS OLE PARA PASTAS</t>
  </si>
  <si>
    <t>SALSAS VARIAS (SOYA  AJO INGLESA)</t>
  </si>
  <si>
    <t>SAMBA</t>
  </si>
  <si>
    <t>SANGRIA LA CAROREÑA</t>
  </si>
  <si>
    <t>SARDINAS EN SALSA Y ACEITE</t>
  </si>
  <si>
    <t>SARDINAS SAN CIPRIANO</t>
  </si>
  <si>
    <t xml:space="preserve">SAVOR </t>
  </si>
  <si>
    <t>SAVOY POSTRES</t>
  </si>
  <si>
    <t>SEASONDS TEA 90G</t>
  </si>
  <si>
    <t>SERVILLETAS ZZZ PEQ</t>
  </si>
  <si>
    <t>SHAMPOO ALIVE 350ML</t>
  </si>
  <si>
    <t>SHAMPOO ALIVE SOBRE</t>
  </si>
  <si>
    <t>SHAMPOO H&amp;S SOBRE</t>
  </si>
  <si>
    <t>SHAMPOO PALMOLIVE 350ML</t>
  </si>
  <si>
    <t>SOLOMO DE CUERITO</t>
  </si>
  <si>
    <t>SOPA INSTANTANEA</t>
  </si>
  <si>
    <t>SOPA MAGGI SOBRE 62G</t>
  </si>
  <si>
    <t>SPEED 1 LITRO</t>
  </si>
  <si>
    <t xml:space="preserve">SPEED 250G </t>
  </si>
  <si>
    <t>SPEED MAX LATA</t>
  </si>
  <si>
    <t>SUAVITEL 200ML</t>
  </si>
  <si>
    <t>SUERO LLANERO 1L</t>
  </si>
  <si>
    <t>SUPER JAMON RICCI</t>
  </si>
  <si>
    <t>SUSY 2BLE CHOCOLATE</t>
  </si>
  <si>
    <t>SWEET BOON</t>
  </si>
  <si>
    <t>TABACOS</t>
  </si>
  <si>
    <t>TAKIS 28G</t>
  </si>
  <si>
    <t>TALLARINES LA SIRENA 500G</t>
  </si>
  <si>
    <t>TANDY 25G</t>
  </si>
  <si>
    <t>TANG 30G</t>
  </si>
  <si>
    <t>TE EN SOBRE</t>
  </si>
  <si>
    <t xml:space="preserve">TE LIPTON 1.5L </t>
  </si>
  <si>
    <t>TE LISTO SOBRE 90G</t>
  </si>
  <si>
    <t>TEQUEÑOS 100 UND</t>
  </si>
  <si>
    <t>TEQUEÑOS EN BANDEJA 25UND</t>
  </si>
  <si>
    <t>TEQUEÑOS ESCOLARES</t>
  </si>
  <si>
    <t>TOALLA  KOTEX</t>
  </si>
  <si>
    <t>TOALLAS DIARIAS DIVA 30</t>
  </si>
  <si>
    <t>TOALLAS DIVA</t>
  </si>
  <si>
    <t xml:space="preserve">TOALLAS FRESCA </t>
  </si>
  <si>
    <t>TOALLAS SANITARIAS ALIVE</t>
  </si>
  <si>
    <t>TOALLAS SANITARIAS NOCTURNAS</t>
  </si>
  <si>
    <t>TOALLIN DON</t>
  </si>
  <si>
    <t>TOALLIN ROSAL TOWELS 80 HOJAS</t>
  </si>
  <si>
    <t>TOALLITAS HUMEDAS 50</t>
  </si>
  <si>
    <t>TOCINETA  AHUMADA</t>
  </si>
  <si>
    <t>TOCINETA MINI</t>
  </si>
  <si>
    <t>TOCINETIKAS MUNCHY</t>
  </si>
  <si>
    <t>TODDY SOBRE 100g</t>
  </si>
  <si>
    <t>TORONTO</t>
  </si>
  <si>
    <t xml:space="preserve">TORTA </t>
  </si>
  <si>
    <t>TORTILLAS CRUSTISSIMO</t>
  </si>
  <si>
    <t>TORTILLAS INTEGRALES CRUSTISSIMO</t>
  </si>
  <si>
    <t>TORTILLAS JACKS 190GR</t>
  </si>
  <si>
    <t>TOSCANO PECORINO RALLADO 100G</t>
  </si>
  <si>
    <t>TOSTITOS ORIGINAL 140GR</t>
  </si>
  <si>
    <t>TOSTON ARTESANAL</t>
  </si>
  <si>
    <t>TOSTON TOM 28G</t>
  </si>
  <si>
    <t>TOSTON TOM 80G</t>
  </si>
  <si>
    <t>TRIDENT 8.5G</t>
  </si>
  <si>
    <t>TROLLI</t>
  </si>
  <si>
    <t>TRULULU 90G</t>
  </si>
  <si>
    <t>TURRON DE MANI</t>
  </si>
  <si>
    <t>UNTABLE AHULUX</t>
  </si>
  <si>
    <t>UNTABLE RICCI 300G</t>
  </si>
  <si>
    <t>VAINILLA LA PASTELERA</t>
  </si>
  <si>
    <t>VASO NEGRO 77</t>
  </si>
  <si>
    <t>VASOS 107</t>
  </si>
  <si>
    <t>VELAS PEQUEÑAS UNIDAD</t>
  </si>
  <si>
    <t>VINAGRE 500ML</t>
  </si>
  <si>
    <t>VINAGRE OSCURO 750G</t>
  </si>
  <si>
    <t>YESQUERO</t>
  </si>
  <si>
    <t>YOGURT 500G</t>
  </si>
  <si>
    <t>YOGURT CON CEREAL</t>
  </si>
  <si>
    <t>YOGURT PEQUEÑO</t>
  </si>
  <si>
    <t xml:space="preserve">ZUCARITAS 250G </t>
  </si>
  <si>
    <t>images/productos/siniimagen.jpg</t>
  </si>
  <si>
    <t>CHARCUTERIA</t>
  </si>
  <si>
    <t>CARNICERIA</t>
  </si>
  <si>
    <t>HIGIENE PERSONAL</t>
  </si>
  <si>
    <t>BEBIDAS</t>
  </si>
  <si>
    <t>LIMPIEZA</t>
  </si>
  <si>
    <t>CONDIMENTOS</t>
  </si>
  <si>
    <t>FRUTOS SECOS</t>
  </si>
  <si>
    <t>CHUCHERIAS</t>
  </si>
  <si>
    <t>HOGAR</t>
  </si>
  <si>
    <t>POSTRES</t>
  </si>
  <si>
    <t>PARRILLA</t>
  </si>
  <si>
    <t>VICIO</t>
  </si>
  <si>
    <t>CHOCOLATE</t>
  </si>
  <si>
    <t>COMBOS</t>
  </si>
  <si>
    <t>PANADERIA</t>
  </si>
  <si>
    <t>ALIMENTO PARA MASCOTAS</t>
  </si>
  <si>
    <t>CONGELADOS</t>
  </si>
  <si>
    <t>YOGURT</t>
  </si>
  <si>
    <t>images/productos/aceite-vatel.jpeg</t>
  </si>
  <si>
    <t>images/productos/limon-03-300x300.png</t>
  </si>
  <si>
    <t>images/productos/540.png</t>
  </si>
  <si>
    <t>images/productos/010846_6.jpeg</t>
  </si>
  <si>
    <t>images/productos/010856_6.jpeg</t>
  </si>
  <si>
    <t>images/productos/arroz-mary-dorado-800g.webp</t>
  </si>
  <si>
    <t>images/productos/mazeite_1lt.jpg</t>
  </si>
  <si>
    <t>images/productos/aceitunas-olivalle.jpg</t>
  </si>
  <si>
    <t>images/productos/1-3-1.jpg</t>
  </si>
  <si>
    <t>images/productos/Gillette-Blue-II-maquina-de-afeitar-desechable-1.jpg</t>
  </si>
  <si>
    <t>images/productos/8a57a8b9-c977-47fa-a1e1-16b0b11d6ddb.jpg</t>
  </si>
  <si>
    <t>images/productos/t2UxjqzrDb.jpg</t>
  </si>
  <si>
    <t>images/productos/alas_de_pollo_1.jpg</t>
  </si>
  <si>
    <t>images/productos/cfeJAc6vh8.jpg</t>
  </si>
  <si>
    <t>images/productos/26-03-2018-almendras.jpg</t>
  </si>
  <si>
    <t>images/productos/Arroz-Mary-Tradicional.jpg</t>
  </si>
  <si>
    <t>images/productos/DUMMIE_ARROZ_ESMERALDA_3nn1-n3.jpg</t>
  </si>
  <si>
    <t>images/productos/ARVEJAS_VERDES.jpg</t>
  </si>
  <si>
    <t>images/productos/lomitos_de_atun_en_aceite.jpg</t>
  </si>
  <si>
    <t>images/productos/CIPRI.jpg</t>
  </si>
  <si>
    <t>images/productos/avena-fortificada-avelina-400g.jpg</t>
  </si>
  <si>
    <t>images/productos/8410522005582.jpg</t>
  </si>
  <si>
    <t>images/productos/Anís estrellado.webp</t>
  </si>
  <si>
    <t>images/productos/Aromatizante.webp</t>
  </si>
  <si>
    <t>images/productos/ARROZ_PREMIUM.webp</t>
  </si>
  <si>
    <t>images/productos/atun-en-aceite-vegetal-margarita-140g.webp</t>
  </si>
  <si>
    <t>images/productos/Avena-en-hojuelas-Don-Pancho-400g.webp</t>
  </si>
  <si>
    <t>images/productos/0007946_avena-fortificada-quaker-800-gr_450.webp</t>
  </si>
  <si>
    <t>images/productos/100834766.webp</t>
  </si>
  <si>
    <t>images/productos/AzucarMontalbanRefinada1Kg.webp</t>
  </si>
  <si>
    <t>images/productos/azucaradasa.webp</t>
  </si>
  <si>
    <t>images/productos/baterias23a.webp</t>
  </si>
  <si>
    <t>images/productos/baterías9v.webp</t>
  </si>
  <si>
    <t>images/productos/bateriasAA.webp</t>
  </si>
  <si>
    <t>images/productos/Bianchimani.webp</t>
  </si>
  <si>
    <t>images/productos/Bicarbonato Sodio.webp</t>
  </si>
  <si>
    <t>images/productos/0007_CHEETOS-BOLIQUESO-28GR.webp</t>
  </si>
  <si>
    <t>images/productos/cacao.webp</t>
  </si>
  <si>
    <t>images/productos/cafe-amanecer-gourmet-200g.webp</t>
  </si>
  <si>
    <t>images/productos/cafe-amanecer-gourmet-500g.webp</t>
  </si>
  <si>
    <t>images/productos/AA260500203.webp</t>
  </si>
  <si>
    <t>images/productos/CUBITO-MAGGI.webp</t>
  </si>
  <si>
    <t>images/productos/CAFELAPROTECTORA.webp</t>
  </si>
  <si>
    <t>images/productos/cafe-madrid-Fresh.webp</t>
  </si>
  <si>
    <t>images/productos/CARAOTAS NEGRAS.webp</t>
  </si>
  <si>
    <t>images/productos/CARRE PEQ.webp</t>
  </si>
  <si>
    <t>images/productos/cerelac.webp</t>
  </si>
  <si>
    <t>images/productos/CHEEETOS MEGA PUFF GRANDE.webp</t>
  </si>
  <si>
    <t>images/productos/CHEEZ WHIZZ.webp</t>
  </si>
  <si>
    <t>images/productos/CHICHARRON PICANTE.webp</t>
  </si>
  <si>
    <t>images/productos/CHICLE FREEGELLS 2 (2).webp</t>
  </si>
  <si>
    <t>images/productos/CHICLES GUD.webp</t>
  </si>
  <si>
    <t>images/productos/CHIFFON.webp</t>
  </si>
  <si>
    <t>images/productos/CHOCOPILOS.webp</t>
  </si>
  <si>
    <t>images/productos/CHOCO SAFARI.webp</t>
  </si>
  <si>
    <t>images/productos/CHOCOLATE DE TAZA ST.webp</t>
  </si>
  <si>
    <t>images/productos/CHOCOLATE SAVOY DUO.webp</t>
  </si>
  <si>
    <t>images/productos/CHOCOLATE CON LECHE SAVOY GRANDE.webp</t>
  </si>
  <si>
    <t>images/productos/CHOCOLATE SAVOY 30GR.webp</t>
  </si>
  <si>
    <t>images/productos/chocolate-savoy-70g-leche.webp</t>
  </si>
  <si>
    <t>images/productos/CHOCOLATE POSTRES SAVOY.webp</t>
  </si>
  <si>
    <t>images/productos/Chorizo-Ahumado.webp</t>
  </si>
  <si>
    <t>images/productos/CHORIZO.webp</t>
  </si>
  <si>
    <t>images/productos/CHULETA AHUMADA.webp</t>
  </si>
  <si>
    <t>images/productos/chupetas-bom-bom-bum.webp</t>
  </si>
  <si>
    <t>images/productos/CIGARRO BELMONT MEDIA.webp</t>
  </si>
  <si>
    <t>images/productos/CIGARRO MALBORO.webp</t>
  </si>
  <si>
    <t>images/productos/CIGARRO PALLMALL.webp</t>
  </si>
  <si>
    <t>images/productos/Cigarros-Universal-Bigott.webp</t>
  </si>
  <si>
    <t>images/productos/CIGARRO VICEROY.webp</t>
  </si>
  <si>
    <t>images/productos/CLAVITOSDULCES.webp</t>
  </si>
  <si>
    <t>images/productos/coca-cola-1-5lt-Fresh.webp</t>
  </si>
  <si>
    <t>images/productos/cocacola.webp</t>
  </si>
  <si>
    <t>images/productos/coca-cola-3l-x-6.webp</t>
  </si>
  <si>
    <t>images/productos/cocosette-nestle-50g.webp</t>
  </si>
  <si>
    <t>images/productos/COMPOTA HEINZ MANZANA.webp</t>
  </si>
  <si>
    <t>images/productos/colgate-plax-crema-100ml-Fresh.webp</t>
  </si>
  <si>
    <t>images/productos/CREMA TRIPLE ACCION.webp</t>
  </si>
  <si>
    <t>images/productos/COLOR ONOTO.webp</t>
  </si>
  <si>
    <t>images/productos/COMINO.webp</t>
  </si>
  <si>
    <t>images/productos/COMPOTA PEQUEÑA HEINZ.webp</t>
  </si>
  <si>
    <t>images/productos/COMPOTA NATULAC GRANDE.webp</t>
  </si>
  <si>
    <t>images/productos/COMPOTA VIVO VARIOS SABORES.webp</t>
  </si>
  <si>
    <t>images/productos/CORN FLAKES CAJA.webp</t>
  </si>
  <si>
    <t>images/productos/costillas_de_res.webp</t>
  </si>
  <si>
    <t>images/productos/palomitas-de-maíz-para-microondas-con-sabor-a-mantequilla-act-ii-91g.webp</t>
  </si>
  <si>
    <t>images/productos/CREMA DENTAL COLGATE 75ML.webp</t>
  </si>
  <si>
    <t>images/productos/CREMA DE CAMARONES KNORR.webp</t>
  </si>
  <si>
    <t>images/productos/CREMADELECHE.webp</t>
  </si>
  <si>
    <t>images/productos/CREMA DENTAL ALIDEN.webp</t>
  </si>
  <si>
    <t>images/productos/CREMAORALB.webp</t>
  </si>
  <si>
    <t>images/productos/Colgate-Total-12-100-ml-1000x1000-1.webp</t>
  </si>
  <si>
    <t>images/productos/cocacola.jpeg</t>
  </si>
  <si>
    <t>DISPONIBLE</t>
  </si>
  <si>
    <t xml:space="preserve">CONDIMENTO MEDITERRANEO </t>
  </si>
  <si>
    <t>AZUCAR SANTO MRLAO</t>
  </si>
  <si>
    <t>MORTADELA  EXTRA  AHULUX</t>
  </si>
  <si>
    <t>ALCAPARRAS EN VINAGRE 125G</t>
  </si>
  <si>
    <t>CAFE VENEZUELA 200G</t>
  </si>
  <si>
    <t>CAFE SAN SALVADOR 500G</t>
  </si>
  <si>
    <t>AJAX</t>
  </si>
  <si>
    <t>JABON PROTEX 120G</t>
  </si>
  <si>
    <t>ADOBO DOÑA TITA</t>
  </si>
  <si>
    <t>WAFER RENATA</t>
  </si>
  <si>
    <t>BARQUILLON CHOCOCONO</t>
  </si>
  <si>
    <t>BOMBONES SURTIDOS</t>
  </si>
  <si>
    <t>CAPITAN PEANUT</t>
  </si>
  <si>
    <t>ROSQUI COCO</t>
  </si>
  <si>
    <t>SEÑORITAS NATURALES E INTEGRALES</t>
  </si>
  <si>
    <t>ROSCAS NEVADAS</t>
  </si>
  <si>
    <t>ROSCAS ROSADAS</t>
  </si>
  <si>
    <t>DRAGON BEBIDA ESPIRITUOSA</t>
  </si>
  <si>
    <t>PAN RUSTICO BLACO 500G</t>
  </si>
  <si>
    <t>MORTADELA EXTRA  RICCI</t>
  </si>
  <si>
    <t>ACEITE DE OLIVA EXTRA VIRGEN</t>
  </si>
  <si>
    <t>DUCREM 10G</t>
  </si>
  <si>
    <t>PIZZA P</t>
  </si>
  <si>
    <t>PIZZA G</t>
  </si>
  <si>
    <t>PIZZA DOBLE</t>
  </si>
  <si>
    <t>ROYALE UNTABLE</t>
  </si>
  <si>
    <t xml:space="preserve">X-ONE </t>
  </si>
  <si>
    <t>CAFE AMANECER AL VACIO</t>
  </si>
  <si>
    <t>CAFE SAN CIPRIANO 200G</t>
  </si>
  <si>
    <t>GESTAT 300G</t>
  </si>
  <si>
    <t>YOGURT DAN AYO</t>
  </si>
  <si>
    <t>BATIHELADO</t>
  </si>
  <si>
    <t>ALAS EN BBQ</t>
  </si>
  <si>
    <t>FORORO</t>
  </si>
  <si>
    <t>AREQUIPE 3P 250G</t>
  </si>
  <si>
    <t>CAFE INSTANTANEO</t>
  </si>
  <si>
    <t>BARRA INTEGRAL</t>
  </si>
  <si>
    <t>PAN ARABE DE 3</t>
  </si>
  <si>
    <t>YOGURT LIQUIDO LALO</t>
  </si>
  <si>
    <t>BATERIAS AA EVERYDAY</t>
  </si>
  <si>
    <t>BARRA INTEGRAL NUT BARS</t>
  </si>
  <si>
    <t>BASE PARA PASTAS MAGGI</t>
  </si>
  <si>
    <t>JUGO DEL MONTE 200ML</t>
  </si>
  <si>
    <t>PAPAS STARFRIES</t>
  </si>
  <si>
    <t>RICA CHICHA</t>
  </si>
  <si>
    <t>ACEITE IDEAL 850ML</t>
  </si>
  <si>
    <t>NUTTIONE 350G</t>
  </si>
  <si>
    <t xml:space="preserve">AJO </t>
  </si>
  <si>
    <t>BOCADILLO SURTIDO</t>
  </si>
  <si>
    <t>AREQUIPE EM TUVO</t>
  </si>
  <si>
    <t>CONDONES DUO</t>
  </si>
  <si>
    <t>CAFE 93 250g</t>
  </si>
  <si>
    <t>producto de limpiesa nazareth</t>
  </si>
  <si>
    <t>POPETAS</t>
  </si>
  <si>
    <t>TOSTON DELICHIPS 42g</t>
  </si>
  <si>
    <t>ATUN EL PEÑERO 170</t>
  </si>
  <si>
    <t>MAYONESA HELLMANNS 190</t>
  </si>
  <si>
    <t>DANDY A GRANEL</t>
  </si>
  <si>
    <t>MARSHMALLONS 255G</t>
  </si>
  <si>
    <t>TOALLA  DISCRETA KOTEX</t>
  </si>
  <si>
    <t>75916053</t>
  </si>
  <si>
    <t>7595859002990</t>
  </si>
  <si>
    <t>75904227</t>
  </si>
  <si>
    <t>7591141990112</t>
  </si>
  <si>
    <t>C14</t>
  </si>
  <si>
    <t>7591098802384</t>
  </si>
  <si>
    <t>75950033</t>
  </si>
  <si>
    <t>75903169</t>
  </si>
  <si>
    <t>000995</t>
  </si>
  <si>
    <t>75903923</t>
  </si>
  <si>
    <t>75921491</t>
  </si>
  <si>
    <t>7592708000237</t>
  </si>
  <si>
    <t>7790023000387</t>
  </si>
  <si>
    <t>7509546659992</t>
  </si>
  <si>
    <t>7597257002305</t>
  </si>
  <si>
    <t>7597257001667</t>
  </si>
  <si>
    <t>7501035912410</t>
  </si>
  <si>
    <t>7596612000994</t>
  </si>
  <si>
    <t>7891024113639</t>
  </si>
  <si>
    <t>77044273</t>
  </si>
  <si>
    <t>8997216561468</t>
  </si>
  <si>
    <t>7597257003159</t>
  </si>
  <si>
    <t>7597597002041</t>
  </si>
  <si>
    <t>6904542109334</t>
  </si>
  <si>
    <t>7702354942212</t>
  </si>
  <si>
    <t>75903183</t>
  </si>
  <si>
    <t>6924060310142</t>
  </si>
  <si>
    <t>8699449030741</t>
  </si>
  <si>
    <t>7590011251407</t>
  </si>
  <si>
    <t>7891151031202</t>
  </si>
  <si>
    <t>7592103001143</t>
  </si>
  <si>
    <t>7591031006398</t>
  </si>
  <si>
    <t>7592479000153</t>
  </si>
  <si>
    <t>7598507000027</t>
  </si>
  <si>
    <t>7598507000232</t>
  </si>
  <si>
    <t>7593407001402</t>
  </si>
  <si>
    <t>7591387493033</t>
  </si>
  <si>
    <t>7593407001334</t>
  </si>
  <si>
    <t>7592599041876</t>
  </si>
  <si>
    <t>7592599041999</t>
  </si>
  <si>
    <t>7592599017017</t>
  </si>
  <si>
    <t>7591112061667</t>
  </si>
  <si>
    <t>7591112063081</t>
  </si>
  <si>
    <t>7591549000505</t>
  </si>
  <si>
    <t>7861212400049</t>
  </si>
  <si>
    <t>75971816</t>
  </si>
  <si>
    <t>75930868</t>
  </si>
  <si>
    <t>7590006200540</t>
  </si>
  <si>
    <t>7592433001080</t>
  </si>
  <si>
    <t>7591002000745</t>
  </si>
  <si>
    <t>7896279600538</t>
  </si>
  <si>
    <t>7591049220472</t>
  </si>
  <si>
    <t>7509546057521</t>
  </si>
  <si>
    <t>7591002000011</t>
  </si>
  <si>
    <t>7591002200046</t>
  </si>
  <si>
    <t>7590006700118</t>
  </si>
  <si>
    <t>7591039601526</t>
  </si>
  <si>
    <t>7898945743457</t>
  </si>
  <si>
    <t>7591357020405</t>
  </si>
  <si>
    <t>7891097101489</t>
  </si>
  <si>
    <t>7593927000015</t>
  </si>
  <si>
    <t>7896256605167</t>
  </si>
  <si>
    <t>7592433001882</t>
  </si>
  <si>
    <t>7591016204894</t>
  </si>
  <si>
    <t>7597417000417</t>
  </si>
  <si>
    <t>7595859000682</t>
  </si>
  <si>
    <t>7896248500326</t>
  </si>
  <si>
    <t>7591123080015</t>
  </si>
  <si>
    <t>7591104241107</t>
  </si>
  <si>
    <t>7591473005492</t>
  </si>
  <si>
    <t>7896022085148</t>
  </si>
  <si>
    <t>7591141990204</t>
  </si>
  <si>
    <t>7591675014377</t>
  </si>
  <si>
    <t>7595159000085</t>
  </si>
  <si>
    <t>7591473000619</t>
  </si>
  <si>
    <t>7591473004006</t>
  </si>
  <si>
    <t>7591141644114</t>
  </si>
  <si>
    <t>8993379261764</t>
  </si>
  <si>
    <t>7592204094587</t>
  </si>
  <si>
    <t>7702312090030</t>
  </si>
  <si>
    <t>7891032013952</t>
  </si>
  <si>
    <t>8410522002611</t>
  </si>
  <si>
    <t>7592433001073</t>
  </si>
  <si>
    <t>7596540000257</t>
  </si>
  <si>
    <t>7595461000049</t>
  </si>
  <si>
    <t>7592192000119</t>
  </si>
  <si>
    <t>7592192000096</t>
  </si>
  <si>
    <t>7596540000110</t>
  </si>
  <si>
    <t>7591664000046</t>
  </si>
  <si>
    <t>7591039100050</t>
  </si>
  <si>
    <t>7591039725772</t>
  </si>
  <si>
    <t>NU01</t>
  </si>
  <si>
    <t>7591874000287</t>
  </si>
  <si>
    <t>7592109000973</t>
  </si>
  <si>
    <t>7591141220103</t>
  </si>
  <si>
    <t>7593407000382</t>
  </si>
  <si>
    <t>7595818000470</t>
  </si>
  <si>
    <t>75971403</t>
  </si>
  <si>
    <t>7591114040042</t>
  </si>
  <si>
    <t>75919184</t>
  </si>
  <si>
    <t>75916107</t>
  </si>
  <si>
    <t>7592554010206</t>
  </si>
  <si>
    <t>7592599041852</t>
  </si>
  <si>
    <t>7592599019011</t>
  </si>
  <si>
    <t>7592599041937</t>
  </si>
  <si>
    <t>7592599041784</t>
  </si>
  <si>
    <t>C1</t>
  </si>
  <si>
    <t>C3</t>
  </si>
  <si>
    <t>C4</t>
  </si>
  <si>
    <t>C5</t>
  </si>
  <si>
    <t>C6</t>
  </si>
  <si>
    <t>C7</t>
  </si>
  <si>
    <t>C8</t>
  </si>
  <si>
    <t>7591397000054</t>
  </si>
  <si>
    <t>C9</t>
  </si>
  <si>
    <t>7598300000019</t>
  </si>
  <si>
    <t>CAR1</t>
  </si>
  <si>
    <t>7592939000099</t>
  </si>
  <si>
    <t>7622201512279</t>
  </si>
  <si>
    <t>VIV2</t>
  </si>
  <si>
    <t>VIV3</t>
  </si>
  <si>
    <t>C10</t>
  </si>
  <si>
    <t>8681270488488</t>
  </si>
  <si>
    <t>VIC1</t>
  </si>
  <si>
    <t>7702010320279</t>
  </si>
  <si>
    <t>7592599041821</t>
  </si>
  <si>
    <t>CAR2</t>
  </si>
  <si>
    <t>CARNE</t>
  </si>
  <si>
    <t>7752100002615</t>
  </si>
  <si>
    <t>7708902965955</t>
  </si>
  <si>
    <t>7597257001742</t>
  </si>
  <si>
    <t>7592708000459</t>
  </si>
  <si>
    <t>7591031001959</t>
  </si>
  <si>
    <t>7590006850134</t>
  </si>
  <si>
    <t>7816885288845</t>
  </si>
  <si>
    <t>7891032015741</t>
  </si>
  <si>
    <t>7595826003951</t>
  </si>
  <si>
    <t>7591031002017</t>
  </si>
  <si>
    <t>7597597002546</t>
  </si>
  <si>
    <t>C11</t>
  </si>
  <si>
    <t>7591031005995</t>
  </si>
  <si>
    <t>7592708000527</t>
  </si>
  <si>
    <t>7592599041807</t>
  </si>
  <si>
    <t>75930288</t>
  </si>
  <si>
    <t>8681270483773</t>
  </si>
  <si>
    <t>YOG</t>
  </si>
  <si>
    <t>099176922346</t>
  </si>
  <si>
    <t>7591005677746</t>
  </si>
  <si>
    <t>7702006205016</t>
  </si>
  <si>
    <t>7597459000253</t>
  </si>
  <si>
    <t>7702011040558</t>
  </si>
  <si>
    <t>7592599042040</t>
  </si>
  <si>
    <t>7591102020476</t>
  </si>
  <si>
    <t>7798097610228</t>
  </si>
  <si>
    <t>736640806992</t>
  </si>
  <si>
    <t>723707948375</t>
  </si>
  <si>
    <t>8690351040804</t>
  </si>
  <si>
    <t>C12</t>
  </si>
  <si>
    <t>7591084901626</t>
  </si>
  <si>
    <t>7590011151615</t>
  </si>
  <si>
    <t>C13</t>
  </si>
  <si>
    <t>05</t>
  </si>
  <si>
    <t>7896022204945</t>
  </si>
  <si>
    <t>C17</t>
  </si>
  <si>
    <t>7592599041791</t>
  </si>
  <si>
    <t>5852868198017</t>
  </si>
  <si>
    <t>7896022205447</t>
  </si>
  <si>
    <t>C20</t>
  </si>
  <si>
    <t>7591221610916</t>
  </si>
  <si>
    <t>7592599041890</t>
  </si>
  <si>
    <t>7592599041814</t>
  </si>
  <si>
    <t>7591221611258</t>
  </si>
  <si>
    <t>7591039996288</t>
  </si>
  <si>
    <t>6927799691353</t>
  </si>
  <si>
    <t>7590011890910</t>
  </si>
  <si>
    <t>054228107119</t>
  </si>
  <si>
    <t>7590011205158</t>
  </si>
  <si>
    <t>7896022205157</t>
  </si>
  <si>
    <t>7896022204662</t>
  </si>
  <si>
    <t>7896022204655</t>
  </si>
  <si>
    <t>7896022207533</t>
  </si>
  <si>
    <t>BB</t>
  </si>
  <si>
    <t>B1</t>
  </si>
  <si>
    <t>7592192000089</t>
  </si>
  <si>
    <t>CHU1</t>
  </si>
  <si>
    <t>8682213000019</t>
  </si>
  <si>
    <t>CHU2</t>
  </si>
  <si>
    <t>8690997010919</t>
  </si>
  <si>
    <t>070662130032</t>
  </si>
  <si>
    <t>7597597002737</t>
  </si>
  <si>
    <t>CAR3</t>
  </si>
  <si>
    <t>REF</t>
  </si>
  <si>
    <t>7591031003250</t>
  </si>
  <si>
    <t>7591446002947</t>
  </si>
  <si>
    <t>REF1</t>
  </si>
  <si>
    <t>7591446000660</t>
  </si>
  <si>
    <t>7592708000411</t>
  </si>
  <si>
    <t>7591206285269</t>
  </si>
  <si>
    <t>7591206114378</t>
  </si>
  <si>
    <t>7591206003252</t>
  </si>
  <si>
    <t>7592708000121</t>
  </si>
  <si>
    <t>7591206000381</t>
  </si>
  <si>
    <t>7591206114149</t>
  </si>
  <si>
    <t>7591206282787</t>
  </si>
  <si>
    <t>6972014585122</t>
  </si>
  <si>
    <t>6972955230150</t>
  </si>
  <si>
    <t>CAR4</t>
  </si>
  <si>
    <t>CAR5</t>
  </si>
  <si>
    <t>CAR8</t>
  </si>
  <si>
    <t>CAR6</t>
  </si>
  <si>
    <t>CAR7</t>
  </si>
  <si>
    <t>CAR9</t>
  </si>
  <si>
    <t>7591016855096</t>
  </si>
  <si>
    <t>C22</t>
  </si>
  <si>
    <t>C23</t>
  </si>
  <si>
    <t>7591720029608</t>
  </si>
  <si>
    <t>7897426030031</t>
  </si>
  <si>
    <t>7591581010104</t>
  </si>
  <si>
    <t>7591531000025</t>
  </si>
  <si>
    <t>7591016003671</t>
  </si>
  <si>
    <t>7591039995786</t>
  </si>
  <si>
    <t>7591164000034</t>
  </si>
  <si>
    <t>7591016154731</t>
  </si>
  <si>
    <t>7591720600418</t>
  </si>
  <si>
    <t>7591531000049</t>
  </si>
  <si>
    <t>7591531000216</t>
  </si>
  <si>
    <t>7501033204500</t>
  </si>
  <si>
    <t>C25</t>
  </si>
  <si>
    <t>JAB1</t>
  </si>
  <si>
    <t>JAB2</t>
  </si>
  <si>
    <t>JAB3</t>
  </si>
  <si>
    <t>8993379223908</t>
  </si>
  <si>
    <t>C24</t>
  </si>
  <si>
    <t>CHU4</t>
  </si>
  <si>
    <t>YES</t>
  </si>
  <si>
    <t>7591156000028</t>
  </si>
  <si>
    <t>7591164001277</t>
  </si>
  <si>
    <t>HUEVOS</t>
  </si>
  <si>
    <t>CIG</t>
  </si>
  <si>
    <t>7591081110601</t>
  </si>
  <si>
    <t>7591031100706</t>
  </si>
  <si>
    <t>75919191</t>
  </si>
  <si>
    <t>5285002190699</t>
  </si>
  <si>
    <t>7592433000137</t>
  </si>
  <si>
    <t>7592433000311</t>
  </si>
  <si>
    <t>7592109001147</t>
  </si>
  <si>
    <t>C26</t>
  </si>
  <si>
    <t>C27</t>
  </si>
  <si>
    <t>CAR10</t>
  </si>
  <si>
    <t>C29</t>
  </si>
  <si>
    <t>7592433000960</t>
  </si>
  <si>
    <t>P1</t>
  </si>
  <si>
    <t>C30</t>
  </si>
  <si>
    <t>C31</t>
  </si>
  <si>
    <t>7590006200137</t>
  </si>
  <si>
    <t>606110025034</t>
  </si>
  <si>
    <t>7702029867222</t>
  </si>
  <si>
    <t>7598001000417</t>
  </si>
  <si>
    <t>7591016851135</t>
  </si>
  <si>
    <t>CHOC1</t>
  </si>
  <si>
    <t>78917620</t>
  </si>
  <si>
    <t>7891032012405</t>
  </si>
  <si>
    <t>7896286619486</t>
  </si>
  <si>
    <t>P11</t>
  </si>
  <si>
    <t>7591002700010</t>
  </si>
  <si>
    <t>P12</t>
  </si>
  <si>
    <t>7591031100331</t>
  </si>
  <si>
    <t>P13</t>
  </si>
  <si>
    <t>YOG2</t>
  </si>
  <si>
    <t>7891097102059</t>
  </si>
  <si>
    <t>C32</t>
  </si>
  <si>
    <t>7591127123527</t>
  </si>
  <si>
    <t>P2</t>
  </si>
  <si>
    <t>P3</t>
  </si>
  <si>
    <t>75930455</t>
  </si>
  <si>
    <t>PIZ1</t>
  </si>
  <si>
    <t>P4</t>
  </si>
  <si>
    <t>P5</t>
  </si>
  <si>
    <t>P6</t>
  </si>
  <si>
    <t>P7</t>
  </si>
  <si>
    <t>P8</t>
  </si>
  <si>
    <t>P9</t>
  </si>
  <si>
    <t>P10</t>
  </si>
  <si>
    <t>P14</t>
  </si>
  <si>
    <t>P15</t>
  </si>
  <si>
    <t>P16</t>
  </si>
  <si>
    <t>7591206284972</t>
  </si>
  <si>
    <t>CAR11</t>
  </si>
  <si>
    <t>C33</t>
  </si>
  <si>
    <t>C34</t>
  </si>
  <si>
    <t>CHU5</t>
  </si>
  <si>
    <t>C35</t>
  </si>
  <si>
    <t>7501065922243</t>
  </si>
  <si>
    <t>C36</t>
  </si>
  <si>
    <t>C37</t>
  </si>
  <si>
    <t>C38</t>
  </si>
  <si>
    <t>7591098800687</t>
  </si>
  <si>
    <t>C39</t>
  </si>
  <si>
    <t>7597257000066</t>
  </si>
  <si>
    <t>C40</t>
  </si>
  <si>
    <t>C41</t>
  </si>
  <si>
    <t>7592204032503</t>
  </si>
  <si>
    <t>C42</t>
  </si>
  <si>
    <t>C43</t>
  </si>
  <si>
    <t>7702174081047</t>
  </si>
  <si>
    <t>6972950810203</t>
  </si>
  <si>
    <t>CHU6</t>
  </si>
  <si>
    <t>606890011302</t>
  </si>
  <si>
    <t>7592099000366</t>
  </si>
  <si>
    <t>CHU7</t>
  </si>
  <si>
    <t>022596</t>
  </si>
  <si>
    <t>6927799689190</t>
  </si>
  <si>
    <t>7595461000063</t>
  </si>
  <si>
    <t>7595461000155</t>
  </si>
  <si>
    <t>7891151039772</t>
  </si>
  <si>
    <t>7591016854921</t>
  </si>
  <si>
    <t>7591016871089</t>
  </si>
  <si>
    <t>7591016873434</t>
  </si>
  <si>
    <t>759101685596</t>
  </si>
  <si>
    <t>VIV1</t>
  </si>
  <si>
    <t>CAR12</t>
  </si>
  <si>
    <t>VIC2</t>
  </si>
  <si>
    <t>7591206003443</t>
  </si>
  <si>
    <t>7592708000367</t>
  </si>
  <si>
    <t>7591031003267</t>
  </si>
  <si>
    <t>VIV4</t>
  </si>
  <si>
    <t>7591206282688</t>
  </si>
  <si>
    <t>8681270484756</t>
  </si>
  <si>
    <t>7591127123626</t>
  </si>
  <si>
    <t>7509546000985</t>
  </si>
  <si>
    <t>8697530980401</t>
  </si>
  <si>
    <t xml:space="preserve">8691720020250 </t>
  </si>
  <si>
    <t>7591695000213</t>
  </si>
  <si>
    <t>7592599041913</t>
  </si>
  <si>
    <t>7592599042019</t>
  </si>
  <si>
    <t>7598507000195</t>
  </si>
  <si>
    <t>7591016115206</t>
  </si>
  <si>
    <t>7591016855423</t>
  </si>
  <si>
    <t>VIV5</t>
  </si>
  <si>
    <t>PAST</t>
  </si>
  <si>
    <t>PAST1</t>
  </si>
  <si>
    <t>C44</t>
  </si>
  <si>
    <t>YOG3</t>
  </si>
  <si>
    <t>7591098000698</t>
  </si>
  <si>
    <t>0781718835770</t>
  </si>
  <si>
    <t>781718835725</t>
  </si>
  <si>
    <t>75900441</t>
  </si>
  <si>
    <t>7896022201890</t>
  </si>
  <si>
    <t>7591098170230</t>
  </si>
  <si>
    <t>78939394</t>
  </si>
  <si>
    <t>7891000005422</t>
  </si>
  <si>
    <t>7709990588651</t>
  </si>
  <si>
    <t>7702354320126</t>
  </si>
  <si>
    <t>7591206114675</t>
  </si>
  <si>
    <t>CHU8</t>
  </si>
  <si>
    <t>C45</t>
  </si>
  <si>
    <t>C46</t>
  </si>
  <si>
    <t>7591112460989</t>
  </si>
  <si>
    <t>7596914000036</t>
  </si>
  <si>
    <t>7591031006381</t>
  </si>
  <si>
    <t>4099100109290</t>
  </si>
  <si>
    <t>7591016205631</t>
  </si>
  <si>
    <t>7591141987457</t>
  </si>
  <si>
    <t>P17</t>
  </si>
  <si>
    <t>CHU9</t>
  </si>
  <si>
    <t>7591081110618</t>
  </si>
  <si>
    <t>7590011890866</t>
  </si>
  <si>
    <t>7896022203870</t>
  </si>
  <si>
    <t>7591151452372</t>
  </si>
  <si>
    <t>7891024027028</t>
  </si>
  <si>
    <t>7591473005249</t>
  </si>
  <si>
    <t>6925433021689</t>
  </si>
  <si>
    <t>7891024171400</t>
  </si>
  <si>
    <t>7591082000307</t>
  </si>
  <si>
    <t>CAR13</t>
  </si>
  <si>
    <t>7591039725819</t>
  </si>
  <si>
    <t>7597420000077</t>
  </si>
  <si>
    <t>7591184001004</t>
  </si>
  <si>
    <t>6927799689176</t>
  </si>
  <si>
    <t>CHU10</t>
  </si>
  <si>
    <t>7896451907172</t>
  </si>
  <si>
    <t>7591083018745</t>
  </si>
  <si>
    <t>7891024134702</t>
  </si>
  <si>
    <t>7506339363883</t>
  </si>
  <si>
    <t>099176480310</t>
  </si>
  <si>
    <t>7591446001599</t>
  </si>
  <si>
    <t>7594003620554</t>
  </si>
  <si>
    <t>7702090052046</t>
  </si>
  <si>
    <t>7591039535012</t>
  </si>
  <si>
    <t>7591039725802</t>
  </si>
  <si>
    <t>7591039105208</t>
  </si>
  <si>
    <t>7891024034781</t>
  </si>
  <si>
    <t>7898945743471</t>
  </si>
  <si>
    <t>7591039504124</t>
  </si>
  <si>
    <t>7591039996271</t>
  </si>
  <si>
    <t>75918270020218</t>
  </si>
  <si>
    <t>7591016205105</t>
  </si>
  <si>
    <t>7591016851128</t>
  </si>
  <si>
    <t>CIG1</t>
  </si>
  <si>
    <t>CIG2</t>
  </si>
  <si>
    <t>7453010015787</t>
  </si>
  <si>
    <t>CERVHEIN</t>
  </si>
  <si>
    <t>75923815</t>
  </si>
  <si>
    <t>7591016204528</t>
  </si>
  <si>
    <t>7592212000013</t>
  </si>
  <si>
    <t>7597317230143</t>
  </si>
  <si>
    <t>5281029016103</t>
  </si>
  <si>
    <t>6219721880523</t>
  </si>
  <si>
    <t>742779636300</t>
  </si>
  <si>
    <t>6965487896307</t>
  </si>
  <si>
    <t>8682213001122</t>
  </si>
  <si>
    <t>8682005290321</t>
  </si>
  <si>
    <t>7501035911567</t>
  </si>
  <si>
    <t>7702010111501</t>
  </si>
  <si>
    <t>7509546009179</t>
  </si>
  <si>
    <t>595461000032</t>
  </si>
  <si>
    <t>7595461000148</t>
  </si>
  <si>
    <t>719503008023</t>
  </si>
  <si>
    <t>076150601336</t>
  </si>
  <si>
    <t>7802200270022</t>
  </si>
  <si>
    <t>7891032013259</t>
  </si>
  <si>
    <t>7896497200824</t>
  </si>
  <si>
    <t>7591316000295</t>
  </si>
  <si>
    <t>7896292341098</t>
  </si>
  <si>
    <t>7591316000196</t>
  </si>
  <si>
    <t>7591316000264</t>
  </si>
  <si>
    <t>7591316001384</t>
  </si>
  <si>
    <t>8697449912456</t>
  </si>
  <si>
    <t>7591002700058</t>
  </si>
  <si>
    <t>038000845512</t>
  </si>
  <si>
    <t>096619313952</t>
  </si>
  <si>
    <t>CHU11</t>
  </si>
  <si>
    <t>7591133000409</t>
  </si>
  <si>
    <t>7591133000379</t>
  </si>
  <si>
    <t>7591016850305</t>
  </si>
  <si>
    <t>7591016855003</t>
  </si>
  <si>
    <t>7597569001195</t>
  </si>
  <si>
    <t>7597569001058</t>
  </si>
  <si>
    <t>039800040008</t>
  </si>
  <si>
    <t>7597569001065</t>
  </si>
  <si>
    <t>7622201640767</t>
  </si>
  <si>
    <t>CHU12</t>
  </si>
  <si>
    <t>096619215690</t>
  </si>
  <si>
    <t>7702024026785</t>
  </si>
  <si>
    <t>7591206010328</t>
  </si>
  <si>
    <t>7591874000393</t>
  </si>
  <si>
    <t>7591206282695</t>
  </si>
  <si>
    <t>P18</t>
  </si>
  <si>
    <t>7591206285252</t>
  </si>
  <si>
    <t>7591206002521</t>
  </si>
  <si>
    <t>7591098000759</t>
  </si>
  <si>
    <t>7591072000027</t>
  </si>
  <si>
    <t>7591082000284</t>
  </si>
  <si>
    <t>022200962902</t>
  </si>
  <si>
    <t>7592599042002</t>
  </si>
  <si>
    <t>CHU13</t>
  </si>
  <si>
    <t>8681270483612</t>
  </si>
  <si>
    <t>7590011892525</t>
  </si>
  <si>
    <t>CHU14</t>
  </si>
  <si>
    <t>VIV6</t>
  </si>
  <si>
    <t>VIV7</t>
  </si>
  <si>
    <t>7506475106238</t>
  </si>
  <si>
    <t>7591184000113</t>
  </si>
  <si>
    <t>4099100118087</t>
  </si>
  <si>
    <t>7591031000952</t>
  </si>
  <si>
    <t>YOG4</t>
  </si>
  <si>
    <t>CHU15</t>
  </si>
  <si>
    <t>8690997021984</t>
  </si>
  <si>
    <t>8719992179183</t>
  </si>
  <si>
    <t>75901462</t>
  </si>
  <si>
    <t>7591082000321</t>
  </si>
  <si>
    <t>GAT</t>
  </si>
  <si>
    <t>7592871002786</t>
  </si>
  <si>
    <t>7596077001765</t>
  </si>
  <si>
    <t>7896451904713</t>
  </si>
  <si>
    <t>C47</t>
  </si>
  <si>
    <t>7592396002070</t>
  </si>
  <si>
    <t>7592396000328</t>
  </si>
  <si>
    <t>75919740</t>
  </si>
  <si>
    <t>7591016205716</t>
  </si>
  <si>
    <t>7592396001554</t>
  </si>
  <si>
    <t>7591031011347</t>
  </si>
  <si>
    <t>C48</t>
  </si>
  <si>
    <t>719503030123</t>
  </si>
  <si>
    <t>7598507000553</t>
  </si>
  <si>
    <t>7591202101167</t>
  </si>
  <si>
    <t>7592599007018</t>
  </si>
  <si>
    <t>7896383000446</t>
  </si>
  <si>
    <t>7702993038529</t>
  </si>
  <si>
    <t>7591675013042</t>
  </si>
  <si>
    <t>7702025185344</t>
  </si>
  <si>
    <t>7702025113132</t>
  </si>
  <si>
    <t>6973653172865</t>
  </si>
  <si>
    <t>C49</t>
  </si>
  <si>
    <t>8710679009045</t>
  </si>
  <si>
    <t>757528005047</t>
  </si>
  <si>
    <t>7591151041033</t>
  </si>
  <si>
    <t>7598001001018</t>
  </si>
  <si>
    <t>7591221000038</t>
  </si>
  <si>
    <t>7896292311466</t>
  </si>
  <si>
    <t>7598001001100</t>
  </si>
  <si>
    <t>7595826004132</t>
  </si>
  <si>
    <t>7591016202531</t>
  </si>
  <si>
    <t>7702354950347</t>
  </si>
  <si>
    <t>7709663317298</t>
  </si>
  <si>
    <t>7592109003363</t>
  </si>
  <si>
    <t>7592109003264</t>
  </si>
  <si>
    <t>7592109001079</t>
  </si>
  <si>
    <t>7702993023792</t>
  </si>
  <si>
    <t>7592809000365</t>
  </si>
  <si>
    <t>7592038000150</t>
  </si>
  <si>
    <t>6970488420284</t>
  </si>
  <si>
    <t>6973826000704</t>
  </si>
  <si>
    <t>8699462603106</t>
  </si>
  <si>
    <t>7591112156486</t>
  </si>
  <si>
    <t>7702993018972</t>
  </si>
  <si>
    <t>7709994411160</t>
  </si>
  <si>
    <t>7591206282596</t>
  </si>
  <si>
    <t>7591039504957</t>
  </si>
  <si>
    <t>7591057957445</t>
  </si>
  <si>
    <t>7896292334113</t>
  </si>
  <si>
    <t>7591057001285</t>
  </si>
  <si>
    <t>75916220</t>
  </si>
  <si>
    <t>7591151052121</t>
  </si>
  <si>
    <t>7441008154198</t>
  </si>
  <si>
    <t>7591151142112</t>
  </si>
  <si>
    <t>8681270461955</t>
  </si>
  <si>
    <t>AJ-01</t>
  </si>
  <si>
    <t>7598001001070</t>
  </si>
  <si>
    <t>7591133000034</t>
  </si>
  <si>
    <t>7591133001086</t>
  </si>
  <si>
    <t>CIG3</t>
  </si>
  <si>
    <t>8993379255367</t>
  </si>
  <si>
    <t>C55</t>
  </si>
  <si>
    <t>7596914000364</t>
  </si>
  <si>
    <t>G09</t>
  </si>
  <si>
    <t>8681270441247</t>
  </si>
  <si>
    <t>8682213003836</t>
  </si>
  <si>
    <t>7702993902103</t>
  </si>
  <si>
    <t>CAR30</t>
  </si>
  <si>
    <t>7595920000566</t>
  </si>
  <si>
    <t>7591902001477</t>
  </si>
  <si>
    <t>BOC1</t>
  </si>
  <si>
    <t>7591031101840</t>
  </si>
  <si>
    <t>7592109003257</t>
  </si>
  <si>
    <t>7591127123329</t>
  </si>
  <si>
    <t>7591127363800</t>
  </si>
  <si>
    <t>7592109001055</t>
  </si>
  <si>
    <t>7592109001062</t>
  </si>
  <si>
    <t>7591082002561</t>
  </si>
  <si>
    <t>7592109001116</t>
  </si>
  <si>
    <t>7592212001300</t>
  </si>
  <si>
    <t>4005800041495</t>
  </si>
  <si>
    <t>7896022086183</t>
  </si>
  <si>
    <t>7591112460842</t>
  </si>
  <si>
    <t>7591206114347</t>
  </si>
  <si>
    <t>7592109003370</t>
  </si>
  <si>
    <t>MAS-01</t>
  </si>
  <si>
    <t>7597644000099</t>
  </si>
  <si>
    <t>7592109001086</t>
  </si>
  <si>
    <t>7592109001048</t>
  </si>
  <si>
    <t>7597644000075</t>
  </si>
  <si>
    <t>7598496000022</t>
  </si>
  <si>
    <t>7596259000388</t>
  </si>
  <si>
    <t>7590011893041</t>
  </si>
  <si>
    <t>7597089000043</t>
  </si>
  <si>
    <t>7596259000234</t>
  </si>
  <si>
    <t>7592871002281</t>
  </si>
  <si>
    <t>VA1</t>
  </si>
  <si>
    <t>8886467052866</t>
  </si>
  <si>
    <t>7891150019560</t>
  </si>
  <si>
    <t>7591072000263</t>
  </si>
  <si>
    <t>75905156</t>
  </si>
  <si>
    <t>7591127503527</t>
  </si>
  <si>
    <t>C51</t>
  </si>
  <si>
    <t>7591206114699</t>
  </si>
  <si>
    <t>7591206114705</t>
  </si>
  <si>
    <t>7591902001200</t>
  </si>
  <si>
    <t>7591902001422</t>
  </si>
  <si>
    <t>7591902002092</t>
  </si>
  <si>
    <t>9002490100070</t>
  </si>
  <si>
    <t>7591039998206</t>
  </si>
  <si>
    <t>6953937185156</t>
  </si>
  <si>
    <t>6950998700038</t>
  </si>
  <si>
    <t>6972976000572</t>
  </si>
  <si>
    <t>7596914000258</t>
  </si>
  <si>
    <t>6948403500915</t>
  </si>
  <si>
    <t>7702090039214</t>
  </si>
  <si>
    <t>7406171017558</t>
  </si>
  <si>
    <t>6970488420840</t>
  </si>
  <si>
    <t>7592204034517</t>
  </si>
  <si>
    <t>7597417000820</t>
  </si>
  <si>
    <t>7597597002058</t>
  </si>
  <si>
    <t>7591039725789</t>
  </si>
  <si>
    <t>7591206114668</t>
  </si>
  <si>
    <t>7590006756000</t>
  </si>
  <si>
    <t>8681857000829</t>
  </si>
  <si>
    <t>7594001950011</t>
  </si>
  <si>
    <t>7891000154106</t>
  </si>
  <si>
    <t>7613036653404</t>
  </si>
  <si>
    <t>7591206114262</t>
  </si>
  <si>
    <t>QUE-01</t>
  </si>
  <si>
    <t>7591016204801</t>
  </si>
  <si>
    <t>7702993019573</t>
  </si>
  <si>
    <t>7598001001230</t>
  </si>
  <si>
    <t>7592450000141</t>
  </si>
  <si>
    <t>7595430000124</t>
  </si>
  <si>
    <t>1046781</t>
  </si>
  <si>
    <t>7598416000040</t>
  </si>
  <si>
    <t>C52</t>
  </si>
  <si>
    <t>TRO1</t>
  </si>
  <si>
    <t>7592708000238</t>
  </si>
  <si>
    <t>781718801119</t>
  </si>
  <si>
    <t>7596273000586</t>
  </si>
  <si>
    <t>7592396003695</t>
  </si>
  <si>
    <t>MIL01</t>
  </si>
  <si>
    <t>7591473005232</t>
  </si>
  <si>
    <t>75970109</t>
  </si>
  <si>
    <t>7591002002893</t>
  </si>
  <si>
    <t>MA-02</t>
  </si>
  <si>
    <t>7702090064186</t>
  </si>
  <si>
    <t>7590006002588</t>
  </si>
  <si>
    <t>760203011257</t>
  </si>
  <si>
    <t>6921480218294</t>
  </si>
  <si>
    <t>7596470000013</t>
  </si>
  <si>
    <t>48458485</t>
  </si>
  <si>
    <t>03193</t>
  </si>
  <si>
    <t>7591112041010</t>
  </si>
  <si>
    <t>021000615261</t>
  </si>
  <si>
    <t>7591206000770</t>
  </si>
  <si>
    <t>2781206006925</t>
  </si>
  <si>
    <t>7591206285306</t>
  </si>
  <si>
    <t>7622201776626</t>
  </si>
  <si>
    <t>7591902001224</t>
  </si>
  <si>
    <t>7591902001927</t>
  </si>
  <si>
    <t>7591902001354</t>
  </si>
  <si>
    <t>7592723103296</t>
  </si>
  <si>
    <t>7595430000049</t>
  </si>
  <si>
    <t>7702090039436</t>
  </si>
  <si>
    <t>DUL-01</t>
  </si>
  <si>
    <t>CHIP-001</t>
  </si>
  <si>
    <t>7622201103675</t>
  </si>
  <si>
    <t>8699009450163</t>
  </si>
  <si>
    <t>7598986000884</t>
  </si>
  <si>
    <t>7592433001837</t>
  </si>
  <si>
    <t>7591854000368</t>
  </si>
  <si>
    <t>MAS-05</t>
  </si>
  <si>
    <t>7702090039400</t>
  </si>
  <si>
    <t>CO-01</t>
  </si>
  <si>
    <t>GOM -03</t>
  </si>
  <si>
    <t>7591206285276</t>
  </si>
  <si>
    <t>7591687002737</t>
  </si>
  <si>
    <t>7598986001683</t>
  </si>
  <si>
    <t>7501005151955</t>
  </si>
  <si>
    <t>7896383000415</t>
  </si>
  <si>
    <t>760203000015</t>
  </si>
  <si>
    <t>7702425801288</t>
  </si>
  <si>
    <t>BBX3</t>
  </si>
  <si>
    <t>XXL</t>
  </si>
  <si>
    <t>COMBOP1</t>
  </si>
  <si>
    <t>COMBOP2</t>
  </si>
  <si>
    <t>75903923-1</t>
  </si>
  <si>
    <t>COMBOPIAZZA</t>
  </si>
  <si>
    <t>BOLSA3X1</t>
  </si>
  <si>
    <t>759108490162</t>
  </si>
  <si>
    <t>CIGUNIV</t>
  </si>
  <si>
    <t>PRECIO</t>
  </si>
  <si>
    <t>NOMBRE</t>
  </si>
  <si>
    <t>CODIGO DE BARRA</t>
  </si>
  <si>
    <t>CODIGO DE BARRRA</t>
  </si>
  <si>
    <t>INVENTARIO</t>
  </si>
  <si>
    <t>STOCK</t>
  </si>
  <si>
    <t>images/productos/BOMBILLO33W.webp</t>
  </si>
  <si>
    <t>images/productos/BOMBILLO65W.webp</t>
  </si>
  <si>
    <t>images/productos/xSmUWVVf4t.webp</t>
  </si>
  <si>
    <t>images/productos/xFM3k2h5ef.webp</t>
  </si>
  <si>
    <t>images/productos/CARBONELFOGON.webp</t>
  </si>
  <si>
    <t>images/productos/Ng1tyFdMzr.webp</t>
  </si>
  <si>
    <t>images/productos/UnMgpgx0_8.webp</t>
  </si>
  <si>
    <t>images/productos/n3jn_QXTm7.webp</t>
  </si>
  <si>
    <t>images/productos/dj1eDDxpVN.webp</t>
  </si>
  <si>
    <t>images/productos/imagen4-01-500x500.webp</t>
  </si>
  <si>
    <t>images/productos/harina-de-trigo-leudante-dulce-mar-1kg.webp</t>
  </si>
  <si>
    <t>images/productos/fideos-chocolate-fondo-chispas-chocolate-chocolate-chispas-azucar_387864-1975.webp</t>
  </si>
  <si>
    <t>images/productos/image_1024.webp</t>
  </si>
  <si>
    <t>images/productos/CLUBSOCIAL6.webp</t>
  </si>
  <si>
    <t>images/productos/COSTILLAS CHINAS RICCI.webp</t>
  </si>
  <si>
    <t>images/productos/CRONCHFLAKES300.webp</t>
  </si>
  <si>
    <t>images/productos/CRONCHFLAKES500.webp</t>
  </si>
  <si>
    <t>images/productos/540.webp</t>
  </si>
  <si>
    <t>images/productos/image.webp</t>
  </si>
  <si>
    <t>images/productos/7591206282695-Detodito-Resuelto-45g.webp</t>
  </si>
  <si>
    <t>images/productos/todito.webp</t>
  </si>
  <si>
    <t>images/productos/hadwNYU6jr.webp</t>
  </si>
  <si>
    <t>images/productos/Detergente-Alive-500g.webp</t>
  </si>
  <si>
    <t>images/productos/jabon-en-polvo-oso-blanco-400g-550px.webp</t>
  </si>
  <si>
    <t>images/productos/detergente-las-llaves-400-gr.webp</t>
  </si>
  <si>
    <t>images/productos/DIABLITOS UNDERWOOD.webp</t>
  </si>
  <si>
    <t>images/productos/100509787.webp</t>
  </si>
  <si>
    <t>images/productos/doritos mega queso 22g-800x800.webp</t>
  </si>
  <si>
    <t>images/productos/ESPONJA ALAMBRE.webp</t>
  </si>
  <si>
    <t>images/productos/Esponja-Colores-Navideña-X-12-UNID.webp</t>
  </si>
  <si>
    <t>images/productos/958bcfdf54177e37d1ea5223db37cc3d.webp</t>
  </si>
  <si>
    <t>images/productos/Sin-tgítulo.webp</t>
  </si>
  <si>
    <t>images/productos/Untitled-1-01_853b66f2-f0b4-4bcf-ab1d-49563b3c073c_600x600_crop_center.webp</t>
  </si>
  <si>
    <t>images/productos/flaquito.webp</t>
  </si>
  <si>
    <t>images/productos/FLIPS 120G.webp</t>
  </si>
  <si>
    <t>images/productos/FLIPS 220G.webp</t>
  </si>
  <si>
    <t>images/productos/unnamed.webp</t>
  </si>
  <si>
    <t>images/productos/100350542.webp</t>
  </si>
  <si>
    <t>images/productos/GALAK TUBITO.webp</t>
  </si>
  <si>
    <t>images/productos/GALLETA MARIA DELICIA CHOCOLATE.webp</t>
  </si>
  <si>
    <t>images/productos/CHARMY NARANJA.webp</t>
  </si>
  <si>
    <t>images/productos/A159-Galleta-de-Soda-Galletera-Carabobo-240g.webp</t>
  </si>
  <si>
    <t>images/productos/PhotoRoom-20221011_113417.webp</t>
  </si>
  <si>
    <t>images/productos/galleta-maria-caledonia-empaque.webp</t>
  </si>
  <si>
    <t>images/productos/photoroom_20220814_132646.webp</t>
  </si>
  <si>
    <t>images/productos/unnamed (1).webp</t>
  </si>
  <si>
    <t>images/productos/PhotoRoom-20221011_121323.webp</t>
  </si>
  <si>
    <t>images/productos/MMP-Cat-100.webp</t>
  </si>
  <si>
    <t>images/productos/GATARINA.webp</t>
  </si>
  <si>
    <t>images/productos/GATORADE.webp</t>
  </si>
  <si>
    <t>images/productos/GELFIJADOR.webp</t>
  </si>
  <si>
    <t>images/productos/HeinzGelatinaSonrissaSaboresSurtidos5Porciones66gr_1024x1024@2x.webp</t>
  </si>
  <si>
    <t>images/productos/gelatina-wynco-25g-cereza.webp</t>
  </si>
  <si>
    <t>images/productos/7896248500326-Harina-de-Trigo-Dona-Maria-1Kg.webp</t>
  </si>
  <si>
    <t>images/productos/635.webp</t>
  </si>
  <si>
    <t>images/productos/Harina-Pan-Arroz.webp</t>
  </si>
  <si>
    <t>images/productos/PhotoRoom-20221011_141040.webp</t>
  </si>
  <si>
    <t>images/productos/30-HuesoAhumado.webp</t>
  </si>
  <si>
    <t>images/productos/medio-carton-de-huevos.webp</t>
  </si>
  <si>
    <t>images/productos/JABON LAS LLAVES.webp</t>
  </si>
  <si>
    <t>images/productos/1-10.webp</t>
  </si>
  <si>
    <t>images/productos/jabon-lux-jazmin-125g-395589_4fded420-03c3-4874-a685-acc626e7796f_grande.webp</t>
  </si>
  <si>
    <t>images/productos/jabon-medicar-rojo-550px.webp</t>
  </si>
  <si>
    <t>images/productos/bbc94a_2a94039d9cf34b48be20afce855d0f8c_mv2.webp</t>
  </si>
  <si>
    <t>images/productos/jabon-protex-avena-110g-635208_e5995665-dddd-4048-be85-36696d874c26_grande.webp</t>
  </si>
  <si>
    <t>images/productos/jabon-protex-avena-75gr-43561-default-1.webp</t>
  </si>
  <si>
    <t>images/productos/JAMON-AHUMADO.webp</t>
  </si>
  <si>
    <t>images/productos/ImgThumb.webp</t>
  </si>
  <si>
    <t>images/productos/plumrose_endiablado_1024x.webp</t>
  </si>
  <si>
    <t>images/productos/endiablado-flex-60g-Plum.webp</t>
  </si>
  <si>
    <t>images/productos/JAMON ESPALDA.webp</t>
  </si>
  <si>
    <t>images/productos/Pechuga-de-pavo-superior-ahumado.webp</t>
  </si>
  <si>
    <t>images/productos/ImgThumb (1).webp</t>
  </si>
  <si>
    <t>images/productos/PhotoRoom-20221011_142213.webp</t>
  </si>
  <si>
    <t>images/productos/ZA1120210601.webp</t>
  </si>
  <si>
    <t>images/productos/PhotoRoom-20221011_142337.webp</t>
  </si>
  <si>
    <t>images/productos/PhotoRoom-20221011_142504.webp</t>
  </si>
  <si>
    <t>images/productos/AA310301001.webp</t>
  </si>
  <si>
    <t>images/productos/salsa-ketchup-heinz-397g.webp</t>
  </si>
  <si>
    <t>images/productos/100712443.webp</t>
  </si>
  <si>
    <t>images/productos/Ketchup-Tiquire-Flores-397G.webp</t>
  </si>
  <si>
    <t>images/productos/2101442.webp</t>
  </si>
  <si>
    <t>images/productos/2078933.webp</t>
  </si>
  <si>
    <t>images/productos/010838_8.webp</t>
  </si>
  <si>
    <t>images/productos/upzZswneX6.webp</t>
  </si>
  <si>
    <t>images/productos/Leche-en-polvo-completa-Campestre-500g.webp</t>
  </si>
  <si>
    <t>images/productos/A575-Leche-Completa-La-Pastoreña-1L.webp</t>
  </si>
  <si>
    <t>images/productos/leche condensada.webp</t>
  </si>
  <si>
    <t>images/productos/leche-dobon-400g.webp</t>
  </si>
  <si>
    <t>images/productos/leche-dobon-400gr-550px.webp</t>
  </si>
  <si>
    <t>images/productos/1 CARNATION® Lata 360g Frontal_1500x1500 px.webp</t>
  </si>
  <si>
    <t>images/productos/PhotoRoom-20221011_143025.webp</t>
  </si>
  <si>
    <t>images/productos/purelac-200.webp</t>
  </si>
  <si>
    <t>images/productos/PhotoRoom-20221011_143222.webp</t>
  </si>
  <si>
    <t>images/productos/PhotoRoom-20221011_143321.webp</t>
  </si>
  <si>
    <t>images/productos/LENTEJAS.webp</t>
  </si>
  <si>
    <t>images/productos/PhotoRoom-20221011_143745.webp</t>
  </si>
  <si>
    <t>images/productos/7591084901626-Cigarro-Nova-Lucky-Strike.webp</t>
  </si>
  <si>
    <t>images/productos/7896292341425.webp</t>
  </si>
  <si>
    <t>images/productos/2093022.webp</t>
  </si>
  <si>
    <t>images/productos/malta-maltin-1-5l-Fresh.webp</t>
  </si>
  <si>
    <t>images/productos/Maltin-Polar-Retornable-222ml-346x310.webp</t>
  </si>
  <si>
    <t>images/productos/MANI JAPONES.webp</t>
  </si>
  <si>
    <t>images/productos/Mani-Mixtura-JB-4.webp</t>
  </si>
  <si>
    <t>images/productos/aP7VaTonZh.webp</t>
  </si>
  <si>
    <t>images/productos/nmOJY-TFf2.webp</t>
  </si>
  <si>
    <t>images/productos/3IvF0crZcW.webp</t>
  </si>
  <si>
    <t>images/productos/2057074-A_1.webp</t>
  </si>
  <si>
    <t>images/productos/0003383_mezcla-de-cachapa-pan-500-gr_450.webp</t>
  </si>
  <si>
    <t>images/productos/PhotoRoom-20221011_145146.webp</t>
  </si>
  <si>
    <t>images/productos/Margarina-Mavesa-500-g.webp</t>
  </si>
  <si>
    <t>images/productos/AA310300501.webp</t>
  </si>
  <si>
    <t>images/productos/mayonesa-kraft-445g-Fresh.webp</t>
  </si>
  <si>
    <t>images/productos/100807194.webp</t>
  </si>
  <si>
    <t>images/productos/Mayonsa-mavesa-445gr.webp</t>
  </si>
  <si>
    <t>images/productos/MAYONESA-MAVESA-178-Personalizado.webp</t>
  </si>
  <si>
    <t>images/productos/3ea_merey.webp</t>
  </si>
  <si>
    <t>images/productos/20298.webp</t>
  </si>
  <si>
    <t>images/productos/pechuga-pollo-filete-1kg.webp</t>
  </si>
  <si>
    <t>images/productos/IMG_20210226_120124.webp</t>
  </si>
  <si>
    <t>mortadela-ricci-superior-tapara-pk</t>
  </si>
  <si>
    <t>images/productos/PUNTA-DE-MONTE.webp</t>
  </si>
  <si>
    <t>images/productos/032452_10.webp</t>
  </si>
  <si>
    <t>images/productos/Untitled-2-02_02938274-30f8-4bec-94e0-721ba559120d_800x.webp</t>
  </si>
  <si>
    <t>images/productos/Z9PjAPPCJ7.webp</t>
  </si>
  <si>
    <t>images/productos/Img1.webp</t>
  </si>
  <si>
    <t>images/productos/069_MUSLOSDEPOLLO_1200x1200.webp</t>
  </si>
  <si>
    <t>images/productos/PhotoRoom-20221011_150150.webp</t>
  </si>
  <si>
    <t>images/productos/PhotoRoom-20221011_150331.webp</t>
  </si>
  <si>
    <t>images/productos/PhotoRoom-20221011_150308.webp</t>
  </si>
  <si>
    <t>images/productos/75970109T-1.webp</t>
  </si>
  <si>
    <t>images/productos/NUGGETS.webp</t>
  </si>
  <si>
    <t>images/productos/010837_10.webp</t>
  </si>
  <si>
    <t>images/productos/PhotoRoom-20221011_170431.webp</t>
  </si>
  <si>
    <t>images/productos/image_1024 (2).webp</t>
  </si>
  <si>
    <t>images/productos/PhotoRoom-20221011_180722.webp</t>
  </si>
  <si>
    <t>images/productos/OVOMALTINAtubo_2160x.webp</t>
  </si>
  <si>
    <t>images/productos/033051_12.webp</t>
  </si>
  <si>
    <t>images/productos/SzQf1b37rt.webp</t>
  </si>
  <si>
    <t>images/productos/rKBKqOiLNG.webp</t>
  </si>
  <si>
    <t>images/productos/Untitled-1-02_9fa76d64-7949-442d-97bc-f7584fc9dd21.webp</t>
  </si>
  <si>
    <t>images/productos/035366_9.webp</t>
  </si>
  <si>
    <t>images/productos/100809237.webp</t>
  </si>
  <si>
    <t>images/productos/100793386.webp</t>
  </si>
  <si>
    <t>images/productos/ImgThumb (2).webp</t>
  </si>
  <si>
    <t>images/productos/VQCnUJ2cfz.webp</t>
  </si>
  <si>
    <t>images/productos/F5xrNdLRZA.webp</t>
  </si>
  <si>
    <t>images/productos/9OmeLQMr7L.webp</t>
  </si>
  <si>
    <t>images/productos/WnT3nQiXyC (1).webp</t>
  </si>
  <si>
    <t>images/productos/91bf2-baguettes.webp</t>
  </si>
  <si>
    <t>images/productos/VL0BIbwbBT.webp</t>
  </si>
  <si>
    <t>images/productos/011552_9.webp</t>
  </si>
  <si>
    <t>images/productos/WnT3nQiXyC.webp</t>
  </si>
  <si>
    <t>images/productos/100793415.webp</t>
  </si>
  <si>
    <t>images/productos/panelada-29g.webp</t>
  </si>
  <si>
    <t>images/productos/d1znyyDk-O.webp</t>
  </si>
  <si>
    <t>images/productos/BANNERWESITE8copia3_530x@2x.webp</t>
  </si>
  <si>
    <t>images/productos/papel-higienico-rosal-plus-extra-suave-400-hojas.webp</t>
  </si>
  <si>
    <t>images/productos/D_NQ_NP_792417-MLV50851881699_072022-O.webp</t>
  </si>
  <si>
    <t>images/productos/panela-papelon-500g.webp</t>
  </si>
  <si>
    <t>images/productos/papelon-concentrado-limon-250ml-el-trapiche.webp</t>
  </si>
  <si>
    <t>images/productos/IMG_20221013_120204.webp</t>
  </si>
  <si>
    <t>images/productos/100358683.webp</t>
  </si>
  <si>
    <t>images/productos/pasta-cinta-capri-500g-702316_fef9a6c7-c454-4869-98db-e7af026cbdf3_grande.webp</t>
  </si>
  <si>
    <t>images/productos/pasta-larga-vermicelli-superior-1kg-mary-.webp</t>
  </si>
  <si>
    <t>images/productos/pasticho-capri-Fresh.webp</t>
  </si>
  <si>
    <t>images/productos/pasta-primor-vermicelli.webp</t>
  </si>
  <si>
    <t>images/productos/055_PECHUGACONHUESO_1200x1200.webp</t>
  </si>
  <si>
    <t>images/productos/AA130301901.webp</t>
  </si>
  <si>
    <t>images/productos/product-images_008389_1.webp</t>
  </si>
  <si>
    <t>images/productos/pepperoni-artesanal-pastizza-ladespensa-medellin.webp</t>
  </si>
  <si>
    <t>images/productos/540 (1).webp</t>
  </si>
  <si>
    <t>images/productos/pepsi-15-descartable_600x780_1563815941_8dc.webp</t>
  </si>
  <si>
    <t>images/productos/60ad0def5bfc1874645733.webp</t>
  </si>
  <si>
    <t>images/productos/100360417.webp</t>
  </si>
  <si>
    <t>images/productos/D_NQ_NP_736977-MLV44552702294_012021-O.webp</t>
  </si>
  <si>
    <t>images/productos/salsa-aji-picante-fritz.webp</t>
  </si>
  <si>
    <t>images/productos/QQj0ha-2BV.webp</t>
  </si>
  <si>
    <t>images/productos/7EQxHErftw.webp</t>
  </si>
  <si>
    <t>images/productos/PhotoRoom-20221014_173607.webp</t>
  </si>
  <si>
    <t>images/productos/NATUCHIPS-AJO-Y-PEREJIL.webp</t>
  </si>
  <si>
    <t>images/productos/platanitos-natuchips-80g.webp</t>
  </si>
  <si>
    <t>images/productos/Untitled-4-01_2c20369f-ea90-4cd8-81f1-be8416f7e233_800x.webp</t>
  </si>
  <si>
    <t>images/productos/YtGd0Xiydm.webp</t>
  </si>
  <si>
    <t>images/productos/PUDDIN WYNCO.webp</t>
  </si>
  <si>
    <t>images/productos/IMG_20200811_100127.webp</t>
  </si>
  <si>
    <t>images/productos/queso-amarillo-madurado-emmental-emmanuel-kanaima-express.webp</t>
  </si>
  <si>
    <t>images/productos/unnamed (3).webp</t>
  </si>
  <si>
    <t>images/productos/XlKH3CyoOO.webp</t>
  </si>
  <si>
    <t>images/productos/queso-llanero-500g-entero.webp</t>
  </si>
  <si>
    <t>images/productos/Queso-perineo-los-frailes-min.webp</t>
  </si>
  <si>
    <t>images/productos/queso-mozzarella.webp</t>
  </si>
  <si>
    <t>images/productos/queso-parmesano-rayado-kraft-680g.webp</t>
  </si>
  <si>
    <t>images/productos/D_NQ_NP_944515-MLV50137562877_052022-V.webp</t>
  </si>
  <si>
    <t>images/productos/7597433000149.webp</t>
  </si>
  <si>
    <t>images/productos/queso-paisa.webp</t>
  </si>
  <si>
    <t>images/productos/Queso-Amarillo-Venmental-Torondoy.webp</t>
  </si>
  <si>
    <t>images/productos/61E28l8RSsL._SX425_.webp</t>
  </si>
  <si>
    <t>images/productos/0015_Layer-132.webp</t>
  </si>
  <si>
    <t>images/productos/DUMMY-ROSQUIS-32G-C-GRAM-417x500.webp</t>
  </si>
  <si>
    <t>images/productos/AA130300603.webp</t>
  </si>
  <si>
    <t>images/productos/RUFFLE.webp</t>
  </si>
  <si>
    <t>images/productos/Untitled-1-01_ae85c794-b288-485d-8411-3cad7a919ad1_600x600_crop_center.webp</t>
  </si>
  <si>
    <t>images/productos/la-mortadelita.webp</t>
  </si>
  <si>
    <t>images/productos/ImgThumb (3).webp</t>
  </si>
  <si>
    <t>images/productos/0002718_salchichon-seco-la-leonesa-100-gr_450.webp</t>
  </si>
  <si>
    <t>images/productos/SALSA AJI DULCE FRIT.webp</t>
  </si>
  <si>
    <t>images/productos/L6TcJjvj_B.webp</t>
  </si>
  <si>
    <t>images/productos/Fritz-Salsa-de-Maiz-Corn-flavored-Sauce_638x797_342de05d-8669-4497-9272-cff9ee2cdff4.webp</t>
  </si>
  <si>
    <t>images/productos/Salsa-de-soya-china-oscura-Haday.webp</t>
  </si>
  <si>
    <t>images/productos/fritz-aumada.webp</t>
  </si>
  <si>
    <t>images/productos/fritz-rosada-Fresh.webp</t>
  </si>
  <si>
    <t>images/productos/100741308.webp</t>
  </si>
  <si>
    <t>salsa-de-soya-iberia-150cc</t>
  </si>
  <si>
    <t>images/productos/Samba-Fresa.webp</t>
  </si>
  <si>
    <t>images/productos/AA150301201.webp</t>
  </si>
  <si>
    <t>images/productos/7983-V3quhEc8urwtXtURoVJaJR2nFIwOAhCs.webp</t>
  </si>
  <si>
    <t>images/productos/GGGG.webp</t>
  </si>
  <si>
    <t>images/productos/Sopa-de-Pollo-con-Fideos-Maggi.webp</t>
  </si>
  <si>
    <t>images/productos/speed-max-1l.webp</t>
  </si>
  <si>
    <t>images/productos/speed max.webp</t>
  </si>
  <si>
    <t>images/productos/tang mora.webp</t>
  </si>
  <si>
    <t>images/productos/Untitled-3-01_dd935791-6529-4e06-bc31-d7eafd1c08e2_800x.webp</t>
  </si>
  <si>
    <t>images/productos/asd.webp</t>
  </si>
  <si>
    <t>images/productos/D_NQ_NP_679948-MLV48431128630_122021-O.webp</t>
  </si>
  <si>
    <t>images/productos/toallas alive.webp</t>
  </si>
  <si>
    <t>images/productos/toalla-sanitaria-alive-noche-tela-8u-264013_grande.webp</t>
  </si>
  <si>
    <t>images/productos/6948403500922.webp</t>
  </si>
  <si>
    <t>images/productos/TOCINETA-250GR.webp</t>
  </si>
  <si>
    <t>images/productos/Alimento-achocolatado-fortificado-Toddy-100-gr-2.webp</t>
  </si>
  <si>
    <t>images/productos/100344513.webp</t>
  </si>
  <si>
    <t>images/productos/TORTILLAS-CRUSTISSIMO-M.webp</t>
  </si>
  <si>
    <t>images/productos/038043_10.webp</t>
  </si>
  <si>
    <t>images/productos/TostonTOM-1.webp</t>
  </si>
  <si>
    <t>images/productos/Tostones-TOM.webp</t>
  </si>
  <si>
    <t>images/productos/b11XAncypD.webp</t>
  </si>
  <si>
    <t>images/productos/0002719_no-jamon-con-tocineta-untable-ricci-330-gr_450.webp</t>
  </si>
  <si>
    <t>images/productos/100350489.webp</t>
  </si>
  <si>
    <t>images/productos/0002252_cereal-zucaritas-kelloggs-250-gr_450.webp</t>
  </si>
  <si>
    <t>images/productos/ImgThumbKieri.jpg</t>
  </si>
  <si>
    <t>subCategoria</t>
  </si>
  <si>
    <t>Pollo</t>
  </si>
  <si>
    <t>Res</t>
  </si>
  <si>
    <t>Cochino</t>
  </si>
  <si>
    <t>a Crear</t>
  </si>
  <si>
    <t>SUBCATEGORIA</t>
  </si>
  <si>
    <t xml:space="preserve">  </t>
  </si>
  <si>
    <t>Agua</t>
  </si>
  <si>
    <t>Agua Con Gas</t>
  </si>
  <si>
    <t>Cerveza</t>
  </si>
  <si>
    <t>Para Preparar</t>
  </si>
  <si>
    <t>Refrescos</t>
  </si>
  <si>
    <t>Bebida Energetica</t>
  </si>
  <si>
    <t>Jugos</t>
  </si>
  <si>
    <t>Leche</t>
  </si>
  <si>
    <t>Te</t>
  </si>
  <si>
    <t>Malta</t>
  </si>
  <si>
    <t>Ron</t>
  </si>
  <si>
    <t>Sangria</t>
  </si>
  <si>
    <t>A Crear</t>
  </si>
  <si>
    <t>C35,265</t>
  </si>
  <si>
    <t>7591002700201</t>
  </si>
  <si>
    <t>FRU-01</t>
  </si>
  <si>
    <t>7592599042064</t>
  </si>
  <si>
    <t>7598640000052</t>
  </si>
  <si>
    <t>7598640000045</t>
  </si>
  <si>
    <t>JABON PURE BY 75G</t>
  </si>
  <si>
    <t>JUGO ROJO 1.5</t>
  </si>
  <si>
    <t>CAFE COLOMBIANO 125G</t>
  </si>
  <si>
    <t>MENTOS FRUTAS</t>
  </si>
  <si>
    <t>PAN PANINO 800G</t>
  </si>
  <si>
    <t>12</t>
  </si>
  <si>
    <t>CREMA COLGATE TRIPLE ACCION</t>
  </si>
  <si>
    <t>PAN ARABE 10 PEQUENO</t>
  </si>
  <si>
    <t>SARDINAS  MARGARINA</t>
  </si>
  <si>
    <t>FRUTILLAS</t>
  </si>
  <si>
    <t>SABROSEADOR MANANTIAL</t>
  </si>
  <si>
    <t>QUESO DREMA  EL TABLON 350G</t>
  </si>
  <si>
    <t>QUESO CHEDDA EL TABLON 250G</t>
  </si>
  <si>
    <t>EXISTE?</t>
  </si>
  <si>
    <t>Stat</t>
  </si>
  <si>
    <t>Gato</t>
  </si>
  <si>
    <t>Perro</t>
  </si>
  <si>
    <t>sin Azucar</t>
  </si>
  <si>
    <t>Chocolate</t>
  </si>
  <si>
    <t>con Azucar</t>
  </si>
  <si>
    <t>Jamones</t>
  </si>
  <si>
    <t>Quesos</t>
  </si>
  <si>
    <t>Chorizos</t>
  </si>
  <si>
    <t>Congelados</t>
  </si>
  <si>
    <t>Mortadelas</t>
  </si>
  <si>
    <t>Light</t>
  </si>
  <si>
    <t>Salchichas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</si>
</sst>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2" fontId="1" fillId="2" borderId="3" xfId="0" applyNumberFormat="1" applyFont="1" applyFill="1" applyBorder="1"/>
    <xf numFmtId="2" fontId="0" fillId="3" borderId="3" xfId="0" applyNumberFormat="1" applyFont="1" applyFill="1" applyBorder="1"/>
    <xf numFmtId="2" fontId="0" fillId="0" borderId="0" xfId="0" applyNumberFormat="1"/>
    <xf numFmtId="0" fontId="0" fillId="0" borderId="2" xfId="0" applyFont="1" applyBorder="1"/>
    <xf numFmtId="0" fontId="1" fillId="2" borderId="0" xfId="0" applyFont="1" applyFill="1" applyBorder="1"/>
    <xf numFmtId="0" fontId="2" fillId="2" borderId="0" xfId="0" applyFont="1" applyFill="1"/>
    <xf numFmtId="16" fontId="0" fillId="0" borderId="4" xfId="0" applyNumberFormat="1" applyFont="1" applyBorder="1"/>
    <xf numFmtId="0" fontId="0" fillId="0" borderId="0" xfId="0" applyBorder="1"/>
    <xf numFmtId="0" fontId="0" fillId="0" borderId="1" xfId="0" applyFont="1" applyBorder="1"/>
    <xf numFmtId="0" fontId="1" fillId="2" borderId="1" xfId="0" applyFont="1" applyFill="1" applyBorder="1"/>
    <xf numFmtId="0" fontId="1" fillId="2" borderId="0" xfId="0" applyFont="1" applyFill="1"/>
    <xf numFmtId="0" fontId="3" fillId="3" borderId="3" xfId="0" applyFont="1" applyFill="1" applyBorder="1"/>
    <xf numFmtId="2" fontId="3" fillId="3" borderId="3" xfId="0" applyNumberFormat="1" applyFont="1" applyFill="1" applyBorder="1"/>
    <xf numFmtId="0" fontId="3" fillId="0" borderId="4" xfId="0" applyFont="1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H645" totalsRowShown="0" headerRowDxfId="9" tableBorderDxfId="8">
  <autoFilter ref="A1:H645">
    <filterColumn colId="2">
      <filters>
        <filter val="CHARCUTERIA"/>
      </filters>
    </filterColumn>
  </autoFilter>
  <tableColumns count="8">
    <tableColumn id="8" name="CODIGO DE BARRA">
      <calculatedColumnFormula>+IFERROR(VLOOKUP(Tabla2[[#This Row],[Nombre]],BasedeDatos!A:B,2,FALSE),"ERROR")</calculatedColumnFormula>
    </tableColumn>
    <tableColumn id="1" name="Nombre" dataDxfId="7"/>
    <tableColumn id="2" name="Categoria" dataDxfId="6"/>
    <tableColumn id="3" name="Precio" dataDxfId="5"/>
    <tableColumn id="4" name="ImgSrc" dataDxfId="4"/>
    <tableColumn id="5" name="DISPONIBLE">
      <calculatedColumnFormula>+VLOOKUP(B2,BasedeDatos!C:E,4,FALSE)</calculatedColumnFormula>
    </tableColumn>
    <tableColumn id="6" name="STOCK" dataDxfId="3">
      <calculatedColumnFormula>+VLOOKUP(Tabla2[[#This Row],[Nombre]],BasedeDatos!C:D,3,FALSE)</calculatedColumnFormula>
    </tableColumn>
    <tableColumn id="7" name="sub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:F607" totalsRowShown="0">
  <autoFilter ref="B1:F607"/>
  <tableColumns count="5">
    <tableColumn id="2" name="CODIGO DE BARRA"/>
    <tableColumn id="4" name="PRECIO" dataDxfId="2">
      <calculatedColumnFormula>+VLOOKUP(Tabla1[[#This Row],[CODIGO DE BARRA]],HojadeDatos!A:C,3,FALSE)</calculatedColumnFormula>
    </tableColumn>
    <tableColumn id="5" name="INVENTARIO" dataDxfId="1">
      <calculatedColumnFormula>+VLOOKUP(Tabla1[[#This Row],[CODIGO DE BARRA]],Tabla3[[CODIGO DE BARRRA]:[INVENTARIO]],4,FALSE)</calculatedColumnFormula>
    </tableColumn>
    <tableColumn id="6" name="DISPONIBLE" dataDxfId="0">
      <calculatedColumnFormula>+IF(Tabla1[[#This Row],[INVENTARIO]]&gt;=0.1,"1","0")</calculatedColumnFormula>
    </tableColumn>
    <tableColumn id="1" name="Sta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674" totalsRowShown="0">
  <autoFilter ref="A1:E674"/>
  <sortState ref="A2:D669">
    <sortCondition ref="B1:B669"/>
  </sortState>
  <tableColumns count="5">
    <tableColumn id="1" name="CODIGO DE BARRRA"/>
    <tableColumn id="2" name="NOMBRE"/>
    <tableColumn id="3" name="PRECIO"/>
    <tableColumn id="4" name="INVENTARIO"/>
    <tableColumn id="5" name="EXIST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5"/>
  <sheetViews>
    <sheetView tabSelected="1" topLeftCell="A515" workbookViewId="0">
      <selection activeCell="H287" sqref="H287"/>
    </sheetView>
  </sheetViews>
  <sheetFormatPr baseColWidth="10" defaultRowHeight="15" x14ac:dyDescent="0.25"/>
  <cols>
    <col min="1" max="1" width="17.42578125" bestFit="1" customWidth="1"/>
    <col min="2" max="2" width="31.5703125" bestFit="1" customWidth="1"/>
    <col min="4" max="4" width="11.85546875" style="10" bestFit="1" customWidth="1"/>
    <col min="5" max="5" width="66.42578125" bestFit="1" customWidth="1"/>
    <col min="6" max="6" width="13.42578125" customWidth="1"/>
    <col min="8" max="8" width="21.140625" customWidth="1"/>
  </cols>
  <sheetData>
    <row r="1" spans="1:9" x14ac:dyDescent="0.25">
      <c r="A1" s="18" t="s">
        <v>1453</v>
      </c>
      <c r="B1" s="2" t="s">
        <v>0</v>
      </c>
      <c r="C1" s="2" t="s">
        <v>1</v>
      </c>
      <c r="D1" s="8" t="s">
        <v>2</v>
      </c>
      <c r="E1" s="3" t="s">
        <v>3</v>
      </c>
      <c r="F1" s="12" t="s">
        <v>724</v>
      </c>
      <c r="G1" s="13" t="s">
        <v>1456</v>
      </c>
      <c r="H1" s="13" t="s">
        <v>1697</v>
      </c>
    </row>
    <row r="2" spans="1:9" hidden="1" x14ac:dyDescent="0.25">
      <c r="A2" t="str">
        <f>+IFERROR(VLOOKUP(Tabla2[[#This Row],[Nombre]],BasedeDatos!A:B,2,FALSE),"ERROR")</f>
        <v>7591039725819</v>
      </c>
      <c r="B2" s="4" t="s">
        <v>4</v>
      </c>
      <c r="C2" s="4" t="s">
        <v>12</v>
      </c>
      <c r="D2" s="9">
        <f>+VLOOKUP(Tabla2[[#This Row],[CODIGO DE BARRA]],BasedeDatos!B:C,2,FALSE)</f>
        <v>2.8</v>
      </c>
      <c r="E2" s="5" t="s">
        <v>13</v>
      </c>
      <c r="F2" t="str">
        <f>+IF(Tabla2[[#This Row],[STOCK]]&gt;0.1,"1","0")</f>
        <v>1</v>
      </c>
      <c r="G2">
        <f>+VLOOKUP(Tabla2[[#This Row],[CODIGO DE BARRA]],BasedeDatos!B:E,3,FALSE)</f>
        <v>2</v>
      </c>
      <c r="H2" t="s">
        <v>1742</v>
      </c>
    </row>
    <row r="3" spans="1:9" hidden="1" x14ac:dyDescent="0.25">
      <c r="A3" t="str">
        <f>+IFERROR(VLOOKUP(Tabla2[[#This Row],[Nombre]],BasedeDatos!A:B,2,FALSE),"ERROR")</f>
        <v>5281029016103</v>
      </c>
      <c r="B3" s="6" t="s">
        <v>5</v>
      </c>
      <c r="C3" s="6" t="s">
        <v>11</v>
      </c>
      <c r="D3" s="9">
        <f>+VLOOKUP(Tabla2[[#This Row],[CODIGO DE BARRA]],BasedeDatos!B:C,2,FALSE)</f>
        <v>7.83</v>
      </c>
      <c r="E3" s="7" t="s">
        <v>14</v>
      </c>
      <c r="F3" t="str">
        <f>+IF(Tabla2[[#This Row],[STOCK]]&gt;0.1,"1","0")</f>
        <v>1</v>
      </c>
      <c r="G3">
        <f>+VLOOKUP(Tabla2[[#This Row],[CODIGO DE BARRA]],BasedeDatos!B:E,3,FALSE)</f>
        <v>3</v>
      </c>
      <c r="H3" t="s">
        <v>1701</v>
      </c>
    </row>
    <row r="4" spans="1:9" hidden="1" x14ac:dyDescent="0.25">
      <c r="A4" t="str">
        <f>+IFERROR(VLOOKUP(Tabla2[[#This Row],[Nombre]],BasedeDatos!A:B,2,FALSE),"ERROR")</f>
        <v>7896279600538</v>
      </c>
      <c r="B4" s="4" t="s">
        <v>6</v>
      </c>
      <c r="C4" s="4" t="s">
        <v>11</v>
      </c>
      <c r="D4" s="9">
        <f>+VLOOKUP(Tabla2[[#This Row],[CODIGO DE BARRA]],BasedeDatos!B:C,2,FALSE)</f>
        <v>3.1</v>
      </c>
      <c r="E4" s="5" t="s">
        <v>15</v>
      </c>
      <c r="F4" t="str">
        <f>+IF(Tabla2[[#This Row],[STOCK]]&gt;0.1,"1","0")</f>
        <v>0</v>
      </c>
      <c r="G4">
        <f>+VLOOKUP(Tabla2[[#This Row],[CODIGO DE BARRA]],BasedeDatos!B:E,3,FALSE)</f>
        <v>0</v>
      </c>
      <c r="H4" t="s">
        <v>1701</v>
      </c>
    </row>
    <row r="5" spans="1:9" hidden="1" x14ac:dyDescent="0.25">
      <c r="A5" t="str">
        <f>+IFERROR(VLOOKUP(Tabla2[[#This Row],[Nombre]],BasedeDatos!A:B,2,FALSE),"ERROR")</f>
        <v>7591002000745</v>
      </c>
      <c r="B5" s="6" t="s">
        <v>7</v>
      </c>
      <c r="C5" s="6" t="s">
        <v>11</v>
      </c>
      <c r="D5" s="9">
        <f>+VLOOKUP(Tabla2[[#This Row],[CODIGO DE BARRA]],BasedeDatos!B:C,2,FALSE)</f>
        <v>6.24</v>
      </c>
      <c r="E5" s="7" t="s">
        <v>637</v>
      </c>
      <c r="F5" t="str">
        <f>+IF(Tabla2[[#This Row],[STOCK]]&gt;0.1,"1","0")</f>
        <v>1</v>
      </c>
      <c r="G5">
        <f>+VLOOKUP(Tabla2[[#This Row],[CODIGO DE BARRA]],BasedeDatos!B:E,3,FALSE)</f>
        <v>1</v>
      </c>
      <c r="H5" t="s">
        <v>1701</v>
      </c>
    </row>
    <row r="6" spans="1:9" hidden="1" x14ac:dyDescent="0.25">
      <c r="A6" t="str">
        <f>+IFERROR(VLOOKUP(Tabla2[[#This Row],[Nombre]],BasedeDatos!A:B,2,FALSE),"ERROR")</f>
        <v>7591049220472</v>
      </c>
      <c r="B6" s="4" t="s">
        <v>8</v>
      </c>
      <c r="C6" s="4" t="s">
        <v>11</v>
      </c>
      <c r="D6" s="9">
        <f>+VLOOKUP(Tabla2[[#This Row],[CODIGO DE BARRA]],BasedeDatos!B:C,2,FALSE)</f>
        <v>1.5</v>
      </c>
      <c r="E6" s="5" t="s">
        <v>631</v>
      </c>
      <c r="F6" t="str">
        <f>+IF(Tabla2[[#This Row],[STOCK]]&gt;0.1,"1","0")</f>
        <v>0</v>
      </c>
      <c r="G6">
        <f>+VLOOKUP(Tabla2[[#This Row],[CODIGO DE BARRA]],BasedeDatos!B:E,3,FALSE)</f>
        <v>0</v>
      </c>
      <c r="H6" t="s">
        <v>1701</v>
      </c>
    </row>
    <row r="7" spans="1:9" hidden="1" x14ac:dyDescent="0.25">
      <c r="A7" t="str">
        <f>+IFERROR(VLOOKUP(Tabla2[[#This Row],[Nombre]],BasedeDatos!A:B,2,FALSE),"ERROR")</f>
        <v>8410522002611</v>
      </c>
      <c r="B7" s="6" t="s">
        <v>9</v>
      </c>
      <c r="C7" s="6" t="s">
        <v>11</v>
      </c>
      <c r="D7" s="9">
        <f>+VLOOKUP(Tabla2[[#This Row],[CODIGO DE BARRA]],BasedeDatos!B:C,2,FALSE)</f>
        <v>1.4</v>
      </c>
      <c r="E7" s="7" t="s">
        <v>652</v>
      </c>
      <c r="F7" t="str">
        <f>+IF(Tabla2[[#This Row],[STOCK]]&gt;0.1,"1","0")</f>
        <v>1</v>
      </c>
      <c r="G7">
        <f>+VLOOKUP(Tabla2[[#This Row],[CODIGO DE BARRA]],BasedeDatos!B:E,3,FALSE)</f>
        <v>1</v>
      </c>
      <c r="H7" t="s">
        <v>1701</v>
      </c>
    </row>
    <row r="8" spans="1:9" hidden="1" x14ac:dyDescent="0.25">
      <c r="A8" t="str">
        <f>+IFERROR(VLOOKUP(Tabla2[[#This Row],[Nombre]],BasedeDatos!A:B,2,FALSE),"ERROR")</f>
        <v>7752100002615</v>
      </c>
      <c r="B8" s="4" t="s">
        <v>10</v>
      </c>
      <c r="C8" s="4" t="s">
        <v>11</v>
      </c>
      <c r="D8" s="9">
        <f>+VLOOKUP(Tabla2[[#This Row],[CODIGO DE BARRA]],BasedeDatos!B:C,2,FALSE)</f>
        <v>1.2</v>
      </c>
      <c r="E8" s="5" t="s">
        <v>638</v>
      </c>
      <c r="F8" t="str">
        <f>+IF(Tabla2[[#This Row],[STOCK]]&gt;0.1,"1","0")</f>
        <v>0</v>
      </c>
      <c r="G8">
        <f>+VLOOKUP(Tabla2[[#This Row],[CODIGO DE BARRA]],BasedeDatos!B:E,3,FALSE)</f>
        <v>0</v>
      </c>
      <c r="H8" t="s">
        <v>1701</v>
      </c>
    </row>
    <row r="9" spans="1:9" hidden="1" x14ac:dyDescent="0.25">
      <c r="A9" t="str">
        <f>+IFERROR(VLOOKUP(Tabla2[[#This Row],[Nombre]],BasedeDatos!A:B,2,FALSE),"ERROR")</f>
        <v>7591016204528</v>
      </c>
      <c r="B9" s="4" t="s">
        <v>16</v>
      </c>
      <c r="C9" s="4" t="s">
        <v>11</v>
      </c>
      <c r="D9" s="9">
        <f>+VLOOKUP(Tabla2[[#This Row],[CODIGO DE BARRA]],BasedeDatos!B:C,2,FALSE)</f>
        <v>0.6</v>
      </c>
      <c r="E9" s="5" t="s">
        <v>639</v>
      </c>
      <c r="F9" t="str">
        <f>+IF(Tabla2[[#This Row],[STOCK]]&gt;0.1,"1","0")</f>
        <v>1</v>
      </c>
      <c r="G9">
        <f>+VLOOKUP(Tabla2[[#This Row],[CODIGO DE BARRA]],BasedeDatos!B:E,3,FALSE)</f>
        <v>2</v>
      </c>
      <c r="H9" t="s">
        <v>1701</v>
      </c>
    </row>
    <row r="10" spans="1:9" hidden="1" x14ac:dyDescent="0.25">
      <c r="A10" t="str">
        <f>+IFERROR(VLOOKUP(Tabla2[[#This Row],[Nombre]],BasedeDatos!A:B,2,FALSE),"ERROR")</f>
        <v>6972950810203</v>
      </c>
      <c r="B10" s="4" t="s">
        <v>17</v>
      </c>
      <c r="C10" s="4" t="s">
        <v>615</v>
      </c>
      <c r="D10" s="9">
        <f>+VLOOKUP(Tabla2[[#This Row],[CODIGO DE BARRA]],BasedeDatos!B:C,2,FALSE)</f>
        <v>0.8</v>
      </c>
      <c r="E10" s="5" t="s">
        <v>640</v>
      </c>
      <c r="F10" t="str">
        <f>+IF(Tabla2[[#This Row],[STOCK]]&gt;0.1,"1","0")</f>
        <v>0</v>
      </c>
      <c r="G10">
        <f>+VLOOKUP(Tabla2[[#This Row],[CODIGO DE BARRA]],BasedeDatos!B:E,3,FALSE)</f>
        <v>0</v>
      </c>
      <c r="H10" t="s">
        <v>1701</v>
      </c>
    </row>
    <row r="11" spans="1:9" hidden="1" x14ac:dyDescent="0.25">
      <c r="A11" t="str">
        <f>+IFERROR(VLOOKUP(Tabla2[[#This Row],[Nombre]],BasedeDatos!A:B,2,FALSE),"ERROR")</f>
        <v>7709994411160</v>
      </c>
      <c r="B11" s="4" t="s">
        <v>18</v>
      </c>
      <c r="C11" s="4" t="s">
        <v>616</v>
      </c>
      <c r="D11" s="9">
        <f>+VLOOKUP(Tabla2[[#This Row],[CODIGO DE BARRA]],BasedeDatos!B:C,2,FALSE)</f>
        <v>0.5</v>
      </c>
      <c r="E11" s="5" t="s">
        <v>632</v>
      </c>
      <c r="F11" t="str">
        <f>+IF(Tabla2[[#This Row],[STOCK]]&gt;0.1,"1","0")</f>
        <v>1</v>
      </c>
      <c r="G11">
        <f>+VLOOKUP(Tabla2[[#This Row],[CODIGO DE BARRA]],BasedeDatos!B:E,3,FALSE)</f>
        <v>6</v>
      </c>
      <c r="H11" t="s">
        <v>1705</v>
      </c>
      <c r="I11" t="s">
        <v>1703</v>
      </c>
    </row>
    <row r="12" spans="1:9" hidden="1" x14ac:dyDescent="0.25">
      <c r="A12" t="str">
        <f>+IFERROR(VLOOKUP(Tabla2[[#This Row],[Nombre]],BasedeDatos!A:B,2,FALSE),"ERROR")</f>
        <v>7591127363800</v>
      </c>
      <c r="B12" s="4" t="s">
        <v>19</v>
      </c>
      <c r="C12" s="4" t="s">
        <v>616</v>
      </c>
      <c r="D12" s="9">
        <f>+VLOOKUP(Tabla2[[#This Row],[CODIGO DE BARRA]],BasedeDatos!B:C,2,FALSE)</f>
        <v>0.9</v>
      </c>
      <c r="E12" s="5" t="s">
        <v>641</v>
      </c>
      <c r="F12" t="str">
        <f>+IF(Tabla2[[#This Row],[STOCK]]&gt;0.1,"1","0")</f>
        <v>0</v>
      </c>
      <c r="G12">
        <f>+VLOOKUP(Tabla2[[#This Row],[CODIGO DE BARRA]],BasedeDatos!B:E,3,FALSE)</f>
        <v>0</v>
      </c>
      <c r="H12" t="s">
        <v>1704</v>
      </c>
    </row>
    <row r="13" spans="1:9" hidden="1" x14ac:dyDescent="0.25">
      <c r="A13" t="str">
        <f>+IFERROR(VLOOKUP(Tabla2[[#This Row],[Nombre]],BasedeDatos!A:B,2,FALSE),"ERROR")</f>
        <v>7591031001959</v>
      </c>
      <c r="B13" s="4" t="s">
        <v>20</v>
      </c>
      <c r="C13" s="4" t="s">
        <v>616</v>
      </c>
      <c r="D13" s="9">
        <f>+VLOOKUP(Tabla2[[#This Row],[CODIGO DE BARRA]],BasedeDatos!B:C,2,FALSE)</f>
        <v>1</v>
      </c>
      <c r="E13" s="5" t="s">
        <v>633</v>
      </c>
      <c r="F13" t="str">
        <f>+IF(Tabla2[[#This Row],[STOCK]]&gt;0.1,"1","0")</f>
        <v>1</v>
      </c>
      <c r="G13">
        <f>+VLOOKUP(Tabla2[[#This Row],[CODIGO DE BARRA]],BasedeDatos!B:E,3,FALSE)</f>
        <v>2</v>
      </c>
      <c r="H13" t="s">
        <v>1704</v>
      </c>
    </row>
    <row r="14" spans="1:9" hidden="1" x14ac:dyDescent="0.25">
      <c r="A14" t="str">
        <f>+IFERROR(VLOOKUP(Tabla2[[#This Row],[Nombre]],BasedeDatos!A:B,2,FALSE),"ERROR")</f>
        <v>7591031002017</v>
      </c>
      <c r="B14" s="4" t="s">
        <v>21</v>
      </c>
      <c r="C14" s="4" t="s">
        <v>616</v>
      </c>
      <c r="D14" s="9">
        <f>+VLOOKUP(Tabla2[[#This Row],[CODIGO DE BARRA]],BasedeDatos!B:C,2,FALSE)</f>
        <v>4.3</v>
      </c>
      <c r="E14" s="5" t="s">
        <v>642</v>
      </c>
      <c r="F14" t="str">
        <f>+IF(Tabla2[[#This Row],[STOCK]]&gt;0.1,"1","0")</f>
        <v>0</v>
      </c>
      <c r="G14">
        <f>+VLOOKUP(Tabla2[[#This Row],[CODIGO DE BARRA]],BasedeDatos!B:E,3,FALSE)</f>
        <v>0</v>
      </c>
      <c r="H14" t="s">
        <v>1704</v>
      </c>
    </row>
    <row r="15" spans="1:9" hidden="1" x14ac:dyDescent="0.25">
      <c r="A15" t="str">
        <f>+IFERROR(VLOOKUP(Tabla2[[#This Row],[Nombre]],BasedeDatos!A:B,2,FALSE),"ERROR")</f>
        <v>7592599017017</v>
      </c>
      <c r="B15" s="4" t="s">
        <v>22</v>
      </c>
      <c r="C15" s="4" t="s">
        <v>618</v>
      </c>
      <c r="D15" s="9">
        <f>+VLOOKUP(Tabla2[[#This Row],[CODIGO DE BARRA]],BasedeDatos!B:C,2,FALSE)</f>
        <v>1</v>
      </c>
      <c r="E15" s="5" t="s">
        <v>634</v>
      </c>
      <c r="F15" t="str">
        <f>+IF(Tabla2[[#This Row],[STOCK]]&gt;0.1,"1","0")</f>
        <v>1</v>
      </c>
      <c r="G15">
        <f>+VLOOKUP(Tabla2[[#This Row],[CODIGO DE BARRA]],BasedeDatos!B:E,3,FALSE)</f>
        <v>4</v>
      </c>
      <c r="H15" t="s">
        <v>1716</v>
      </c>
    </row>
    <row r="16" spans="1:9" hidden="1" x14ac:dyDescent="0.25">
      <c r="A16" t="str">
        <f>+IFERROR(VLOOKUP(Tabla2[[#This Row],[Nombre]],BasedeDatos!A:B,2,FALSE),"ERROR")</f>
        <v>CAR7</v>
      </c>
      <c r="B16" s="4" t="s">
        <v>23</v>
      </c>
      <c r="C16" s="4" t="s">
        <v>614</v>
      </c>
      <c r="D16" s="9">
        <f>+VLOOKUP(Tabla2[[#This Row],[CODIGO DE BARRA]],BasedeDatos!B:C,2,FALSE)</f>
        <v>3</v>
      </c>
      <c r="E16" s="5" t="s">
        <v>643</v>
      </c>
      <c r="F16" t="str">
        <f>+IF(Tabla2[[#This Row],[STOCK]]&gt;0.1,"1","0")</f>
        <v>0</v>
      </c>
      <c r="G16">
        <f>+VLOOKUP(Tabla2[[#This Row],[CODIGO DE BARRA]],BasedeDatos!B:E,3,FALSE)</f>
        <v>-1.725000000000001</v>
      </c>
      <c r="H16" t="s">
        <v>1698</v>
      </c>
    </row>
    <row r="17" spans="1:8" hidden="1" x14ac:dyDescent="0.25">
      <c r="A17" t="str">
        <f>+IFERROR(VLOOKUP(Tabla2[[#This Row],[Nombre]],BasedeDatos!A:B,2,FALSE),"ERROR")</f>
        <v>7592599041784</v>
      </c>
      <c r="B17" s="4" t="s">
        <v>24</v>
      </c>
      <c r="C17" s="4" t="s">
        <v>618</v>
      </c>
      <c r="D17" s="9">
        <f>+VLOOKUP(Tabla2[[#This Row],[CODIGO DE BARRA]],BasedeDatos!B:C,2,FALSE)</f>
        <v>0.6</v>
      </c>
      <c r="E17" s="5" t="s">
        <v>644</v>
      </c>
      <c r="F17" t="str">
        <f>+IF(Tabla2[[#This Row],[STOCK]]&gt;0.1,"1","0")</f>
        <v>0</v>
      </c>
      <c r="G17">
        <f>+VLOOKUP(Tabla2[[#This Row],[CODIGO DE BARRA]],BasedeDatos!B:E,3,FALSE)</f>
        <v>0</v>
      </c>
      <c r="H17" t="s">
        <v>1716</v>
      </c>
    </row>
    <row r="18" spans="1:8" hidden="1" x14ac:dyDescent="0.25">
      <c r="A18" t="str">
        <f>+IFERROR(VLOOKUP(Tabla2[[#This Row],[Nombre]],BasedeDatos!A:B,2,FALSE),"ERROR")</f>
        <v>7592708000238</v>
      </c>
      <c r="B18" s="4" t="s">
        <v>25</v>
      </c>
      <c r="C18" s="4" t="s">
        <v>619</v>
      </c>
      <c r="D18" s="9">
        <f>+VLOOKUP(Tabla2[[#This Row],[CODIGO DE BARRA]],BasedeDatos!B:C,2,FALSE)</f>
        <v>22</v>
      </c>
      <c r="E18" s="5" t="s">
        <v>645</v>
      </c>
      <c r="F18" t="str">
        <f>+IF(Tabla2[[#This Row],[STOCK]]&gt;0.1,"1","0")</f>
        <v>1</v>
      </c>
      <c r="G18">
        <f>+VLOOKUP(Tabla2[[#This Row],[CODIGO DE BARRA]],BasedeDatos!B:E,3,FALSE)</f>
        <v>0.76999999999999935</v>
      </c>
      <c r="H18" t="s">
        <v>1716</v>
      </c>
    </row>
    <row r="19" spans="1:8" hidden="1" x14ac:dyDescent="0.25">
      <c r="A19" t="str">
        <f>+IFERROR(VLOOKUP(Tabla2[[#This Row],[Nombre]],BasedeDatos!A:B,2,FALSE),"ERROR")</f>
        <v>7592599041791</v>
      </c>
      <c r="B19" s="4" t="s">
        <v>26</v>
      </c>
      <c r="C19" s="4" t="s">
        <v>618</v>
      </c>
      <c r="D19" s="9">
        <f>+VLOOKUP(Tabla2[[#This Row],[CODIGO DE BARRA]],BasedeDatos!B:C,2,FALSE)</f>
        <v>0.8</v>
      </c>
      <c r="E19" s="5" t="s">
        <v>635</v>
      </c>
      <c r="F19" t="str">
        <f>+IF(Tabla2[[#This Row],[STOCK]]&gt;0.1,"1","0")</f>
        <v>1</v>
      </c>
      <c r="G19">
        <f>+VLOOKUP(Tabla2[[#This Row],[CODIGO DE BARRA]],BasedeDatos!B:E,3,FALSE)</f>
        <v>1</v>
      </c>
      <c r="H19" t="s">
        <v>1716</v>
      </c>
    </row>
    <row r="20" spans="1:8" hidden="1" x14ac:dyDescent="0.25">
      <c r="A20" t="str">
        <f>+IFERROR(VLOOKUP(Tabla2[[#This Row],[Nombre]],BasedeDatos!A:B,2,FALSE),"ERROR")</f>
        <v>7597420000077</v>
      </c>
      <c r="B20" s="4" t="s">
        <v>27</v>
      </c>
      <c r="C20" s="4" t="s">
        <v>618</v>
      </c>
      <c r="D20" s="9">
        <f>+VLOOKUP(Tabla2[[#This Row],[CODIGO DE BARRA]],BasedeDatos!B:C,2,FALSE)</f>
        <v>1.2</v>
      </c>
      <c r="E20" s="5" t="s">
        <v>653</v>
      </c>
      <c r="F20" t="str">
        <f>+IF(Tabla2[[#This Row],[STOCK]]&gt;0.1,"1","0")</f>
        <v>1</v>
      </c>
      <c r="G20">
        <f>+VLOOKUP(Tabla2[[#This Row],[CODIGO DE BARRA]],BasedeDatos!B:E,3,FALSE)</f>
        <v>3</v>
      </c>
      <c r="H20" t="s">
        <v>1716</v>
      </c>
    </row>
    <row r="21" spans="1:8" hidden="1" x14ac:dyDescent="0.25">
      <c r="A21" t="str">
        <f>+IFERROR(VLOOKUP(Tabla2[[#This Row],[Nombre]],BasedeDatos!A:B,2,FALSE),"ERROR")</f>
        <v>8699009450163</v>
      </c>
      <c r="B21" s="4" t="s">
        <v>28</v>
      </c>
      <c r="C21" s="4" t="s">
        <v>617</v>
      </c>
      <c r="D21" s="9">
        <f>+VLOOKUP(Tabla2[[#This Row],[CODIGO DE BARRA]],BasedeDatos!B:C,2,FALSE)</f>
        <v>3</v>
      </c>
      <c r="E21" s="5" t="s">
        <v>654</v>
      </c>
      <c r="F21" t="str">
        <f>+IF(Tabla2[[#This Row],[STOCK]]&gt;0.1,"1","0")</f>
        <v>1</v>
      </c>
      <c r="G21">
        <f>+VLOOKUP(Tabla2[[#This Row],[CODIGO DE BARRA]],BasedeDatos!B:E,3,FALSE)</f>
        <v>2</v>
      </c>
      <c r="H21" t="s">
        <v>1716</v>
      </c>
    </row>
    <row r="22" spans="1:8" hidden="1" x14ac:dyDescent="0.25">
      <c r="A22" t="str">
        <f>+IFERROR(VLOOKUP(Tabla2[[#This Row],[Nombre]],BasedeDatos!A:B,2,FALSE),"ERROR")</f>
        <v>7591473000619</v>
      </c>
      <c r="B22" s="4" t="s">
        <v>29</v>
      </c>
      <c r="C22" s="4" t="s">
        <v>11</v>
      </c>
      <c r="D22" s="9">
        <f>+VLOOKUP(Tabla2[[#This Row],[CODIGO DE BARRA]],BasedeDatos!B:C,2,FALSE)</f>
        <v>1.2</v>
      </c>
      <c r="E22" s="5" t="s">
        <v>646</v>
      </c>
      <c r="F22" t="str">
        <f>+IF(Tabla2[[#This Row],[STOCK]]&gt;0.1,"1","0")</f>
        <v>1</v>
      </c>
      <c r="G22">
        <f>+VLOOKUP(Tabla2[[#This Row],[CODIGO DE BARRA]],BasedeDatos!B:E,3,FALSE)</f>
        <v>5</v>
      </c>
      <c r="H22" t="s">
        <v>1716</v>
      </c>
    </row>
    <row r="23" spans="1:8" hidden="1" x14ac:dyDescent="0.25">
      <c r="A23" t="str">
        <f>+IFERROR(VLOOKUP(Tabla2[[#This Row],[Nombre]],BasedeDatos!A:B,2,FALSE),"ERROR")</f>
        <v>7591473005232</v>
      </c>
      <c r="B23" s="4" t="s">
        <v>30</v>
      </c>
      <c r="C23" s="4" t="s">
        <v>11</v>
      </c>
      <c r="D23" s="9">
        <f>+VLOOKUP(Tabla2[[#This Row],[CODIGO DE BARRA]],BasedeDatos!B:C,2,FALSE)</f>
        <v>1.46</v>
      </c>
      <c r="E23" s="5" t="s">
        <v>647</v>
      </c>
      <c r="F23" t="str">
        <f>+IF(Tabla2[[#This Row],[STOCK]]&gt;0.1,"1","0")</f>
        <v>0</v>
      </c>
      <c r="G23">
        <f>+VLOOKUP(Tabla2[[#This Row],[CODIGO DE BARRA]],BasedeDatos!B:E,3,FALSE)</f>
        <v>-1</v>
      </c>
      <c r="H23" t="s">
        <v>1716</v>
      </c>
    </row>
    <row r="24" spans="1:8" hidden="1" x14ac:dyDescent="0.25">
      <c r="A24" t="str">
        <f>+IFERROR(VLOOKUP(Tabla2[[#This Row],[Nombre]],BasedeDatos!A:B,2,FALSE),"ERROR")</f>
        <v>7591473005492</v>
      </c>
      <c r="B24" s="4" t="s">
        <v>31</v>
      </c>
      <c r="C24" s="4" t="s">
        <v>11</v>
      </c>
      <c r="D24" s="9">
        <f>+VLOOKUP(Tabla2[[#This Row],[CODIGO DE BARRA]],BasedeDatos!B:C,2,FALSE)</f>
        <v>1.4</v>
      </c>
      <c r="E24" s="5" t="s">
        <v>636</v>
      </c>
      <c r="F24" t="str">
        <f>+IF(Tabla2[[#This Row],[STOCK]]&gt;0.1,"1","0")</f>
        <v>1</v>
      </c>
      <c r="G24">
        <f>+VLOOKUP(Tabla2[[#This Row],[CODIGO DE BARRA]],BasedeDatos!B:E,3,FALSE)</f>
        <v>8</v>
      </c>
      <c r="H24" t="s">
        <v>1716</v>
      </c>
    </row>
    <row r="25" spans="1:8" hidden="1" x14ac:dyDescent="0.25">
      <c r="A25" t="str">
        <f>+IFERROR(VLOOKUP(Tabla2[[#This Row],[Nombre]],BasedeDatos!A:B,2,FALSE),"ERROR")</f>
        <v>7591473005249</v>
      </c>
      <c r="B25" s="4" t="s">
        <v>32</v>
      </c>
      <c r="C25" s="4" t="s">
        <v>11</v>
      </c>
      <c r="D25" s="9">
        <f>+VLOOKUP(Tabla2[[#This Row],[CODIGO DE BARRA]],BasedeDatos!B:C,2,FALSE)</f>
        <v>1.4</v>
      </c>
      <c r="E25" s="5" t="s">
        <v>655</v>
      </c>
      <c r="F25" t="str">
        <f>+IF(Tabla2[[#This Row],[STOCK]]&gt;0.1,"1","0")</f>
        <v>1</v>
      </c>
      <c r="G25">
        <f>+VLOOKUP(Tabla2[[#This Row],[CODIGO DE BARRA]],BasedeDatos!B:E,3,FALSE)</f>
        <v>4</v>
      </c>
      <c r="H25" t="s">
        <v>1716</v>
      </c>
    </row>
    <row r="26" spans="1:8" hidden="1" x14ac:dyDescent="0.25">
      <c r="A26" t="str">
        <f>+IFERROR(VLOOKUP(Tabla2[[#This Row],[Nombre]],BasedeDatos!A:B,2,FALSE),"ERROR")</f>
        <v>VIV3</v>
      </c>
      <c r="B26" s="4" t="s">
        <v>33</v>
      </c>
      <c r="C26" s="4" t="s">
        <v>11</v>
      </c>
      <c r="D26" s="9">
        <f>+VLOOKUP(Tabla2[[#This Row],[CODIGO DE BARRA]],BasedeDatos!B:C,2,FALSE)</f>
        <v>1.4</v>
      </c>
      <c r="E26" s="5" t="s">
        <v>648</v>
      </c>
      <c r="F26" t="str">
        <f>+IF(Tabla2[[#This Row],[STOCK]]&gt;0.1,"1","0")</f>
        <v>0</v>
      </c>
      <c r="G26">
        <f>+VLOOKUP(Tabla2[[#This Row],[CODIGO DE BARRA]],BasedeDatos!B:E,3,FALSE)</f>
        <v>0</v>
      </c>
      <c r="H26" t="s">
        <v>1716</v>
      </c>
    </row>
    <row r="27" spans="1:8" hidden="1" x14ac:dyDescent="0.25">
      <c r="A27" t="str">
        <f>+IFERROR(VLOOKUP(Tabla2[[#This Row],[Nombre]],BasedeDatos!A:B,2,FALSE),"ERROR")</f>
        <v>7591002700010</v>
      </c>
      <c r="B27" s="4" t="s">
        <v>34</v>
      </c>
      <c r="C27" s="4" t="s">
        <v>11</v>
      </c>
      <c r="D27" s="9">
        <f>+VLOOKUP(Tabla2[[#This Row],[CODIGO DE BARRA]],BasedeDatos!B:C,2,FALSE)</f>
        <v>2.5499999999999998</v>
      </c>
      <c r="E27" s="5" t="s">
        <v>656</v>
      </c>
      <c r="F27" t="str">
        <f>+IF(Tabla2[[#This Row],[STOCK]]&gt;0.1,"1","0")</f>
        <v>0</v>
      </c>
      <c r="G27">
        <f>+VLOOKUP(Tabla2[[#This Row],[CODIGO DE BARRA]],BasedeDatos!B:E,3,FALSE)</f>
        <v>-1</v>
      </c>
      <c r="H27" t="s">
        <v>1716</v>
      </c>
    </row>
    <row r="28" spans="1:8" hidden="1" x14ac:dyDescent="0.25">
      <c r="A28" t="str">
        <f>+IFERROR(VLOOKUP(Tabla2[[#This Row],[Nombre]],BasedeDatos!A:B,2,FALSE),"ERROR")</f>
        <v>7861212400049</v>
      </c>
      <c r="B28" s="4" t="s">
        <v>35</v>
      </c>
      <c r="C28" s="4" t="s">
        <v>11</v>
      </c>
      <c r="D28" s="9">
        <f>+VLOOKUP(Tabla2[[#This Row],[CODIGO DE BARRA]],BasedeDatos!B:C,2,FALSE)</f>
        <v>2.0499999999999998</v>
      </c>
      <c r="E28" s="5" t="s">
        <v>649</v>
      </c>
      <c r="F28" t="str">
        <f>+IF(Tabla2[[#This Row],[STOCK]]&gt;0.1,"1","0")</f>
        <v>0</v>
      </c>
      <c r="G28">
        <f>+VLOOKUP(Tabla2[[#This Row],[CODIGO DE BARRA]],BasedeDatos!B:E,3,FALSE)</f>
        <v>-3</v>
      </c>
      <c r="H28" t="s">
        <v>1716</v>
      </c>
    </row>
    <row r="29" spans="1:8" hidden="1" x14ac:dyDescent="0.25">
      <c r="A29" t="str">
        <f>+IFERROR(VLOOKUP(Tabla2[[#This Row],[Nombre]],BasedeDatos!A:B,2,FALSE),"ERROR")</f>
        <v>7598001001070</v>
      </c>
      <c r="B29" s="4" t="s">
        <v>36</v>
      </c>
      <c r="C29" s="4" t="s">
        <v>11</v>
      </c>
      <c r="D29" s="9">
        <f>+VLOOKUP(Tabla2[[#This Row],[CODIGO DE BARRA]],BasedeDatos!B:C,2,FALSE)</f>
        <v>2.66</v>
      </c>
      <c r="E29" s="5" t="s">
        <v>650</v>
      </c>
      <c r="F29" t="str">
        <f>+IF(Tabla2[[#This Row],[STOCK]]&gt;0.1,"1","0")</f>
        <v>0</v>
      </c>
      <c r="G29">
        <f>+VLOOKUP(Tabla2[[#This Row],[CODIGO DE BARRA]],BasedeDatos!B:E,3,FALSE)</f>
        <v>0</v>
      </c>
      <c r="H29" t="s">
        <v>1716</v>
      </c>
    </row>
    <row r="30" spans="1:8" hidden="1" x14ac:dyDescent="0.25">
      <c r="A30" t="str">
        <f>+IFERROR(VLOOKUP(Tabla2[[#This Row],[Nombre]],BasedeDatos!A:B,2,FALSE),"ERROR")</f>
        <v>7592450000141</v>
      </c>
      <c r="B30" s="4" t="s">
        <v>37</v>
      </c>
      <c r="C30" s="4" t="s">
        <v>11</v>
      </c>
      <c r="D30" s="9">
        <f>+VLOOKUP(Tabla2[[#This Row],[CODIGO DE BARRA]],BasedeDatos!B:C,2,FALSE)</f>
        <v>1.8</v>
      </c>
      <c r="E30" s="5" t="s">
        <v>651</v>
      </c>
      <c r="F30" t="str">
        <f>+IF(Tabla2[[#This Row],[STOCK]]&gt;0.1,"1","0")</f>
        <v>0</v>
      </c>
      <c r="G30">
        <f>+VLOOKUP(Tabla2[[#This Row],[CODIGO DE BARRA]],BasedeDatos!B:E,3,FALSE)</f>
        <v>0</v>
      </c>
      <c r="H30" t="s">
        <v>1716</v>
      </c>
    </row>
    <row r="31" spans="1:8" hidden="1" x14ac:dyDescent="0.25">
      <c r="A31" t="str">
        <f>+IFERROR(VLOOKUP(Tabla2[[#This Row],[Nombre]],BasedeDatos!A:B,2,FALSE),"ERROR")</f>
        <v>7591184000113</v>
      </c>
      <c r="B31" s="4" t="s">
        <v>38</v>
      </c>
      <c r="C31" s="4" t="s">
        <v>11</v>
      </c>
      <c r="D31" s="9">
        <f>+VLOOKUP(Tabla2[[#This Row],[CODIGO DE BARRA]],BasedeDatos!B:C,2,FALSE)</f>
        <v>1.6</v>
      </c>
      <c r="E31" s="5" t="s">
        <v>657</v>
      </c>
      <c r="F31" t="str">
        <f>+IF(Tabla2[[#This Row],[STOCK]]&gt;0.1,"1","0")</f>
        <v>0</v>
      </c>
      <c r="G31">
        <f>+VLOOKUP(Tabla2[[#This Row],[CODIGO DE BARRA]],BasedeDatos!B:E,3,FALSE)</f>
        <v>-1</v>
      </c>
      <c r="H31" t="s">
        <v>1716</v>
      </c>
    </row>
    <row r="32" spans="1:8" hidden="1" x14ac:dyDescent="0.25">
      <c r="A32" t="str">
        <f>+IFERROR(VLOOKUP(Tabla2[[#This Row],[Nombre]],BasedeDatos!A:B,2,FALSE),"ERROR")</f>
        <v>7591184001004</v>
      </c>
      <c r="B32" s="4" t="s">
        <v>39</v>
      </c>
      <c r="C32" s="4" t="s">
        <v>11</v>
      </c>
      <c r="D32" s="9">
        <f>+VLOOKUP(Tabla2[[#This Row],[CODIGO DE BARRA]],BasedeDatos!B:C,2,FALSE)</f>
        <v>1.5</v>
      </c>
      <c r="E32" s="7" t="s">
        <v>658</v>
      </c>
      <c r="F32" t="str">
        <f>+IF(Tabla2[[#This Row],[STOCK]]&gt;0.1,"1","0")</f>
        <v>0</v>
      </c>
      <c r="G32">
        <f>+VLOOKUP(Tabla2[[#This Row],[CODIGO DE BARRA]],BasedeDatos!B:E,3,FALSE)</f>
        <v>0</v>
      </c>
      <c r="H32" t="s">
        <v>1716</v>
      </c>
    </row>
    <row r="33" spans="1:8" hidden="1" x14ac:dyDescent="0.25">
      <c r="A33" t="str">
        <f>+IFERROR(VLOOKUP(Tabla2[[#This Row],[Nombre]],BasedeDatos!A:B,2,FALSE),"ERROR")</f>
        <v>7598986001683</v>
      </c>
      <c r="B33" s="4" t="s">
        <v>40</v>
      </c>
      <c r="C33" s="4" t="s">
        <v>11</v>
      </c>
      <c r="D33" s="9">
        <f>+VLOOKUP(Tabla2[[#This Row],[CODIGO DE BARRA]],BasedeDatos!B:C,2,FALSE)</f>
        <v>1</v>
      </c>
      <c r="E33" s="5" t="s">
        <v>659</v>
      </c>
      <c r="F33" t="str">
        <f>+IF(Tabla2[[#This Row],[STOCK]]&gt;0.1,"1","0")</f>
        <v>1</v>
      </c>
      <c r="G33">
        <f>+VLOOKUP(Tabla2[[#This Row],[CODIGO DE BARRA]],BasedeDatos!B:E,3,FALSE)</f>
        <v>4</v>
      </c>
      <c r="H33" t="s">
        <v>1716</v>
      </c>
    </row>
    <row r="34" spans="1:8" hidden="1" x14ac:dyDescent="0.25">
      <c r="A34" t="str">
        <f>+IFERROR(VLOOKUP(Tabla2[[#This Row],[Nombre]],BasedeDatos!A:B,2,FALSE),"ERROR")</f>
        <v>7591357020405</v>
      </c>
      <c r="B34" s="4" t="s">
        <v>41</v>
      </c>
      <c r="C34" s="4" t="s">
        <v>11</v>
      </c>
      <c r="D34" s="9">
        <f>+VLOOKUP(Tabla2[[#This Row],[CODIGO DE BARRA]],BasedeDatos!B:C,2,FALSE)</f>
        <v>1.6</v>
      </c>
      <c r="E34" s="7" t="s">
        <v>660</v>
      </c>
      <c r="F34" t="str">
        <f>+IF(Tabla2[[#This Row],[STOCK]]&gt;0.1,"1","0")</f>
        <v>0</v>
      </c>
      <c r="G34">
        <f>+VLOOKUP(Tabla2[[#This Row],[CODIGO DE BARRA]],BasedeDatos!B:E,3,FALSE)</f>
        <v>0</v>
      </c>
      <c r="H34" t="s">
        <v>1716</v>
      </c>
    </row>
    <row r="35" spans="1:8" hidden="1" x14ac:dyDescent="0.25">
      <c r="A35" t="str">
        <f>+IFERROR(VLOOKUP(Tabla2[[#This Row],[Nombre]],BasedeDatos!A:B,2,FALSE),"ERROR")</f>
        <v>7591039725772</v>
      </c>
      <c r="B35" s="4" t="s">
        <v>42</v>
      </c>
      <c r="C35" s="4" t="s">
        <v>12</v>
      </c>
      <c r="D35" s="9">
        <f>+VLOOKUP(Tabla2[[#This Row],[CODIGO DE BARRA]],BasedeDatos!B:C,2,FALSE)</f>
        <v>2.9</v>
      </c>
      <c r="E35" s="5" t="s">
        <v>661</v>
      </c>
      <c r="F35" t="str">
        <f>+IF(Tabla2[[#This Row],[STOCK]]&gt;0.1,"1","0")</f>
        <v>1</v>
      </c>
      <c r="G35">
        <f>+VLOOKUP(Tabla2[[#This Row],[CODIGO DE BARRA]],BasedeDatos!B:E,3,FALSE)</f>
        <v>7</v>
      </c>
      <c r="H35" t="s">
        <v>1742</v>
      </c>
    </row>
    <row r="36" spans="1:8" hidden="1" x14ac:dyDescent="0.25">
      <c r="A36" t="str">
        <f>+IFERROR(VLOOKUP(Tabla2[[#This Row],[Nombre]],BasedeDatos!A:B,2,FALSE),"ERROR")</f>
        <v>6927799689190</v>
      </c>
      <c r="B36" s="6" t="s">
        <v>43</v>
      </c>
      <c r="C36" s="6" t="s">
        <v>621</v>
      </c>
      <c r="D36" s="9">
        <f>+VLOOKUP(Tabla2[[#This Row],[CODIGO DE BARRA]],BasedeDatos!B:C,2,FALSE)</f>
        <v>1.19</v>
      </c>
      <c r="E36" s="7" t="s">
        <v>662</v>
      </c>
      <c r="F36" t="str">
        <f>+IF(Tabla2[[#This Row],[STOCK]]&gt;0.1,"1","0")</f>
        <v>0</v>
      </c>
      <c r="G36">
        <f>+VLOOKUP(Tabla2[[#This Row],[CODIGO DE BARRA]],BasedeDatos!B:E,3,FALSE)</f>
        <v>0</v>
      </c>
      <c r="H36" t="s">
        <v>1716</v>
      </c>
    </row>
    <row r="37" spans="1:8" hidden="1" x14ac:dyDescent="0.25">
      <c r="A37" t="str">
        <f>+IFERROR(VLOOKUP(Tabla2[[#This Row],[Nombre]],BasedeDatos!A:B,2,FALSE),"ERROR")</f>
        <v>6927799689176</v>
      </c>
      <c r="B37" s="4" t="s">
        <v>44</v>
      </c>
      <c r="C37" s="4" t="s">
        <v>621</v>
      </c>
      <c r="D37" s="9">
        <f>+VLOOKUP(Tabla2[[#This Row],[CODIGO DE BARRA]],BasedeDatos!B:C,2,FALSE)</f>
        <v>2.5</v>
      </c>
      <c r="E37" s="5" t="s">
        <v>663</v>
      </c>
      <c r="F37" t="str">
        <f>+IF(Tabla2[[#This Row],[STOCK]]&gt;0.1,"1","0")</f>
        <v>0</v>
      </c>
      <c r="G37">
        <f>+VLOOKUP(Tabla2[[#This Row],[CODIGO DE BARRA]],BasedeDatos!B:E,3,FALSE)</f>
        <v>0</v>
      </c>
      <c r="H37" t="s">
        <v>1716</v>
      </c>
    </row>
    <row r="38" spans="1:8" hidden="1" x14ac:dyDescent="0.25">
      <c r="A38" t="str">
        <f>+IFERROR(VLOOKUP(Tabla2[[#This Row],[Nombre]],BasedeDatos!A:B,2,FALSE),"ERROR")</f>
        <v>6927799691353</v>
      </c>
      <c r="B38" s="6" t="s">
        <v>45</v>
      </c>
      <c r="C38" s="6" t="s">
        <v>621</v>
      </c>
      <c r="D38" s="9">
        <f>+VLOOKUP(Tabla2[[#This Row],[CODIGO DE BARRA]],BasedeDatos!B:C,2,FALSE)</f>
        <v>1.2</v>
      </c>
      <c r="E38" s="7" t="s">
        <v>664</v>
      </c>
      <c r="F38" t="str">
        <f>+IF(Tabla2[[#This Row],[STOCK]]&gt;0.1,"1","0")</f>
        <v>0</v>
      </c>
      <c r="G38">
        <f>+VLOOKUP(Tabla2[[#This Row],[CODIGO DE BARRA]],BasedeDatos!B:E,3,FALSE)</f>
        <v>-4</v>
      </c>
      <c r="H38" t="s">
        <v>1716</v>
      </c>
    </row>
    <row r="39" spans="1:8" hidden="1" x14ac:dyDescent="0.25">
      <c r="A39" t="str">
        <f>+IFERROR(VLOOKUP(Tabla2[[#This Row],[Nombre]],BasedeDatos!A:B,2,FALSE),"ERROR")</f>
        <v>7702993038529</v>
      </c>
      <c r="B39" s="4" t="s">
        <v>46</v>
      </c>
      <c r="C39" s="4" t="s">
        <v>620</v>
      </c>
      <c r="D39" s="9">
        <f>+VLOOKUP(Tabla2[[#This Row],[CODIGO DE BARRA]],BasedeDatos!B:C,2,FALSE)</f>
        <v>0.4</v>
      </c>
      <c r="E39" s="5" t="s">
        <v>665</v>
      </c>
      <c r="F39" t="str">
        <f>+IF(Tabla2[[#This Row],[STOCK]]&gt;0.1,"1","0")</f>
        <v>0</v>
      </c>
      <c r="G39">
        <f>+VLOOKUP(Tabla2[[#This Row],[CODIGO DE BARRA]],BasedeDatos!B:E,3,FALSE)</f>
        <v>-1</v>
      </c>
      <c r="H39" t="s">
        <v>1716</v>
      </c>
    </row>
    <row r="40" spans="1:8" hidden="1" x14ac:dyDescent="0.25">
      <c r="A40" t="str">
        <f>+IFERROR(VLOOKUP(Tabla2[[#This Row],[Nombre]],BasedeDatos!A:B,2,FALSE),"ERROR")</f>
        <v>7592599041807</v>
      </c>
      <c r="B40" s="6" t="s">
        <v>47</v>
      </c>
      <c r="C40" s="6" t="s">
        <v>618</v>
      </c>
      <c r="D40" s="9">
        <f>+VLOOKUP(Tabla2[[#This Row],[CODIGO DE BARRA]],BasedeDatos!B:C,2,FALSE)</f>
        <v>1</v>
      </c>
      <c r="E40" s="7" t="s">
        <v>666</v>
      </c>
      <c r="F40" t="str">
        <f>+IF(Tabla2[[#This Row],[STOCK]]&gt;0.1,"1","0")</f>
        <v>1</v>
      </c>
      <c r="G40">
        <f>+VLOOKUP(Tabla2[[#This Row],[CODIGO DE BARRA]],BasedeDatos!B:E,3,FALSE)</f>
        <v>3</v>
      </c>
      <c r="H40" t="s">
        <v>1716</v>
      </c>
    </row>
    <row r="41" spans="1:8" hidden="1" x14ac:dyDescent="0.25">
      <c r="A41" t="str">
        <f>+IFERROR(VLOOKUP(Tabla2[[#This Row],[Nombre]],BasedeDatos!A:B,2,FALSE),"ERROR")</f>
        <v>7591206114705</v>
      </c>
      <c r="B41" s="4" t="s">
        <v>48</v>
      </c>
      <c r="C41" s="4" t="s">
        <v>620</v>
      </c>
      <c r="D41" s="9">
        <f>+VLOOKUP(Tabla2[[#This Row],[CODIGO DE BARRA]],BasedeDatos!B:C,2,FALSE)</f>
        <v>1.6</v>
      </c>
      <c r="E41" s="5" t="s">
        <v>667</v>
      </c>
      <c r="F41" t="str">
        <f>+IF(Tabla2[[#This Row],[STOCK]]&gt;0.1,"1","0")</f>
        <v>0</v>
      </c>
      <c r="G41">
        <f>+VLOOKUP(Tabla2[[#This Row],[CODIGO DE BARRA]],BasedeDatos!B:E,3,FALSE)</f>
        <v>0</v>
      </c>
      <c r="H41" t="s">
        <v>1716</v>
      </c>
    </row>
    <row r="42" spans="1:8" hidden="1" x14ac:dyDescent="0.25">
      <c r="A42" t="str">
        <f>+IFERROR(VLOOKUP(Tabla2[[#This Row],[Nombre]],BasedeDatos!A:B,2,FALSE),"ERROR")</f>
        <v>7591206114699</v>
      </c>
      <c r="B42" s="4" t="s">
        <v>49</v>
      </c>
      <c r="C42" s="4" t="s">
        <v>620</v>
      </c>
      <c r="D42" s="9">
        <f>+VLOOKUP(Tabla2[[#This Row],[CODIGO DE BARRA]],BasedeDatos!B:C,2,FALSE)</f>
        <v>0.5</v>
      </c>
      <c r="E42" s="7" t="s">
        <v>667</v>
      </c>
      <c r="F42" t="str">
        <f>+IF(Tabla2[[#This Row],[STOCK]]&gt;0.1,"1","0")</f>
        <v>0</v>
      </c>
      <c r="G42">
        <f>+VLOOKUP(Tabla2[[#This Row],[CODIGO DE BARRA]],BasedeDatos!B:E,3,FALSE)</f>
        <v>0</v>
      </c>
      <c r="H42" t="s">
        <v>1716</v>
      </c>
    </row>
    <row r="43" spans="1:8" x14ac:dyDescent="0.25">
      <c r="A43" t="str">
        <f>+IFERROR(VLOOKUP(Tabla2[[#This Row],[Nombre]],BasedeDatos!A:B,2,FALSE),"ERROR")</f>
        <v>C11</v>
      </c>
      <c r="B43" s="4" t="s">
        <v>50</v>
      </c>
      <c r="C43" s="4" t="s">
        <v>613</v>
      </c>
      <c r="D43" s="9">
        <f>+VLOOKUP(Tabla2[[#This Row],[CODIGO DE BARRA]],BasedeDatos!B:C,2,FALSE)</f>
        <v>6</v>
      </c>
      <c r="E43" s="5" t="s">
        <v>612</v>
      </c>
      <c r="F43" t="str">
        <f>+IF(Tabla2[[#This Row],[STOCK]]&gt;0.1,"1","0")</f>
        <v>0</v>
      </c>
      <c r="G43">
        <f>+VLOOKUP(Tabla2[[#This Row],[CODIGO DE BARRA]],BasedeDatos!B:E,3,FALSE)</f>
        <v>0</v>
      </c>
      <c r="H43" t="s">
        <v>1747</v>
      </c>
    </row>
    <row r="44" spans="1:8" x14ac:dyDescent="0.25">
      <c r="A44" t="str">
        <f>+IFERROR(VLOOKUP(Tabla2[[#This Row],[Nombre]],BasedeDatos!A:B,2,FALSE),"ERROR")</f>
        <v>C51</v>
      </c>
      <c r="B44" s="4" t="s">
        <v>51</v>
      </c>
      <c r="C44" s="6" t="s">
        <v>613</v>
      </c>
      <c r="D44" s="9">
        <f>+VLOOKUP(Tabla2[[#This Row],[CODIGO DE BARRA]],BasedeDatos!B:C,2,FALSE)</f>
        <v>4.9000000000000004</v>
      </c>
      <c r="E44" s="7" t="s">
        <v>612</v>
      </c>
      <c r="F44" t="str">
        <f>+IF(Tabla2[[#This Row],[STOCK]]&gt;0.1,"1","0")</f>
        <v>0</v>
      </c>
      <c r="G44">
        <f>+VLOOKUP(Tabla2[[#This Row],[CODIGO DE BARRA]],BasedeDatos!B:E,3,FALSE)</f>
        <v>-7.7</v>
      </c>
      <c r="H44" t="s">
        <v>1747</v>
      </c>
    </row>
    <row r="45" spans="1:8" hidden="1" x14ac:dyDescent="0.25">
      <c r="A45" t="str">
        <f>+IFERROR(VLOOKUP(Tabla2[[#This Row],[Nombre]],BasedeDatos!A:B,2,FALSE),"ERROR")</f>
        <v>BB</v>
      </c>
      <c r="B45" s="4" t="s">
        <v>52</v>
      </c>
      <c r="C45" s="4" t="s">
        <v>621</v>
      </c>
      <c r="D45" s="9">
        <f>+VLOOKUP(Tabla2[[#This Row],[CODIGO DE BARRA]],BasedeDatos!B:C,2,FALSE)</f>
        <v>0.4</v>
      </c>
      <c r="E45" s="5" t="s">
        <v>612</v>
      </c>
      <c r="F45" t="str">
        <f>+IF(Tabla2[[#This Row],[STOCK]]&gt;0.1,"1","0")</f>
        <v>0</v>
      </c>
      <c r="G45">
        <f>+VLOOKUP(Tabla2[[#This Row],[CODIGO DE BARRA]],BasedeDatos!B:E,3,FALSE)</f>
        <v>-156</v>
      </c>
      <c r="H45" t="s">
        <v>1716</v>
      </c>
    </row>
    <row r="46" spans="1:8" hidden="1" x14ac:dyDescent="0.25">
      <c r="A46" t="str">
        <f>+IFERROR(VLOOKUP(Tabla2[[#This Row],[Nombre]],BasedeDatos!A:B,2,FALSE),"ERROR")</f>
        <v>BBX3</v>
      </c>
      <c r="B46" s="4" t="s">
        <v>53</v>
      </c>
      <c r="C46" s="6" t="s">
        <v>621</v>
      </c>
      <c r="D46" s="9">
        <f>+VLOOKUP(Tabla2[[#This Row],[CODIGO DE BARRA]],BasedeDatos!B:C,2,FALSE)</f>
        <v>1.2</v>
      </c>
      <c r="E46" s="7" t="s">
        <v>612</v>
      </c>
      <c r="F46" t="str">
        <f>+IF(Tabla2[[#This Row],[STOCK]]&gt;0.1,"1","0")</f>
        <v>0</v>
      </c>
      <c r="G46">
        <f>+VLOOKUP(Tabla2[[#This Row],[CODIGO DE BARRA]],BasedeDatos!B:E,3,FALSE)</f>
        <v>0</v>
      </c>
      <c r="H46" t="s">
        <v>1716</v>
      </c>
    </row>
    <row r="47" spans="1:8" hidden="1" x14ac:dyDescent="0.25">
      <c r="A47" t="str">
        <f>+IFERROR(VLOOKUP(Tabla2[[#This Row],[Nombre]],BasedeDatos!A:B,2,FALSE),"ERROR")</f>
        <v>BOLSA3X1</v>
      </c>
      <c r="B47" s="4" t="s">
        <v>54</v>
      </c>
      <c r="C47" s="4" t="s">
        <v>621</v>
      </c>
      <c r="D47" s="9">
        <f>+VLOOKUP(Tabla2[[#This Row],[CODIGO DE BARRA]],BasedeDatos!B:C,2,FALSE)</f>
        <v>1.2</v>
      </c>
      <c r="E47" s="5" t="s">
        <v>612</v>
      </c>
      <c r="F47" t="str">
        <f>+IF(Tabla2[[#This Row],[STOCK]]&gt;0.1,"1","0")</f>
        <v>0</v>
      </c>
      <c r="G47">
        <f>+VLOOKUP(Tabla2[[#This Row],[CODIGO DE BARRA]],BasedeDatos!B:E,3,FALSE)</f>
        <v>0</v>
      </c>
      <c r="H47" t="s">
        <v>1716</v>
      </c>
    </row>
    <row r="48" spans="1:8" hidden="1" x14ac:dyDescent="0.25">
      <c r="A48" t="str">
        <f>+IFERROR(VLOOKUP(Tabla2[[#This Row],[Nombre]],BasedeDatos!A:B,2,FALSE),"ERROR")</f>
        <v>6972014585122</v>
      </c>
      <c r="B48" s="4" t="s">
        <v>55</v>
      </c>
      <c r="C48" s="6" t="s">
        <v>621</v>
      </c>
      <c r="D48" s="9">
        <f>+VLOOKUP(Tabla2[[#This Row],[CODIGO DE BARRA]],BasedeDatos!B:C,2,FALSE)</f>
        <v>2.5</v>
      </c>
      <c r="E48" s="7" t="s">
        <v>612</v>
      </c>
      <c r="F48" t="str">
        <f>+IF(Tabla2[[#This Row],[STOCK]]&gt;0.1,"1","0")</f>
        <v>1</v>
      </c>
      <c r="G48">
        <f>+VLOOKUP(Tabla2[[#This Row],[CODIGO DE BARRA]],BasedeDatos!B:E,3,FALSE)</f>
        <v>1</v>
      </c>
      <c r="H48" t="s">
        <v>1716</v>
      </c>
    </row>
    <row r="49" spans="1:8" hidden="1" x14ac:dyDescent="0.25">
      <c r="A49" t="str">
        <f>+IFERROR(VLOOKUP(Tabla2[[#This Row],[Nombre]],BasedeDatos!A:B,2,FALSE),"ERROR")</f>
        <v>742779636300</v>
      </c>
      <c r="B49" s="4" t="s">
        <v>56</v>
      </c>
      <c r="C49" s="4" t="s">
        <v>621</v>
      </c>
      <c r="D49" s="9">
        <f>+VLOOKUP(Tabla2[[#This Row],[CODIGO DE BARRA]],BasedeDatos!B:C,2,FALSE)</f>
        <v>1.6</v>
      </c>
      <c r="E49" s="5" t="s">
        <v>612</v>
      </c>
      <c r="F49" t="str">
        <f>+IF(Tabla2[[#This Row],[STOCK]]&gt;0.1,"1","0")</f>
        <v>0</v>
      </c>
      <c r="G49">
        <f>+VLOOKUP(Tabla2[[#This Row],[CODIGO DE BARRA]],BasedeDatos!B:E,3,FALSE)</f>
        <v>0</v>
      </c>
      <c r="H49" t="s">
        <v>1716</v>
      </c>
    </row>
    <row r="50" spans="1:8" hidden="1" x14ac:dyDescent="0.25">
      <c r="A50" t="str">
        <f>+IFERROR(VLOOKUP(Tabla2[[#This Row],[Nombre]],BasedeDatos!A:B,2,FALSE),"ERROR")</f>
        <v>6972955230150</v>
      </c>
      <c r="B50" s="4" t="s">
        <v>57</v>
      </c>
      <c r="C50" s="6" t="s">
        <v>621</v>
      </c>
      <c r="D50" s="9">
        <f>+VLOOKUP(Tabla2[[#This Row],[CODIGO DE BARRA]],BasedeDatos!B:C,2,FALSE)</f>
        <v>2.6</v>
      </c>
      <c r="E50" s="7" t="s">
        <v>1457</v>
      </c>
      <c r="F50" t="str">
        <f>+IF(Tabla2[[#This Row],[STOCK]]&gt;0.1,"1","0")</f>
        <v>1</v>
      </c>
      <c r="G50">
        <f>+VLOOKUP(Tabla2[[#This Row],[CODIGO DE BARRA]],BasedeDatos!B:E,3,FALSE)</f>
        <v>2</v>
      </c>
      <c r="H50" t="s">
        <v>1716</v>
      </c>
    </row>
    <row r="51" spans="1:8" hidden="1" x14ac:dyDescent="0.25">
      <c r="A51" t="str">
        <f>+IFERROR(VLOOKUP(Tabla2[[#This Row],[Nombre]],BasedeDatos!A:B,2,FALSE),"ERROR")</f>
        <v>6965487896307</v>
      </c>
      <c r="B51" s="4" t="s">
        <v>58</v>
      </c>
      <c r="C51" s="4" t="s">
        <v>621</v>
      </c>
      <c r="D51" s="9">
        <f>+VLOOKUP(Tabla2[[#This Row],[CODIGO DE BARRA]],BasedeDatos!B:C,2,FALSE)</f>
        <v>4.0999999999999996</v>
      </c>
      <c r="E51" s="5" t="s">
        <v>1458</v>
      </c>
      <c r="F51" t="str">
        <f>+IF(Tabla2[[#This Row],[STOCK]]&gt;0.1,"1","0")</f>
        <v>1</v>
      </c>
      <c r="G51">
        <f>+VLOOKUP(Tabla2[[#This Row],[CODIGO DE BARRA]],BasedeDatos!B:E,3,FALSE)</f>
        <v>1</v>
      </c>
      <c r="H51" t="s">
        <v>1716</v>
      </c>
    </row>
    <row r="52" spans="1:8" hidden="1" x14ac:dyDescent="0.25">
      <c r="A52" t="str">
        <f>+IFERROR(VLOOKUP(Tabla2[[#This Row],[Nombre]],BasedeDatos!A:B,2,FALSE),"ERROR")</f>
        <v>7790023000387</v>
      </c>
      <c r="B52" s="4" t="s">
        <v>59</v>
      </c>
      <c r="C52" s="6" t="s">
        <v>621</v>
      </c>
      <c r="D52" s="9">
        <f>+VLOOKUP(Tabla2[[#This Row],[CODIGO DE BARRA]],BasedeDatos!B:C,2,FALSE)</f>
        <v>0.4</v>
      </c>
      <c r="E52" s="7" t="s">
        <v>612</v>
      </c>
      <c r="F52" t="str">
        <f>+IF(Tabla2[[#This Row],[STOCK]]&gt;0.1,"1","0")</f>
        <v>0</v>
      </c>
      <c r="G52">
        <f>+VLOOKUP(Tabla2[[#This Row],[CODIGO DE BARRA]],BasedeDatos!B:E,3,FALSE)</f>
        <v>-6</v>
      </c>
      <c r="H52" t="s">
        <v>1716</v>
      </c>
    </row>
    <row r="53" spans="1:8" hidden="1" x14ac:dyDescent="0.25">
      <c r="A53" t="str">
        <f>+IFERROR(VLOOKUP(Tabla2[[#This Row],[Nombre]],BasedeDatos!A:B,2,FALSE),"ERROR")</f>
        <v>CHU8</v>
      </c>
      <c r="B53" s="4" t="s">
        <v>60</v>
      </c>
      <c r="C53" s="4" t="s">
        <v>620</v>
      </c>
      <c r="D53" s="9">
        <f>+VLOOKUP(Tabla2[[#This Row],[CODIGO DE BARRA]],BasedeDatos!B:C,2,FALSE)</f>
        <v>0.25</v>
      </c>
      <c r="E53" s="5" t="s">
        <v>612</v>
      </c>
      <c r="F53" t="str">
        <f>+IF(Tabla2[[#This Row],[STOCK]]&gt;0.1,"1","0")</f>
        <v>0</v>
      </c>
      <c r="G53">
        <f>+VLOOKUP(Tabla2[[#This Row],[CODIGO DE BARRA]],BasedeDatos!B:E,3,FALSE)</f>
        <v>-11</v>
      </c>
      <c r="H53" t="s">
        <v>1716</v>
      </c>
    </row>
    <row r="54" spans="1:8" hidden="1" x14ac:dyDescent="0.25">
      <c r="A54" t="str">
        <f>+IFERROR(VLOOKUP(Tabla2[[#This Row],[Nombre]],BasedeDatos!A:B,2,FALSE),"ERROR")</f>
        <v>8699462603106</v>
      </c>
      <c r="B54" s="6" t="s">
        <v>61</v>
      </c>
      <c r="C54" s="6" t="s">
        <v>620</v>
      </c>
      <c r="D54" s="9">
        <f>+VLOOKUP(Tabla2[[#This Row],[CODIGO DE BARRA]],BasedeDatos!B:C,2,FALSE)</f>
        <v>0.1</v>
      </c>
      <c r="E54" s="7" t="s">
        <v>612</v>
      </c>
      <c r="F54" t="str">
        <f>+IF(Tabla2[[#This Row],[STOCK]]&gt;0.1,"1","0")</f>
        <v>1</v>
      </c>
      <c r="G54">
        <f>+VLOOKUP(Tabla2[[#This Row],[CODIGO DE BARRA]],BasedeDatos!B:E,3,FALSE)</f>
        <v>56</v>
      </c>
      <c r="H54" t="s">
        <v>1716</v>
      </c>
    </row>
    <row r="55" spans="1:8" hidden="1" x14ac:dyDescent="0.25">
      <c r="A55" t="str">
        <f>+IFERROR(VLOOKUP(Tabla2[[#This Row],[Nombre]],BasedeDatos!A:B,2,FALSE),"ERROR")</f>
        <v>8682213001122</v>
      </c>
      <c r="B55" s="4" t="s">
        <v>62</v>
      </c>
      <c r="C55" s="4" t="s">
        <v>620</v>
      </c>
      <c r="D55" s="9">
        <f>+VLOOKUP(Tabla2[[#This Row],[CODIGO DE BARRA]],BasedeDatos!B:C,2,FALSE)</f>
        <v>0.4</v>
      </c>
      <c r="E55" s="5" t="s">
        <v>612</v>
      </c>
      <c r="F55" t="str">
        <f>+IF(Tabla2[[#This Row],[STOCK]]&gt;0.1,"1","0")</f>
        <v>0</v>
      </c>
      <c r="G55">
        <f>+VLOOKUP(Tabla2[[#This Row],[CODIGO DE BARRA]],BasedeDatos!B:E,3,FALSE)</f>
        <v>0</v>
      </c>
      <c r="H55" t="s">
        <v>1716</v>
      </c>
    </row>
    <row r="56" spans="1:8" hidden="1" x14ac:dyDescent="0.25">
      <c r="A56" t="str">
        <f>+IFERROR(VLOOKUP(Tabla2[[#This Row],[Nombre]],BasedeDatos!A:B,2,FALSE),"ERROR")</f>
        <v>6219721880523</v>
      </c>
      <c r="B56" s="6" t="s">
        <v>63</v>
      </c>
      <c r="C56" s="6" t="s">
        <v>620</v>
      </c>
      <c r="D56" s="9">
        <f>+VLOOKUP(Tabla2[[#This Row],[CODIGO DE BARRA]],BasedeDatos!B:C,2,FALSE)</f>
        <v>0.15</v>
      </c>
      <c r="E56" s="7" t="s">
        <v>612</v>
      </c>
      <c r="F56" t="str">
        <f>+IF(Tabla2[[#This Row],[STOCK]]&gt;0.1,"1","0")</f>
        <v>0</v>
      </c>
      <c r="G56">
        <f>+VLOOKUP(Tabla2[[#This Row],[CODIGO DE BARRA]],BasedeDatos!B:E,3,FALSE)</f>
        <v>0</v>
      </c>
      <c r="H56" t="s">
        <v>1716</v>
      </c>
    </row>
    <row r="57" spans="1:8" hidden="1" x14ac:dyDescent="0.25">
      <c r="A57" t="str">
        <f>+IFERROR(VLOOKUP(Tabla2[[#This Row],[Nombre]],BasedeDatos!A:B,2,FALSE),"ERROR")</f>
        <v>7591316001384</v>
      </c>
      <c r="B57" s="4" t="s">
        <v>64</v>
      </c>
      <c r="C57" s="4" t="s">
        <v>620</v>
      </c>
      <c r="D57" s="9">
        <f>+VLOOKUP(Tabla2[[#This Row],[CODIGO DE BARRA]],BasedeDatos!B:C,2,FALSE)</f>
        <v>0.55000000000000004</v>
      </c>
      <c r="E57" s="5" t="s">
        <v>612</v>
      </c>
      <c r="F57" t="str">
        <f>+IF(Tabla2[[#This Row],[STOCK]]&gt;0.1,"1","0")</f>
        <v>0</v>
      </c>
      <c r="G57">
        <f>+VLOOKUP(Tabla2[[#This Row],[CODIGO DE BARRA]],BasedeDatos!B:E,3,FALSE)</f>
        <v>0</v>
      </c>
      <c r="H57" t="s">
        <v>1716</v>
      </c>
    </row>
    <row r="58" spans="1:8" hidden="1" x14ac:dyDescent="0.25">
      <c r="A58" t="str">
        <f>+IFERROR(VLOOKUP(Tabla2[[#This Row],[Nombre]],BasedeDatos!A:B,2,FALSE),"ERROR")</f>
        <v>CHU10</v>
      </c>
      <c r="B58" s="6" t="s">
        <v>65</v>
      </c>
      <c r="C58" s="4" t="s">
        <v>620</v>
      </c>
      <c r="D58" s="9">
        <f>+VLOOKUP(Tabla2[[#This Row],[CODIGO DE BARRA]],BasedeDatos!B:C,2,FALSE)</f>
        <v>0.8</v>
      </c>
      <c r="E58" s="7" t="s">
        <v>612</v>
      </c>
      <c r="F58" t="str">
        <f>+IF(Tabla2[[#This Row],[STOCK]]&gt;0.1,"1","0")</f>
        <v>0</v>
      </c>
      <c r="G58">
        <f>+VLOOKUP(Tabla2[[#This Row],[CODIGO DE BARRA]],BasedeDatos!B:E,3,FALSE)</f>
        <v>-23</v>
      </c>
      <c r="H58" t="s">
        <v>1716</v>
      </c>
    </row>
    <row r="59" spans="1:8" hidden="1" x14ac:dyDescent="0.25">
      <c r="A59" t="str">
        <f>+IFERROR(VLOOKUP(Tabla2[[#This Row],[Nombre]],BasedeDatos!A:B,2,FALSE),"ERROR")</f>
        <v>8681270441247</v>
      </c>
      <c r="B59" s="4" t="s">
        <v>66</v>
      </c>
      <c r="C59" s="4" t="s">
        <v>620</v>
      </c>
      <c r="D59" s="9">
        <f>+VLOOKUP(Tabla2[[#This Row],[CODIGO DE BARRA]],BasedeDatos!B:C,2,FALSE)</f>
        <v>0.25</v>
      </c>
      <c r="E59" s="5" t="s">
        <v>612</v>
      </c>
      <c r="F59" t="str">
        <f>+IF(Tabla2[[#This Row],[STOCK]]&gt;0.1,"1","0")</f>
        <v>0</v>
      </c>
      <c r="G59">
        <f>+VLOOKUP(Tabla2[[#This Row],[CODIGO DE BARRA]],BasedeDatos!B:E,3,FALSE)</f>
        <v>0</v>
      </c>
      <c r="H59" t="s">
        <v>1716</v>
      </c>
    </row>
    <row r="60" spans="1:8" hidden="1" x14ac:dyDescent="0.25">
      <c r="A60" t="str">
        <f>+IFERROR(VLOOKUP(Tabla2[[#This Row],[Nombre]],BasedeDatos!A:B,2,FALSE),"ERROR")</f>
        <v>7591016205105</v>
      </c>
      <c r="B60" s="6" t="s">
        <v>67</v>
      </c>
      <c r="C60" s="6" t="s">
        <v>622</v>
      </c>
      <c r="D60" s="9">
        <f>+VLOOKUP(Tabla2[[#This Row],[CODIGO DE BARRA]],BasedeDatos!B:C,2,FALSE)</f>
        <v>7</v>
      </c>
      <c r="E60" s="7" t="s">
        <v>668</v>
      </c>
      <c r="F60" t="str">
        <f>+IF(Tabla2[[#This Row],[STOCK]]&gt;0.1,"1","0")</f>
        <v>0</v>
      </c>
      <c r="G60">
        <f>+VLOOKUP(Tabla2[[#This Row],[CODIGO DE BARRA]],BasedeDatos!B:E,3,FALSE)</f>
        <v>-2.7000000000000006</v>
      </c>
      <c r="H60" t="s">
        <v>1716</v>
      </c>
    </row>
    <row r="61" spans="1:8" hidden="1" x14ac:dyDescent="0.25">
      <c r="A61" t="str">
        <f>+IFERROR(VLOOKUP(Tabla2[[#This Row],[Nombre]],BasedeDatos!A:B,2,FALSE),"ERROR")</f>
        <v>7595461000049</v>
      </c>
      <c r="B61" s="4" t="s">
        <v>68</v>
      </c>
      <c r="C61" s="4" t="s">
        <v>11</v>
      </c>
      <c r="D61" s="9">
        <f>+VLOOKUP(Tabla2[[#This Row],[CODIGO DE BARRA]],BasedeDatos!B:C,2,FALSE)</f>
        <v>2.7</v>
      </c>
      <c r="E61" s="5" t="s">
        <v>669</v>
      </c>
      <c r="F61" t="str">
        <f>+IF(Tabla2[[#This Row],[STOCK]]&gt;0.1,"1","0")</f>
        <v>1</v>
      </c>
      <c r="G61">
        <f>+VLOOKUP(Tabla2[[#This Row],[CODIGO DE BARRA]],BasedeDatos!B:E,3,FALSE)</f>
        <v>24</v>
      </c>
      <c r="H61" t="s">
        <v>1716</v>
      </c>
    </row>
    <row r="62" spans="1:8" hidden="1" x14ac:dyDescent="0.25">
      <c r="A62" t="str">
        <f>+IFERROR(VLOOKUP(Tabla2[[#This Row],[Nombre]],BasedeDatos!A:B,2,FALSE),"ERROR")</f>
        <v>595461000032</v>
      </c>
      <c r="B62" s="4" t="s">
        <v>69</v>
      </c>
      <c r="C62" s="4" t="s">
        <v>11</v>
      </c>
      <c r="D62" s="9">
        <f>+VLOOKUP(Tabla2[[#This Row],[CODIGO DE BARRA]],BasedeDatos!B:C,2,FALSE)</f>
        <v>3.3</v>
      </c>
      <c r="E62" s="7" t="s">
        <v>670</v>
      </c>
      <c r="F62" t="str">
        <f>+IF(Tabla2[[#This Row],[STOCK]]&gt;0.1,"1","0")</f>
        <v>0</v>
      </c>
      <c r="G62">
        <f>+VLOOKUP(Tabla2[[#This Row],[CODIGO DE BARRA]],BasedeDatos!B:E,3,FALSE)</f>
        <v>0</v>
      </c>
      <c r="H62" t="s">
        <v>1716</v>
      </c>
    </row>
    <row r="63" spans="1:8" hidden="1" x14ac:dyDescent="0.25">
      <c r="A63" t="str">
        <f>+IFERROR(VLOOKUP(Tabla2[[#This Row],[Nombre]],BasedeDatos!A:B,2,FALSE),"ERROR")</f>
        <v>7595461000148</v>
      </c>
      <c r="B63" s="4" t="s">
        <v>70</v>
      </c>
      <c r="C63" s="4" t="s">
        <v>11</v>
      </c>
      <c r="D63" s="9">
        <f>+VLOOKUP(Tabla2[[#This Row],[CODIGO DE BARRA]],BasedeDatos!B:C,2,FALSE)</f>
        <v>3.3</v>
      </c>
      <c r="E63" s="5" t="s">
        <v>671</v>
      </c>
      <c r="F63" t="str">
        <f>+IF(Tabla2[[#This Row],[STOCK]]&gt;0.1,"1","0")</f>
        <v>0</v>
      </c>
      <c r="G63">
        <f>+VLOOKUP(Tabla2[[#This Row],[CODIGO DE BARRA]],BasedeDatos!B:E,3,FALSE)</f>
        <v>0</v>
      </c>
      <c r="H63" t="s">
        <v>1716</v>
      </c>
    </row>
    <row r="64" spans="1:8" hidden="1" x14ac:dyDescent="0.25">
      <c r="A64" t="str">
        <f>+IFERROR(VLOOKUP(Tabla2[[#This Row],[Nombre]],BasedeDatos!A:B,2,FALSE),"ERROR")</f>
        <v>7592192000096</v>
      </c>
      <c r="B64" s="4" t="s">
        <v>71</v>
      </c>
      <c r="C64" s="4" t="s">
        <v>11</v>
      </c>
      <c r="D64" s="9">
        <f>+VLOOKUP(Tabla2[[#This Row],[CODIGO DE BARRA]],BasedeDatos!B:C,2,FALSE)</f>
        <v>2.6</v>
      </c>
      <c r="E64" s="7" t="s">
        <v>673</v>
      </c>
      <c r="F64" t="str">
        <f>+IF(Tabla2[[#This Row],[STOCK]]&gt;0.1,"1","0")</f>
        <v>0</v>
      </c>
      <c r="G64">
        <f>+VLOOKUP(Tabla2[[#This Row],[CODIGO DE BARRA]],BasedeDatos!B:E,3,FALSE)</f>
        <v>0</v>
      </c>
      <c r="H64" t="s">
        <v>1716</v>
      </c>
    </row>
    <row r="65" spans="1:8" hidden="1" x14ac:dyDescent="0.25">
      <c r="A65" t="str">
        <f>+IFERROR(VLOOKUP(Tabla2[[#This Row],[Nombre]],BasedeDatos!A:B,2,FALSE),"ERROR")</f>
        <v>7596540000257</v>
      </c>
      <c r="B65" s="4" t="s">
        <v>72</v>
      </c>
      <c r="C65" s="4" t="s">
        <v>11</v>
      </c>
      <c r="D65" s="9">
        <f>+VLOOKUP(Tabla2[[#This Row],[CODIGO DE BARRA]],BasedeDatos!B:C,2,FALSE)</f>
        <v>3</v>
      </c>
      <c r="E65" s="5" t="s">
        <v>674</v>
      </c>
      <c r="F65" t="str">
        <f>+IF(Tabla2[[#This Row],[STOCK]]&gt;0.1,"1","0")</f>
        <v>0</v>
      </c>
      <c r="G65">
        <f>+VLOOKUP(Tabla2[[#This Row],[CODIGO DE BARRA]],BasedeDatos!B:E,3,FALSE)</f>
        <v>0</v>
      </c>
      <c r="H65" t="s">
        <v>1716</v>
      </c>
    </row>
    <row r="66" spans="1:8" hidden="1" x14ac:dyDescent="0.25">
      <c r="A66" t="str">
        <f>+IFERROR(VLOOKUP(Tabla2[[#This Row],[Nombre]],BasedeDatos!A:B,2,FALSE),"ERROR")</f>
        <v>7592599041814</v>
      </c>
      <c r="B66" s="4" t="s">
        <v>73</v>
      </c>
      <c r="C66" s="4" t="s">
        <v>618</v>
      </c>
      <c r="D66" s="9">
        <f>+VLOOKUP(Tabla2[[#This Row],[CODIGO DE BARRA]],BasedeDatos!B:C,2,FALSE)</f>
        <v>1.2</v>
      </c>
      <c r="E66" s="7" t="s">
        <v>1459</v>
      </c>
      <c r="F66" t="str">
        <f>+IF(Tabla2[[#This Row],[STOCK]]&gt;0.1,"1","0")</f>
        <v>1</v>
      </c>
      <c r="G66">
        <f>+VLOOKUP(Tabla2[[#This Row],[CODIGO DE BARRA]],BasedeDatos!B:E,3,FALSE)</f>
        <v>2</v>
      </c>
      <c r="H66" t="s">
        <v>1716</v>
      </c>
    </row>
    <row r="67" spans="1:8" hidden="1" x14ac:dyDescent="0.25">
      <c r="A67" t="str">
        <f>+IFERROR(VLOOKUP(Tabla2[[#This Row],[Nombre]],BasedeDatos!A:B,2,FALSE),"ERROR")</f>
        <v>7592599041821</v>
      </c>
      <c r="B67" s="4" t="s">
        <v>74</v>
      </c>
      <c r="C67" s="4" t="s">
        <v>618</v>
      </c>
      <c r="D67" s="9">
        <f>+VLOOKUP(Tabla2[[#This Row],[CODIGO DE BARRA]],BasedeDatos!B:C,2,FALSE)</f>
        <v>1.2</v>
      </c>
      <c r="E67" s="5" t="s">
        <v>1460</v>
      </c>
      <c r="F67" t="str">
        <f>+IF(Tabla2[[#This Row],[STOCK]]&gt;0.1,"1","0")</f>
        <v>0</v>
      </c>
      <c r="G67">
        <f>+VLOOKUP(Tabla2[[#This Row],[CODIGO DE BARRA]],BasedeDatos!B:E,3,FALSE)</f>
        <v>-2</v>
      </c>
      <c r="H67" t="s">
        <v>1716</v>
      </c>
    </row>
    <row r="68" spans="1:8" hidden="1" x14ac:dyDescent="0.25">
      <c r="A68" t="str">
        <f>+IFERROR(VLOOKUP(Tabla2[[#This Row],[Nombre]],BasedeDatos!A:B,2,FALSE),"ERROR")</f>
        <v>7702993902103</v>
      </c>
      <c r="B68" s="6" t="s">
        <v>75</v>
      </c>
      <c r="C68" s="4" t="s">
        <v>620</v>
      </c>
      <c r="D68" s="9">
        <f>+VLOOKUP(Tabla2[[#This Row],[CODIGO DE BARRA]],BasedeDatos!B:C,2,FALSE)</f>
        <v>0.05</v>
      </c>
      <c r="E68" s="7" t="s">
        <v>612</v>
      </c>
      <c r="F68" t="str">
        <f>+IF(Tabla2[[#This Row],[STOCK]]&gt;0.1,"1","0")</f>
        <v>0</v>
      </c>
      <c r="G68">
        <f>+VLOOKUP(Tabla2[[#This Row],[CODIGO DE BARRA]],BasedeDatos!B:E,3,FALSE)</f>
        <v>-1</v>
      </c>
      <c r="H68" t="s">
        <v>1716</v>
      </c>
    </row>
    <row r="69" spans="1:8" hidden="1" x14ac:dyDescent="0.25">
      <c r="A69" t="str">
        <f>+IFERROR(VLOOKUP(Tabla2[[#This Row],[Nombre]],BasedeDatos!A:B,2,FALSE),"ERROR")</f>
        <v>7891151039772</v>
      </c>
      <c r="B69" s="4" t="s">
        <v>76</v>
      </c>
      <c r="C69" s="4" t="s">
        <v>620</v>
      </c>
      <c r="D69" s="9">
        <f>+VLOOKUP(Tabla2[[#This Row],[CODIGO DE BARRA]],BasedeDatos!B:C,2,FALSE)</f>
        <v>0.35</v>
      </c>
      <c r="E69" s="5" t="s">
        <v>612</v>
      </c>
      <c r="F69" t="str">
        <f>+IF(Tabla2[[#This Row],[STOCK]]&gt;0.1,"1","0")</f>
        <v>1</v>
      </c>
      <c r="G69">
        <f>+VLOOKUP(Tabla2[[#This Row],[CODIGO DE BARRA]],BasedeDatos!B:E,3,FALSE)</f>
        <v>40</v>
      </c>
      <c r="H69" t="s">
        <v>1716</v>
      </c>
    </row>
    <row r="70" spans="1:8" hidden="1" x14ac:dyDescent="0.25">
      <c r="A70" t="str">
        <f>+IFERROR(VLOOKUP(Tabla2[[#This Row],[Nombre]],BasedeDatos!A:B,2,FALSE),"ERROR")</f>
        <v>CHU14</v>
      </c>
      <c r="B70" s="6" t="s">
        <v>77</v>
      </c>
      <c r="C70" s="4" t="s">
        <v>620</v>
      </c>
      <c r="D70" s="9">
        <f>+VLOOKUP(Tabla2[[#This Row],[CODIGO DE BARRA]],BasedeDatos!B:C,2,FALSE)</f>
        <v>0.1</v>
      </c>
      <c r="E70" s="7" t="s">
        <v>612</v>
      </c>
      <c r="F70" t="str">
        <f>+IF(Tabla2[[#This Row],[STOCK]]&gt;0.1,"1","0")</f>
        <v>1</v>
      </c>
      <c r="G70">
        <f>+VLOOKUP(Tabla2[[#This Row],[CODIGO DE BARRA]],BasedeDatos!B:E,3,FALSE)</f>
        <v>6.0000000000000036</v>
      </c>
      <c r="H70" t="s">
        <v>1716</v>
      </c>
    </row>
    <row r="71" spans="1:8" hidden="1" x14ac:dyDescent="0.25">
      <c r="A71" t="str">
        <f>+IFERROR(VLOOKUP(Tabla2[[#This Row],[Nombre]],BasedeDatos!A:B,2,FALSE),"ERROR")</f>
        <v>7896451907172</v>
      </c>
      <c r="B71" s="4" t="s">
        <v>78</v>
      </c>
      <c r="C71" s="4" t="s">
        <v>620</v>
      </c>
      <c r="D71" s="9">
        <f>+VLOOKUP(Tabla2[[#This Row],[CODIGO DE BARRA]],BasedeDatos!B:C,2,FALSE)</f>
        <v>0.25</v>
      </c>
      <c r="E71" s="5" t="s">
        <v>612</v>
      </c>
      <c r="F71" t="str">
        <f>+IF(Tabla2[[#This Row],[STOCK]]&gt;0.1,"1","0")</f>
        <v>0</v>
      </c>
      <c r="G71">
        <f>+VLOOKUP(Tabla2[[#This Row],[CODIGO DE BARRA]],BasedeDatos!B:E,3,FALSE)</f>
        <v>0</v>
      </c>
      <c r="H71" t="s">
        <v>1716</v>
      </c>
    </row>
    <row r="72" spans="1:8" hidden="1" x14ac:dyDescent="0.25">
      <c r="A72" t="str">
        <f>+IFERROR(VLOOKUP(Tabla2[[#This Row],[Nombre]],BasedeDatos!A:B,2,FALSE),"ERROR")</f>
        <v>7702993018972</v>
      </c>
      <c r="B72" s="6" t="s">
        <v>79</v>
      </c>
      <c r="C72" s="4" t="s">
        <v>620</v>
      </c>
      <c r="D72" s="9">
        <f>+VLOOKUP(Tabla2[[#This Row],[CODIGO DE BARRA]],BasedeDatos!B:C,2,FALSE)</f>
        <v>0.05</v>
      </c>
      <c r="E72" s="7" t="s">
        <v>612</v>
      </c>
      <c r="F72" t="str">
        <f>+IF(Tabla2[[#This Row],[STOCK]]&gt;0.1,"1","0")</f>
        <v>1</v>
      </c>
      <c r="G72">
        <f>+VLOOKUP(Tabla2[[#This Row],[CODIGO DE BARRA]],BasedeDatos!B:E,3,FALSE)</f>
        <v>98</v>
      </c>
      <c r="H72" t="s">
        <v>1716</v>
      </c>
    </row>
    <row r="73" spans="1:8" hidden="1" x14ac:dyDescent="0.25">
      <c r="A73" t="str">
        <f>+IFERROR(VLOOKUP(Tabla2[[#This Row],[Nombre]],BasedeDatos!A:B,2,FALSE),"ERROR")</f>
        <v>05</v>
      </c>
      <c r="B73" s="4" t="s">
        <v>80</v>
      </c>
      <c r="C73" s="4" t="s">
        <v>620</v>
      </c>
      <c r="D73" s="9">
        <f>+VLOOKUP(Tabla2[[#This Row],[CODIGO DE BARRA]],BasedeDatos!B:C,2,FALSE)</f>
        <v>0.05</v>
      </c>
      <c r="E73" s="5" t="s">
        <v>612</v>
      </c>
      <c r="F73" t="str">
        <f>+IF(Tabla2[[#This Row],[STOCK]]&gt;0.1,"1","0")</f>
        <v>0</v>
      </c>
      <c r="G73">
        <f>+VLOOKUP(Tabla2[[#This Row],[CODIGO DE BARRA]],BasedeDatos!B:E,3,FALSE)</f>
        <v>0</v>
      </c>
      <c r="H73" t="s">
        <v>1716</v>
      </c>
    </row>
    <row r="74" spans="1:8" hidden="1" x14ac:dyDescent="0.25">
      <c r="A74" t="str">
        <f>+IFERROR(VLOOKUP(Tabla2[[#This Row],[Nombre]],BasedeDatos!A:B,2,FALSE),"ERROR")</f>
        <v>VIV7</v>
      </c>
      <c r="B74" s="6" t="s">
        <v>81</v>
      </c>
      <c r="C74" s="6" t="s">
        <v>11</v>
      </c>
      <c r="D74" s="9">
        <f>+VLOOKUP(Tabla2[[#This Row],[CODIGO DE BARRA]],BasedeDatos!B:C,2,FALSE)</f>
        <v>1.8</v>
      </c>
      <c r="E74" s="7" t="s">
        <v>612</v>
      </c>
      <c r="F74" t="str">
        <f>+IF(Tabla2[[#This Row],[STOCK]]&gt;0.1,"1","0")</f>
        <v>0</v>
      </c>
      <c r="G74">
        <f>+VLOOKUP(Tabla2[[#This Row],[CODIGO DE BARRA]],BasedeDatos!B:E,3,FALSE)</f>
        <v>-1</v>
      </c>
      <c r="H74" t="s">
        <v>1716</v>
      </c>
    </row>
    <row r="75" spans="1:8" hidden="1" x14ac:dyDescent="0.25">
      <c r="A75" t="str">
        <f>+IFERROR(VLOOKUP(Tabla2[[#This Row],[Nombre]],BasedeDatos!A:B,2,FALSE),"ERROR")</f>
        <v>7598001000417</v>
      </c>
      <c r="B75" s="4" t="s">
        <v>82</v>
      </c>
      <c r="C75" s="4" t="s">
        <v>11</v>
      </c>
      <c r="D75" s="9">
        <f>+VLOOKUP(Tabla2[[#This Row],[CODIGO DE BARRA]],BasedeDatos!B:C,2,FALSE)</f>
        <v>1.2</v>
      </c>
      <c r="E75" s="5" t="s">
        <v>675</v>
      </c>
      <c r="F75" t="str">
        <f>+IF(Tabla2[[#This Row],[STOCK]]&gt;0.1,"1","0")</f>
        <v>0</v>
      </c>
      <c r="G75">
        <f>+VLOOKUP(Tabla2[[#This Row],[CODIGO DE BARRA]],BasedeDatos!B:E,3,FALSE)</f>
        <v>0</v>
      </c>
      <c r="H75" t="s">
        <v>1716</v>
      </c>
    </row>
    <row r="76" spans="1:8" hidden="1" x14ac:dyDescent="0.25">
      <c r="A76" t="str">
        <f>+IFERROR(VLOOKUP(Tabla2[[#This Row],[Nombre]],BasedeDatos!A:B,2,FALSE),"ERROR")</f>
        <v>CAR30</v>
      </c>
      <c r="B76" s="6" t="s">
        <v>83</v>
      </c>
      <c r="C76" s="6" t="s">
        <v>623</v>
      </c>
      <c r="D76" s="9">
        <f>+VLOOKUP(Tabla2[[#This Row],[CODIGO DE BARRA]],BasedeDatos!B:C,2,FALSE)</f>
        <v>2.2000000000000002</v>
      </c>
      <c r="E76" s="7" t="s">
        <v>1461</v>
      </c>
      <c r="F76" t="str">
        <f>+IF(Tabla2[[#This Row],[STOCK]]&gt;0.1,"1","0")</f>
        <v>0</v>
      </c>
      <c r="G76">
        <f>+VLOOKUP(Tabla2[[#This Row],[CODIGO DE BARRA]],BasedeDatos!B:E,3,FALSE)</f>
        <v>-11</v>
      </c>
      <c r="H76" t="s">
        <v>1716</v>
      </c>
    </row>
    <row r="77" spans="1:8" hidden="1" x14ac:dyDescent="0.25">
      <c r="A77" t="str">
        <f>+IFERROR(VLOOKUP(Tabla2[[#This Row],[Nombre]],BasedeDatos!A:B,2,FALSE),"ERROR")</f>
        <v>CAR4</v>
      </c>
      <c r="B77" s="4" t="s">
        <v>84</v>
      </c>
      <c r="C77" s="4" t="s">
        <v>623</v>
      </c>
      <c r="D77" s="9">
        <f>+VLOOKUP(Tabla2[[#This Row],[CODIGO DE BARRA]],BasedeDatos!B:C,2,FALSE)</f>
        <v>0</v>
      </c>
      <c r="E77" s="5" t="s">
        <v>612</v>
      </c>
      <c r="F77" t="str">
        <f>+IF(Tabla2[[#This Row],[STOCK]]&gt;0.1,"1","0")</f>
        <v>0</v>
      </c>
      <c r="G77">
        <f>+VLOOKUP(Tabla2[[#This Row],[CODIGO DE BARRA]],BasedeDatos!B:E,3,FALSE)</f>
        <v>0</v>
      </c>
      <c r="H77" t="s">
        <v>1716</v>
      </c>
    </row>
    <row r="78" spans="1:8" hidden="1" x14ac:dyDescent="0.25">
      <c r="A78" t="str">
        <f>+IFERROR(VLOOKUP(Tabla2[[#This Row],[Nombre]],BasedeDatos!A:B,2,FALSE),"ERROR")</f>
        <v>7592599019011</v>
      </c>
      <c r="B78" s="6" t="s">
        <v>85</v>
      </c>
      <c r="C78" s="6" t="s">
        <v>618</v>
      </c>
      <c r="D78" s="9">
        <f>+VLOOKUP(Tabla2[[#This Row],[CODIGO DE BARRA]],BasedeDatos!B:C,2,FALSE)</f>
        <v>0.8</v>
      </c>
      <c r="E78" s="7" t="s">
        <v>1462</v>
      </c>
      <c r="F78" t="str">
        <f>+IF(Tabla2[[#This Row],[STOCK]]&gt;0.1,"1","0")</f>
        <v>1</v>
      </c>
      <c r="G78">
        <f>+VLOOKUP(Tabla2[[#This Row],[CODIGO DE BARRA]],BasedeDatos!B:E,3,FALSE)</f>
        <v>7</v>
      </c>
      <c r="H78" t="s">
        <v>1716</v>
      </c>
    </row>
    <row r="79" spans="1:8" hidden="1" x14ac:dyDescent="0.25">
      <c r="A79" t="str">
        <f>+IFERROR(VLOOKUP(Tabla2[[#This Row],[Nombre]],BasedeDatos!A:B,2,FALSE),"ERROR")</f>
        <v>C13</v>
      </c>
      <c r="B79" s="4" t="s">
        <v>86</v>
      </c>
      <c r="C79" s="4" t="s">
        <v>614</v>
      </c>
      <c r="D79" s="9">
        <f>+VLOOKUP(Tabla2[[#This Row],[CODIGO DE BARRA]],BasedeDatos!B:C,2,FALSE)</f>
        <v>2.5</v>
      </c>
      <c r="E79" s="5" t="s">
        <v>612</v>
      </c>
      <c r="F79" t="str">
        <f>+IF(Tabla2[[#This Row],[STOCK]]&gt;0.1,"1","0")</f>
        <v>0</v>
      </c>
      <c r="G79">
        <f>+VLOOKUP(Tabla2[[#This Row],[CODIGO DE BARRA]],BasedeDatos!B:E,3,FALSE)</f>
        <v>-1</v>
      </c>
      <c r="H79" t="s">
        <v>1699</v>
      </c>
    </row>
    <row r="80" spans="1:8" hidden="1" x14ac:dyDescent="0.25">
      <c r="A80" t="str">
        <f>+IFERROR(VLOOKUP(Tabla2[[#This Row],[Nombre]],BasedeDatos!A:B,2,FALSE),"ERROR")</f>
        <v>CARNE</v>
      </c>
      <c r="B80" s="6" t="s">
        <v>87</v>
      </c>
      <c r="C80" s="6" t="s">
        <v>614</v>
      </c>
      <c r="D80" s="9">
        <f>+VLOOKUP(Tabla2[[#This Row],[CODIGO DE BARRA]],BasedeDatos!B:C,2,FALSE)</f>
        <v>6.3</v>
      </c>
      <c r="E80" s="7" t="s">
        <v>612</v>
      </c>
      <c r="F80" t="str">
        <f>+IF(Tabla2[[#This Row],[STOCK]]&gt;0.1,"1","0")</f>
        <v>0</v>
      </c>
      <c r="G80">
        <f>+VLOOKUP(Tabla2[[#This Row],[CODIGO DE BARRA]],BasedeDatos!B:E,3,FALSE)</f>
        <v>-4.5007999999999742</v>
      </c>
      <c r="H80" t="s">
        <v>1699</v>
      </c>
    </row>
    <row r="81" spans="1:8" hidden="1" x14ac:dyDescent="0.25">
      <c r="A81" t="str">
        <f>+IFERROR(VLOOKUP(Tabla2[[#This Row],[Nombre]],BasedeDatos!A:B,2,FALSE),"ERROR")</f>
        <v>7591016850305</v>
      </c>
      <c r="B81" s="4" t="s">
        <v>88</v>
      </c>
      <c r="C81" s="4" t="s">
        <v>620</v>
      </c>
      <c r="D81" s="9">
        <f>+VLOOKUP(Tabla2[[#This Row],[CODIGO DE BARRA]],BasedeDatos!B:C,2,FALSE)</f>
        <v>1.1000000000000001</v>
      </c>
      <c r="E81" s="5" t="s">
        <v>676</v>
      </c>
      <c r="F81" t="str">
        <f>+IF(Tabla2[[#This Row],[STOCK]]&gt;0.1,"1","0")</f>
        <v>1</v>
      </c>
      <c r="G81">
        <f>+VLOOKUP(Tabla2[[#This Row],[CODIGO DE BARRA]],BasedeDatos!B:E,3,FALSE)</f>
        <v>6</v>
      </c>
      <c r="H81" t="s">
        <v>1716</v>
      </c>
    </row>
    <row r="82" spans="1:8" hidden="1" x14ac:dyDescent="0.25">
      <c r="A82" t="str">
        <f>+IFERROR(VLOOKUP(Tabla2[[#This Row],[Nombre]],BasedeDatos!A:B,2,FALSE),"ERROR")</f>
        <v>VIV1</v>
      </c>
      <c r="B82" s="6" t="s">
        <v>89</v>
      </c>
      <c r="C82" s="6" t="s">
        <v>11</v>
      </c>
      <c r="D82" s="9">
        <f>+VLOOKUP(Tabla2[[#This Row],[CODIGO DE BARRA]],BasedeDatos!B:C,2,FALSE)</f>
        <v>0.5</v>
      </c>
      <c r="E82" s="7" t="s">
        <v>1463</v>
      </c>
      <c r="F82" t="str">
        <f>+IF(Tabla2[[#This Row],[STOCK]]&gt;0.1,"1","0")</f>
        <v>1</v>
      </c>
      <c r="G82">
        <f>+VLOOKUP(Tabla2[[#This Row],[CODIGO DE BARRA]],BasedeDatos!B:E,3,FALSE)</f>
        <v>6</v>
      </c>
      <c r="H82" t="s">
        <v>1716</v>
      </c>
    </row>
    <row r="83" spans="1:8" hidden="1" x14ac:dyDescent="0.25">
      <c r="A83" t="str">
        <f>+IFERROR(VLOOKUP(Tabla2[[#This Row],[Nombre]],BasedeDatos!A:B,2,FALSE),"ERROR")</f>
        <v>7597597002737</v>
      </c>
      <c r="B83" s="4" t="s">
        <v>90</v>
      </c>
      <c r="C83" s="4" t="s">
        <v>615</v>
      </c>
      <c r="D83" s="9">
        <f>+VLOOKUP(Tabla2[[#This Row],[CODIGO DE BARRA]],BasedeDatos!B:C,2,FALSE)</f>
        <v>0.4</v>
      </c>
      <c r="E83" s="5" t="s">
        <v>612</v>
      </c>
      <c r="F83" t="str">
        <f>+IF(Tabla2[[#This Row],[STOCK]]&gt;0.1,"1","0")</f>
        <v>1</v>
      </c>
      <c r="G83">
        <f>+VLOOKUP(Tabla2[[#This Row],[CODIGO DE BARRA]],BasedeDatos!B:E,3,FALSE)</f>
        <v>1</v>
      </c>
      <c r="H83" t="s">
        <v>1716</v>
      </c>
    </row>
    <row r="84" spans="1:8" hidden="1" x14ac:dyDescent="0.25">
      <c r="A84" t="str">
        <f>+IFERROR(VLOOKUP(Tabla2[[#This Row],[Nombre]],BasedeDatos!A:B,2,FALSE),"ERROR")</f>
        <v>7591016115206</v>
      </c>
      <c r="B84" s="6" t="s">
        <v>91</v>
      </c>
      <c r="C84" s="6" t="s">
        <v>12</v>
      </c>
      <c r="D84" s="9">
        <f>+VLOOKUP(Tabla2[[#This Row],[CODIGO DE BARRA]],BasedeDatos!B:C,2,FALSE)</f>
        <v>1.85</v>
      </c>
      <c r="E84" s="7" t="s">
        <v>677</v>
      </c>
      <c r="F84" t="str">
        <f>+IF(Tabla2[[#This Row],[STOCK]]&gt;0.1,"1","0")</f>
        <v>0</v>
      </c>
      <c r="G84">
        <f>+VLOOKUP(Tabla2[[#This Row],[CODIGO DE BARRA]],BasedeDatos!B:E,3,FALSE)</f>
        <v>-1</v>
      </c>
      <c r="H84" t="s">
        <v>1740</v>
      </c>
    </row>
    <row r="85" spans="1:8" hidden="1" x14ac:dyDescent="0.25">
      <c r="A85" t="str">
        <f>+IFERROR(VLOOKUP(Tabla2[[#This Row],[Nombre]],BasedeDatos!A:B,2,FALSE),"ERROR")</f>
        <v>7702090052046</v>
      </c>
      <c r="B85" s="4" t="s">
        <v>92</v>
      </c>
      <c r="C85" s="4" t="s">
        <v>616</v>
      </c>
      <c r="D85" s="9">
        <f>+VLOOKUP(Tabla2[[#This Row],[CODIGO DE BARRA]],BasedeDatos!B:C,2,FALSE)</f>
        <v>6</v>
      </c>
      <c r="E85" s="5" t="s">
        <v>612</v>
      </c>
      <c r="F85" t="str">
        <f>+IF(Tabla2[[#This Row],[STOCK]]&gt;0.1,"1","0")</f>
        <v>0</v>
      </c>
      <c r="G85">
        <f>+VLOOKUP(Tabla2[[#This Row],[CODIGO DE BARRA]],BasedeDatos!B:E,3,FALSE)</f>
        <v>0</v>
      </c>
      <c r="H85" t="s">
        <v>1706</v>
      </c>
    </row>
    <row r="86" spans="1:8" hidden="1" x14ac:dyDescent="0.25">
      <c r="A86" t="str">
        <f>+IFERROR(VLOOKUP(Tabla2[[#This Row],[Nombre]],BasedeDatos!A:B,2,FALSE),"ERROR")</f>
        <v>7891032013952</v>
      </c>
      <c r="B86" s="6" t="s">
        <v>93</v>
      </c>
      <c r="C86" s="6" t="s">
        <v>11</v>
      </c>
      <c r="D86" s="9">
        <f>+VLOOKUP(Tabla2[[#This Row],[CODIGO DE BARRA]],BasedeDatos!B:C,2,FALSE)</f>
        <v>3</v>
      </c>
      <c r="E86" s="7" t="s">
        <v>612</v>
      </c>
      <c r="F86" t="str">
        <f>+IF(Tabla2[[#This Row],[STOCK]]&gt;0.1,"1","0")</f>
        <v>0</v>
      </c>
      <c r="G86">
        <f>+VLOOKUP(Tabla2[[#This Row],[CODIGO DE BARRA]],BasedeDatos!B:E,3,FALSE)</f>
        <v>0</v>
      </c>
      <c r="H86" t="s">
        <v>1716</v>
      </c>
    </row>
    <row r="87" spans="1:8" hidden="1" x14ac:dyDescent="0.25">
      <c r="A87" t="str">
        <f>+IFERROR(VLOOKUP(Tabla2[[#This Row],[Nombre]],BasedeDatos!A:B,2,FALSE),"ERROR")</f>
        <v>7591164000034</v>
      </c>
      <c r="B87" s="4" t="s">
        <v>94</v>
      </c>
      <c r="C87" s="4" t="s">
        <v>620</v>
      </c>
      <c r="D87" s="9">
        <f>+VLOOKUP(Tabla2[[#This Row],[CODIGO DE BARRA]],BasedeDatos!B:C,2,FALSE)</f>
        <v>1.1000000000000001</v>
      </c>
      <c r="E87" s="5" t="s">
        <v>1464</v>
      </c>
      <c r="F87" t="str">
        <f>+IF(Tabla2[[#This Row],[STOCK]]&gt;0.1,"1","0")</f>
        <v>0</v>
      </c>
      <c r="G87">
        <f>+VLOOKUP(Tabla2[[#This Row],[CODIGO DE BARRA]],BasedeDatos!B:E,3,FALSE)</f>
        <v>0</v>
      </c>
      <c r="H87" t="s">
        <v>1716</v>
      </c>
    </row>
    <row r="88" spans="1:8" hidden="1" x14ac:dyDescent="0.25">
      <c r="A88" t="str">
        <f>+IFERROR(VLOOKUP(Tabla2[[#This Row],[Nombre]],BasedeDatos!A:B,2,FALSE),"ERROR")</f>
        <v>7591206000381</v>
      </c>
      <c r="B88" s="6" t="s">
        <v>95</v>
      </c>
      <c r="C88" s="6" t="s">
        <v>620</v>
      </c>
      <c r="D88" s="9">
        <f>+VLOOKUP(Tabla2[[#This Row],[CODIGO DE BARRA]],BasedeDatos!B:C,2,FALSE)</f>
        <v>1.85</v>
      </c>
      <c r="E88" s="7" t="s">
        <v>1465</v>
      </c>
      <c r="F88" t="str">
        <f>+IF(Tabla2[[#This Row],[STOCK]]&gt;0.1,"1","0")</f>
        <v>0</v>
      </c>
      <c r="G88">
        <f>+VLOOKUP(Tabla2[[#This Row],[CODIGO DE BARRA]],BasedeDatos!B:E,3,FALSE)</f>
        <v>0</v>
      </c>
      <c r="H88" t="s">
        <v>1716</v>
      </c>
    </row>
    <row r="89" spans="1:8" hidden="1" x14ac:dyDescent="0.25">
      <c r="A89" t="str">
        <f>+IFERROR(VLOOKUP(Tabla2[[#This Row],[Nombre]],BasedeDatos!A:B,2,FALSE),"ERROR")</f>
        <v>7591206010328</v>
      </c>
      <c r="B89" s="4" t="s">
        <v>96</v>
      </c>
      <c r="C89" s="4" t="s">
        <v>620</v>
      </c>
      <c r="D89" s="9">
        <f>+VLOOKUP(Tabla2[[#This Row],[CODIGO DE BARRA]],BasedeDatos!B:C,2,FALSE)</f>
        <v>0.9</v>
      </c>
      <c r="E89" s="5" t="s">
        <v>1465</v>
      </c>
      <c r="F89" t="str">
        <f>+IF(Tabla2[[#This Row],[STOCK]]&gt;0.1,"1","0")</f>
        <v>1</v>
      </c>
      <c r="G89">
        <f>+VLOOKUP(Tabla2[[#This Row],[CODIGO DE BARRA]],BasedeDatos!B:E,3,FALSE)</f>
        <v>1</v>
      </c>
      <c r="H89" t="s">
        <v>1716</v>
      </c>
    </row>
    <row r="90" spans="1:8" hidden="1" x14ac:dyDescent="0.25">
      <c r="A90" t="str">
        <f>+IFERROR(VLOOKUP(Tabla2[[#This Row],[Nombre]],BasedeDatos!A:B,2,FALSE),"ERROR")</f>
        <v>7591206114675</v>
      </c>
      <c r="B90" s="6" t="s">
        <v>97</v>
      </c>
      <c r="C90" s="6" t="s">
        <v>620</v>
      </c>
      <c r="D90" s="9">
        <f>+VLOOKUP(Tabla2[[#This Row],[CODIGO DE BARRA]],BasedeDatos!B:C,2,FALSE)</f>
        <v>2</v>
      </c>
      <c r="E90" s="7" t="s">
        <v>678</v>
      </c>
      <c r="F90" t="str">
        <f>+IF(Tabla2[[#This Row],[STOCK]]&gt;0.1,"1","0")</f>
        <v>0</v>
      </c>
      <c r="G90">
        <f>+VLOOKUP(Tabla2[[#This Row],[CODIGO DE BARRA]],BasedeDatos!B:E,3,FALSE)</f>
        <v>0</v>
      </c>
      <c r="H90" t="s">
        <v>1716</v>
      </c>
    </row>
    <row r="91" spans="1:8" hidden="1" x14ac:dyDescent="0.25">
      <c r="A91" t="str">
        <f>+IFERROR(VLOOKUP(Tabla2[[#This Row],[Nombre]],BasedeDatos!A:B,2,FALSE),"ERROR")</f>
        <v>7591206114668</v>
      </c>
      <c r="B91" s="4" t="s">
        <v>98</v>
      </c>
      <c r="C91" s="4" t="s">
        <v>620</v>
      </c>
      <c r="D91" s="9">
        <f>+VLOOKUP(Tabla2[[#This Row],[CODIGO DE BARRA]],BasedeDatos!B:C,2,FALSE)</f>
        <v>0.5</v>
      </c>
      <c r="E91" s="5" t="s">
        <v>678</v>
      </c>
      <c r="F91" t="str">
        <f>+IF(Tabla2[[#This Row],[STOCK]]&gt;0.1,"1","0")</f>
        <v>0</v>
      </c>
      <c r="G91">
        <f>+VLOOKUP(Tabla2[[#This Row],[CODIGO DE BARRA]],BasedeDatos!B:E,3,FALSE)</f>
        <v>0</v>
      </c>
      <c r="H91" t="s">
        <v>1716</v>
      </c>
    </row>
    <row r="92" spans="1:8" hidden="1" x14ac:dyDescent="0.25">
      <c r="A92" t="str">
        <f>+IFERROR(VLOOKUP(Tabla2[[#This Row],[Nombre]],BasedeDatos!A:B,2,FALSE),"ERROR")</f>
        <v>7622201640767</v>
      </c>
      <c r="B92" s="6" t="s">
        <v>99</v>
      </c>
      <c r="C92" s="6" t="s">
        <v>11</v>
      </c>
      <c r="D92" s="9">
        <f>+VLOOKUP(Tabla2[[#This Row],[CODIGO DE BARRA]],BasedeDatos!B:C,2,FALSE)</f>
        <v>3.5</v>
      </c>
      <c r="E92" s="7" t="s">
        <v>679</v>
      </c>
      <c r="F92" t="str">
        <f>+IF(Tabla2[[#This Row],[STOCK]]&gt;0.1,"1","0")</f>
        <v>0</v>
      </c>
      <c r="G92">
        <f>+VLOOKUP(Tabla2[[#This Row],[CODIGO DE BARRA]],BasedeDatos!B:E,3,FALSE)</f>
        <v>0</v>
      </c>
      <c r="H92" t="s">
        <v>1716</v>
      </c>
    </row>
    <row r="93" spans="1:8" hidden="1" x14ac:dyDescent="0.25">
      <c r="A93" t="str">
        <f>+IFERROR(VLOOKUP(Tabla2[[#This Row],[Nombre]],BasedeDatos!A:B,2,FALSE),"ERROR")</f>
        <v>7592708000527</v>
      </c>
      <c r="B93" s="4" t="s">
        <v>100</v>
      </c>
      <c r="C93" s="4" t="s">
        <v>620</v>
      </c>
      <c r="D93" s="9">
        <f>+VLOOKUP(Tabla2[[#This Row],[CODIGO DE BARRA]],BasedeDatos!B:C,2,FALSE)</f>
        <v>2</v>
      </c>
      <c r="E93" s="5" t="s">
        <v>612</v>
      </c>
      <c r="F93" t="str">
        <f>+IF(Tabla2[[#This Row],[STOCK]]&gt;0.1,"1","0")</f>
        <v>0</v>
      </c>
      <c r="G93">
        <f>+VLOOKUP(Tabla2[[#This Row],[CODIGO DE BARRA]],BasedeDatos!B:E,3,FALSE)</f>
        <v>0</v>
      </c>
      <c r="H93" t="s">
        <v>1716</v>
      </c>
    </row>
    <row r="94" spans="1:8" hidden="1" x14ac:dyDescent="0.25">
      <c r="A94" t="str">
        <f>+IFERROR(VLOOKUP(Tabla2[[#This Row],[Nombre]],BasedeDatos!A:B,2,FALSE),"ERROR")</f>
        <v>7591206000770</v>
      </c>
      <c r="B94" s="6" t="s">
        <v>101</v>
      </c>
      <c r="C94" s="6" t="s">
        <v>620</v>
      </c>
      <c r="D94" s="9">
        <f>+VLOOKUP(Tabla2[[#This Row],[CODIGO DE BARRA]],BasedeDatos!B:C,2,FALSE)</f>
        <v>1</v>
      </c>
      <c r="E94" s="7" t="s">
        <v>680</v>
      </c>
      <c r="F94" t="str">
        <f>+IF(Tabla2[[#This Row],[STOCK]]&gt;0.1,"1","0")</f>
        <v>1</v>
      </c>
      <c r="G94">
        <f>+VLOOKUP(Tabla2[[#This Row],[CODIGO DE BARRA]],BasedeDatos!B:E,3,FALSE)</f>
        <v>2</v>
      </c>
      <c r="H94" t="s">
        <v>1716</v>
      </c>
    </row>
    <row r="95" spans="1:8" hidden="1" x14ac:dyDescent="0.25">
      <c r="A95" t="str">
        <f>+IFERROR(VLOOKUP(Tabla2[[#This Row],[Nombre]],BasedeDatos!A:B,2,FALSE),"ERROR")</f>
        <v>CHU1</v>
      </c>
      <c r="B95" s="4" t="s">
        <v>102</v>
      </c>
      <c r="C95" s="4" t="s">
        <v>620</v>
      </c>
      <c r="D95" s="9">
        <f>+VLOOKUP(Tabla2[[#This Row],[CODIGO DE BARRA]],BasedeDatos!B:C,2,FALSE)</f>
        <v>0.1</v>
      </c>
      <c r="E95" s="5" t="s">
        <v>612</v>
      </c>
      <c r="F95" t="str">
        <f>+IF(Tabla2[[#This Row],[STOCK]]&gt;0.1,"1","0")</f>
        <v>1</v>
      </c>
      <c r="G95">
        <f>+VLOOKUP(Tabla2[[#This Row],[CODIGO DE BARRA]],BasedeDatos!B:E,3,FALSE)</f>
        <v>156</v>
      </c>
      <c r="H95" t="s">
        <v>1716</v>
      </c>
    </row>
    <row r="96" spans="1:8" hidden="1" x14ac:dyDescent="0.25">
      <c r="A96" t="str">
        <f>+IFERROR(VLOOKUP(Tabla2[[#This Row],[Nombre]],BasedeDatos!A:B,2,FALSE),"ERROR")</f>
        <v>7891151031202</v>
      </c>
      <c r="B96" s="6" t="s">
        <v>103</v>
      </c>
      <c r="C96" s="6" t="s">
        <v>620</v>
      </c>
      <c r="D96" s="9">
        <f>+VLOOKUP(Tabla2[[#This Row],[CODIGO DE BARRA]],BasedeDatos!B:C,2,FALSE)</f>
        <v>0.35</v>
      </c>
      <c r="E96" s="7" t="s">
        <v>681</v>
      </c>
      <c r="F96" t="str">
        <f>+IF(Tabla2[[#This Row],[STOCK]]&gt;0.1,"1","0")</f>
        <v>1</v>
      </c>
      <c r="G96">
        <f>+VLOOKUP(Tabla2[[#This Row],[CODIGO DE BARRA]],BasedeDatos!B:E,3,FALSE)</f>
        <v>36</v>
      </c>
      <c r="H96" t="s">
        <v>1716</v>
      </c>
    </row>
    <row r="97" spans="1:8" hidden="1" x14ac:dyDescent="0.25">
      <c r="A97" t="str">
        <f>+IFERROR(VLOOKUP(Tabla2[[#This Row],[Nombre]],BasedeDatos!A:B,2,FALSE),"ERROR")</f>
        <v>CHU15</v>
      </c>
      <c r="B97" s="4" t="s">
        <v>104</v>
      </c>
      <c r="C97" s="4" t="s">
        <v>620</v>
      </c>
      <c r="D97" s="9">
        <f>+VLOOKUP(Tabla2[[#This Row],[CODIGO DE BARRA]],BasedeDatos!B:C,2,FALSE)</f>
        <v>0.2</v>
      </c>
      <c r="E97" s="5" t="s">
        <v>682</v>
      </c>
      <c r="F97" t="str">
        <f>+IF(Tabla2[[#This Row],[STOCK]]&gt;0.1,"1","0")</f>
        <v>1</v>
      </c>
      <c r="G97">
        <f>+VLOOKUP(Tabla2[[#This Row],[CODIGO DE BARRA]],BasedeDatos!B:E,3,FALSE)</f>
        <v>22</v>
      </c>
      <c r="H97" t="s">
        <v>1716</v>
      </c>
    </row>
    <row r="98" spans="1:8" hidden="1" x14ac:dyDescent="0.25">
      <c r="A98" t="str">
        <f>+IFERROR(VLOOKUP(Tabla2[[#This Row],[Nombre]],BasedeDatos!A:B,2,FALSE),"ERROR")</f>
        <v>8699449030741</v>
      </c>
      <c r="B98" s="6" t="s">
        <v>105</v>
      </c>
      <c r="C98" s="6" t="s">
        <v>620</v>
      </c>
      <c r="D98" s="9">
        <f>+VLOOKUP(Tabla2[[#This Row],[CODIGO DE BARRA]],BasedeDatos!B:C,2,FALSE)</f>
        <v>0.25</v>
      </c>
      <c r="E98" s="7" t="s">
        <v>612</v>
      </c>
      <c r="F98" t="str">
        <f>+IF(Tabla2[[#This Row],[STOCK]]&gt;0.1,"1","0")</f>
        <v>0</v>
      </c>
      <c r="G98">
        <f>+VLOOKUP(Tabla2[[#This Row],[CODIGO DE BARRA]],BasedeDatos!B:E,3,FALSE)</f>
        <v>0</v>
      </c>
      <c r="H98" t="s">
        <v>1716</v>
      </c>
    </row>
    <row r="99" spans="1:8" hidden="1" x14ac:dyDescent="0.25">
      <c r="A99" t="str">
        <f>+IFERROR(VLOOKUP(Tabla2[[#This Row],[Nombre]],BasedeDatos!A:B,2,FALSE),"ERROR")</f>
        <v>7702993019573</v>
      </c>
      <c r="B99" s="4" t="s">
        <v>106</v>
      </c>
      <c r="C99" s="4" t="s">
        <v>620</v>
      </c>
      <c r="D99" s="9">
        <f>+VLOOKUP(Tabla2[[#This Row],[CODIGO DE BARRA]],BasedeDatos!B:C,2,FALSE)</f>
        <v>0.25</v>
      </c>
      <c r="E99" s="5" t="s">
        <v>612</v>
      </c>
      <c r="F99" t="str">
        <f>+IF(Tabla2[[#This Row],[STOCK]]&gt;0.1,"1","0")</f>
        <v>1</v>
      </c>
      <c r="G99">
        <f>+VLOOKUP(Tabla2[[#This Row],[CODIGO DE BARRA]],BasedeDatos!B:E,3,FALSE)</f>
        <v>2</v>
      </c>
      <c r="H99" t="s">
        <v>1716</v>
      </c>
    </row>
    <row r="100" spans="1:8" hidden="1" x14ac:dyDescent="0.25">
      <c r="A100" t="str">
        <f>+IFERROR(VLOOKUP(Tabla2[[#This Row],[Nombre]],BasedeDatos!A:B,2,FALSE),"ERROR")</f>
        <v>719503008023</v>
      </c>
      <c r="B100" s="6" t="s">
        <v>107</v>
      </c>
      <c r="C100" s="6" t="s">
        <v>11</v>
      </c>
      <c r="D100" s="9">
        <f>+VLOOKUP(Tabla2[[#This Row],[CODIGO DE BARRA]],BasedeDatos!B:C,2,FALSE)</f>
        <v>2.8</v>
      </c>
      <c r="E100" s="7" t="s">
        <v>683</v>
      </c>
      <c r="F100" t="str">
        <f>+IF(Tabla2[[#This Row],[STOCK]]&gt;0.1,"1","0")</f>
        <v>0</v>
      </c>
      <c r="G100">
        <f>+VLOOKUP(Tabla2[[#This Row],[CODIGO DE BARRA]],BasedeDatos!B:E,3,FALSE)</f>
        <v>-0.20000000000000018</v>
      </c>
      <c r="H100" t="s">
        <v>1716</v>
      </c>
    </row>
    <row r="101" spans="1:8" hidden="1" x14ac:dyDescent="0.25">
      <c r="A101" t="str">
        <f>+IFERROR(VLOOKUP(Tabla2[[#This Row],[Nombre]],BasedeDatos!A:B,2,FALSE),"ERROR")</f>
        <v>VIC2</v>
      </c>
      <c r="B101" s="4" t="s">
        <v>108</v>
      </c>
      <c r="C101" s="4" t="s">
        <v>624</v>
      </c>
      <c r="D101" s="9">
        <f>+VLOOKUP(Tabla2[[#This Row],[CODIGO DE BARRA]],BasedeDatos!B:C,2,FALSE)</f>
        <v>0.4</v>
      </c>
      <c r="E101" s="5" t="s">
        <v>612</v>
      </c>
      <c r="F101" t="str">
        <f>+IF(Tabla2[[#This Row],[STOCK]]&gt;0.1,"1","0")</f>
        <v>1</v>
      </c>
      <c r="G101">
        <f>+VLOOKUP(Tabla2[[#This Row],[CODIGO DE BARRA]],BasedeDatos!B:E,3,FALSE)</f>
        <v>8</v>
      </c>
      <c r="H101" t="s">
        <v>1716</v>
      </c>
    </row>
    <row r="102" spans="1:8" hidden="1" x14ac:dyDescent="0.25">
      <c r="A102" t="str">
        <f>+IFERROR(VLOOKUP(Tabla2[[#This Row],[Nombre]],BasedeDatos!A:B,2,FALSE),"ERROR")</f>
        <v>7622201103675</v>
      </c>
      <c r="B102" s="6" t="s">
        <v>109</v>
      </c>
      <c r="C102" s="6" t="s">
        <v>620</v>
      </c>
      <c r="D102" s="9">
        <f>+VLOOKUP(Tabla2[[#This Row],[CODIGO DE BARRA]],BasedeDatos!B:C,2,FALSE)</f>
        <v>0.45</v>
      </c>
      <c r="E102" s="7" t="s">
        <v>612</v>
      </c>
      <c r="F102" t="str">
        <f>+IF(Tabla2[[#This Row],[STOCK]]&gt;0.1,"1","0")</f>
        <v>0</v>
      </c>
      <c r="G102">
        <f>+VLOOKUP(Tabla2[[#This Row],[CODIGO DE BARRA]],BasedeDatos!B:E,3,FALSE)</f>
        <v>0</v>
      </c>
      <c r="H102" t="s">
        <v>1716</v>
      </c>
    </row>
    <row r="103" spans="1:8" hidden="1" x14ac:dyDescent="0.25">
      <c r="A103" t="str">
        <f>+IFERROR(VLOOKUP(Tabla2[[#This Row],[Nombre]],BasedeDatos!A:B,2,FALSE),"ERROR")</f>
        <v>7592708000367</v>
      </c>
      <c r="B103" s="4" t="s">
        <v>110</v>
      </c>
      <c r="C103" s="4" t="s">
        <v>620</v>
      </c>
      <c r="D103" s="9">
        <f>+VLOOKUP(Tabla2[[#This Row],[CODIGO DE BARRA]],BasedeDatos!B:C,2,FALSE)</f>
        <v>1.5</v>
      </c>
      <c r="E103" s="5" t="s">
        <v>1469</v>
      </c>
      <c r="F103" t="str">
        <f>+IF(Tabla2[[#This Row],[STOCK]]&gt;0.1,"1","0")</f>
        <v>0</v>
      </c>
      <c r="G103">
        <f>+VLOOKUP(Tabla2[[#This Row],[CODIGO DE BARRA]],BasedeDatos!B:E,3,FALSE)</f>
        <v>0</v>
      </c>
      <c r="H103" t="s">
        <v>1716</v>
      </c>
    </row>
    <row r="104" spans="1:8" hidden="1" x14ac:dyDescent="0.25">
      <c r="A104" t="str">
        <f>+IFERROR(VLOOKUP(Tabla2[[#This Row],[Nombre]],BasedeDatos!A:B,2,FALSE),"ERROR")</f>
        <v>CHIP-001</v>
      </c>
      <c r="B104" s="6" t="s">
        <v>111</v>
      </c>
      <c r="C104" s="6" t="s">
        <v>622</v>
      </c>
      <c r="D104" s="9">
        <f>+VLOOKUP(Tabla2[[#This Row],[CODIGO DE BARRA]],BasedeDatos!B:C,2,FALSE)</f>
        <v>7.1</v>
      </c>
      <c r="E104" s="15" t="s">
        <v>1468</v>
      </c>
      <c r="F104" t="str">
        <f>+IF(Tabla2[[#This Row],[STOCK]]&gt;0.1,"1","0")</f>
        <v>0</v>
      </c>
      <c r="G104">
        <f>+VLOOKUP(Tabla2[[#This Row],[CODIGO DE BARRA]],BasedeDatos!B:E,3,FALSE)</f>
        <v>0.10000000000000003</v>
      </c>
      <c r="H104" t="s">
        <v>1716</v>
      </c>
    </row>
    <row r="105" spans="1:8" hidden="1" x14ac:dyDescent="0.25">
      <c r="A105" t="str">
        <f>+IFERROR(VLOOKUP(Tabla2[[#This Row],[Nombre]],BasedeDatos!A:B,2,FALSE),"ERROR")</f>
        <v>7592433001882</v>
      </c>
      <c r="B105" s="4" t="s">
        <v>112</v>
      </c>
      <c r="C105" s="4" t="s">
        <v>616</v>
      </c>
      <c r="D105" s="9">
        <f>+VLOOKUP(Tabla2[[#This Row],[CODIGO DE BARRA]],BasedeDatos!B:C,2,FALSE)</f>
        <v>1.7</v>
      </c>
      <c r="E105" s="5" t="s">
        <v>612</v>
      </c>
      <c r="F105" t="str">
        <f>+IF(Tabla2[[#This Row],[STOCK]]&gt;0.1,"1","0")</f>
        <v>0</v>
      </c>
      <c r="G105">
        <f>+VLOOKUP(Tabla2[[#This Row],[CODIGO DE BARRA]],BasedeDatos!B:E,3,FALSE)</f>
        <v>0</v>
      </c>
      <c r="H105" t="s">
        <v>1707</v>
      </c>
    </row>
    <row r="106" spans="1:8" hidden="1" x14ac:dyDescent="0.25">
      <c r="A106" t="str">
        <f>+IFERROR(VLOOKUP(Tabla2[[#This Row],[Nombre]],BasedeDatos!A:B,2,FALSE),"ERROR")</f>
        <v>7595430000049</v>
      </c>
      <c r="B106" s="6" t="s">
        <v>113</v>
      </c>
      <c r="C106" s="6" t="s">
        <v>12</v>
      </c>
      <c r="D106" s="9">
        <f>+VLOOKUP(Tabla2[[#This Row],[CODIGO DE BARRA]],BasedeDatos!B:C,2,FALSE)</f>
        <v>2.4</v>
      </c>
      <c r="E106" s="7" t="s">
        <v>684</v>
      </c>
      <c r="F106" t="str">
        <f>+IF(Tabla2[[#This Row],[STOCK]]&gt;0.1,"1","0")</f>
        <v>0</v>
      </c>
      <c r="G106">
        <f>+VLOOKUP(Tabla2[[#This Row],[CODIGO DE BARRA]],BasedeDatos!B:E,3,FALSE)</f>
        <v>-1</v>
      </c>
      <c r="H106" t="s">
        <v>1742</v>
      </c>
    </row>
    <row r="107" spans="1:8" hidden="1" x14ac:dyDescent="0.25">
      <c r="A107" t="str">
        <f>+IFERROR(VLOOKUP(Tabla2[[#This Row],[Nombre]],BasedeDatos!A:B,2,FALSE),"ERROR")</f>
        <v>7591039725789</v>
      </c>
      <c r="B107" s="4" t="s">
        <v>114</v>
      </c>
      <c r="C107" s="4" t="s">
        <v>12</v>
      </c>
      <c r="D107" s="9">
        <f>+VLOOKUP(Tabla2[[#This Row],[CODIGO DE BARRA]],BasedeDatos!B:C,2,FALSE)</f>
        <v>2.9</v>
      </c>
      <c r="E107" s="5" t="s">
        <v>685</v>
      </c>
      <c r="F107" t="str">
        <f>+IF(Tabla2[[#This Row],[STOCK]]&gt;0.1,"1","0")</f>
        <v>1</v>
      </c>
      <c r="G107">
        <f>+VLOOKUP(Tabla2[[#This Row],[CODIGO DE BARRA]],BasedeDatos!B:E,3,FALSE)</f>
        <v>1</v>
      </c>
      <c r="H107" t="s">
        <v>1741</v>
      </c>
    </row>
    <row r="108" spans="1:8" hidden="1" x14ac:dyDescent="0.25">
      <c r="A108" t="str">
        <f>+IFERROR(VLOOKUP(Tabla2[[#This Row],[Nombre]],BasedeDatos!A:B,2,FALSE),"ERROR")</f>
        <v>CHU2</v>
      </c>
      <c r="B108" s="6" t="s">
        <v>115</v>
      </c>
      <c r="C108" s="6" t="s">
        <v>616</v>
      </c>
      <c r="D108" s="9">
        <f>+VLOOKUP(Tabla2[[#This Row],[CODIGO DE BARRA]],BasedeDatos!B:C,2,FALSE)</f>
        <v>0.8</v>
      </c>
      <c r="E108" s="7" t="s">
        <v>612</v>
      </c>
      <c r="F108" t="str">
        <f>+IF(Tabla2[[#This Row],[STOCK]]&gt;0.1,"1","0")</f>
        <v>1</v>
      </c>
      <c r="G108">
        <f>+VLOOKUP(Tabla2[[#This Row],[CODIGO DE BARRA]],BasedeDatos!B:E,3,FALSE)</f>
        <v>16</v>
      </c>
      <c r="H108" t="s">
        <v>1707</v>
      </c>
    </row>
    <row r="109" spans="1:8" hidden="1" x14ac:dyDescent="0.25">
      <c r="A109" t="str">
        <f>+IFERROR(VLOOKUP(Tabla2[[#This Row],[Nombre]],BasedeDatos!A:B,2,FALSE),"ERROR")</f>
        <v>7595430000124</v>
      </c>
      <c r="B109" s="4" t="s">
        <v>116</v>
      </c>
      <c r="C109" s="4" t="s">
        <v>620</v>
      </c>
      <c r="D109" s="9">
        <f>+VLOOKUP(Tabla2[[#This Row],[CODIGO DE BARRA]],BasedeDatos!B:C,2,FALSE)</f>
        <v>0.25</v>
      </c>
      <c r="E109" s="5" t="s">
        <v>612</v>
      </c>
      <c r="F109" t="str">
        <f>+IF(Tabla2[[#This Row],[STOCK]]&gt;0.1,"1","0")</f>
        <v>1</v>
      </c>
      <c r="G109">
        <f>+VLOOKUP(Tabla2[[#This Row],[CODIGO DE BARRA]],BasedeDatos!B:E,3,FALSE)</f>
        <v>1</v>
      </c>
      <c r="H109" t="s">
        <v>1716</v>
      </c>
    </row>
    <row r="110" spans="1:8" hidden="1" x14ac:dyDescent="0.25">
      <c r="A110" t="str">
        <f>+IFERROR(VLOOKUP(Tabla2[[#This Row],[Nombre]],BasedeDatos!A:B,2,FALSE),"ERROR")</f>
        <v>7896497200824</v>
      </c>
      <c r="B110" s="6" t="s">
        <v>117</v>
      </c>
      <c r="C110" s="6" t="s">
        <v>616</v>
      </c>
      <c r="D110" s="9">
        <f>+VLOOKUP(Tabla2[[#This Row],[CODIGO DE BARRA]],BasedeDatos!B:C,2,FALSE)</f>
        <v>1.8</v>
      </c>
      <c r="E110" s="7" t="s">
        <v>612</v>
      </c>
      <c r="F110" t="str">
        <f>+IF(Tabla2[[#This Row],[STOCK]]&gt;0.1,"1","0")</f>
        <v>0</v>
      </c>
      <c r="G110">
        <f>+VLOOKUP(Tabla2[[#This Row],[CODIGO DE BARRA]],BasedeDatos!B:E,3,FALSE)</f>
        <v>0</v>
      </c>
      <c r="H110" t="s">
        <v>1707</v>
      </c>
    </row>
    <row r="111" spans="1:8" hidden="1" x14ac:dyDescent="0.25">
      <c r="A111" t="str">
        <f>+IFERROR(VLOOKUP(Tabla2[[#This Row],[Nombre]],BasedeDatos!A:B,2,FALSE),"ERROR")</f>
        <v>7591720600418</v>
      </c>
      <c r="B111" s="4" t="s">
        <v>118</v>
      </c>
      <c r="C111" s="4" t="s">
        <v>625</v>
      </c>
      <c r="D111" s="9">
        <f>+VLOOKUP(Tabla2[[#This Row],[CODIGO DE BARRA]],BasedeDatos!B:C,2,FALSE)</f>
        <v>2</v>
      </c>
      <c r="E111" s="5" t="s">
        <v>686</v>
      </c>
      <c r="F111" t="str">
        <f>+IF(Tabla2[[#This Row],[STOCK]]&gt;0.1,"1","0")</f>
        <v>0</v>
      </c>
      <c r="G111">
        <f>+VLOOKUP(Tabla2[[#This Row],[CODIGO DE BARRA]],BasedeDatos!B:E,3,FALSE)</f>
        <v>0</v>
      </c>
      <c r="H111" t="s">
        <v>1716</v>
      </c>
    </row>
    <row r="112" spans="1:8" hidden="1" x14ac:dyDescent="0.25">
      <c r="A112" t="str">
        <f>+IFERROR(VLOOKUP(Tabla2[[#This Row],[Nombre]],BasedeDatos!A:B,2,FALSE),"ERROR")</f>
        <v>7591016855423</v>
      </c>
      <c r="B112" s="6" t="s">
        <v>119</v>
      </c>
      <c r="C112" s="4" t="s">
        <v>625</v>
      </c>
      <c r="D112" s="9">
        <f>+VLOOKUP(Tabla2[[#This Row],[CODIGO DE BARRA]],BasedeDatos!B:C,2,FALSE)</f>
        <v>3</v>
      </c>
      <c r="E112" s="7" t="s">
        <v>687</v>
      </c>
      <c r="F112" t="str">
        <f>+IF(Tabla2[[#This Row],[STOCK]]&gt;0.1,"1","0")</f>
        <v>0</v>
      </c>
      <c r="G112">
        <f>+VLOOKUP(Tabla2[[#This Row],[CODIGO DE BARRA]],BasedeDatos!B:E,3,FALSE)</f>
        <v>0</v>
      </c>
      <c r="H112" t="s">
        <v>1716</v>
      </c>
    </row>
    <row r="113" spans="1:8" hidden="1" x14ac:dyDescent="0.25">
      <c r="A113" t="str">
        <f>+IFERROR(VLOOKUP(Tabla2[[#This Row],[Nombre]],BasedeDatos!A:B,2,FALSE),"ERROR")</f>
        <v>CHU12</v>
      </c>
      <c r="B113" s="4" t="s">
        <v>120</v>
      </c>
      <c r="C113" s="4" t="s">
        <v>625</v>
      </c>
      <c r="D113" s="9">
        <f>+VLOOKUP(Tabla2[[#This Row],[CODIGO DE BARRA]],BasedeDatos!B:C,2,FALSE)</f>
        <v>0.33</v>
      </c>
      <c r="E113" s="5" t="s">
        <v>612</v>
      </c>
      <c r="F113" t="str">
        <f>+IF(Tabla2[[#This Row],[STOCK]]&gt;0.1,"1","0")</f>
        <v>0</v>
      </c>
      <c r="G113">
        <f>+VLOOKUP(Tabla2[[#This Row],[CODIGO DE BARRA]],BasedeDatos!B:E,3,FALSE)</f>
        <v>0</v>
      </c>
      <c r="H113" t="s">
        <v>1716</v>
      </c>
    </row>
    <row r="114" spans="1:8" hidden="1" x14ac:dyDescent="0.25">
      <c r="A114" t="str">
        <f>+IFERROR(VLOOKUP(Tabla2[[#This Row],[Nombre]],BasedeDatos!A:B,2,FALSE),"ERROR")</f>
        <v>8690997021984</v>
      </c>
      <c r="B114" s="6" t="s">
        <v>121</v>
      </c>
      <c r="C114" s="4" t="s">
        <v>625</v>
      </c>
      <c r="D114" s="9">
        <f>+VLOOKUP(Tabla2[[#This Row],[CODIGO DE BARRA]],BasedeDatos!B:C,2,FALSE)</f>
        <v>0.85</v>
      </c>
      <c r="E114" s="7" t="s">
        <v>612</v>
      </c>
      <c r="F114" t="str">
        <f>+IF(Tabla2[[#This Row],[STOCK]]&gt;0.1,"1","0")</f>
        <v>0</v>
      </c>
      <c r="G114">
        <f>+VLOOKUP(Tabla2[[#This Row],[CODIGO DE BARRA]],BasedeDatos!B:E,3,FALSE)</f>
        <v>0</v>
      </c>
      <c r="H114" t="s">
        <v>1716</v>
      </c>
    </row>
    <row r="115" spans="1:8" hidden="1" x14ac:dyDescent="0.25">
      <c r="A115" t="str">
        <f>+IFERROR(VLOOKUP(Tabla2[[#This Row],[Nombre]],BasedeDatos!A:B,2,FALSE),"ERROR")</f>
        <v>7591016851128</v>
      </c>
      <c r="B115" s="4" t="s">
        <v>122</v>
      </c>
      <c r="C115" s="4" t="s">
        <v>625</v>
      </c>
      <c r="D115" s="9">
        <f>+VLOOKUP(Tabla2[[#This Row],[CODIGO DE BARRA]],BasedeDatos!B:C,2,FALSE)</f>
        <v>3.4</v>
      </c>
      <c r="E115" s="5" t="s">
        <v>688</v>
      </c>
      <c r="F115" t="str">
        <f>+IF(Tabla2[[#This Row],[STOCK]]&gt;0.1,"1","0")</f>
        <v>1</v>
      </c>
      <c r="G115">
        <f>+VLOOKUP(Tabla2[[#This Row],[CODIGO DE BARRA]],BasedeDatos!B:E,3,FALSE)</f>
        <v>6</v>
      </c>
      <c r="H115" t="s">
        <v>1716</v>
      </c>
    </row>
    <row r="116" spans="1:8" hidden="1" x14ac:dyDescent="0.25">
      <c r="A116" t="str">
        <f>+IFERROR(VLOOKUP(Tabla2[[#This Row],[Nombre]],BasedeDatos!A:B,2,FALSE),"ERROR")</f>
        <v>7591016851135</v>
      </c>
      <c r="B116" s="6" t="s">
        <v>123</v>
      </c>
      <c r="C116" s="4" t="s">
        <v>625</v>
      </c>
      <c r="D116" s="9">
        <f>+VLOOKUP(Tabla2[[#This Row],[CODIGO DE BARRA]],BasedeDatos!B:C,2,FALSE)</f>
        <v>1</v>
      </c>
      <c r="E116" s="7" t="s">
        <v>689</v>
      </c>
      <c r="F116" t="str">
        <f>+IF(Tabla2[[#This Row],[STOCK]]&gt;0.1,"1","0")</f>
        <v>0</v>
      </c>
      <c r="G116">
        <f>+VLOOKUP(Tabla2[[#This Row],[CODIGO DE BARRA]],BasedeDatos!B:E,3,FALSE)</f>
        <v>-3</v>
      </c>
      <c r="H116" t="s">
        <v>1716</v>
      </c>
    </row>
    <row r="117" spans="1:8" hidden="1" x14ac:dyDescent="0.25">
      <c r="A117" t="str">
        <f>+IFERROR(VLOOKUP(Tabla2[[#This Row],[Nombre]],BasedeDatos!A:B,2,FALSE),"ERROR")</f>
        <v>7591016855003</v>
      </c>
      <c r="B117" s="4" t="s">
        <v>124</v>
      </c>
      <c r="C117" s="4" t="s">
        <v>625</v>
      </c>
      <c r="D117" s="9">
        <f>+VLOOKUP(Tabla2[[#This Row],[CODIGO DE BARRA]],BasedeDatos!B:C,2,FALSE)</f>
        <v>1.2</v>
      </c>
      <c r="E117" s="5" t="s">
        <v>690</v>
      </c>
      <c r="F117" t="str">
        <f>+IF(Tabla2[[#This Row],[STOCK]]&gt;0.1,"1","0")</f>
        <v>0</v>
      </c>
      <c r="G117">
        <f>+VLOOKUP(Tabla2[[#This Row],[CODIGO DE BARRA]],BasedeDatos!B:E,3,FALSE)</f>
        <v>0</v>
      </c>
      <c r="H117" t="s">
        <v>1716</v>
      </c>
    </row>
    <row r="118" spans="1:8" hidden="1" x14ac:dyDescent="0.25">
      <c r="A118" t="str">
        <f>+IFERROR(VLOOKUP(Tabla2[[#This Row],[Nombre]],BasedeDatos!A:B,2,FALSE),"ERROR")</f>
        <v>7591016855096</v>
      </c>
      <c r="B118" s="6" t="s">
        <v>125</v>
      </c>
      <c r="C118" s="4" t="s">
        <v>625</v>
      </c>
      <c r="D118" s="9">
        <f>+VLOOKUP(Tabla2[[#This Row],[CODIGO DE BARRA]],BasedeDatos!B:C,2,FALSE)</f>
        <v>4.5</v>
      </c>
      <c r="E118" s="7" t="s">
        <v>691</v>
      </c>
      <c r="F118" t="str">
        <f>+IF(Tabla2[[#This Row],[STOCK]]&gt;0.1,"1","0")</f>
        <v>1</v>
      </c>
      <c r="G118">
        <f>+VLOOKUP(Tabla2[[#This Row],[CODIGO DE BARRA]],BasedeDatos!B:E,3,FALSE)</f>
        <v>4</v>
      </c>
      <c r="H118" t="s">
        <v>1716</v>
      </c>
    </row>
    <row r="119" spans="1:8" hidden="1" x14ac:dyDescent="0.25">
      <c r="A119" t="str">
        <f>+IFERROR(VLOOKUP(Tabla2[[#This Row],[Nombre]],BasedeDatos!A:B,2,FALSE),"ERROR")</f>
        <v>CHOC1</v>
      </c>
      <c r="B119" s="4" t="s">
        <v>126</v>
      </c>
      <c r="C119" s="4" t="s">
        <v>625</v>
      </c>
      <c r="D119" s="9">
        <f>+VLOOKUP(Tabla2[[#This Row],[CODIGO DE BARRA]],BasedeDatos!B:C,2,FALSE)</f>
        <v>0.25</v>
      </c>
      <c r="E119" s="5" t="s">
        <v>612</v>
      </c>
      <c r="F119" t="str">
        <f>+IF(Tabla2[[#This Row],[STOCK]]&gt;0.1,"1","0")</f>
        <v>0</v>
      </c>
      <c r="G119">
        <f>+VLOOKUP(Tabla2[[#This Row],[CODIGO DE BARRA]],BasedeDatos!B:E,3,FALSE)</f>
        <v>-1</v>
      </c>
      <c r="H119" t="s">
        <v>1716</v>
      </c>
    </row>
    <row r="120" spans="1:8" hidden="1" x14ac:dyDescent="0.25">
      <c r="A120" t="str">
        <f>+IFERROR(VLOOKUP(Tabla2[[#This Row],[Nombre]],BasedeDatos!A:B,2,FALSE),"ERROR")</f>
        <v>1046781</v>
      </c>
      <c r="B120" s="6" t="s">
        <v>127</v>
      </c>
      <c r="C120" s="6" t="s">
        <v>616</v>
      </c>
      <c r="D120" s="9">
        <f>+VLOOKUP(Tabla2[[#This Row],[CODIGO DE BARRA]],BasedeDatos!B:C,2,FALSE)</f>
        <v>0.3</v>
      </c>
      <c r="E120" s="7" t="s">
        <v>612</v>
      </c>
      <c r="F120" t="str">
        <f>+IF(Tabla2[[#This Row],[STOCK]]&gt;0.1,"1","0")</f>
        <v>0</v>
      </c>
      <c r="G120">
        <f>+VLOOKUP(Tabla2[[#This Row],[CODIGO DE BARRA]],BasedeDatos!B:E,3,FALSE)</f>
        <v>0</v>
      </c>
      <c r="H120" t="s">
        <v>1707</v>
      </c>
    </row>
    <row r="121" spans="1:8" hidden="1" x14ac:dyDescent="0.25">
      <c r="A121" t="str">
        <f>+IFERROR(VLOOKUP(Tabla2[[#This Row],[Nombre]],BasedeDatos!A:B,2,FALSE),"ERROR")</f>
        <v>8682005290321</v>
      </c>
      <c r="B121" s="4" t="s">
        <v>128</v>
      </c>
      <c r="C121" s="4" t="s">
        <v>620</v>
      </c>
      <c r="D121" s="9">
        <f>+VLOOKUP(Tabla2[[#This Row],[CODIGO DE BARRA]],BasedeDatos!B:C,2,FALSE)</f>
        <v>0.2</v>
      </c>
      <c r="E121" s="5" t="s">
        <v>612</v>
      </c>
      <c r="F121" t="str">
        <f>+IF(Tabla2[[#This Row],[STOCK]]&gt;0.1,"1","0")</f>
        <v>0</v>
      </c>
      <c r="G121">
        <f>+VLOOKUP(Tabla2[[#This Row],[CODIGO DE BARRA]],BasedeDatos!B:E,3,FALSE)</f>
        <v>0</v>
      </c>
      <c r="H121" t="s">
        <v>1716</v>
      </c>
    </row>
    <row r="122" spans="1:8" x14ac:dyDescent="0.25">
      <c r="A122" t="str">
        <f>+IFERROR(VLOOKUP(Tabla2[[#This Row],[Nombre]],BasedeDatos!A:B,2,FALSE),"ERROR")</f>
        <v>C49</v>
      </c>
      <c r="B122" s="6" t="s">
        <v>129</v>
      </c>
      <c r="C122" s="6" t="s">
        <v>613</v>
      </c>
      <c r="D122" s="9">
        <f>+VLOOKUP(Tabla2[[#This Row],[CODIGO DE BARRA]],BasedeDatos!B:C,2,FALSE)</f>
        <v>5.2</v>
      </c>
      <c r="E122" s="7" t="s">
        <v>692</v>
      </c>
      <c r="F122" t="str">
        <f>+IF(Tabla2[[#This Row],[STOCK]]&gt;0.1,"1","0")</f>
        <v>0</v>
      </c>
      <c r="G122">
        <f>+VLOOKUP(Tabla2[[#This Row],[CODIGO DE BARRA]],BasedeDatos!B:E,3,FALSE)</f>
        <v>-1.1549999999999971</v>
      </c>
      <c r="H122" t="s">
        <v>1745</v>
      </c>
    </row>
    <row r="123" spans="1:8" x14ac:dyDescent="0.25">
      <c r="A123" t="str">
        <f>+IFERROR(VLOOKUP(Tabla2[[#This Row],[Nombre]],BasedeDatos!A:B,2,FALSE),"ERROR")</f>
        <v>C20</v>
      </c>
      <c r="B123" s="4" t="s">
        <v>130</v>
      </c>
      <c r="C123" s="4" t="s">
        <v>613</v>
      </c>
      <c r="D123" s="9">
        <f>+VLOOKUP(Tabla2[[#This Row],[CODIGO DE BARRA]],BasedeDatos!B:C,2,FALSE)</f>
        <v>2.9</v>
      </c>
      <c r="E123" s="5" t="s">
        <v>693</v>
      </c>
      <c r="F123" t="str">
        <f>+IF(Tabla2[[#This Row],[STOCK]]&gt;0.1,"1","0")</f>
        <v>1</v>
      </c>
      <c r="G123">
        <f>+VLOOKUP(Tabla2[[#This Row],[CODIGO DE BARRA]],BasedeDatos!B:E,3,FALSE)</f>
        <v>1.6999999999999993</v>
      </c>
      <c r="H123" t="s">
        <v>1745</v>
      </c>
    </row>
    <row r="124" spans="1:8" hidden="1" x14ac:dyDescent="0.25">
      <c r="A124" t="str">
        <f>+IFERROR(VLOOKUP(Tabla2[[#This Row],[Nombre]],BasedeDatos!A:B,2,FALSE),"ERROR")</f>
        <v>CAR12</v>
      </c>
      <c r="B124" s="6" t="s">
        <v>131</v>
      </c>
      <c r="C124" s="6" t="s">
        <v>614</v>
      </c>
      <c r="D124" s="9">
        <f>+VLOOKUP(Tabla2[[#This Row],[CODIGO DE BARRA]],BasedeDatos!B:C,2,FALSE)</f>
        <v>11.2</v>
      </c>
      <c r="E124" s="7" t="s">
        <v>694</v>
      </c>
      <c r="F124" t="str">
        <f>+IF(Tabla2[[#This Row],[STOCK]]&gt;0.1,"1","0")</f>
        <v>1</v>
      </c>
      <c r="G124">
        <f>+VLOOKUP(Tabla2[[#This Row],[CODIGO DE BARRA]],BasedeDatos!B:E,3,FALSE)</f>
        <v>5.4920000000000035</v>
      </c>
      <c r="H124" t="s">
        <v>1700</v>
      </c>
    </row>
    <row r="125" spans="1:8" hidden="1" x14ac:dyDescent="0.25">
      <c r="A125" t="str">
        <f>+IFERROR(VLOOKUP(Tabla2[[#This Row],[Nombre]],BasedeDatos!A:B,2,FALSE),"ERROR")</f>
        <v>C12</v>
      </c>
      <c r="B125" s="4" t="s">
        <v>132</v>
      </c>
      <c r="C125" s="4" t="s">
        <v>614</v>
      </c>
      <c r="D125" s="9">
        <f>+VLOOKUP(Tabla2[[#This Row],[CODIGO DE BARRA]],BasedeDatos!B:C,2,FALSE)</f>
        <v>0</v>
      </c>
      <c r="E125" s="5" t="s">
        <v>612</v>
      </c>
      <c r="F125" t="str">
        <f>+IF(Tabla2[[#This Row],[STOCK]]&gt;0.1,"1","0")</f>
        <v>0</v>
      </c>
      <c r="G125">
        <f>+VLOOKUP(Tabla2[[#This Row],[CODIGO DE BARRA]],BasedeDatos!B:E,3,FALSE)</f>
        <v>0</v>
      </c>
      <c r="H125" t="s">
        <v>1700</v>
      </c>
    </row>
    <row r="126" spans="1:8" hidden="1" x14ac:dyDescent="0.25">
      <c r="A126" t="str">
        <f>+IFERROR(VLOOKUP(Tabla2[[#This Row],[Nombre]],BasedeDatos!A:B,2,FALSE),"ERROR")</f>
        <v>CHU4</v>
      </c>
      <c r="B126" s="6" t="s">
        <v>133</v>
      </c>
      <c r="C126" s="6" t="s">
        <v>620</v>
      </c>
      <c r="D126" s="9">
        <f>+VLOOKUP(Tabla2[[#This Row],[CODIGO DE BARRA]],BasedeDatos!B:C,2,FALSE)</f>
        <v>0.15</v>
      </c>
      <c r="E126" s="7" t="s">
        <v>695</v>
      </c>
      <c r="F126" t="str">
        <f>+IF(Tabla2[[#This Row],[STOCK]]&gt;0.1,"1","0")</f>
        <v>0</v>
      </c>
      <c r="G126">
        <f>+VLOOKUP(Tabla2[[#This Row],[CODIGO DE BARRA]],BasedeDatos!B:E,3,FALSE)</f>
        <v>-10</v>
      </c>
      <c r="H126" t="s">
        <v>1716</v>
      </c>
    </row>
    <row r="127" spans="1:8" hidden="1" x14ac:dyDescent="0.25">
      <c r="A127" t="str">
        <f>+IFERROR(VLOOKUP(Tabla2[[#This Row],[Nombre]],BasedeDatos!A:B,2,FALSE),"ERROR")</f>
        <v>75903183</v>
      </c>
      <c r="B127" s="4" t="s">
        <v>134</v>
      </c>
      <c r="C127" s="4" t="s">
        <v>624</v>
      </c>
      <c r="D127" s="9">
        <f>+VLOOKUP(Tabla2[[#This Row],[CODIGO DE BARRA]],BasedeDatos!B:C,2,FALSE)</f>
        <v>71.400000000000006</v>
      </c>
      <c r="E127" s="5" t="s">
        <v>696</v>
      </c>
      <c r="F127" t="str">
        <f>+IF(Tabla2[[#This Row],[STOCK]]&gt;0.1,"1","0")</f>
        <v>0</v>
      </c>
      <c r="G127">
        <f>+VLOOKUP(Tabla2[[#This Row],[CODIGO DE BARRA]],BasedeDatos!B:E,3,FALSE)</f>
        <v>-5</v>
      </c>
      <c r="H127" t="s">
        <v>1716</v>
      </c>
    </row>
    <row r="128" spans="1:8" hidden="1" x14ac:dyDescent="0.25">
      <c r="A128" t="str">
        <f>+IFERROR(VLOOKUP(Tabla2[[#This Row],[Nombre]],BasedeDatos!A:B,2,FALSE),"ERROR")</f>
        <v>75903169</v>
      </c>
      <c r="B128" s="6" t="s">
        <v>135</v>
      </c>
      <c r="C128" s="4" t="s">
        <v>624</v>
      </c>
      <c r="D128" s="9">
        <f>+VLOOKUP(Tabla2[[#This Row],[CODIGO DE BARRA]],BasedeDatos!B:C,2,FALSE)</f>
        <v>122.09</v>
      </c>
      <c r="E128" s="15" t="str">
        <f ca="1">+CONCATENATE("images/productos/",Tabla2[[#This Row],[ImgSrc]],".webp")</f>
        <v>images/productos/BELMONT CAJA.webp</v>
      </c>
      <c r="F128" t="str">
        <f>+IF(Tabla2[[#This Row],[STOCK]]&gt;0.1,"1","0")</f>
        <v>0</v>
      </c>
      <c r="G128">
        <f>+VLOOKUP(Tabla2[[#This Row],[CODIGO DE BARRA]],BasedeDatos!B:E,3,FALSE)</f>
        <v>-10</v>
      </c>
      <c r="H128" t="s">
        <v>1716</v>
      </c>
    </row>
    <row r="129" spans="1:8" hidden="1" x14ac:dyDescent="0.25">
      <c r="A129" t="str">
        <f>+IFERROR(VLOOKUP(Tabla2[[#This Row],[Nombre]],BasedeDatos!A:B,2,FALSE),"ERROR")</f>
        <v>CIG2</v>
      </c>
      <c r="B129" s="4" t="s">
        <v>136</v>
      </c>
      <c r="C129" s="4" t="s">
        <v>624</v>
      </c>
      <c r="D129" s="9">
        <f>+VLOOKUP(Tabla2[[#This Row],[CODIGO DE BARRA]],BasedeDatos!B:C,2,FALSE)</f>
        <v>0.08</v>
      </c>
      <c r="E129" s="5" t="s">
        <v>612</v>
      </c>
      <c r="F129" t="str">
        <f>+IF(Tabla2[[#This Row],[STOCK]]&gt;0.1,"1","0")</f>
        <v>0</v>
      </c>
      <c r="G129">
        <f>+VLOOKUP(Tabla2[[#This Row],[CODIGO DE BARRA]],BasedeDatos!B:E,3,FALSE)</f>
        <v>0</v>
      </c>
      <c r="H129" t="s">
        <v>1716</v>
      </c>
    </row>
    <row r="130" spans="1:8" hidden="1" x14ac:dyDescent="0.25">
      <c r="A130" t="str">
        <f>+IFERROR(VLOOKUP(Tabla2[[#This Row],[Nombre]],BasedeDatos!A:B,2,FALSE),"ERROR")</f>
        <v>CIG</v>
      </c>
      <c r="B130" s="6" t="s">
        <v>137</v>
      </c>
      <c r="C130" s="4" t="s">
        <v>624</v>
      </c>
      <c r="D130" s="9">
        <f>+VLOOKUP(Tabla2[[#This Row],[CODIGO DE BARRA]],BasedeDatos!B:C,2,FALSE)</f>
        <v>0.1</v>
      </c>
      <c r="E130" s="7" t="s">
        <v>612</v>
      </c>
      <c r="F130" t="str">
        <f>+IF(Tabla2[[#This Row],[STOCK]]&gt;0.1,"1","0")</f>
        <v>0</v>
      </c>
      <c r="G130">
        <f>+VLOOKUP(Tabla2[[#This Row],[CODIGO DE BARRA]],BasedeDatos!B:E,3,FALSE)</f>
        <v>-54</v>
      </c>
      <c r="H130" t="s">
        <v>1716</v>
      </c>
    </row>
    <row r="131" spans="1:8" hidden="1" x14ac:dyDescent="0.25">
      <c r="A131" t="str">
        <f>+IFERROR(VLOOKUP(Tabla2[[#This Row],[Nombre]],BasedeDatos!A:B,2,FALSE),"ERROR")</f>
        <v>736640806992</v>
      </c>
      <c r="B131" s="4" t="s">
        <v>138</v>
      </c>
      <c r="C131" s="4" t="s">
        <v>624</v>
      </c>
      <c r="D131" s="9">
        <f>+VLOOKUP(Tabla2[[#This Row],[CODIGO DE BARRA]],BasedeDatos!B:C,2,FALSE)</f>
        <v>1.1000000000000001</v>
      </c>
      <c r="E131" s="5" t="s">
        <v>612</v>
      </c>
      <c r="F131" t="str">
        <f>+IF(Tabla2[[#This Row],[STOCK]]&gt;0.1,"1","0")</f>
        <v>0</v>
      </c>
      <c r="G131">
        <f>+VLOOKUP(Tabla2[[#This Row],[CODIGO DE BARRA]],BasedeDatos!B:E,3,FALSE)</f>
        <v>0</v>
      </c>
      <c r="H131" t="s">
        <v>1716</v>
      </c>
    </row>
    <row r="132" spans="1:8" hidden="1" x14ac:dyDescent="0.25">
      <c r="A132" t="str">
        <f>+IFERROR(VLOOKUP(Tabla2[[#This Row],[Nombre]],BasedeDatos!A:B,2,FALSE),"ERROR")</f>
        <v>CIG3</v>
      </c>
      <c r="B132" s="6" t="s">
        <v>139</v>
      </c>
      <c r="C132" s="4" t="s">
        <v>624</v>
      </c>
      <c r="D132" s="9">
        <f>+VLOOKUP(Tabla2[[#This Row],[CODIGO DE BARRA]],BasedeDatos!B:C,2,FALSE)</f>
        <v>0.15</v>
      </c>
      <c r="E132" s="7" t="s">
        <v>612</v>
      </c>
      <c r="F132" t="str">
        <f>+IF(Tabla2[[#This Row],[STOCK]]&gt;0.1,"1","0")</f>
        <v>1</v>
      </c>
      <c r="G132">
        <f>+VLOOKUP(Tabla2[[#This Row],[CODIGO DE BARRA]],BasedeDatos!B:E,3,FALSE)</f>
        <v>100</v>
      </c>
      <c r="H132" t="s">
        <v>1716</v>
      </c>
    </row>
    <row r="133" spans="1:8" hidden="1" x14ac:dyDescent="0.25">
      <c r="A133" t="str">
        <f>+IFERROR(VLOOKUP(Tabla2[[#This Row],[Nombre]],BasedeDatos!A:B,2,FALSE),"ERROR")</f>
        <v>75901462</v>
      </c>
      <c r="B133" s="4" t="s">
        <v>140</v>
      </c>
      <c r="C133" s="4" t="s">
        <v>624</v>
      </c>
      <c r="D133" s="9">
        <f>+VLOOKUP(Tabla2[[#This Row],[CODIGO DE BARRA]],BasedeDatos!B:C,2,FALSE)</f>
        <v>1.5</v>
      </c>
      <c r="E133" s="5" t="s">
        <v>697</v>
      </c>
      <c r="F133" t="str">
        <f>+IF(Tabla2[[#This Row],[STOCK]]&gt;0.1,"1","0")</f>
        <v>1</v>
      </c>
      <c r="G133">
        <f>+VLOOKUP(Tabla2[[#This Row],[CODIGO DE BARRA]],BasedeDatos!B:E,3,FALSE)</f>
        <v>3</v>
      </c>
      <c r="H133" t="s">
        <v>1716</v>
      </c>
    </row>
    <row r="134" spans="1:8" hidden="1" x14ac:dyDescent="0.25">
      <c r="A134" t="str">
        <f>+IFERROR(VLOOKUP(Tabla2[[#This Row],[Nombre]],BasedeDatos!A:B,2,FALSE),"ERROR")</f>
        <v>75921491</v>
      </c>
      <c r="B134" s="6" t="s">
        <v>141</v>
      </c>
      <c r="C134" s="4" t="s">
        <v>624</v>
      </c>
      <c r="D134" s="9">
        <f>+VLOOKUP(Tabla2[[#This Row],[CODIGO DE BARRA]],BasedeDatos!B:C,2,FALSE)</f>
        <v>73.95</v>
      </c>
      <c r="E134" s="7" t="s">
        <v>698</v>
      </c>
      <c r="F134" t="str">
        <f>+IF(Tabla2[[#This Row],[STOCK]]&gt;0.1,"1","0")</f>
        <v>0</v>
      </c>
      <c r="G134">
        <f>+VLOOKUP(Tabla2[[#This Row],[CODIGO DE BARRA]],BasedeDatos!B:E,3,FALSE)</f>
        <v>-2</v>
      </c>
      <c r="H134" t="s">
        <v>1716</v>
      </c>
    </row>
    <row r="135" spans="1:8" hidden="1" x14ac:dyDescent="0.25">
      <c r="A135" t="str">
        <f>+IFERROR(VLOOKUP(Tabla2[[#This Row],[Nombre]],BasedeDatos!A:B,2,FALSE),"ERROR")</f>
        <v>CIGUNIV</v>
      </c>
      <c r="B135" s="4" t="s">
        <v>142</v>
      </c>
      <c r="C135" s="4" t="s">
        <v>624</v>
      </c>
      <c r="D135" s="9">
        <f>+VLOOKUP(Tabla2[[#This Row],[CODIGO DE BARRA]],BasedeDatos!B:C,2,FALSE)</f>
        <v>136.85</v>
      </c>
      <c r="E135" s="5" t="s">
        <v>699</v>
      </c>
      <c r="F135" t="str">
        <f>+IF(Tabla2[[#This Row],[STOCK]]&gt;0.1,"1","0")</f>
        <v>0</v>
      </c>
      <c r="G135">
        <f>+VLOOKUP(Tabla2[[#This Row],[CODIGO DE BARRA]],BasedeDatos!B:E,3,FALSE)</f>
        <v>0</v>
      </c>
      <c r="H135" t="s">
        <v>1716</v>
      </c>
    </row>
    <row r="136" spans="1:8" hidden="1" x14ac:dyDescent="0.25">
      <c r="A136" t="str">
        <f>+IFERROR(VLOOKUP(Tabla2[[#This Row],[Nombre]],BasedeDatos!A:B,2,FALSE),"ERROR")</f>
        <v>75903923</v>
      </c>
      <c r="B136" s="6" t="s">
        <v>143</v>
      </c>
      <c r="C136" s="4" t="s">
        <v>624</v>
      </c>
      <c r="D136" s="9">
        <f>+VLOOKUP(Tabla2[[#This Row],[CODIGO DE BARRA]],BasedeDatos!B:C,2,FALSE)</f>
        <v>81.599999999999994</v>
      </c>
      <c r="E136" s="7" t="s">
        <v>700</v>
      </c>
      <c r="F136" t="str">
        <f>+IF(Tabla2[[#This Row],[STOCK]]&gt;0.1,"1","0")</f>
        <v>0</v>
      </c>
      <c r="G136">
        <f>+VLOOKUP(Tabla2[[#This Row],[CODIGO DE BARRA]],BasedeDatos!B:E,3,FALSE)</f>
        <v>-46</v>
      </c>
      <c r="H136" t="s">
        <v>1716</v>
      </c>
    </row>
    <row r="137" spans="1:8" hidden="1" x14ac:dyDescent="0.25">
      <c r="A137" t="str">
        <f>+IFERROR(VLOOKUP(Tabla2[[#This Row],[Nombre]],BasedeDatos!A:B,2,FALSE),"ERROR")</f>
        <v>75903923</v>
      </c>
      <c r="B137" s="4" t="s">
        <v>143</v>
      </c>
      <c r="C137" s="4" t="s">
        <v>624</v>
      </c>
      <c r="D137" s="9">
        <f>+VLOOKUP(Tabla2[[#This Row],[CODIGO DE BARRA]],BasedeDatos!B:C,2,FALSE)</f>
        <v>81.599999999999994</v>
      </c>
      <c r="E137" s="5" t="s">
        <v>700</v>
      </c>
      <c r="F137" t="str">
        <f>+IF(Tabla2[[#This Row],[STOCK]]&gt;0.1,"1","0")</f>
        <v>0</v>
      </c>
      <c r="G137">
        <f>+VLOOKUP(Tabla2[[#This Row],[CODIGO DE BARRA]],BasedeDatos!B:E,3,FALSE)</f>
        <v>-46</v>
      </c>
      <c r="H137" t="s">
        <v>1716</v>
      </c>
    </row>
    <row r="138" spans="1:8" hidden="1" x14ac:dyDescent="0.25">
      <c r="A138" t="str">
        <f>+IFERROR(VLOOKUP(Tabla2[[#This Row],[Nombre]],BasedeDatos!A:B,2,FALSE),"ERROR")</f>
        <v>75903923-1</v>
      </c>
      <c r="B138" s="6" t="s">
        <v>144</v>
      </c>
      <c r="C138" s="4" t="s">
        <v>624</v>
      </c>
      <c r="D138" s="9">
        <f>+VLOOKUP(Tabla2[[#This Row],[CODIGO DE BARRA]],BasedeDatos!B:C,2,FALSE)</f>
        <v>1628.52</v>
      </c>
      <c r="E138" s="7" t="s">
        <v>700</v>
      </c>
      <c r="F138" t="str">
        <f>+IF(Tabla2[[#This Row],[STOCK]]&gt;0.1,"1","0")</f>
        <v>0</v>
      </c>
      <c r="G138">
        <f>+VLOOKUP(Tabla2[[#This Row],[CODIGO DE BARRA]],BasedeDatos!B:E,3,FALSE)</f>
        <v>0</v>
      </c>
      <c r="H138" t="s">
        <v>1716</v>
      </c>
    </row>
    <row r="139" spans="1:8" hidden="1" x14ac:dyDescent="0.25">
      <c r="A139" t="str">
        <f>+IFERROR(VLOOKUP(Tabla2[[#This Row],[Nombre]],BasedeDatos!A:B,2,FALSE),"ERROR")</f>
        <v>7597644000075</v>
      </c>
      <c r="B139" s="4" t="s">
        <v>145</v>
      </c>
      <c r="C139" s="4" t="s">
        <v>624</v>
      </c>
      <c r="D139" s="9">
        <f>+VLOOKUP(Tabla2[[#This Row],[CODIGO DE BARRA]],BasedeDatos!B:C,2,FALSE)</f>
        <v>1.1000000000000001</v>
      </c>
      <c r="E139" s="5" t="s">
        <v>612</v>
      </c>
      <c r="F139" t="str">
        <f>+IF(Tabla2[[#This Row],[STOCK]]&gt;0.1,"1","0")</f>
        <v>1</v>
      </c>
      <c r="G139">
        <f>+VLOOKUP(Tabla2[[#This Row],[CODIGO DE BARRA]],BasedeDatos!B:E,3,FALSE)</f>
        <v>8</v>
      </c>
      <c r="H139" t="s">
        <v>1716</v>
      </c>
    </row>
    <row r="140" spans="1:8" hidden="1" x14ac:dyDescent="0.25">
      <c r="A140" t="str">
        <f>+IFERROR(VLOOKUP(Tabla2[[#This Row],[Nombre]],BasedeDatos!A:B,2,FALSE),"ERROR")</f>
        <v>7597644000099</v>
      </c>
      <c r="B140" s="6" t="s">
        <v>146</v>
      </c>
      <c r="C140" s="4" t="s">
        <v>624</v>
      </c>
      <c r="D140" s="9">
        <f>+VLOOKUP(Tabla2[[#This Row],[CODIGO DE BARRA]],BasedeDatos!B:C,2,FALSE)</f>
        <v>1.9</v>
      </c>
      <c r="E140" s="7" t="s">
        <v>612</v>
      </c>
      <c r="F140" t="str">
        <f>+IF(Tabla2[[#This Row],[STOCK]]&gt;0.1,"1","0")</f>
        <v>1</v>
      </c>
      <c r="G140">
        <f>+VLOOKUP(Tabla2[[#This Row],[CODIGO DE BARRA]],BasedeDatos!B:E,3,FALSE)</f>
        <v>3</v>
      </c>
      <c r="H140" t="s">
        <v>1716</v>
      </c>
    </row>
    <row r="141" spans="1:8" hidden="1" x14ac:dyDescent="0.25">
      <c r="A141" t="str">
        <f>+IFERROR(VLOOKUP(Tabla2[[#This Row],[Nombre]],BasedeDatos!A:B,2,FALSE),"ERROR")</f>
        <v>723707948375</v>
      </c>
      <c r="B141" s="4" t="s">
        <v>147</v>
      </c>
      <c r="C141" s="4" t="s">
        <v>624</v>
      </c>
      <c r="D141" s="9">
        <f>+VLOOKUP(Tabla2[[#This Row],[CODIGO DE BARRA]],BasedeDatos!B:C,2,FALSE)</f>
        <v>1</v>
      </c>
      <c r="E141" s="5" t="s">
        <v>612</v>
      </c>
      <c r="F141" t="str">
        <f>+IF(Tabla2[[#This Row],[STOCK]]&gt;0.1,"1","0")</f>
        <v>0</v>
      </c>
      <c r="G141">
        <f>+VLOOKUP(Tabla2[[#This Row],[CODIGO DE BARRA]],BasedeDatos!B:E,3,FALSE)</f>
        <v>0</v>
      </c>
      <c r="H141" t="s">
        <v>1716</v>
      </c>
    </row>
    <row r="142" spans="1:8" hidden="1" x14ac:dyDescent="0.25">
      <c r="A142" t="str">
        <f>+IFERROR(VLOOKUP(Tabla2[[#This Row],[Nombre]],BasedeDatos!A:B,2,FALSE),"ERROR")</f>
        <v>7592599041852</v>
      </c>
      <c r="B142" s="6" t="s">
        <v>148</v>
      </c>
      <c r="C142" s="6" t="s">
        <v>618</v>
      </c>
      <c r="D142" s="9">
        <f>+VLOOKUP(Tabla2[[#This Row],[CODIGO DE BARRA]],BasedeDatos!B:C,2,FALSE)</f>
        <v>1.1000000000000001</v>
      </c>
      <c r="E142" s="7" t="s">
        <v>701</v>
      </c>
      <c r="F142" t="str">
        <f>+IF(Tabla2[[#This Row],[STOCK]]&gt;0.1,"1","0")</f>
        <v>1</v>
      </c>
      <c r="G142">
        <f>+VLOOKUP(Tabla2[[#This Row],[CODIGO DE BARRA]],BasedeDatos!B:E,3,FALSE)</f>
        <v>6</v>
      </c>
      <c r="H142" t="s">
        <v>1716</v>
      </c>
    </row>
    <row r="143" spans="1:8" hidden="1" x14ac:dyDescent="0.25">
      <c r="A143" t="str">
        <f>+IFERROR(VLOOKUP(Tabla2[[#This Row],[Nombre]],BasedeDatos!A:B,2,FALSE),"ERROR")</f>
        <v>JAB3</v>
      </c>
      <c r="B143" s="4" t="s">
        <v>149</v>
      </c>
      <c r="C143" s="4" t="s">
        <v>617</v>
      </c>
      <c r="D143" s="9">
        <f>+VLOOKUP(Tabla2[[#This Row],[CODIGO DE BARRA]],BasedeDatos!B:C,2,FALSE)</f>
        <v>0.85</v>
      </c>
      <c r="E143" s="5" t="s">
        <v>612</v>
      </c>
      <c r="F143" t="str">
        <f>+IF(Tabla2[[#This Row],[STOCK]]&gt;0.1,"1","0")</f>
        <v>0</v>
      </c>
      <c r="G143">
        <f>+VLOOKUP(Tabla2[[#This Row],[CODIGO DE BARRA]],BasedeDatos!B:E,3,FALSE)</f>
        <v>0</v>
      </c>
      <c r="H143" t="s">
        <v>1716</v>
      </c>
    </row>
    <row r="144" spans="1:8" hidden="1" x14ac:dyDescent="0.25">
      <c r="A144" t="str">
        <f>+IFERROR(VLOOKUP(Tabla2[[#This Row],[Nombre]],BasedeDatos!A:B,2,FALSE),"ERROR")</f>
        <v>7590011205158</v>
      </c>
      <c r="B144" s="6" t="s">
        <v>150</v>
      </c>
      <c r="C144" s="6" t="s">
        <v>620</v>
      </c>
      <c r="D144" s="9">
        <f>+VLOOKUP(Tabla2[[#This Row],[CODIGO DE BARRA]],BasedeDatos!B:C,2,FALSE)</f>
        <v>1.2</v>
      </c>
      <c r="E144" s="7" t="s">
        <v>1470</v>
      </c>
      <c r="F144" t="str">
        <f>+IF(Tabla2[[#This Row],[STOCK]]&gt;0.1,"1","0")</f>
        <v>0</v>
      </c>
      <c r="G144">
        <f>+VLOOKUP(Tabla2[[#This Row],[CODIGO DE BARRA]],BasedeDatos!B:E,3,FALSE)</f>
        <v>-1</v>
      </c>
      <c r="H144" t="s">
        <v>1716</v>
      </c>
    </row>
    <row r="145" spans="1:8" hidden="1" x14ac:dyDescent="0.25">
      <c r="A145" t="str">
        <f>+IFERROR(VLOOKUP(Tabla2[[#This Row],[Nombre]],BasedeDatos!A:B,2,FALSE),"ERROR")</f>
        <v>7591127123527</v>
      </c>
      <c r="B145" s="4" t="s">
        <v>151</v>
      </c>
      <c r="C145" s="4" t="s">
        <v>616</v>
      </c>
      <c r="D145" s="9">
        <f>+VLOOKUP(Tabla2[[#This Row],[CODIGO DE BARRA]],BasedeDatos!B:C,2,FALSE)</f>
        <v>2</v>
      </c>
      <c r="E145" s="5" t="s">
        <v>702</v>
      </c>
      <c r="F145" t="str">
        <f>+IF(Tabla2[[#This Row],[STOCK]]&gt;0.1,"1","0")</f>
        <v>0</v>
      </c>
      <c r="G145">
        <f>+VLOOKUP(Tabla2[[#This Row],[CODIGO DE BARRA]],BasedeDatos!B:E,3,FALSE)</f>
        <v>0</v>
      </c>
      <c r="H145" t="s">
        <v>1708</v>
      </c>
    </row>
    <row r="146" spans="1:8" hidden="1" x14ac:dyDescent="0.25">
      <c r="A146" t="str">
        <f>+IFERROR(VLOOKUP(Tabla2[[#This Row],[Nombre]],BasedeDatos!A:B,2,FALSE),"ERROR")</f>
        <v>7591127123329</v>
      </c>
      <c r="B146" s="6" t="s">
        <v>152</v>
      </c>
      <c r="C146" s="6" t="s">
        <v>616</v>
      </c>
      <c r="D146" s="9">
        <f>+VLOOKUP(Tabla2[[#This Row],[CODIGO DE BARRA]],BasedeDatos!B:C,2,FALSE)</f>
        <v>1.3</v>
      </c>
      <c r="E146" s="7" t="s">
        <v>703</v>
      </c>
      <c r="F146" t="str">
        <f>+IF(Tabla2[[#This Row],[STOCK]]&gt;0.1,"1","0")</f>
        <v>0</v>
      </c>
      <c r="G146">
        <f>+VLOOKUP(Tabla2[[#This Row],[CODIGO DE BARRA]],BasedeDatos!B:E,3,FALSE)</f>
        <v>0</v>
      </c>
      <c r="H146" t="s">
        <v>1708</v>
      </c>
    </row>
    <row r="147" spans="1:8" hidden="1" x14ac:dyDescent="0.25">
      <c r="A147" t="str">
        <f>+IFERROR(VLOOKUP(Tabla2[[#This Row],[Nombre]],BasedeDatos!A:B,2,FALSE),"ERROR")</f>
        <v>7591127123626</v>
      </c>
      <c r="B147" s="4" t="s">
        <v>153</v>
      </c>
      <c r="C147" s="4" t="s">
        <v>616</v>
      </c>
      <c r="D147" s="9">
        <f>+VLOOKUP(Tabla2[[#This Row],[CODIGO DE BARRA]],BasedeDatos!B:C,2,FALSE)</f>
        <v>2.6</v>
      </c>
      <c r="E147" s="5" t="s">
        <v>723</v>
      </c>
      <c r="F147" t="str">
        <f>+IF(Tabla2[[#This Row],[STOCK]]&gt;0.1,"1","0")</f>
        <v>1</v>
      </c>
      <c r="G147">
        <f>+VLOOKUP(Tabla2[[#This Row],[CODIGO DE BARRA]],BasedeDatos!B:E,3,FALSE)</f>
        <v>13</v>
      </c>
      <c r="H147" t="s">
        <v>1708</v>
      </c>
    </row>
    <row r="148" spans="1:8" hidden="1" x14ac:dyDescent="0.25">
      <c r="A148" t="str">
        <f>+IFERROR(VLOOKUP(Tabla2[[#This Row],[Nombre]],BasedeDatos!A:B,2,FALSE),"ERROR")</f>
        <v>CO-01</v>
      </c>
      <c r="B148" s="6" t="s">
        <v>154</v>
      </c>
      <c r="C148" s="6" t="s">
        <v>616</v>
      </c>
      <c r="D148" s="9">
        <f>+VLOOKUP(Tabla2[[#This Row],[CODIGO DE BARRA]],BasedeDatos!B:C,2,FALSE)</f>
        <v>2.2000000000000002</v>
      </c>
      <c r="E148" s="7" t="s">
        <v>704</v>
      </c>
      <c r="F148" t="str">
        <f>+IF(Tabla2[[#This Row],[STOCK]]&gt;0.1,"1","0")</f>
        <v>0</v>
      </c>
      <c r="G148">
        <f>+VLOOKUP(Tabla2[[#This Row],[CODIGO DE BARRA]],BasedeDatos!B:E,3,FALSE)</f>
        <v>0</v>
      </c>
      <c r="H148" t="s">
        <v>1708</v>
      </c>
    </row>
    <row r="149" spans="1:8" hidden="1" x14ac:dyDescent="0.25">
      <c r="A149" t="str">
        <f>+IFERROR(VLOOKUP(Tabla2[[#This Row],[Nombre]],BasedeDatos!A:B,2,FALSE),"ERROR")</f>
        <v>CAR3</v>
      </c>
      <c r="B149" s="4" t="s">
        <v>155</v>
      </c>
      <c r="C149" s="4" t="s">
        <v>614</v>
      </c>
      <c r="D149" s="9">
        <f>+VLOOKUP(Tabla2[[#This Row],[CODIGO DE BARRA]],BasedeDatos!B:C,2,FALSE)</f>
        <v>5</v>
      </c>
      <c r="E149" s="5" t="s">
        <v>612</v>
      </c>
      <c r="F149" t="str">
        <f>+IF(Tabla2[[#This Row],[STOCK]]&gt;0.1,"1","0")</f>
        <v>0</v>
      </c>
      <c r="G149">
        <f>+VLOOKUP(Tabla2[[#This Row],[CODIGO DE BARRA]],BasedeDatos!B:E,3,FALSE)</f>
        <v>-1.0000000000000231E-2</v>
      </c>
      <c r="H149" t="s">
        <v>1700</v>
      </c>
    </row>
    <row r="150" spans="1:8" hidden="1" x14ac:dyDescent="0.25">
      <c r="A150" t="str">
        <f>+IFERROR(VLOOKUP(Tabla2[[#This Row],[Nombre]],BasedeDatos!A:B,2,FALSE),"ERROR")</f>
        <v>7591016871089</v>
      </c>
      <c r="B150" s="6" t="s">
        <v>156</v>
      </c>
      <c r="C150" s="6" t="s">
        <v>620</v>
      </c>
      <c r="D150" s="9">
        <f>+VLOOKUP(Tabla2[[#This Row],[CODIGO DE BARRA]],BasedeDatos!B:C,2,FALSE)</f>
        <v>0.9</v>
      </c>
      <c r="E150" s="7" t="s">
        <v>705</v>
      </c>
      <c r="F150" t="str">
        <f>+IF(Tabla2[[#This Row],[STOCK]]&gt;0.1,"1","0")</f>
        <v>1</v>
      </c>
      <c r="G150">
        <f>+VLOOKUP(Tabla2[[#This Row],[CODIGO DE BARRA]],BasedeDatos!B:E,3,FALSE)</f>
        <v>1</v>
      </c>
      <c r="H150" t="s">
        <v>1716</v>
      </c>
    </row>
    <row r="151" spans="1:8" hidden="1" x14ac:dyDescent="0.25">
      <c r="A151" t="str">
        <f>+IFERROR(VLOOKUP(Tabla2[[#This Row],[Nombre]],BasedeDatos!A:B,2,FALSE),"ERROR")</f>
        <v>7591016854921</v>
      </c>
      <c r="B151" s="4" t="s">
        <v>157</v>
      </c>
      <c r="C151" s="4" t="s">
        <v>620</v>
      </c>
      <c r="D151" s="9">
        <f>+VLOOKUP(Tabla2[[#This Row],[CODIGO DE BARRA]],BasedeDatos!B:C,2,FALSE)</f>
        <v>0</v>
      </c>
      <c r="E151" s="5" t="s">
        <v>612</v>
      </c>
      <c r="F151" t="str">
        <f>+IF(Tabla2[[#This Row],[STOCK]]&gt;0.1,"1","0")</f>
        <v>0</v>
      </c>
      <c r="G151">
        <f>+VLOOKUP(Tabla2[[#This Row],[CODIGO DE BARRA]],BasedeDatos!B:E,3,FALSE)</f>
        <v>0</v>
      </c>
      <c r="H151" t="s">
        <v>1716</v>
      </c>
    </row>
    <row r="152" spans="1:8" hidden="1" x14ac:dyDescent="0.25">
      <c r="A152" t="str">
        <f>+IFERROR(VLOOKUP(Tabla2[[#This Row],[Nombre]],BasedeDatos!A:B,2,FALSE),"ERROR")</f>
        <v>7591112156486</v>
      </c>
      <c r="B152" s="6" t="s">
        <v>158</v>
      </c>
      <c r="C152" s="6" t="s">
        <v>620</v>
      </c>
      <c r="D152" s="9">
        <f>+VLOOKUP(Tabla2[[#This Row],[CODIGO DE BARRA]],BasedeDatos!B:C,2,FALSE)</f>
        <v>0.9</v>
      </c>
      <c r="E152" s="7" t="s">
        <v>706</v>
      </c>
      <c r="F152" t="str">
        <f>+IF(Tabla2[[#This Row],[STOCK]]&gt;0.1,"1","0")</f>
        <v>0</v>
      </c>
      <c r="G152">
        <f>+VLOOKUP(Tabla2[[#This Row],[CODIGO DE BARRA]],BasedeDatos!B:E,3,FALSE)</f>
        <v>0</v>
      </c>
      <c r="H152" t="s">
        <v>1716</v>
      </c>
    </row>
    <row r="153" spans="1:8" hidden="1" x14ac:dyDescent="0.25">
      <c r="A153" t="str">
        <f>+IFERROR(VLOOKUP(Tabla2[[#This Row],[Nombre]],BasedeDatos!A:B,2,FALSE),"ERROR")</f>
        <v>7891024027028</v>
      </c>
      <c r="B153" s="4" t="s">
        <v>159</v>
      </c>
      <c r="C153" s="4" t="s">
        <v>615</v>
      </c>
      <c r="D153" s="9">
        <f>+VLOOKUP(Tabla2[[#This Row],[CODIGO DE BARRA]],BasedeDatos!B:C,2,FALSE)</f>
        <v>3.5</v>
      </c>
      <c r="E153" s="5" t="s">
        <v>707</v>
      </c>
      <c r="F153" t="str">
        <f>+IF(Tabla2[[#This Row],[STOCK]]&gt;0.1,"1","0")</f>
        <v>1</v>
      </c>
      <c r="G153">
        <f>+VLOOKUP(Tabla2[[#This Row],[CODIGO DE BARRA]],BasedeDatos!B:E,3,FALSE)</f>
        <v>1</v>
      </c>
      <c r="H153" t="s">
        <v>1716</v>
      </c>
    </row>
    <row r="154" spans="1:8" hidden="1" x14ac:dyDescent="0.25">
      <c r="A154" t="str">
        <f>+IFERROR(VLOOKUP(Tabla2[[#This Row],[Nombre]],BasedeDatos!A:B,2,FALSE),"ERROR")</f>
        <v>7509546000985</v>
      </c>
      <c r="B154" s="6" t="s">
        <v>160</v>
      </c>
      <c r="C154" s="6" t="s">
        <v>615</v>
      </c>
      <c r="D154" s="9">
        <f>+VLOOKUP(Tabla2[[#This Row],[CODIGO DE BARRA]],BasedeDatos!B:C,2,FALSE)</f>
        <v>0</v>
      </c>
      <c r="E154" s="7" t="s">
        <v>708</v>
      </c>
      <c r="F154" t="str">
        <f>+IF(Tabla2[[#This Row],[STOCK]]&gt;0.1,"1","0")</f>
        <v>1</v>
      </c>
      <c r="G154">
        <f>+VLOOKUP(Tabla2[[#This Row],[CODIGO DE BARRA]],BasedeDatos!B:E,3,FALSE)</f>
        <v>2</v>
      </c>
      <c r="H154" t="s">
        <v>1716</v>
      </c>
    </row>
    <row r="155" spans="1:8" hidden="1" x14ac:dyDescent="0.25">
      <c r="A155" t="str">
        <f>+IFERROR(VLOOKUP(Tabla2[[#This Row],[Nombre]],BasedeDatos!A:B,2,FALSE),"ERROR")</f>
        <v>7592599041876</v>
      </c>
      <c r="B155" s="4" t="s">
        <v>161</v>
      </c>
      <c r="C155" s="4" t="s">
        <v>618</v>
      </c>
      <c r="D155" s="9">
        <f>+VLOOKUP(Tabla2[[#This Row],[CODIGO DE BARRA]],BasedeDatos!B:C,2,FALSE)</f>
        <v>0.4</v>
      </c>
      <c r="E155" s="5" t="s">
        <v>709</v>
      </c>
      <c r="F155" t="str">
        <f>+IF(Tabla2[[#This Row],[STOCK]]&gt;0.1,"1","0")</f>
        <v>0</v>
      </c>
      <c r="G155">
        <f>+VLOOKUP(Tabla2[[#This Row],[CODIGO DE BARRA]],BasedeDatos!B:E,3,FALSE)</f>
        <v>0</v>
      </c>
      <c r="H155" t="s">
        <v>1716</v>
      </c>
    </row>
    <row r="156" spans="1:8" hidden="1" x14ac:dyDescent="0.25">
      <c r="A156" t="str">
        <f>+IFERROR(VLOOKUP(Tabla2[[#This Row],[Nombre]],BasedeDatos!A:B,2,FALSE),"ERROR")</f>
        <v>7896383000446</v>
      </c>
      <c r="B156" s="6" t="s">
        <v>162</v>
      </c>
      <c r="C156" s="6" t="s">
        <v>620</v>
      </c>
      <c r="D156" s="9">
        <f>+VLOOKUP(Tabla2[[#This Row],[CODIGO DE BARRA]],BasedeDatos!B:C,2,FALSE)</f>
        <v>0.15</v>
      </c>
      <c r="E156" s="7" t="s">
        <v>612</v>
      </c>
      <c r="F156" t="str">
        <f>+IF(Tabla2[[#This Row],[STOCK]]&gt;0.1,"1","0")</f>
        <v>1</v>
      </c>
      <c r="G156">
        <f>+VLOOKUP(Tabla2[[#This Row],[CODIGO DE BARRA]],BasedeDatos!B:E,3,FALSE)</f>
        <v>30</v>
      </c>
      <c r="H156" t="s">
        <v>1716</v>
      </c>
    </row>
    <row r="157" spans="1:8" hidden="1" x14ac:dyDescent="0.25">
      <c r="A157" t="str">
        <f>+IFERROR(VLOOKUP(Tabla2[[#This Row],[Nombre]],BasedeDatos!A:B,2,FALSE),"ERROR")</f>
        <v>COMBOP2</v>
      </c>
      <c r="B157" s="4" t="s">
        <v>163</v>
      </c>
      <c r="C157" s="4" t="s">
        <v>626</v>
      </c>
      <c r="D157" s="9">
        <f>+VLOOKUP(Tabla2[[#This Row],[CODIGO DE BARRA]],BasedeDatos!B:C,2,FALSE)</f>
        <v>3.93</v>
      </c>
      <c r="E157" s="5" t="s">
        <v>612</v>
      </c>
      <c r="F157" t="str">
        <f>+IF(Tabla2[[#This Row],[STOCK]]&gt;0.1,"1","0")</f>
        <v>0</v>
      </c>
      <c r="G157">
        <f>+VLOOKUP(Tabla2[[#This Row],[CODIGO DE BARRA]],BasedeDatos!B:E,3,FALSE)</f>
        <v>0</v>
      </c>
      <c r="H157" t="s">
        <v>1716</v>
      </c>
    </row>
    <row r="158" spans="1:8" hidden="1" x14ac:dyDescent="0.25">
      <c r="A158" t="str">
        <f>+IFERROR(VLOOKUP(Tabla2[[#This Row],[Nombre]],BasedeDatos!A:B,2,FALSE),"ERROR")</f>
        <v>COMBOP1</v>
      </c>
      <c r="B158" s="6" t="s">
        <v>164</v>
      </c>
      <c r="C158" s="6" t="s">
        <v>626</v>
      </c>
      <c r="D158" s="9">
        <f>+VLOOKUP(Tabla2[[#This Row],[CODIGO DE BARRA]],BasedeDatos!B:C,2,FALSE)</f>
        <v>4.0199999999999996</v>
      </c>
      <c r="E158" s="7" t="s">
        <v>612</v>
      </c>
      <c r="F158" t="str">
        <f>+IF(Tabla2[[#This Row],[STOCK]]&gt;0.1,"1","0")</f>
        <v>0</v>
      </c>
      <c r="G158">
        <f>+VLOOKUP(Tabla2[[#This Row],[CODIGO DE BARRA]],BasedeDatos!B:E,3,FALSE)</f>
        <v>0</v>
      </c>
      <c r="H158" t="s">
        <v>1716</v>
      </c>
    </row>
    <row r="159" spans="1:8" hidden="1" x14ac:dyDescent="0.25">
      <c r="A159" t="str">
        <f>+IFERROR(VLOOKUP(Tabla2[[#This Row],[Nombre]],BasedeDatos!A:B,2,FALSE),"ERROR")</f>
        <v>COMBOPIAZZA</v>
      </c>
      <c r="B159" s="4" t="s">
        <v>165</v>
      </c>
      <c r="C159" s="4" t="s">
        <v>620</v>
      </c>
      <c r="D159" s="9">
        <f>+VLOOKUP(Tabla2[[#This Row],[CODIGO DE BARRA]],BasedeDatos!B:C,2,FALSE)</f>
        <v>5.6</v>
      </c>
      <c r="E159" s="5" t="s">
        <v>612</v>
      </c>
      <c r="F159" t="str">
        <f>+IF(Tabla2[[#This Row],[STOCK]]&gt;0.1,"1","0")</f>
        <v>0</v>
      </c>
      <c r="G159">
        <f>+VLOOKUP(Tabla2[[#This Row],[CODIGO DE BARRA]],BasedeDatos!B:E,3,FALSE)</f>
        <v>0</v>
      </c>
      <c r="H159" t="s">
        <v>1716</v>
      </c>
    </row>
    <row r="160" spans="1:8" hidden="1" x14ac:dyDescent="0.25">
      <c r="A160" t="str">
        <f>+IFERROR(VLOOKUP(Tabla2[[#This Row],[Nombre]],BasedeDatos!A:B,2,FALSE),"ERROR")</f>
        <v>XXL</v>
      </c>
      <c r="B160" s="6" t="s">
        <v>166</v>
      </c>
      <c r="C160" s="6" t="s">
        <v>620</v>
      </c>
      <c r="D160" s="9">
        <f>+VLOOKUP(Tabla2[[#This Row],[CODIGO DE BARRA]],BasedeDatos!B:C,2,FALSE)</f>
        <v>0.25</v>
      </c>
      <c r="E160" s="7" t="s">
        <v>612</v>
      </c>
      <c r="F160" t="str">
        <f>+IF(Tabla2[[#This Row],[STOCK]]&gt;0.1,"1","0")</f>
        <v>0</v>
      </c>
      <c r="G160">
        <f>+VLOOKUP(Tabla2[[#This Row],[CODIGO DE BARRA]],BasedeDatos!B:E,3,FALSE)</f>
        <v>0</v>
      </c>
      <c r="H160" t="s">
        <v>1716</v>
      </c>
    </row>
    <row r="161" spans="1:8" hidden="1" x14ac:dyDescent="0.25">
      <c r="A161" t="str">
        <f>+IFERROR(VLOOKUP(Tabla2[[#This Row],[Nombre]],BasedeDatos!A:B,2,FALSE),"ERROR")</f>
        <v>7592599041890</v>
      </c>
      <c r="B161" s="4" t="s">
        <v>167</v>
      </c>
      <c r="C161" s="4" t="s">
        <v>618</v>
      </c>
      <c r="D161" s="9">
        <f>+VLOOKUP(Tabla2[[#This Row],[CODIGO DE BARRA]],BasedeDatos!B:C,2,FALSE)</f>
        <v>1</v>
      </c>
      <c r="E161" s="5" t="s">
        <v>710</v>
      </c>
      <c r="F161" t="str">
        <f>+IF(Tabla2[[#This Row],[STOCK]]&gt;0.1,"1","0")</f>
        <v>0</v>
      </c>
      <c r="G161">
        <f>+VLOOKUP(Tabla2[[#This Row],[CODIGO DE BARRA]],BasedeDatos!B:E,3,FALSE)</f>
        <v>-3</v>
      </c>
      <c r="H161" t="s">
        <v>1716</v>
      </c>
    </row>
    <row r="162" spans="1:8" hidden="1" x14ac:dyDescent="0.25">
      <c r="A162" t="str">
        <f>+IFERROR(VLOOKUP(Tabla2[[#This Row],[Nombre]],BasedeDatos!A:B,2,FALSE),"ERROR")</f>
        <v>75916053</v>
      </c>
      <c r="B162" s="6" t="s">
        <v>168</v>
      </c>
      <c r="C162" s="6" t="s">
        <v>620</v>
      </c>
      <c r="D162" s="9">
        <f>+VLOOKUP(Tabla2[[#This Row],[CODIGO DE BARRA]],BasedeDatos!B:C,2,FALSE)</f>
        <v>0.95</v>
      </c>
      <c r="E162" s="7" t="s">
        <v>711</v>
      </c>
      <c r="F162" t="str">
        <f>+IF(Tabla2[[#This Row],[STOCK]]&gt;0.1,"1","0")</f>
        <v>1</v>
      </c>
      <c r="G162">
        <f>+VLOOKUP(Tabla2[[#This Row],[CODIGO DE BARRA]],BasedeDatos!B:E,3,FALSE)</f>
        <v>15</v>
      </c>
      <c r="H162" t="s">
        <v>1716</v>
      </c>
    </row>
    <row r="163" spans="1:8" hidden="1" x14ac:dyDescent="0.25">
      <c r="A163" t="str">
        <f>+IFERROR(VLOOKUP(Tabla2[[#This Row],[Nombre]],BasedeDatos!A:B,2,FALSE),"ERROR")</f>
        <v>7592396003695</v>
      </c>
      <c r="B163" s="4" t="s">
        <v>169</v>
      </c>
      <c r="C163" s="4" t="s">
        <v>620</v>
      </c>
      <c r="D163" s="9">
        <f>+VLOOKUP(Tabla2[[#This Row],[CODIGO DE BARRA]],BasedeDatos!B:C,2,FALSE)</f>
        <v>1.05</v>
      </c>
      <c r="E163" s="5" t="s">
        <v>712</v>
      </c>
      <c r="F163" t="str">
        <f>+IF(Tabla2[[#This Row],[STOCK]]&gt;0.1,"1","0")</f>
        <v>0</v>
      </c>
      <c r="G163">
        <f>+VLOOKUP(Tabla2[[#This Row],[CODIGO DE BARRA]],BasedeDatos!B:E,3,FALSE)</f>
        <v>-4</v>
      </c>
      <c r="H163" t="s">
        <v>1716</v>
      </c>
    </row>
    <row r="164" spans="1:8" hidden="1" x14ac:dyDescent="0.25">
      <c r="A164" t="str">
        <f>+IFERROR(VLOOKUP(Tabla2[[#This Row],[Nombre]],BasedeDatos!A:B,2,FALSE),"ERROR")</f>
        <v>7802200270022</v>
      </c>
      <c r="B164" s="6" t="s">
        <v>170</v>
      </c>
      <c r="C164" s="6" t="s">
        <v>620</v>
      </c>
      <c r="D164" s="9">
        <f>+VLOOKUP(Tabla2[[#This Row],[CODIGO DE BARRA]],BasedeDatos!B:C,2,FALSE)</f>
        <v>0.8</v>
      </c>
      <c r="E164" s="7" t="s">
        <v>713</v>
      </c>
      <c r="F164" t="str">
        <f>+IF(Tabla2[[#This Row],[STOCK]]&gt;0.1,"1","0")</f>
        <v>0</v>
      </c>
      <c r="G164">
        <f>+VLOOKUP(Tabla2[[#This Row],[CODIGO DE BARRA]],BasedeDatos!B:E,3,FALSE)</f>
        <v>-26</v>
      </c>
      <c r="H164" t="s">
        <v>1716</v>
      </c>
    </row>
    <row r="165" spans="1:8" hidden="1" x14ac:dyDescent="0.25">
      <c r="A165" t="str">
        <f>+IFERROR(VLOOKUP(Tabla2[[#This Row],[Nombre]],BasedeDatos!A:B,2,FALSE),"ERROR")</f>
        <v>7591057001285</v>
      </c>
      <c r="B165" s="4" t="s">
        <v>171</v>
      </c>
      <c r="C165" s="4" t="s">
        <v>12</v>
      </c>
      <c r="D165" s="9">
        <f>+VLOOKUP(Tabla2[[#This Row],[CODIGO DE BARRA]],BasedeDatos!B:C,2,FALSE)</f>
        <v>2.2999999999999998</v>
      </c>
      <c r="E165" s="5" t="s">
        <v>714</v>
      </c>
      <c r="F165" t="str">
        <f>+IF(Tabla2[[#This Row],[STOCK]]&gt;0.1,"1","0")</f>
        <v>0</v>
      </c>
      <c r="G165">
        <f>+VLOOKUP(Tabla2[[#This Row],[CODIGO DE BARRA]],BasedeDatos!B:E,3,FALSE)</f>
        <v>0</v>
      </c>
      <c r="H165" t="s">
        <v>1740</v>
      </c>
    </row>
    <row r="166" spans="1:8" hidden="1" x14ac:dyDescent="0.25">
      <c r="A166" t="str">
        <f>+IFERROR(VLOOKUP(Tabla2[[#This Row],[Nombre]],BasedeDatos!A:B,2,FALSE),"ERROR")</f>
        <v>CAR9</v>
      </c>
      <c r="B166" s="6" t="s">
        <v>172</v>
      </c>
      <c r="C166" s="6" t="s">
        <v>614</v>
      </c>
      <c r="D166" s="9">
        <f>+VLOOKUP(Tabla2[[#This Row],[CODIGO DE BARRA]],BasedeDatos!B:C,2,FALSE)</f>
        <v>4.9000000000000004</v>
      </c>
      <c r="E166" s="7" t="s">
        <v>715</v>
      </c>
      <c r="F166" t="str">
        <f>+IF(Tabla2[[#This Row],[STOCK]]&gt;0.1,"1","0")</f>
        <v>0</v>
      </c>
      <c r="G166">
        <f>+VLOOKUP(Tabla2[[#This Row],[CODIGO DE BARRA]],BasedeDatos!B:E,3,FALSE)</f>
        <v>-1.0000000000000564E-2</v>
      </c>
      <c r="H166" t="s">
        <v>1699</v>
      </c>
    </row>
    <row r="167" spans="1:8" hidden="1" x14ac:dyDescent="0.25">
      <c r="A167" t="str">
        <f>+IFERROR(VLOOKUP(Tabla2[[#This Row],[Nombre]],BasedeDatos!A:B,2,FALSE),"ERROR")</f>
        <v>CAR2</v>
      </c>
      <c r="B167" s="4" t="s">
        <v>173</v>
      </c>
      <c r="C167" s="4" t="s">
        <v>614</v>
      </c>
      <c r="D167" s="9">
        <f>+VLOOKUP(Tabla2[[#This Row],[CODIGO DE BARRA]],BasedeDatos!B:C,2,FALSE)</f>
        <v>4.5</v>
      </c>
      <c r="E167" s="5" t="s">
        <v>1471</v>
      </c>
      <c r="F167" t="str">
        <f>+IF(Tabla2[[#This Row],[STOCK]]&gt;0.1,"1","0")</f>
        <v>0</v>
      </c>
      <c r="G167">
        <f>+VLOOKUP(Tabla2[[#This Row],[CODIGO DE BARRA]],BasedeDatos!B:E,3,FALSE)</f>
        <v>4.0000000000000258E-2</v>
      </c>
      <c r="H167" t="s">
        <v>1700</v>
      </c>
    </row>
    <row r="168" spans="1:8" hidden="1" x14ac:dyDescent="0.25">
      <c r="A168" t="str">
        <f>+IFERROR(VLOOKUP(Tabla2[[#This Row],[Nombre]],BasedeDatos!A:B,2,FALSE),"ERROR")</f>
        <v>076150601336</v>
      </c>
      <c r="B168" s="6" t="s">
        <v>174</v>
      </c>
      <c r="C168" s="6" t="s">
        <v>620</v>
      </c>
      <c r="D168" s="9">
        <f>+VLOOKUP(Tabla2[[#This Row],[CODIGO DE BARRA]],BasedeDatos!B:C,2,FALSE)</f>
        <v>1.7</v>
      </c>
      <c r="E168" s="7" t="s">
        <v>716</v>
      </c>
      <c r="F168" t="str">
        <f>+IF(Tabla2[[#This Row],[STOCK]]&gt;0.1,"1","0")</f>
        <v>1</v>
      </c>
      <c r="G168">
        <f>+VLOOKUP(Tabla2[[#This Row],[CODIGO DE BARRA]],BasedeDatos!B:E,3,FALSE)</f>
        <v>3</v>
      </c>
      <c r="H168" t="s">
        <v>1716</v>
      </c>
    </row>
    <row r="169" spans="1:8" hidden="1" x14ac:dyDescent="0.25">
      <c r="A169" t="str">
        <f>+IFERROR(VLOOKUP(Tabla2[[#This Row],[Nombre]],BasedeDatos!A:B,2,FALSE),"ERROR")</f>
        <v>7891024134702</v>
      </c>
      <c r="B169" s="4" t="s">
        <v>175</v>
      </c>
      <c r="C169" s="4" t="s">
        <v>615</v>
      </c>
      <c r="D169" s="9">
        <f>+VLOOKUP(Tabla2[[#This Row],[CODIGO DE BARRA]],BasedeDatos!B:C,2,FALSE)</f>
        <v>1.5</v>
      </c>
      <c r="E169" s="5" t="s">
        <v>717</v>
      </c>
      <c r="F169" t="str">
        <f>+IF(Tabla2[[#This Row],[STOCK]]&gt;0.1,"1","0")</f>
        <v>1</v>
      </c>
      <c r="G169">
        <f>+VLOOKUP(Tabla2[[#This Row],[CODIGO DE BARRA]],BasedeDatos!B:E,3,FALSE)</f>
        <v>4</v>
      </c>
      <c r="H169" t="s">
        <v>1716</v>
      </c>
    </row>
    <row r="170" spans="1:8" hidden="1" x14ac:dyDescent="0.25">
      <c r="A170" t="str">
        <f>+IFERROR(VLOOKUP(Tabla2[[#This Row],[Nombre]],BasedeDatos!A:B,2,FALSE),"ERROR")</f>
        <v>7591083018745</v>
      </c>
      <c r="B170" s="6" t="s">
        <v>176</v>
      </c>
      <c r="C170" s="6" t="s">
        <v>615</v>
      </c>
      <c r="D170" s="9">
        <f>+VLOOKUP(Tabla2[[#This Row],[CODIGO DE BARRA]],BasedeDatos!B:C,2,FALSE)</f>
        <v>2.8</v>
      </c>
      <c r="E170" s="7" t="s">
        <v>707</v>
      </c>
      <c r="F170" t="str">
        <f>+IF(Tabla2[[#This Row],[STOCK]]&gt;0.1,"1","0")</f>
        <v>1</v>
      </c>
      <c r="G170">
        <f>+VLOOKUP(Tabla2[[#This Row],[CODIGO DE BARRA]],BasedeDatos!B:E,3,FALSE)</f>
        <v>2</v>
      </c>
      <c r="H170" t="s">
        <v>1716</v>
      </c>
    </row>
    <row r="171" spans="1:8" hidden="1" x14ac:dyDescent="0.25">
      <c r="A171" t="str">
        <f>+IFERROR(VLOOKUP(Tabla2[[#This Row],[Nombre]],BasedeDatos!A:B,2,FALSE),"ERROR")</f>
        <v>8886467052866</v>
      </c>
      <c r="B171" s="4" t="s">
        <v>177</v>
      </c>
      <c r="C171" s="4" t="s">
        <v>11</v>
      </c>
      <c r="D171" s="9">
        <f>+VLOOKUP(Tabla2[[#This Row],[CODIGO DE BARRA]],BasedeDatos!B:C,2,FALSE)</f>
        <v>0.9</v>
      </c>
      <c r="E171" s="5" t="s">
        <v>718</v>
      </c>
      <c r="F171" t="str">
        <f>+IF(Tabla2[[#This Row],[STOCK]]&gt;0.1,"1","0")</f>
        <v>1</v>
      </c>
      <c r="G171">
        <f>+VLOOKUP(Tabla2[[#This Row],[CODIGO DE BARRA]],BasedeDatos!B:E,3,FALSE)</f>
        <v>4</v>
      </c>
      <c r="H171" t="s">
        <v>1716</v>
      </c>
    </row>
    <row r="172" spans="1:8" hidden="1" x14ac:dyDescent="0.25">
      <c r="A172" t="str">
        <f>+IFERROR(VLOOKUP(Tabla2[[#This Row],[Nombre]],BasedeDatos!A:B,2,FALSE),"ERROR")</f>
        <v>7891000005422</v>
      </c>
      <c r="B172" s="6" t="s">
        <v>178</v>
      </c>
      <c r="C172" s="6" t="s">
        <v>11</v>
      </c>
      <c r="D172" s="9">
        <f>+VLOOKUP(Tabla2[[#This Row],[CODIGO DE BARRA]],BasedeDatos!B:C,2,FALSE)</f>
        <v>3</v>
      </c>
      <c r="E172" s="7" t="s">
        <v>719</v>
      </c>
      <c r="F172" t="str">
        <f>+IF(Tabla2[[#This Row],[STOCK]]&gt;0.1,"1","0")</f>
        <v>1</v>
      </c>
      <c r="G172">
        <f>+VLOOKUP(Tabla2[[#This Row],[CODIGO DE BARRA]],BasedeDatos!B:E,3,FALSE)</f>
        <v>1</v>
      </c>
      <c r="H172" t="s">
        <v>1716</v>
      </c>
    </row>
    <row r="173" spans="1:8" hidden="1" x14ac:dyDescent="0.25">
      <c r="A173" t="str">
        <f>+IFERROR(VLOOKUP(Tabla2[[#This Row],[Nombre]],BasedeDatos!A:B,2,FALSE),"ERROR")</f>
        <v>7597257001667</v>
      </c>
      <c r="B173" s="4" t="s">
        <v>179</v>
      </c>
      <c r="C173" s="4" t="s">
        <v>615</v>
      </c>
      <c r="D173" s="9">
        <f>+VLOOKUP(Tabla2[[#This Row],[CODIGO DE BARRA]],BasedeDatos!B:C,2,FALSE)</f>
        <v>1.2</v>
      </c>
      <c r="E173" s="5" t="s">
        <v>720</v>
      </c>
      <c r="F173" t="str">
        <f>+IF(Tabla2[[#This Row],[STOCK]]&gt;0.1,"1","0")</f>
        <v>1</v>
      </c>
      <c r="G173">
        <f>+VLOOKUP(Tabla2[[#This Row],[CODIGO DE BARRA]],BasedeDatos!B:E,3,FALSE)</f>
        <v>2</v>
      </c>
      <c r="H173" t="s">
        <v>1716</v>
      </c>
    </row>
    <row r="174" spans="1:8" hidden="1" x14ac:dyDescent="0.25">
      <c r="A174" t="str">
        <f>+IFERROR(VLOOKUP(Tabla2[[#This Row],[Nombre]],BasedeDatos!A:B,2,FALSE),"ERROR")</f>
        <v>7501035911567</v>
      </c>
      <c r="B174" s="6" t="s">
        <v>180</v>
      </c>
      <c r="C174" s="6" t="s">
        <v>615</v>
      </c>
      <c r="D174" s="9">
        <f>+VLOOKUP(Tabla2[[#This Row],[CODIGO DE BARRA]],BasedeDatos!B:C,2,FALSE)</f>
        <v>1.3</v>
      </c>
      <c r="E174" s="7" t="s">
        <v>717</v>
      </c>
      <c r="F174" t="str">
        <f>+IF(Tabla2[[#This Row],[STOCK]]&gt;0.1,"1","0")</f>
        <v>0</v>
      </c>
      <c r="G174">
        <f>+VLOOKUP(Tabla2[[#This Row],[CODIGO DE BARRA]],BasedeDatos!B:E,3,FALSE)</f>
        <v>0</v>
      </c>
      <c r="H174" t="s">
        <v>1716</v>
      </c>
    </row>
    <row r="175" spans="1:8" hidden="1" x14ac:dyDescent="0.25">
      <c r="A175" t="str">
        <f>+IFERROR(VLOOKUP(Tabla2[[#This Row],[Nombre]],BasedeDatos!A:B,2,FALSE),"ERROR")</f>
        <v>7509546009179</v>
      </c>
      <c r="B175" s="4" t="s">
        <v>181</v>
      </c>
      <c r="C175" s="4" t="s">
        <v>615</v>
      </c>
      <c r="D175" s="9">
        <f>+VLOOKUP(Tabla2[[#This Row],[CODIGO DE BARRA]],BasedeDatos!B:C,2,FALSE)</f>
        <v>2.5</v>
      </c>
      <c r="E175" s="5" t="s">
        <v>717</v>
      </c>
      <c r="F175" t="str">
        <f>+IF(Tabla2[[#This Row],[STOCK]]&gt;0.1,"1","0")</f>
        <v>0</v>
      </c>
      <c r="G175">
        <f>+VLOOKUP(Tabla2[[#This Row],[CODIGO DE BARRA]],BasedeDatos!B:E,3,FALSE)</f>
        <v>0</v>
      </c>
      <c r="H175" t="s">
        <v>1716</v>
      </c>
    </row>
    <row r="176" spans="1:8" hidden="1" x14ac:dyDescent="0.25">
      <c r="A176" t="str">
        <f>+IFERROR(VLOOKUP(Tabla2[[#This Row],[Nombre]],BasedeDatos!A:B,2,FALSE),"ERROR")</f>
        <v>7702010111501</v>
      </c>
      <c r="B176" s="6" t="s">
        <v>182</v>
      </c>
      <c r="C176" s="6" t="s">
        <v>615</v>
      </c>
      <c r="D176" s="9">
        <f>+VLOOKUP(Tabla2[[#This Row],[CODIGO DE BARRA]],BasedeDatos!B:C,2,FALSE)</f>
        <v>2.5</v>
      </c>
      <c r="E176" s="7" t="s">
        <v>708</v>
      </c>
      <c r="F176" t="str">
        <f>+IF(Tabla2[[#This Row],[STOCK]]&gt;0.1,"1","0")</f>
        <v>1</v>
      </c>
      <c r="G176">
        <f>+VLOOKUP(Tabla2[[#This Row],[CODIGO DE BARRA]],BasedeDatos!B:E,3,FALSE)</f>
        <v>1</v>
      </c>
      <c r="H176" t="s">
        <v>1716</v>
      </c>
    </row>
    <row r="177" spans="1:8" hidden="1" x14ac:dyDescent="0.25">
      <c r="A177" t="str">
        <f>+IFERROR(VLOOKUP(Tabla2[[#This Row],[Nombre]],BasedeDatos!A:B,2,FALSE),"ERROR")</f>
        <v>7506339363883</v>
      </c>
      <c r="B177" s="4" t="s">
        <v>183</v>
      </c>
      <c r="C177" s="4" t="s">
        <v>615</v>
      </c>
      <c r="D177" s="9">
        <f>+VLOOKUP(Tabla2[[#This Row],[CODIGO DE BARRA]],BasedeDatos!B:C,2,FALSE)</f>
        <v>0.6</v>
      </c>
      <c r="E177" s="5" t="s">
        <v>721</v>
      </c>
      <c r="F177" t="str">
        <f>+IF(Tabla2[[#This Row],[STOCK]]&gt;0.1,"1","0")</f>
        <v>0</v>
      </c>
      <c r="G177">
        <f>+VLOOKUP(Tabla2[[#This Row],[CODIGO DE BARRA]],BasedeDatos!B:E,3,FALSE)</f>
        <v>0</v>
      </c>
      <c r="H177" t="s">
        <v>1716</v>
      </c>
    </row>
    <row r="178" spans="1:8" hidden="1" x14ac:dyDescent="0.25">
      <c r="A178" t="str">
        <f>+IFERROR(VLOOKUP(Tabla2[[#This Row],[Nombre]],BasedeDatos!A:B,2,FALSE),"ERROR")</f>
        <v>099176480310</v>
      </c>
      <c r="B178" s="6" t="s">
        <v>184</v>
      </c>
      <c r="C178" s="6" t="s">
        <v>615</v>
      </c>
      <c r="D178" s="9">
        <f>+VLOOKUP(Tabla2[[#This Row],[CODIGO DE BARRA]],BasedeDatos!B:C,2,FALSE)</f>
        <v>2.4</v>
      </c>
      <c r="E178" s="7" t="s">
        <v>722</v>
      </c>
      <c r="F178" t="str">
        <f>+IF(Tabla2[[#This Row],[STOCK]]&gt;0.1,"1","0")</f>
        <v>0</v>
      </c>
      <c r="G178">
        <f>+VLOOKUP(Tabla2[[#This Row],[CODIGO DE BARRA]],BasedeDatos!B:E,3,FALSE)</f>
        <v>0</v>
      </c>
      <c r="H178" t="s">
        <v>1716</v>
      </c>
    </row>
    <row r="179" spans="1:8" hidden="1" x14ac:dyDescent="0.25">
      <c r="A179" t="str">
        <f>+IFERROR(VLOOKUP(Tabla2[[#This Row],[Nombre]],BasedeDatos!A:B,2,FALSE),"ERROR")</f>
        <v>7591039100050</v>
      </c>
      <c r="B179" s="4" t="s">
        <v>185</v>
      </c>
      <c r="C179" s="4" t="s">
        <v>12</v>
      </c>
      <c r="D179" s="9">
        <f>+VLOOKUP(Tabla2[[#This Row],[CODIGO DE BARRA]],BasedeDatos!B:C,2,FALSE)</f>
        <v>2.9</v>
      </c>
      <c r="E179" s="5" t="s">
        <v>1472</v>
      </c>
      <c r="F179" t="str">
        <f>+IF(Tabla2[[#This Row],[STOCK]]&gt;0.1,"1","0")</f>
        <v>1</v>
      </c>
      <c r="G179">
        <f>+VLOOKUP(Tabla2[[#This Row],[CODIGO DE BARRA]],BasedeDatos!B:E,3,FALSE)</f>
        <v>5</v>
      </c>
      <c r="H179" t="s">
        <v>1740</v>
      </c>
    </row>
    <row r="180" spans="1:8" hidden="1" x14ac:dyDescent="0.25">
      <c r="A180" t="str">
        <f>+IFERROR(VLOOKUP(Tabla2[[#This Row],[Nombre]],BasedeDatos!A:B,2,FALSE),"ERROR")</f>
        <v>7591039105208</v>
      </c>
      <c r="B180" s="6" t="s">
        <v>186</v>
      </c>
      <c r="C180" s="6" t="s">
        <v>12</v>
      </c>
      <c r="D180" s="9">
        <f>+VLOOKUP(Tabla2[[#This Row],[CODIGO DE BARRA]],BasedeDatos!B:C,2,FALSE)</f>
        <v>4.5</v>
      </c>
      <c r="E180" s="7" t="s">
        <v>1473</v>
      </c>
      <c r="F180" t="str">
        <f>+IF(Tabla2[[#This Row],[STOCK]]&gt;0.1,"1","0")</f>
        <v>0</v>
      </c>
      <c r="G180">
        <f>+VLOOKUP(Tabla2[[#This Row],[CODIGO DE BARRA]],BasedeDatos!B:E,3,FALSE)</f>
        <v>0</v>
      </c>
      <c r="H180" t="s">
        <v>1740</v>
      </c>
    </row>
    <row r="181" spans="1:8" hidden="1" x14ac:dyDescent="0.25">
      <c r="A181" t="str">
        <f>+IFERROR(VLOOKUP(Tabla2[[#This Row],[Nombre]],BasedeDatos!A:B,2,FALSE),"ERROR")</f>
        <v>VIV4</v>
      </c>
      <c r="B181" s="4" t="s">
        <v>187</v>
      </c>
      <c r="C181" s="4" t="s">
        <v>618</v>
      </c>
      <c r="D181" s="9">
        <f>+VLOOKUP(Tabla2[[#This Row],[CODIGO DE BARRA]],BasedeDatos!B:C,2,FALSE)</f>
        <v>0.2</v>
      </c>
      <c r="E181" s="5" t="s">
        <v>672</v>
      </c>
      <c r="F181" t="str">
        <f>+IF(Tabla2[[#This Row],[STOCK]]&gt;0.1,"1","0")</f>
        <v>0</v>
      </c>
      <c r="G181">
        <f>+VLOOKUP(Tabla2[[#This Row],[CODIGO DE BARRA]],BasedeDatos!B:E,3,FALSE)</f>
        <v>-51</v>
      </c>
      <c r="H181" t="s">
        <v>1716</v>
      </c>
    </row>
    <row r="182" spans="1:8" hidden="1" x14ac:dyDescent="0.25">
      <c r="A182" t="str">
        <f>+IFERROR(VLOOKUP(Tabla2[[#This Row],[Nombre]],BasedeDatos!A:B,2,FALSE),"ERROR")</f>
        <v>8690351040804</v>
      </c>
      <c r="B182" s="6" t="s">
        <v>188</v>
      </c>
      <c r="C182" s="6" t="s">
        <v>620</v>
      </c>
      <c r="D182" s="9">
        <f>+VLOOKUP(Tabla2[[#This Row],[CODIGO DE BARRA]],BasedeDatos!B:C,2,FALSE)</f>
        <v>0.15</v>
      </c>
      <c r="E182" s="7" t="s">
        <v>612</v>
      </c>
      <c r="F182" t="str">
        <f>+IF(Tabla2[[#This Row],[STOCK]]&gt;0.1,"1","0")</f>
        <v>0</v>
      </c>
      <c r="G182">
        <f>+VLOOKUP(Tabla2[[#This Row],[CODIGO DE BARRA]],BasedeDatos!B:E,3,FALSE)</f>
        <v>0</v>
      </c>
      <c r="H182" t="s">
        <v>1716</v>
      </c>
    </row>
    <row r="183" spans="1:8" hidden="1" x14ac:dyDescent="0.25">
      <c r="A183" t="str">
        <f>+IFERROR(VLOOKUP(Tabla2[[#This Row],[Nombre]],BasedeDatos!A:B,2,FALSE),"ERROR")</f>
        <v>7592433001073</v>
      </c>
      <c r="B183" s="4" t="s">
        <v>189</v>
      </c>
      <c r="C183" s="4" t="s">
        <v>11</v>
      </c>
      <c r="D183" s="9">
        <f>+VLOOKUP(Tabla2[[#This Row],[CODIGO DE BARRA]],BasedeDatos!B:C,2,FALSE)</f>
        <v>2.85</v>
      </c>
      <c r="E183" s="5" t="s">
        <v>1474</v>
      </c>
      <c r="F183" t="str">
        <f>+IF(Tabla2[[#This Row],[STOCK]]&gt;0.1,"1","0")</f>
        <v>0</v>
      </c>
      <c r="G183">
        <f>+VLOOKUP(Tabla2[[#This Row],[CODIGO DE BARRA]],BasedeDatos!B:E,3,FALSE)</f>
        <v>0</v>
      </c>
      <c r="H183" t="s">
        <v>1716</v>
      </c>
    </row>
    <row r="184" spans="1:8" hidden="1" x14ac:dyDescent="0.25">
      <c r="A184" t="str">
        <f>+IFERROR(VLOOKUP(Tabla2[[#This Row],[Nombre]],BasedeDatos!A:B,2,FALSE),"ERROR")</f>
        <v>7592433001080</v>
      </c>
      <c r="B184" s="6" t="s">
        <v>190</v>
      </c>
      <c r="C184" s="6" t="s">
        <v>11</v>
      </c>
      <c r="D184" s="9">
        <f>+VLOOKUP(Tabla2[[#This Row],[CODIGO DE BARRA]],BasedeDatos!B:C,2,FALSE)</f>
        <v>3.9</v>
      </c>
      <c r="E184" s="7" t="s">
        <v>1475</v>
      </c>
      <c r="F184" t="str">
        <f>+IF(Tabla2[[#This Row],[STOCK]]&gt;0.1,"1","0")</f>
        <v>0</v>
      </c>
      <c r="G184">
        <f>+VLOOKUP(Tabla2[[#This Row],[CODIGO DE BARRA]],BasedeDatos!B:E,3,FALSE)</f>
        <v>0</v>
      </c>
      <c r="H184" t="s">
        <v>1716</v>
      </c>
    </row>
    <row r="185" spans="1:8" hidden="1" x14ac:dyDescent="0.25">
      <c r="A185" t="str">
        <f>+IFERROR(VLOOKUP(Tabla2[[#This Row],[Nombre]],BasedeDatos!A:B,2,FALSE),"ERROR")</f>
        <v>7591206282695</v>
      </c>
      <c r="B185" s="4" t="s">
        <v>191</v>
      </c>
      <c r="C185" s="4" t="s">
        <v>620</v>
      </c>
      <c r="D185" s="9">
        <f>+VLOOKUP(Tabla2[[#This Row],[CODIGO DE BARRA]],BasedeDatos!B:C,2,FALSE)</f>
        <v>1</v>
      </c>
      <c r="E185" s="5" t="s">
        <v>1476</v>
      </c>
      <c r="F185" t="str">
        <f>+IF(Tabla2[[#This Row],[STOCK]]&gt;0.1,"1","0")</f>
        <v>1</v>
      </c>
      <c r="G185">
        <f>+VLOOKUP(Tabla2[[#This Row],[CODIGO DE BARRA]],BasedeDatos!B:E,3,FALSE)</f>
        <v>4</v>
      </c>
      <c r="H185" t="s">
        <v>1716</v>
      </c>
    </row>
    <row r="186" spans="1:8" hidden="1" x14ac:dyDescent="0.25">
      <c r="A186" t="str">
        <f>+IFERROR(VLOOKUP(Tabla2[[#This Row],[Nombre]],BasedeDatos!A:B,2,FALSE),"ERROR")</f>
        <v>7591206282688</v>
      </c>
      <c r="B186" s="6" t="s">
        <v>192</v>
      </c>
      <c r="C186" s="6" t="s">
        <v>620</v>
      </c>
      <c r="D186" s="9">
        <f>+VLOOKUP(Tabla2[[#This Row],[CODIGO DE BARRA]],BasedeDatos!B:C,2,FALSE)</f>
        <v>2.5</v>
      </c>
      <c r="E186" s="7" t="s">
        <v>1477</v>
      </c>
      <c r="F186" t="str">
        <f>+IF(Tabla2[[#This Row],[STOCK]]&gt;0.1,"1","0")</f>
        <v>0</v>
      </c>
      <c r="G186">
        <f>+VLOOKUP(Tabla2[[#This Row],[CODIGO DE BARRA]],BasedeDatos!B:E,3,FALSE)</f>
        <v>-1</v>
      </c>
      <c r="H186" t="s">
        <v>1716</v>
      </c>
    </row>
    <row r="187" spans="1:8" hidden="1" x14ac:dyDescent="0.25">
      <c r="A187" t="str">
        <f>+IFERROR(VLOOKUP(Tabla2[[#This Row],[Nombre]],BasedeDatos!A:B,2,FALSE),"ERROR")</f>
        <v>7596259000234</v>
      </c>
      <c r="B187" s="4" t="s">
        <v>193</v>
      </c>
      <c r="C187" s="4" t="s">
        <v>617</v>
      </c>
      <c r="D187" s="9">
        <f>+VLOOKUP(Tabla2[[#This Row],[CODIGO DE BARRA]],BasedeDatos!B:C,2,FALSE)</f>
        <v>0.75</v>
      </c>
      <c r="E187" s="5" t="s">
        <v>612</v>
      </c>
      <c r="F187" t="str">
        <f>+IF(Tabla2[[#This Row],[STOCK]]&gt;0.1,"1","0")</f>
        <v>0</v>
      </c>
      <c r="G187">
        <f>+VLOOKUP(Tabla2[[#This Row],[CODIGO DE BARRA]],BasedeDatos!B:E,3,FALSE)</f>
        <v>0</v>
      </c>
      <c r="H187" t="s">
        <v>1716</v>
      </c>
    </row>
    <row r="188" spans="1:8" hidden="1" x14ac:dyDescent="0.25">
      <c r="A188" t="str">
        <f>+IFERROR(VLOOKUP(Tabla2[[#This Row],[Nombre]],BasedeDatos!A:B,2,FALSE),"ERROR")</f>
        <v>JAB2</v>
      </c>
      <c r="B188" s="6" t="s">
        <v>194</v>
      </c>
      <c r="C188" s="6" t="s">
        <v>617</v>
      </c>
      <c r="D188" s="9">
        <f>+VLOOKUP(Tabla2[[#This Row],[CODIGO DE BARRA]],BasedeDatos!B:C,2,FALSE)</f>
        <v>0.8</v>
      </c>
      <c r="E188" s="7" t="s">
        <v>612</v>
      </c>
      <c r="F188" t="str">
        <f>+IF(Tabla2[[#This Row],[STOCK]]&gt;0.1,"1","0")</f>
        <v>0</v>
      </c>
      <c r="G188">
        <f>+VLOOKUP(Tabla2[[#This Row],[CODIGO DE BARRA]],BasedeDatos!B:E,3,FALSE)</f>
        <v>0</v>
      </c>
      <c r="H188" t="s">
        <v>1716</v>
      </c>
    </row>
    <row r="189" spans="1:8" hidden="1" x14ac:dyDescent="0.25">
      <c r="A189" t="str">
        <f>+IFERROR(VLOOKUP(Tabla2[[#This Row],[Nombre]],BasedeDatos!A:B,2,FALSE),"ERROR")</f>
        <v>7501033204500</v>
      </c>
      <c r="B189" s="4" t="s">
        <v>195</v>
      </c>
      <c r="C189" s="4" t="s">
        <v>615</v>
      </c>
      <c r="D189" s="9">
        <f>+VLOOKUP(Tabla2[[#This Row],[CODIGO DE BARRA]],BasedeDatos!B:C,2,FALSE)</f>
        <v>0.3</v>
      </c>
      <c r="E189" s="5" t="s">
        <v>612</v>
      </c>
      <c r="F189" t="str">
        <f>+IF(Tabla2[[#This Row],[STOCK]]&gt;0.1,"1","0")</f>
        <v>1</v>
      </c>
      <c r="G189">
        <f>+VLOOKUP(Tabla2[[#This Row],[CODIGO DE BARRA]],BasedeDatos!B:E,3,FALSE)</f>
        <v>2</v>
      </c>
      <c r="H189" t="s">
        <v>1716</v>
      </c>
    </row>
    <row r="190" spans="1:8" hidden="1" x14ac:dyDescent="0.25">
      <c r="A190" t="str">
        <f>+IFERROR(VLOOKUP(Tabla2[[#This Row],[Nombre]],BasedeDatos!A:B,2,FALSE),"ERROR")</f>
        <v>7597257001742</v>
      </c>
      <c r="B190" s="6" t="s">
        <v>196</v>
      </c>
      <c r="C190" s="6" t="s">
        <v>615</v>
      </c>
      <c r="D190" s="9">
        <f>+VLOOKUP(Tabla2[[#This Row],[CODIGO DE BARRA]],BasedeDatos!B:C,2,FALSE)</f>
        <v>0.15</v>
      </c>
      <c r="E190" s="7" t="s">
        <v>612</v>
      </c>
      <c r="F190" t="str">
        <f>+IF(Tabla2[[#This Row],[STOCK]]&gt;0.1,"1","0")</f>
        <v>0</v>
      </c>
      <c r="G190">
        <f>+VLOOKUP(Tabla2[[#This Row],[CODIGO DE BARRA]],BasedeDatos!B:E,3,FALSE)</f>
        <v>0</v>
      </c>
      <c r="H190" t="s">
        <v>1716</v>
      </c>
    </row>
    <row r="191" spans="1:8" hidden="1" x14ac:dyDescent="0.25">
      <c r="A191" t="str">
        <f>+IFERROR(VLOOKUP(Tabla2[[#This Row],[Nombre]],BasedeDatos!A:B,2,FALSE),"ERROR")</f>
        <v>7702029867222</v>
      </c>
      <c r="B191" s="4" t="s">
        <v>197</v>
      </c>
      <c r="C191" s="4" t="s">
        <v>615</v>
      </c>
      <c r="D191" s="9">
        <f>+VLOOKUP(Tabla2[[#This Row],[CODIGO DE BARRA]],BasedeDatos!B:C,2,FALSE)</f>
        <v>1.3</v>
      </c>
      <c r="E191" s="5" t="s">
        <v>612</v>
      </c>
      <c r="F191" t="str">
        <f>+IF(Tabla2[[#This Row],[STOCK]]&gt;0.1,"1","0")</f>
        <v>0</v>
      </c>
      <c r="G191">
        <f>+VLOOKUP(Tabla2[[#This Row],[CODIGO DE BARRA]],BasedeDatos!B:E,3,FALSE)</f>
        <v>0</v>
      </c>
      <c r="H191" t="s">
        <v>1716</v>
      </c>
    </row>
    <row r="192" spans="1:8" hidden="1" x14ac:dyDescent="0.25">
      <c r="A192" t="str">
        <f>+IFERROR(VLOOKUP(Tabla2[[#This Row],[Nombre]],BasedeDatos!A:B,2,FALSE),"ERROR")</f>
        <v>7509546057521</v>
      </c>
      <c r="B192" s="6" t="s">
        <v>198</v>
      </c>
      <c r="C192" s="6" t="s">
        <v>615</v>
      </c>
      <c r="D192" s="9">
        <f>+VLOOKUP(Tabla2[[#This Row],[CODIGO DE BARRA]],BasedeDatos!B:C,2,FALSE)</f>
        <v>2</v>
      </c>
      <c r="E192" s="7" t="s">
        <v>612</v>
      </c>
      <c r="F192" t="str">
        <f>+IF(Tabla2[[#This Row],[STOCK]]&gt;0.1,"1","0")</f>
        <v>0</v>
      </c>
      <c r="G192">
        <f>+VLOOKUP(Tabla2[[#This Row],[CODIGO DE BARRA]],BasedeDatos!B:E,3,FALSE)</f>
        <v>-1</v>
      </c>
      <c r="H192" t="s">
        <v>1716</v>
      </c>
    </row>
    <row r="193" spans="1:8" hidden="1" x14ac:dyDescent="0.25">
      <c r="A193" t="str">
        <f>+IFERROR(VLOOKUP(Tabla2[[#This Row],[Nombre]],BasedeDatos!A:B,2,FALSE),"ERROR")</f>
        <v>022200962902</v>
      </c>
      <c r="B193" s="4" t="s">
        <v>199</v>
      </c>
      <c r="C193" s="4" t="s">
        <v>615</v>
      </c>
      <c r="D193" s="9">
        <f>+VLOOKUP(Tabla2[[#This Row],[CODIGO DE BARRA]],BasedeDatos!B:C,2,FALSE)</f>
        <v>2.5</v>
      </c>
      <c r="E193" s="5" t="s">
        <v>612</v>
      </c>
      <c r="F193" t="str">
        <f>+IF(Tabla2[[#This Row],[STOCK]]&gt;0.1,"1","0")</f>
        <v>0</v>
      </c>
      <c r="G193">
        <f>+VLOOKUP(Tabla2[[#This Row],[CODIGO DE BARRA]],BasedeDatos!B:E,3,FALSE)</f>
        <v>0</v>
      </c>
      <c r="H193" t="s">
        <v>1716</v>
      </c>
    </row>
    <row r="194" spans="1:8" hidden="1" x14ac:dyDescent="0.25">
      <c r="A194" t="str">
        <f>+IFERROR(VLOOKUP(Tabla2[[#This Row],[Nombre]],BasedeDatos!A:B,2,FALSE),"ERROR")</f>
        <v>7597597002058</v>
      </c>
      <c r="B194" s="6" t="s">
        <v>200</v>
      </c>
      <c r="C194" s="6" t="s">
        <v>617</v>
      </c>
      <c r="D194" s="9">
        <f>+VLOOKUP(Tabla2[[#This Row],[CODIGO DE BARRA]],BasedeDatos!B:C,2,FALSE)</f>
        <v>2.5</v>
      </c>
      <c r="E194" s="7" t="s">
        <v>1478</v>
      </c>
      <c r="F194" t="str">
        <f>+IF(Tabla2[[#This Row],[STOCK]]&gt;0.1,"1","0")</f>
        <v>0</v>
      </c>
      <c r="G194">
        <f>+VLOOKUP(Tabla2[[#This Row],[CODIGO DE BARRA]],BasedeDatos!B:E,3,FALSE)</f>
        <v>-14</v>
      </c>
      <c r="H194" t="s">
        <v>1716</v>
      </c>
    </row>
    <row r="195" spans="1:8" hidden="1" x14ac:dyDescent="0.25">
      <c r="A195" t="str">
        <f>+IFERROR(VLOOKUP(Tabla2[[#This Row],[Nombre]],BasedeDatos!A:B,2,FALSE),"ERROR")</f>
        <v>7597597002041</v>
      </c>
      <c r="B195" s="4" t="s">
        <v>201</v>
      </c>
      <c r="C195" s="4" t="s">
        <v>617</v>
      </c>
      <c r="D195" s="9">
        <f>+VLOOKUP(Tabla2[[#This Row],[CODIGO DE BARRA]],BasedeDatos!B:C,2,FALSE)</f>
        <v>1.3</v>
      </c>
      <c r="E195" s="5" t="s">
        <v>1479</v>
      </c>
      <c r="F195" t="str">
        <f>+IF(Tabla2[[#This Row],[STOCK]]&gt;0.1,"1","0")</f>
        <v>1</v>
      </c>
      <c r="G195">
        <f>+VLOOKUP(Tabla2[[#This Row],[CODIGO DE BARRA]],BasedeDatos!B:E,3,FALSE)</f>
        <v>3</v>
      </c>
      <c r="H195" t="s">
        <v>1716</v>
      </c>
    </row>
    <row r="196" spans="1:8" hidden="1" x14ac:dyDescent="0.25">
      <c r="A196" t="str">
        <f>+IFERROR(VLOOKUP(Tabla2[[#This Row],[Nombre]],BasedeDatos!A:B,2,FALSE),"ERROR")</f>
        <v>7598416000040</v>
      </c>
      <c r="B196" s="6" t="s">
        <v>202</v>
      </c>
      <c r="C196" s="6" t="s">
        <v>617</v>
      </c>
      <c r="D196" s="9">
        <f>+VLOOKUP(Tabla2[[#This Row],[CODIGO DE BARRA]],BasedeDatos!B:C,2,FALSE)</f>
        <v>1.1000000000000001</v>
      </c>
      <c r="E196" s="7" t="s">
        <v>1480</v>
      </c>
      <c r="F196" t="str">
        <f>+IF(Tabla2[[#This Row],[STOCK]]&gt;0.1,"1","0")</f>
        <v>0</v>
      </c>
      <c r="G196">
        <f>+VLOOKUP(Tabla2[[#This Row],[CODIGO DE BARRA]],BasedeDatos!B:E,3,FALSE)</f>
        <v>-2</v>
      </c>
      <c r="H196" t="s">
        <v>1716</v>
      </c>
    </row>
    <row r="197" spans="1:8" hidden="1" x14ac:dyDescent="0.25">
      <c r="A197" t="str">
        <f>+IFERROR(VLOOKUP(Tabla2[[#This Row],[Nombre]],BasedeDatos!A:B,2,FALSE),"ERROR")</f>
        <v>7590006002588</v>
      </c>
      <c r="B197" s="4" t="s">
        <v>203</v>
      </c>
      <c r="C197" s="4" t="s">
        <v>617</v>
      </c>
      <c r="D197" s="9">
        <f>+VLOOKUP(Tabla2[[#This Row],[CODIGO DE BARRA]],BasedeDatos!B:C,2,FALSE)</f>
        <v>2.08</v>
      </c>
      <c r="E197" s="5" t="s">
        <v>1481</v>
      </c>
      <c r="F197" t="str">
        <f>+IF(Tabla2[[#This Row],[STOCK]]&gt;0.1,"1","0")</f>
        <v>0</v>
      </c>
      <c r="G197">
        <f>+VLOOKUP(Tabla2[[#This Row],[CODIGO DE BARRA]],BasedeDatos!B:E,3,FALSE)</f>
        <v>0</v>
      </c>
      <c r="H197" t="s">
        <v>1716</v>
      </c>
    </row>
    <row r="198" spans="1:8" hidden="1" x14ac:dyDescent="0.25">
      <c r="A198" t="str">
        <f>+IFERROR(VLOOKUP(Tabla2[[#This Row],[Nombre]],BasedeDatos!A:B,2,FALSE),"ERROR")</f>
        <v>7591072000027</v>
      </c>
      <c r="B198" s="6" t="s">
        <v>204</v>
      </c>
      <c r="C198" s="6" t="s">
        <v>11</v>
      </c>
      <c r="D198" s="9">
        <f>+VLOOKUP(Tabla2[[#This Row],[CODIGO DE BARRA]],BasedeDatos!B:C,2,FALSE)</f>
        <v>1.75</v>
      </c>
      <c r="E198" s="7" t="s">
        <v>1482</v>
      </c>
      <c r="F198" t="str">
        <f>+IF(Tabla2[[#This Row],[STOCK]]&gt;0.1,"1","0")</f>
        <v>1</v>
      </c>
      <c r="G198">
        <f>+VLOOKUP(Tabla2[[#This Row],[CODIGO DE BARRA]],BasedeDatos!B:E,3,FALSE)</f>
        <v>2</v>
      </c>
      <c r="H198" t="s">
        <v>1716</v>
      </c>
    </row>
    <row r="199" spans="1:8" hidden="1" x14ac:dyDescent="0.25">
      <c r="A199" t="str">
        <f>+IFERROR(VLOOKUP(Tabla2[[#This Row],[Nombre]],BasedeDatos!A:B,2,FALSE),"ERROR")</f>
        <v xml:space="preserve">8691720020250 </v>
      </c>
      <c r="B199" s="4" t="s">
        <v>205</v>
      </c>
      <c r="C199" s="4" t="s">
        <v>620</v>
      </c>
      <c r="D199" s="9">
        <f>+VLOOKUP(Tabla2[[#This Row],[CODIGO DE BARRA]],BasedeDatos!B:C,2,FALSE)</f>
        <v>0.25</v>
      </c>
      <c r="E199" s="5" t="s">
        <v>612</v>
      </c>
      <c r="F199" t="str">
        <f>+IF(Tabla2[[#This Row],[STOCK]]&gt;0.1,"1","0")</f>
        <v>0</v>
      </c>
      <c r="G199">
        <f>+VLOOKUP(Tabla2[[#This Row],[CODIGO DE BARRA]],BasedeDatos!B:E,3,FALSE)</f>
        <v>0</v>
      </c>
      <c r="H199" t="s">
        <v>1716</v>
      </c>
    </row>
    <row r="200" spans="1:8" hidden="1" x14ac:dyDescent="0.25">
      <c r="A200" t="str">
        <f>+IFERROR(VLOOKUP(Tabla2[[#This Row],[Nombre]],BasedeDatos!A:B,2,FALSE),"ERROR")</f>
        <v>7591206002521</v>
      </c>
      <c r="B200" s="6" t="s">
        <v>206</v>
      </c>
      <c r="C200" s="6" t="s">
        <v>620</v>
      </c>
      <c r="D200" s="9">
        <f>+VLOOKUP(Tabla2[[#This Row],[CODIGO DE BARRA]],BasedeDatos!B:C,2,FALSE)</f>
        <v>1</v>
      </c>
      <c r="E200" s="7" t="s">
        <v>1484</v>
      </c>
      <c r="F200" t="str">
        <f>+IF(Tabla2[[#This Row],[STOCK]]&gt;0.1,"1","0")</f>
        <v>1</v>
      </c>
      <c r="G200">
        <f>+VLOOKUP(Tabla2[[#This Row],[CODIGO DE BARRA]],BasedeDatos!B:E,3,FALSE)</f>
        <v>5</v>
      </c>
      <c r="H200" t="s">
        <v>1716</v>
      </c>
    </row>
    <row r="201" spans="1:8" hidden="1" x14ac:dyDescent="0.25">
      <c r="A201" t="str">
        <f>+IFERROR(VLOOKUP(Tabla2[[#This Row],[Nombre]],BasedeDatos!A:B,2,FALSE),"ERROR")</f>
        <v>7591206003252</v>
      </c>
      <c r="B201" s="4" t="s">
        <v>207</v>
      </c>
      <c r="C201" s="4" t="s">
        <v>620</v>
      </c>
      <c r="D201" s="9">
        <f>+VLOOKUP(Tabla2[[#This Row],[CODIGO DE BARRA]],BasedeDatos!B:C,2,FALSE)</f>
        <v>2.8</v>
      </c>
      <c r="E201" s="5" t="s">
        <v>1483</v>
      </c>
      <c r="F201" t="str">
        <f>+IF(Tabla2[[#This Row],[STOCK]]&gt;0.1,"1","0")</f>
        <v>0</v>
      </c>
      <c r="G201">
        <f>+VLOOKUP(Tabla2[[#This Row],[CODIGO DE BARRA]],BasedeDatos!B:E,3,FALSE)</f>
        <v>0</v>
      </c>
      <c r="H201" t="s">
        <v>1716</v>
      </c>
    </row>
    <row r="202" spans="1:8" hidden="1" x14ac:dyDescent="0.25">
      <c r="A202" t="str">
        <f>+IFERROR(VLOOKUP(Tabla2[[#This Row],[Nombre]],BasedeDatos!A:B,2,FALSE),"ERROR")</f>
        <v>7453010015787</v>
      </c>
      <c r="B202" s="6" t="s">
        <v>208</v>
      </c>
      <c r="C202" s="6" t="s">
        <v>617</v>
      </c>
      <c r="D202" s="9">
        <f>+VLOOKUP(Tabla2[[#This Row],[CODIGO DE BARRA]],BasedeDatos!B:C,2,FALSE)</f>
        <v>0.45</v>
      </c>
      <c r="E202" s="7" t="s">
        <v>1485</v>
      </c>
      <c r="F202" t="str">
        <f>+IF(Tabla2[[#This Row],[STOCK]]&gt;0.1,"1","0")</f>
        <v>1</v>
      </c>
      <c r="G202">
        <f>+VLOOKUP(Tabla2[[#This Row],[CODIGO DE BARRA]],BasedeDatos!B:E,3,FALSE)</f>
        <v>5</v>
      </c>
      <c r="H202" t="s">
        <v>1716</v>
      </c>
    </row>
    <row r="203" spans="1:8" hidden="1" x14ac:dyDescent="0.25">
      <c r="A203" t="str">
        <f>+IFERROR(VLOOKUP(Tabla2[[#This Row],[Nombre]],BasedeDatos!A:B,2,FALSE),"ERROR")</f>
        <v>6925433021689</v>
      </c>
      <c r="B203" s="4" t="s">
        <v>209</v>
      </c>
      <c r="C203" s="4" t="s">
        <v>617</v>
      </c>
      <c r="D203" s="9">
        <f>+VLOOKUP(Tabla2[[#This Row],[CODIGO DE BARRA]],BasedeDatos!B:C,2,FALSE)</f>
        <v>1.4</v>
      </c>
      <c r="E203" s="5" t="s">
        <v>1486</v>
      </c>
      <c r="F203" t="str">
        <f>+IF(Tabla2[[#This Row],[STOCK]]&gt;0.1,"1","0")</f>
        <v>1</v>
      </c>
      <c r="G203">
        <f>+VLOOKUP(Tabla2[[#This Row],[CODIGO DE BARRA]],BasedeDatos!B:E,3,FALSE)</f>
        <v>15</v>
      </c>
      <c r="H203" t="s">
        <v>1716</v>
      </c>
    </row>
    <row r="204" spans="1:8" hidden="1" x14ac:dyDescent="0.25">
      <c r="A204" t="str">
        <f>+IFERROR(VLOOKUP(Tabla2[[#This Row],[Nombre]],BasedeDatos!A:B,2,FALSE),"ERROR")</f>
        <v>7595826004132</v>
      </c>
      <c r="B204" s="6" t="s">
        <v>210</v>
      </c>
      <c r="C204" s="6" t="s">
        <v>11</v>
      </c>
      <c r="D204" s="9">
        <f>+VLOOKUP(Tabla2[[#This Row],[CODIGO DE BARRA]],BasedeDatos!B:C,2,FALSE)</f>
        <v>1.4</v>
      </c>
      <c r="E204" s="7" t="s">
        <v>1487</v>
      </c>
      <c r="F204" t="str">
        <f>+IF(Tabla2[[#This Row],[STOCK]]&gt;0.1,"1","0")</f>
        <v>1</v>
      </c>
      <c r="G204">
        <f>+VLOOKUP(Tabla2[[#This Row],[CODIGO DE BARRA]],BasedeDatos!B:E,3,FALSE)</f>
        <v>3</v>
      </c>
      <c r="H204" t="s">
        <v>1716</v>
      </c>
    </row>
    <row r="205" spans="1:8" hidden="1" x14ac:dyDescent="0.25">
      <c r="A205" t="str">
        <f>+IFERROR(VLOOKUP(Tabla2[[#This Row],[Nombre]],BasedeDatos!A:B,2,FALSE),"ERROR")</f>
        <v>021000615261</v>
      </c>
      <c r="B205" s="4" t="s">
        <v>211</v>
      </c>
      <c r="C205" s="4" t="s">
        <v>11</v>
      </c>
      <c r="D205" s="9">
        <f>+VLOOKUP(Tabla2[[#This Row],[CODIGO DE BARRA]],BasedeDatos!B:C,2,FALSE)</f>
        <v>6</v>
      </c>
      <c r="E205" s="5" t="s">
        <v>1488</v>
      </c>
      <c r="F205" t="str">
        <f>+IF(Tabla2[[#This Row],[STOCK]]&gt;0.1,"1","0")</f>
        <v>0</v>
      </c>
      <c r="G205">
        <f>+VLOOKUP(Tabla2[[#This Row],[CODIGO DE BARRA]],BasedeDatos!B:E,3,FALSE)</f>
        <v>0</v>
      </c>
      <c r="H205" t="s">
        <v>1716</v>
      </c>
    </row>
    <row r="206" spans="1:8" x14ac:dyDescent="0.25">
      <c r="A206" t="str">
        <f>+IFERROR(VLOOKUP(Tabla2[[#This Row],[Nombre]],BasedeDatos!A:B,2,FALSE),"ERROR")</f>
        <v>C45</v>
      </c>
      <c r="B206" s="6" t="s">
        <v>212</v>
      </c>
      <c r="C206" s="6" t="s">
        <v>613</v>
      </c>
      <c r="D206" s="9">
        <f>+VLOOKUP(Tabla2[[#This Row],[CODIGO DE BARRA]],BasedeDatos!B:C,2,FALSE)</f>
        <v>4.88</v>
      </c>
      <c r="E206" s="7" t="s">
        <v>612</v>
      </c>
      <c r="F206" t="str">
        <f>+IF(Tabla2[[#This Row],[STOCK]]&gt;0.1,"1","0")</f>
        <v>0</v>
      </c>
      <c r="G206">
        <f>+VLOOKUP(Tabla2[[#This Row],[CODIGO DE BARRA]],BasedeDatos!B:E,3,FALSE)</f>
        <v>0</v>
      </c>
      <c r="H206" t="s">
        <v>1743</v>
      </c>
    </row>
    <row r="207" spans="1:8" hidden="1" x14ac:dyDescent="0.25">
      <c r="A207" t="str">
        <f>+IFERROR(VLOOKUP(Tabla2[[#This Row],[Nombre]],BasedeDatos!A:B,2,FALSE),"ERROR")</f>
        <v>7896022201890</v>
      </c>
      <c r="B207" s="4" t="s">
        <v>213</v>
      </c>
      <c r="C207" s="4" t="s">
        <v>11</v>
      </c>
      <c r="D207" s="9">
        <f>+VLOOKUP(Tabla2[[#This Row],[CODIGO DE BARRA]],BasedeDatos!B:C,2,FALSE)</f>
        <v>0.55000000000000004</v>
      </c>
      <c r="E207" s="5" t="s">
        <v>612</v>
      </c>
      <c r="F207" t="str">
        <f>+IF(Tabla2[[#This Row],[STOCK]]&gt;0.1,"1","0")</f>
        <v>1</v>
      </c>
      <c r="G207">
        <f>+VLOOKUP(Tabla2[[#This Row],[CODIGO DE BARRA]],BasedeDatos!B:E,3,FALSE)</f>
        <v>3</v>
      </c>
      <c r="H207" t="s">
        <v>1716</v>
      </c>
    </row>
    <row r="208" spans="1:8" hidden="1" x14ac:dyDescent="0.25">
      <c r="A208" t="str">
        <f>+IFERROR(VLOOKUP(Tabla2[[#This Row],[Nombre]],BasedeDatos!A:B,2,FALSE),"ERROR")</f>
        <v>7591112063081</v>
      </c>
      <c r="B208" s="6" t="s">
        <v>214</v>
      </c>
      <c r="C208" s="6" t="s">
        <v>622</v>
      </c>
      <c r="D208" s="9">
        <f>+VLOOKUP(Tabla2[[#This Row],[CODIGO DE BARRA]],BasedeDatos!B:C,2,FALSE)</f>
        <v>1.3</v>
      </c>
      <c r="E208" s="7" t="s">
        <v>1489</v>
      </c>
      <c r="F208" t="str">
        <f>+IF(Tabla2[[#This Row],[STOCK]]&gt;0.1,"1","0")</f>
        <v>0</v>
      </c>
      <c r="G208">
        <f>+VLOOKUP(Tabla2[[#This Row],[CODIGO DE BARRA]],BasedeDatos!B:E,3,FALSE)</f>
        <v>0</v>
      </c>
      <c r="H208" t="s">
        <v>1716</v>
      </c>
    </row>
    <row r="209" spans="1:8" hidden="1" x14ac:dyDescent="0.25">
      <c r="A209" t="str">
        <f>+IFERROR(VLOOKUP(Tabla2[[#This Row],[Nombre]],BasedeDatos!A:B,2,FALSE),"ERROR")</f>
        <v>7591720029608</v>
      </c>
      <c r="B209" s="4" t="s">
        <v>215</v>
      </c>
      <c r="C209" s="4" t="s">
        <v>620</v>
      </c>
      <c r="D209" s="9">
        <f>+VLOOKUP(Tabla2[[#This Row],[CODIGO DE BARRA]],BasedeDatos!B:C,2,FALSE)</f>
        <v>0.7</v>
      </c>
      <c r="E209" s="5" t="s">
        <v>1490</v>
      </c>
      <c r="F209" t="str">
        <f>+IF(Tabla2[[#This Row],[STOCK]]&gt;0.1,"1","0")</f>
        <v>1</v>
      </c>
      <c r="G209">
        <f>+VLOOKUP(Tabla2[[#This Row],[CODIGO DE BARRA]],BasedeDatos!B:E,3,FALSE)</f>
        <v>15</v>
      </c>
      <c r="H209" t="s">
        <v>1716</v>
      </c>
    </row>
    <row r="210" spans="1:8" hidden="1" x14ac:dyDescent="0.25">
      <c r="A210" t="str">
        <f>+IFERROR(VLOOKUP(Tabla2[[#This Row],[Nombre]],BasedeDatos!A:B,2,FALSE),"ERROR")</f>
        <v>7591039996288</v>
      </c>
      <c r="B210" s="6" t="s">
        <v>216</v>
      </c>
      <c r="C210" s="6" t="s">
        <v>620</v>
      </c>
      <c r="D210" s="9">
        <f>+VLOOKUP(Tabla2[[#This Row],[CODIGO DE BARRA]],BasedeDatos!B:C,2,FALSE)</f>
        <v>2.2999999999999998</v>
      </c>
      <c r="E210" s="7" t="s">
        <v>612</v>
      </c>
      <c r="F210" t="str">
        <f>+IF(Tabla2[[#This Row],[STOCK]]&gt;0.1,"1","0")</f>
        <v>0</v>
      </c>
      <c r="G210">
        <f>+VLOOKUP(Tabla2[[#This Row],[CODIGO DE BARRA]],BasedeDatos!B:E,3,FALSE)</f>
        <v>0</v>
      </c>
      <c r="H210" t="s">
        <v>1716</v>
      </c>
    </row>
    <row r="211" spans="1:8" hidden="1" x14ac:dyDescent="0.25">
      <c r="A211" t="str">
        <f>+IFERROR(VLOOKUP(Tabla2[[#This Row],[Nombre]],BasedeDatos!A:B,2,FALSE),"ERROR")</f>
        <v>7591039996271</v>
      </c>
      <c r="B211" s="4" t="s">
        <v>217</v>
      </c>
      <c r="C211" s="4" t="s">
        <v>620</v>
      </c>
      <c r="D211" s="9">
        <f>+VLOOKUP(Tabla2[[#This Row],[CODIGO DE BARRA]],BasedeDatos!B:C,2,FALSE)</f>
        <v>2.1</v>
      </c>
      <c r="E211" s="5" t="s">
        <v>1491</v>
      </c>
      <c r="F211" t="str">
        <f>+IF(Tabla2[[#This Row],[STOCK]]&gt;0.1,"1","0")</f>
        <v>1</v>
      </c>
      <c r="G211">
        <f>+VLOOKUP(Tabla2[[#This Row],[CODIGO DE BARRA]],BasedeDatos!B:E,3,FALSE)</f>
        <v>3</v>
      </c>
      <c r="H211" t="s">
        <v>1716</v>
      </c>
    </row>
    <row r="212" spans="1:8" hidden="1" x14ac:dyDescent="0.25">
      <c r="A212" t="str">
        <f>+IFERROR(VLOOKUP(Tabla2[[#This Row],[Nombre]],BasedeDatos!A:B,2,FALSE),"ERROR")</f>
        <v>7591039504124</v>
      </c>
      <c r="B212" s="6" t="s">
        <v>218</v>
      </c>
      <c r="C212" s="6" t="s">
        <v>620</v>
      </c>
      <c r="D212" s="9">
        <f>+VLOOKUP(Tabla2[[#This Row],[CODIGO DE BARRA]],BasedeDatos!B:C,2,FALSE)</f>
        <v>3.5</v>
      </c>
      <c r="E212" s="7" t="s">
        <v>1492</v>
      </c>
      <c r="F212" t="str">
        <f>+IF(Tabla2[[#This Row],[STOCK]]&gt;0.1,"1","0")</f>
        <v>0</v>
      </c>
      <c r="G212">
        <f>+VLOOKUP(Tabla2[[#This Row],[CODIGO DE BARRA]],BasedeDatos!B:E,3,FALSE)</f>
        <v>-4</v>
      </c>
      <c r="H212" t="s">
        <v>1716</v>
      </c>
    </row>
    <row r="213" spans="1:8" hidden="1" x14ac:dyDescent="0.25">
      <c r="A213" t="str">
        <f>+IFERROR(VLOOKUP(Tabla2[[#This Row],[Nombre]],BasedeDatos!A:B,2,FALSE),"ERROR")</f>
        <v>7591039504957</v>
      </c>
      <c r="B213" s="4" t="s">
        <v>219</v>
      </c>
      <c r="C213" s="4" t="s">
        <v>620</v>
      </c>
      <c r="D213" s="9">
        <f>+VLOOKUP(Tabla2[[#This Row],[CODIGO DE BARRA]],BasedeDatos!B:C,2,FALSE)</f>
        <v>0.55000000000000004</v>
      </c>
      <c r="E213" s="5" t="s">
        <v>612</v>
      </c>
      <c r="F213" t="str">
        <f>+IF(Tabla2[[#This Row],[STOCK]]&gt;0.1,"1","0")</f>
        <v>1</v>
      </c>
      <c r="G213">
        <f>+VLOOKUP(Tabla2[[#This Row],[CODIGO DE BARRA]],BasedeDatos!B:E,3,FALSE)</f>
        <v>10</v>
      </c>
      <c r="H213" t="s">
        <v>1716</v>
      </c>
    </row>
    <row r="214" spans="1:8" hidden="1" x14ac:dyDescent="0.25">
      <c r="A214" t="str">
        <f>+IFERROR(VLOOKUP(Tabla2[[#This Row],[Nombre]],BasedeDatos!A:B,2,FALSE),"ERROR")</f>
        <v>7591039995786</v>
      </c>
      <c r="B214" s="6" t="s">
        <v>220</v>
      </c>
      <c r="C214" s="6" t="s">
        <v>620</v>
      </c>
      <c r="D214" s="9">
        <f>+VLOOKUP(Tabla2[[#This Row],[CODIGO DE BARRA]],BasedeDatos!B:C,2,FALSE)</f>
        <v>0.8</v>
      </c>
      <c r="E214" s="7" t="s">
        <v>612</v>
      </c>
      <c r="F214" t="str">
        <f>+IF(Tabla2[[#This Row],[STOCK]]&gt;0.1,"1","0")</f>
        <v>0</v>
      </c>
      <c r="G214">
        <f>+VLOOKUP(Tabla2[[#This Row],[CODIGO DE BARRA]],BasedeDatos!B:E,3,FALSE)</f>
        <v>0</v>
      </c>
      <c r="H214" t="s">
        <v>1716</v>
      </c>
    </row>
    <row r="215" spans="1:8" hidden="1" x14ac:dyDescent="0.25">
      <c r="A215" t="str">
        <f>+IFERROR(VLOOKUP(Tabla2[[#This Row],[Nombre]],BasedeDatos!A:B,2,FALSE),"ERROR")</f>
        <v>FOSFOROS</v>
      </c>
      <c r="B215" s="4" t="s">
        <v>221</v>
      </c>
      <c r="C215" s="4" t="s">
        <v>11</v>
      </c>
      <c r="D215" s="9">
        <f>+VLOOKUP(Tabla2[[#This Row],[CODIGO DE BARRA]],BasedeDatos!B:C,2,FALSE)</f>
        <v>0.15</v>
      </c>
      <c r="E215" s="5" t="s">
        <v>612</v>
      </c>
      <c r="F215" t="str">
        <f>+IF(Tabla2[[#This Row],[STOCK]]&gt;0.1,"1","0")</f>
        <v>0</v>
      </c>
      <c r="G215">
        <f>+VLOOKUP(Tabla2[[#This Row],[CODIGO DE BARRA]],BasedeDatos!B:E,3,FALSE)</f>
        <v>0</v>
      </c>
      <c r="H215" t="s">
        <v>1716</v>
      </c>
    </row>
    <row r="216" spans="1:8" hidden="1" x14ac:dyDescent="0.25">
      <c r="A216" t="str">
        <f>+IFERROR(VLOOKUP(Tabla2[[#This Row],[Nombre]],BasedeDatos!A:B,2,FALSE),"ERROR")</f>
        <v>7591902001477</v>
      </c>
      <c r="B216" s="4" t="s">
        <v>222</v>
      </c>
      <c r="C216" s="4" t="s">
        <v>11</v>
      </c>
      <c r="D216" s="9">
        <f>+VLOOKUP(Tabla2[[#This Row],[CODIGO DE BARRA]],BasedeDatos!B:C,2,FALSE)</f>
        <v>3</v>
      </c>
      <c r="E216" s="7" t="s">
        <v>1493</v>
      </c>
      <c r="F216" t="str">
        <f>+IF(Tabla2[[#This Row],[STOCK]]&gt;0.1,"1","0")</f>
        <v>1</v>
      </c>
      <c r="G216">
        <f>+VLOOKUP(Tabla2[[#This Row],[CODIGO DE BARRA]],BasedeDatos!B:E,3,FALSE)</f>
        <v>1</v>
      </c>
      <c r="H216" t="s">
        <v>1716</v>
      </c>
    </row>
    <row r="217" spans="1:8" hidden="1" x14ac:dyDescent="0.25">
      <c r="A217" t="str">
        <f>+IFERROR(VLOOKUP(Tabla2[[#This Row],[Nombre]],BasedeDatos!A:B,2,FALSE),"ERROR")</f>
        <v>03193</v>
      </c>
      <c r="B217" s="4" t="s">
        <v>223</v>
      </c>
      <c r="C217" s="4" t="s">
        <v>619</v>
      </c>
      <c r="D217" s="9">
        <f>+VLOOKUP(Tabla2[[#This Row],[CODIGO DE BARRA]],BasedeDatos!B:C,2,FALSE)</f>
        <v>0.8</v>
      </c>
      <c r="E217" s="5" t="s">
        <v>612</v>
      </c>
      <c r="F217" t="str">
        <f>+IF(Tabla2[[#This Row],[STOCK]]&gt;0.1,"1","0")</f>
        <v>0</v>
      </c>
      <c r="G217">
        <f>+VLOOKUP(Tabla2[[#This Row],[CODIGO DE BARRA]],BasedeDatos!B:E,3,FALSE)</f>
        <v>0</v>
      </c>
      <c r="H217" t="s">
        <v>1716</v>
      </c>
    </row>
    <row r="218" spans="1:8" hidden="1" x14ac:dyDescent="0.25">
      <c r="A218" t="str">
        <f>+IFERROR(VLOOKUP(Tabla2[[#This Row],[Nombre]],BasedeDatos!A:B,2,FALSE),"ERROR")</f>
        <v>7591039535012</v>
      </c>
      <c r="B218" s="4" t="s">
        <v>224</v>
      </c>
      <c r="C218" s="4" t="s">
        <v>12</v>
      </c>
      <c r="D218" s="9">
        <f>+VLOOKUP(Tabla2[[#This Row],[CODIGO DE BARRA]],BasedeDatos!B:C,2,FALSE)</f>
        <v>2.9</v>
      </c>
      <c r="E218" s="7" t="s">
        <v>1494</v>
      </c>
      <c r="F218" t="str">
        <f>+IF(Tabla2[[#This Row],[STOCK]]&gt;0.1,"1","0")</f>
        <v>1</v>
      </c>
      <c r="G218">
        <f>+VLOOKUP(Tabla2[[#This Row],[CODIGO DE BARRA]],BasedeDatos!B:E,3,FALSE)</f>
        <v>2</v>
      </c>
      <c r="H218" t="s">
        <v>1742</v>
      </c>
    </row>
    <row r="219" spans="1:8" hidden="1" x14ac:dyDescent="0.25">
      <c r="A219" t="str">
        <f>+IFERROR(VLOOKUP(Tabla2[[#This Row],[Nombre]],BasedeDatos!A:B,2,FALSE),"ERROR")</f>
        <v>8682213003836</v>
      </c>
      <c r="B219" s="4" t="s">
        <v>225</v>
      </c>
      <c r="C219" s="4" t="s">
        <v>625</v>
      </c>
      <c r="D219" s="9">
        <f>+VLOOKUP(Tabla2[[#This Row],[CODIGO DE BARRA]],BasedeDatos!B:C,2,FALSE)</f>
        <v>0.35</v>
      </c>
      <c r="E219" s="5" t="s">
        <v>612</v>
      </c>
      <c r="F219" t="str">
        <f>+IF(Tabla2[[#This Row],[STOCK]]&gt;0.1,"1","0")</f>
        <v>0</v>
      </c>
      <c r="G219">
        <f>+VLOOKUP(Tabla2[[#This Row],[CODIGO DE BARRA]],BasedeDatos!B:E,3,FALSE)</f>
        <v>0</v>
      </c>
      <c r="H219" t="s">
        <v>1716</v>
      </c>
    </row>
    <row r="220" spans="1:8" hidden="1" x14ac:dyDescent="0.25">
      <c r="A220" t="str">
        <f>+IFERROR(VLOOKUP(Tabla2[[#This Row],[Nombre]],BasedeDatos!A:B,2,FALSE),"ERROR")</f>
        <v>78939394</v>
      </c>
      <c r="B220" s="4" t="s">
        <v>226</v>
      </c>
      <c r="C220" s="4" t="s">
        <v>625</v>
      </c>
      <c r="D220" s="9">
        <f>+VLOOKUP(Tabla2[[#This Row],[CODIGO DE BARRA]],BasedeDatos!B:C,2,FALSE)</f>
        <v>0.33</v>
      </c>
      <c r="E220" s="7" t="s">
        <v>1495</v>
      </c>
      <c r="F220" t="str">
        <f>+IF(Tabla2[[#This Row],[STOCK]]&gt;0.1,"1","0")</f>
        <v>0</v>
      </c>
      <c r="G220">
        <f>+VLOOKUP(Tabla2[[#This Row],[CODIGO DE BARRA]],BasedeDatos!B:E,3,FALSE)</f>
        <v>-8</v>
      </c>
      <c r="H220" t="s">
        <v>1716</v>
      </c>
    </row>
    <row r="221" spans="1:8" hidden="1" x14ac:dyDescent="0.25">
      <c r="A221" t="str">
        <f>+IFERROR(VLOOKUP(Tabla2[[#This Row],[Nombre]],BasedeDatos!A:B,2,FALSE),"ERROR")</f>
        <v>7591082002561</v>
      </c>
      <c r="B221" s="4" t="s">
        <v>227</v>
      </c>
      <c r="C221" s="4" t="s">
        <v>620</v>
      </c>
      <c r="D221" s="9">
        <f>+VLOOKUP(Tabla2[[#This Row],[CODIGO DE BARRA]],BasedeDatos!B:C,2,FALSE)</f>
        <v>2</v>
      </c>
      <c r="E221" s="5" t="s">
        <v>1496</v>
      </c>
      <c r="F221" t="str">
        <f>+IF(Tabla2[[#This Row],[STOCK]]&gt;0.1,"1","0")</f>
        <v>0</v>
      </c>
      <c r="G221">
        <f>+VLOOKUP(Tabla2[[#This Row],[CODIGO DE BARRA]],BasedeDatos!B:E,3,FALSE)</f>
        <v>0</v>
      </c>
      <c r="H221" t="s">
        <v>1716</v>
      </c>
    </row>
    <row r="222" spans="1:8" hidden="1" x14ac:dyDescent="0.25">
      <c r="A222" t="str">
        <f>+IFERROR(VLOOKUP(Tabla2[[#This Row],[Nombre]],BasedeDatos!A:B,2,FALSE),"ERROR")</f>
        <v>CHU13</v>
      </c>
      <c r="B222" s="4" t="s">
        <v>228</v>
      </c>
      <c r="C222" s="4" t="s">
        <v>620</v>
      </c>
      <c r="D222" s="9">
        <f>+VLOOKUP(Tabla2[[#This Row],[CODIGO DE BARRA]],BasedeDatos!B:C,2,FALSE)</f>
        <v>1.8</v>
      </c>
      <c r="E222" s="7" t="s">
        <v>1497</v>
      </c>
      <c r="F222" t="str">
        <f>+IF(Tabla2[[#This Row],[STOCK]]&gt;0.1,"1","0")</f>
        <v>0</v>
      </c>
      <c r="G222">
        <f>+VLOOKUP(Tabla2[[#This Row],[CODIGO DE BARRA]],BasedeDatos!B:E,3,FALSE)</f>
        <v>-7</v>
      </c>
      <c r="H222" t="s">
        <v>1716</v>
      </c>
    </row>
    <row r="223" spans="1:8" hidden="1" x14ac:dyDescent="0.25">
      <c r="A223" t="str">
        <f>+IFERROR(VLOOKUP(Tabla2[[#This Row],[Nombre]],BasedeDatos!A:B,2,FALSE),"ERROR")</f>
        <v>054228107119</v>
      </c>
      <c r="B223" s="4" t="s">
        <v>229</v>
      </c>
      <c r="C223" s="4" t="s">
        <v>620</v>
      </c>
      <c r="D223" s="9">
        <f>+VLOOKUP(Tabla2[[#This Row],[CODIGO DE BARRA]],BasedeDatos!B:C,2,FALSE)</f>
        <v>1.4</v>
      </c>
      <c r="E223" s="5" t="s">
        <v>1498</v>
      </c>
      <c r="F223" t="str">
        <f>+IF(Tabla2[[#This Row],[STOCK]]&gt;0.1,"1","0")</f>
        <v>1</v>
      </c>
      <c r="G223">
        <f>+VLOOKUP(Tabla2[[#This Row],[CODIGO DE BARRA]],BasedeDatos!B:E,3,FALSE)</f>
        <v>5</v>
      </c>
      <c r="H223" t="s">
        <v>1716</v>
      </c>
    </row>
    <row r="224" spans="1:8" hidden="1" x14ac:dyDescent="0.25">
      <c r="A224" t="str">
        <f>+IFERROR(VLOOKUP(Tabla2[[#This Row],[Nombre]],BasedeDatos!A:B,2,FALSE),"ERROR")</f>
        <v>7702025113132</v>
      </c>
      <c r="B224" s="4" t="s">
        <v>230</v>
      </c>
      <c r="C224" s="4" t="s">
        <v>620</v>
      </c>
      <c r="D224" s="9">
        <f>+VLOOKUP(Tabla2[[#This Row],[CODIGO DE BARRA]],BasedeDatos!B:C,2,FALSE)</f>
        <v>1.6</v>
      </c>
      <c r="E224" s="7" t="s">
        <v>612</v>
      </c>
      <c r="F224" t="str">
        <f>+IF(Tabla2[[#This Row],[STOCK]]&gt;0.1,"1","0")</f>
        <v>1</v>
      </c>
      <c r="G224">
        <f>+VLOOKUP(Tabla2[[#This Row],[CODIGO DE BARRA]],BasedeDatos!B:E,3,FALSE)</f>
        <v>5</v>
      </c>
      <c r="H224" t="s">
        <v>1716</v>
      </c>
    </row>
    <row r="225" spans="1:8" hidden="1" x14ac:dyDescent="0.25">
      <c r="A225" t="str">
        <f>+IFERROR(VLOOKUP(Tabla2[[#This Row],[Nombre]],BasedeDatos!A:B,2,FALSE),"ERROR")</f>
        <v>7590011890910</v>
      </c>
      <c r="B225" s="4" t="s">
        <v>231</v>
      </c>
      <c r="C225" s="4" t="s">
        <v>620</v>
      </c>
      <c r="D225" s="9">
        <f>+VLOOKUP(Tabla2[[#This Row],[CODIGO DE BARRA]],BasedeDatos!B:C,2,FALSE)</f>
        <v>3.2</v>
      </c>
      <c r="E225" s="5" t="s">
        <v>1499</v>
      </c>
      <c r="F225" t="str">
        <f>+IF(Tabla2[[#This Row],[STOCK]]&gt;0.1,"1","0")</f>
        <v>0</v>
      </c>
      <c r="G225">
        <f>+VLOOKUP(Tabla2[[#This Row],[CODIGO DE BARRA]],BasedeDatos!B:E,3,FALSE)</f>
        <v>0</v>
      </c>
      <c r="H225" t="s">
        <v>1716</v>
      </c>
    </row>
    <row r="226" spans="1:8" hidden="1" x14ac:dyDescent="0.25">
      <c r="A226" t="str">
        <f>+IFERROR(VLOOKUP(Tabla2[[#This Row],[Nombre]],BasedeDatos!A:B,2,FALSE),"ERROR")</f>
        <v>7591164001277</v>
      </c>
      <c r="B226" s="4" t="s">
        <v>232</v>
      </c>
      <c r="C226" s="4" t="s">
        <v>620</v>
      </c>
      <c r="D226" s="9">
        <f>+VLOOKUP(Tabla2[[#This Row],[CODIGO DE BARRA]],BasedeDatos!B:C,2,FALSE)</f>
        <v>1.2</v>
      </c>
      <c r="E226" s="7" t="s">
        <v>1500</v>
      </c>
      <c r="F226" t="str">
        <f>+IF(Tabla2[[#This Row],[STOCK]]&gt;0.1,"1","0")</f>
        <v>0</v>
      </c>
      <c r="G226">
        <f>+VLOOKUP(Tabla2[[#This Row],[CODIGO DE BARRA]],BasedeDatos!B:E,3,FALSE)</f>
        <v>-1</v>
      </c>
      <c r="H226" t="s">
        <v>1716</v>
      </c>
    </row>
    <row r="227" spans="1:8" hidden="1" x14ac:dyDescent="0.25">
      <c r="A227" t="str">
        <f>+IFERROR(VLOOKUP(Tabla2[[#This Row],[Nombre]],BasedeDatos!A:B,2,FALSE),"ERROR")</f>
        <v>7597089000043</v>
      </c>
      <c r="B227" s="4" t="s">
        <v>233</v>
      </c>
      <c r="C227" s="4" t="s">
        <v>620</v>
      </c>
      <c r="D227" s="9">
        <f>+VLOOKUP(Tabla2[[#This Row],[CODIGO DE BARRA]],BasedeDatos!B:C,2,FALSE)</f>
        <v>1.2</v>
      </c>
      <c r="E227" s="5" t="s">
        <v>1501</v>
      </c>
      <c r="F227" t="str">
        <f>+IF(Tabla2[[#This Row],[STOCK]]&gt;0.1,"1","0")</f>
        <v>0</v>
      </c>
      <c r="G227">
        <f>+VLOOKUP(Tabla2[[#This Row],[CODIGO DE BARRA]],BasedeDatos!B:E,3,FALSE)</f>
        <v>-1</v>
      </c>
      <c r="H227" t="s">
        <v>1716</v>
      </c>
    </row>
    <row r="228" spans="1:8" hidden="1" x14ac:dyDescent="0.25">
      <c r="A228" t="str">
        <f>+IFERROR(VLOOKUP(Tabla2[[#This Row],[Nombre]],BasedeDatos!A:B,2,FALSE),"ERROR")</f>
        <v>7591082000307</v>
      </c>
      <c r="B228" s="4" t="s">
        <v>234</v>
      </c>
      <c r="C228" s="4" t="s">
        <v>620</v>
      </c>
      <c r="D228" s="9">
        <f>+VLOOKUP(Tabla2[[#This Row],[CODIGO DE BARRA]],BasedeDatos!B:C,2,FALSE)</f>
        <v>2.15</v>
      </c>
      <c r="E228" s="7" t="s">
        <v>1502</v>
      </c>
      <c r="F228" t="str">
        <f>+IF(Tabla2[[#This Row],[STOCK]]&gt;0.1,"1","0")</f>
        <v>1</v>
      </c>
      <c r="G228">
        <f>+VLOOKUP(Tabla2[[#This Row],[CODIGO DE BARRA]],BasedeDatos!B:E,3,FALSE)</f>
        <v>2</v>
      </c>
      <c r="H228" t="s">
        <v>1716</v>
      </c>
    </row>
    <row r="229" spans="1:8" hidden="1" x14ac:dyDescent="0.25">
      <c r="A229" t="str">
        <f>+IFERROR(VLOOKUP(Tabla2[[#This Row],[Nombre]],BasedeDatos!A:B,2,FALSE),"ERROR")</f>
        <v>7591082000321</v>
      </c>
      <c r="B229" s="4" t="s">
        <v>235</v>
      </c>
      <c r="C229" s="4" t="s">
        <v>620</v>
      </c>
      <c r="D229" s="9">
        <f>+VLOOKUP(Tabla2[[#This Row],[CODIGO DE BARRA]],BasedeDatos!B:C,2,FALSE)</f>
        <v>1.6</v>
      </c>
      <c r="E229" s="5" t="s">
        <v>612</v>
      </c>
      <c r="F229" t="str">
        <f>+IF(Tabla2[[#This Row],[STOCK]]&gt;0.1,"1","0")</f>
        <v>0</v>
      </c>
      <c r="G229">
        <f>+VLOOKUP(Tabla2[[#This Row],[CODIGO DE BARRA]],BasedeDatos!B:E,3,FALSE)</f>
        <v>0</v>
      </c>
      <c r="H229" t="s">
        <v>1716</v>
      </c>
    </row>
    <row r="230" spans="1:8" hidden="1" x14ac:dyDescent="0.25">
      <c r="A230" t="str">
        <f>+IFERROR(VLOOKUP(Tabla2[[#This Row],[Nombre]],BasedeDatos!A:B,2,FALSE),"ERROR")</f>
        <v>7591082000284</v>
      </c>
      <c r="B230" s="4" t="s">
        <v>236</v>
      </c>
      <c r="C230" s="4" t="s">
        <v>620</v>
      </c>
      <c r="D230" s="9">
        <f>+VLOOKUP(Tabla2[[#This Row],[CODIGO DE BARRA]],BasedeDatos!B:C,2,FALSE)</f>
        <v>1.8</v>
      </c>
      <c r="E230" s="7" t="s">
        <v>1503</v>
      </c>
      <c r="F230" t="str">
        <f>+IF(Tabla2[[#This Row],[STOCK]]&gt;0.1,"1","0")</f>
        <v>1</v>
      </c>
      <c r="G230">
        <f>+VLOOKUP(Tabla2[[#This Row],[CODIGO DE BARRA]],BasedeDatos!B:E,3,FALSE)</f>
        <v>1</v>
      </c>
      <c r="H230" t="s">
        <v>1716</v>
      </c>
    </row>
    <row r="231" spans="1:8" hidden="1" x14ac:dyDescent="0.25">
      <c r="A231" t="str">
        <f>+IFERROR(VLOOKUP(Tabla2[[#This Row],[Nombre]],BasedeDatos!A:B,2,FALSE),"ERROR")</f>
        <v>8681270483612</v>
      </c>
      <c r="B231" s="4" t="s">
        <v>237</v>
      </c>
      <c r="C231" s="4" t="s">
        <v>620</v>
      </c>
      <c r="D231" s="9">
        <f>+VLOOKUP(Tabla2[[#This Row],[CODIGO DE BARRA]],BasedeDatos!B:C,2,FALSE)</f>
        <v>0.9</v>
      </c>
      <c r="E231" s="5" t="s">
        <v>612</v>
      </c>
      <c r="F231" t="str">
        <f>+IF(Tabla2[[#This Row],[STOCK]]&gt;0.1,"1","0")</f>
        <v>0</v>
      </c>
      <c r="G231">
        <f>+VLOOKUP(Tabla2[[#This Row],[CODIGO DE BARRA]],BasedeDatos!B:E,3,FALSE)</f>
        <v>0</v>
      </c>
      <c r="H231" t="s">
        <v>1716</v>
      </c>
    </row>
    <row r="232" spans="1:8" hidden="1" x14ac:dyDescent="0.25">
      <c r="A232" t="str">
        <f>+IFERROR(VLOOKUP(Tabla2[[#This Row],[Nombre]],BasedeDatos!A:B,2,FALSE),"ERROR")</f>
        <v>7896022204662</v>
      </c>
      <c r="B232" s="4" t="s">
        <v>238</v>
      </c>
      <c r="C232" s="4" t="s">
        <v>620</v>
      </c>
      <c r="D232" s="9">
        <f>+VLOOKUP(Tabla2[[#This Row],[CODIGO DE BARRA]],BasedeDatos!B:C,2,FALSE)</f>
        <v>0.8</v>
      </c>
      <c r="E232" s="7" t="s">
        <v>612</v>
      </c>
      <c r="F232" t="str">
        <f>+IF(Tabla2[[#This Row],[STOCK]]&gt;0.1,"1","0")</f>
        <v>0</v>
      </c>
      <c r="G232">
        <f>+VLOOKUP(Tabla2[[#This Row],[CODIGO DE BARRA]],BasedeDatos!B:E,3,FALSE)</f>
        <v>0</v>
      </c>
      <c r="H232" t="s">
        <v>1716</v>
      </c>
    </row>
    <row r="233" spans="1:8" hidden="1" x14ac:dyDescent="0.25">
      <c r="A233" t="str">
        <f>+IFERROR(VLOOKUP(Tabla2[[#This Row],[Nombre]],BasedeDatos!A:B,2,FALSE),"ERROR")</f>
        <v>7896022205157</v>
      </c>
      <c r="B233" s="4" t="s">
        <v>239</v>
      </c>
      <c r="C233" s="4" t="s">
        <v>620</v>
      </c>
      <c r="D233" s="9">
        <f>+VLOOKUP(Tabla2[[#This Row],[CODIGO DE BARRA]],BasedeDatos!B:C,2,FALSE)</f>
        <v>1.1000000000000001</v>
      </c>
      <c r="E233" s="5" t="s">
        <v>612</v>
      </c>
      <c r="F233" t="str">
        <f>+IF(Tabla2[[#This Row],[STOCK]]&gt;0.1,"1","0")</f>
        <v>0</v>
      </c>
      <c r="G233">
        <f>+VLOOKUP(Tabla2[[#This Row],[CODIGO DE BARRA]],BasedeDatos!B:E,3,FALSE)</f>
        <v>0</v>
      </c>
      <c r="H233" t="s">
        <v>1716</v>
      </c>
    </row>
    <row r="234" spans="1:8" hidden="1" x14ac:dyDescent="0.25">
      <c r="A234" t="str">
        <f>+IFERROR(VLOOKUP(Tabla2[[#This Row],[Nombre]],BasedeDatos!A:B,2,FALSE),"ERROR")</f>
        <v>7896022207533</v>
      </c>
      <c r="B234" s="4" t="s">
        <v>240</v>
      </c>
      <c r="C234" s="4" t="s">
        <v>620</v>
      </c>
      <c r="D234" s="9">
        <f>+VLOOKUP(Tabla2[[#This Row],[CODIGO DE BARRA]],BasedeDatos!B:C,2,FALSE)</f>
        <v>1</v>
      </c>
      <c r="E234" s="7" t="s">
        <v>612</v>
      </c>
      <c r="F234" t="str">
        <f>+IF(Tabla2[[#This Row],[STOCK]]&gt;0.1,"1","0")</f>
        <v>0</v>
      </c>
      <c r="G234">
        <f>+VLOOKUP(Tabla2[[#This Row],[CODIGO DE BARRA]],BasedeDatos!B:E,3,FALSE)</f>
        <v>0</v>
      </c>
      <c r="H234" t="s">
        <v>1716</v>
      </c>
    </row>
    <row r="235" spans="1:8" hidden="1" x14ac:dyDescent="0.25">
      <c r="A235" t="str">
        <f>+IFERROR(VLOOKUP(Tabla2[[#This Row],[Nombre]],BasedeDatos!A:B,2,FALSE),"ERROR")</f>
        <v>7896022204655</v>
      </c>
      <c r="B235" s="4" t="s">
        <v>241</v>
      </c>
      <c r="C235" s="4" t="s">
        <v>620</v>
      </c>
      <c r="D235" s="9">
        <f>+VLOOKUP(Tabla2[[#This Row],[CODIGO DE BARRA]],BasedeDatos!B:C,2,FALSE)</f>
        <v>1</v>
      </c>
      <c r="E235" s="5" t="s">
        <v>612</v>
      </c>
      <c r="F235" t="str">
        <f>+IF(Tabla2[[#This Row],[STOCK]]&gt;0.1,"1","0")</f>
        <v>0</v>
      </c>
      <c r="G235">
        <f>+VLOOKUP(Tabla2[[#This Row],[CODIGO DE BARRA]],BasedeDatos!B:E,3,FALSE)</f>
        <v>0</v>
      </c>
      <c r="H235" t="s">
        <v>1716</v>
      </c>
    </row>
    <row r="236" spans="1:8" hidden="1" x14ac:dyDescent="0.25">
      <c r="A236" t="str">
        <f>+IFERROR(VLOOKUP(Tabla2[[#This Row],[Nombre]],BasedeDatos!A:B,2,FALSE),"ERROR")</f>
        <v>7702025185344</v>
      </c>
      <c r="B236" s="4" t="s">
        <v>242</v>
      </c>
      <c r="C236" s="4" t="s">
        <v>620</v>
      </c>
      <c r="D236" s="9">
        <f>+VLOOKUP(Tabla2[[#This Row],[CODIGO DE BARRA]],BasedeDatos!B:C,2,FALSE)</f>
        <v>1.6</v>
      </c>
      <c r="E236" s="7" t="s">
        <v>612</v>
      </c>
      <c r="F236" t="str">
        <f>+IF(Tabla2[[#This Row],[STOCK]]&gt;0.1,"1","0")</f>
        <v>1</v>
      </c>
      <c r="G236">
        <f>+VLOOKUP(Tabla2[[#This Row],[CODIGO DE BARRA]],BasedeDatos!B:E,3,FALSE)</f>
        <v>5</v>
      </c>
      <c r="H236" t="s">
        <v>1716</v>
      </c>
    </row>
    <row r="237" spans="1:8" hidden="1" x14ac:dyDescent="0.25">
      <c r="A237" t="str">
        <f>+IFERROR(VLOOKUP(Tabla2[[#This Row],[Nombre]],BasedeDatos!A:B,2,FALSE),"ERROR")</f>
        <v>7897426030031</v>
      </c>
      <c r="B237" s="4" t="s">
        <v>243</v>
      </c>
      <c r="C237" s="4" t="s">
        <v>620</v>
      </c>
      <c r="D237" s="9">
        <f>+VLOOKUP(Tabla2[[#This Row],[CODIGO DE BARRA]],BasedeDatos!B:C,2,FALSE)</f>
        <v>0.1</v>
      </c>
      <c r="E237" s="5" t="s">
        <v>612</v>
      </c>
      <c r="F237" t="str">
        <f>+IF(Tabla2[[#This Row],[STOCK]]&gt;0.1,"1","0")</f>
        <v>0</v>
      </c>
      <c r="G237">
        <f>+VLOOKUP(Tabla2[[#This Row],[CODIGO DE BARRA]],BasedeDatos!B:E,3,FALSE)</f>
        <v>0</v>
      </c>
      <c r="H237" t="s">
        <v>1716</v>
      </c>
    </row>
    <row r="238" spans="1:8" hidden="1" x14ac:dyDescent="0.25">
      <c r="A238" t="str">
        <f>+IFERROR(VLOOKUP(Tabla2[[#This Row],[Nombre]],BasedeDatos!A:B,2,FALSE),"ERROR")</f>
        <v>DUL-01</v>
      </c>
      <c r="B238" s="4" t="s">
        <v>244</v>
      </c>
      <c r="C238" s="4" t="s">
        <v>620</v>
      </c>
      <c r="D238" s="9">
        <f>+VLOOKUP(Tabla2[[#This Row],[CODIGO DE BARRA]],BasedeDatos!B:C,2,FALSE)</f>
        <v>1.3</v>
      </c>
      <c r="E238" s="7" t="s">
        <v>612</v>
      </c>
      <c r="F238" t="str">
        <f>+IF(Tabla2[[#This Row],[STOCK]]&gt;0.1,"1","0")</f>
        <v>1</v>
      </c>
      <c r="G238">
        <f>+VLOOKUP(Tabla2[[#This Row],[CODIGO DE BARRA]],BasedeDatos!B:E,3,FALSE)</f>
        <v>7</v>
      </c>
      <c r="H238" t="s">
        <v>1716</v>
      </c>
    </row>
    <row r="239" spans="1:8" hidden="1" x14ac:dyDescent="0.25">
      <c r="A239" t="str">
        <f>+IFERROR(VLOOKUP(Tabla2[[#This Row],[Nombre]],BasedeDatos!A:B,2,FALSE),"ERROR")</f>
        <v>7896022085148</v>
      </c>
      <c r="B239" s="4" t="s">
        <v>245</v>
      </c>
      <c r="C239" s="4" t="s">
        <v>620</v>
      </c>
      <c r="D239" s="9">
        <f>+VLOOKUP(Tabla2[[#This Row],[CODIGO DE BARRA]],BasedeDatos!B:C,2,FALSE)</f>
        <v>0.6</v>
      </c>
      <c r="E239" s="5" t="s">
        <v>612</v>
      </c>
      <c r="F239" t="str">
        <f>+IF(Tabla2[[#This Row],[STOCK]]&gt;0.1,"1","0")</f>
        <v>0</v>
      </c>
      <c r="G239">
        <f>+VLOOKUP(Tabla2[[#This Row],[CODIGO DE BARRA]],BasedeDatos!B:E,3,FALSE)</f>
        <v>0</v>
      </c>
      <c r="H239" t="s">
        <v>1716</v>
      </c>
    </row>
    <row r="240" spans="1:8" hidden="1" x14ac:dyDescent="0.25">
      <c r="A240" t="str">
        <f>+IFERROR(VLOOKUP(Tabla2[[#This Row],[Nombre]],BasedeDatos!A:B,2,FALSE),"ERROR")</f>
        <v>8681270488488</v>
      </c>
      <c r="B240" s="4" t="s">
        <v>246</v>
      </c>
      <c r="C240" s="4" t="s">
        <v>620</v>
      </c>
      <c r="D240" s="9">
        <f>+VLOOKUP(Tabla2[[#This Row],[CODIGO DE BARRA]],BasedeDatos!B:C,2,FALSE)</f>
        <v>0.9</v>
      </c>
      <c r="E240" s="7" t="s">
        <v>612</v>
      </c>
      <c r="F240" t="str">
        <f>+IF(Tabla2[[#This Row],[STOCK]]&gt;0.1,"1","0")</f>
        <v>0</v>
      </c>
      <c r="G240">
        <f>+VLOOKUP(Tabla2[[#This Row],[CODIGO DE BARRA]],BasedeDatos!B:E,3,FALSE)</f>
        <v>0</v>
      </c>
      <c r="H240" t="s">
        <v>1716</v>
      </c>
    </row>
    <row r="241" spans="1:8" hidden="1" x14ac:dyDescent="0.25">
      <c r="A241" t="str">
        <f>+IFERROR(VLOOKUP(Tabla2[[#This Row],[Nombre]],BasedeDatos!A:B,2,FALSE),"ERROR")</f>
        <v>7590011893041</v>
      </c>
      <c r="B241" s="4" t="s">
        <v>247</v>
      </c>
      <c r="C241" s="4" t="s">
        <v>620</v>
      </c>
      <c r="D241" s="9">
        <f>+VLOOKUP(Tabla2[[#This Row],[CODIGO DE BARRA]],BasedeDatos!B:C,2,FALSE)</f>
        <v>1.5</v>
      </c>
      <c r="E241" s="5" t="s">
        <v>1504</v>
      </c>
      <c r="F241" t="str">
        <f>+IF(Tabla2[[#This Row],[STOCK]]&gt;0.1,"1","0")</f>
        <v>0</v>
      </c>
      <c r="G241">
        <f>+VLOOKUP(Tabla2[[#This Row],[CODIGO DE BARRA]],BasedeDatos!B:E,3,FALSE)</f>
        <v>0</v>
      </c>
      <c r="H241" t="s">
        <v>1716</v>
      </c>
    </row>
    <row r="242" spans="1:8" hidden="1" x14ac:dyDescent="0.25">
      <c r="A242" t="str">
        <f>+IFERROR(VLOOKUP(Tabla2[[#This Row],[Nombre]],BasedeDatos!A:B,2,FALSE),"ERROR")</f>
        <v>8681270484756</v>
      </c>
      <c r="B242" s="4" t="s">
        <v>248</v>
      </c>
      <c r="C242" s="4" t="s">
        <v>620</v>
      </c>
      <c r="D242" s="9">
        <f>+VLOOKUP(Tabla2[[#This Row],[CODIGO DE BARRA]],BasedeDatos!B:C,2,FALSE)</f>
        <v>1.4</v>
      </c>
      <c r="E242" s="7" t="s">
        <v>612</v>
      </c>
      <c r="F242" t="str">
        <f>+IF(Tabla2[[#This Row],[STOCK]]&gt;0.1,"1","0")</f>
        <v>0</v>
      </c>
      <c r="G242">
        <f>+VLOOKUP(Tabla2[[#This Row],[CODIGO DE BARRA]],BasedeDatos!B:E,3,FALSE)</f>
        <v>0</v>
      </c>
      <c r="H242" t="s">
        <v>1716</v>
      </c>
    </row>
    <row r="243" spans="1:8" hidden="1" x14ac:dyDescent="0.25">
      <c r="A243" t="str">
        <f>+IFERROR(VLOOKUP(Tabla2[[#This Row],[Nombre]],BasedeDatos!A:B,2,FALSE),"ERROR")</f>
        <v>7592809000365</v>
      </c>
      <c r="B243" s="4" t="s">
        <v>249</v>
      </c>
      <c r="C243" s="4" t="s">
        <v>620</v>
      </c>
      <c r="D243" s="9">
        <f>+VLOOKUP(Tabla2[[#This Row],[CODIGO DE BARRA]],BasedeDatos!B:C,2,FALSE)</f>
        <v>0.08</v>
      </c>
      <c r="E243" s="5" t="s">
        <v>612</v>
      </c>
      <c r="F243" t="str">
        <f>+IF(Tabla2[[#This Row],[STOCK]]&gt;0.1,"1","0")</f>
        <v>0</v>
      </c>
      <c r="G243">
        <f>+VLOOKUP(Tabla2[[#This Row],[CODIGO DE BARRA]],BasedeDatos!B:E,3,FALSE)</f>
        <v>0</v>
      </c>
      <c r="H243" t="s">
        <v>1716</v>
      </c>
    </row>
    <row r="244" spans="1:8" hidden="1" x14ac:dyDescent="0.25">
      <c r="A244" t="str">
        <f>+IFERROR(VLOOKUP(Tabla2[[#This Row],[Nombre]],BasedeDatos!A:B,2,FALSE),"ERROR")</f>
        <v>GAT</v>
      </c>
      <c r="B244" s="4" t="s">
        <v>250</v>
      </c>
      <c r="C244" s="4" t="s">
        <v>628</v>
      </c>
      <c r="D244" s="9">
        <f>+VLOOKUP(Tabla2[[#This Row],[CODIGO DE BARRA]],BasedeDatos!B:C,2,FALSE)</f>
        <v>5</v>
      </c>
      <c r="E244" s="7" t="s">
        <v>1505</v>
      </c>
      <c r="F244" t="str">
        <f>+IF(Tabla2[[#This Row],[STOCK]]&gt;0.1,"1","0")</f>
        <v>1</v>
      </c>
      <c r="G244">
        <f>+VLOOKUP(Tabla2[[#This Row],[CODIGO DE BARRA]],BasedeDatos!B:E,3,FALSE)</f>
        <v>4</v>
      </c>
      <c r="H244" t="s">
        <v>1738</v>
      </c>
    </row>
    <row r="245" spans="1:8" hidden="1" x14ac:dyDescent="0.25">
      <c r="A245" t="str">
        <f>+IFERROR(VLOOKUP(Tabla2[[#This Row],[Nombre]],BasedeDatos!A:B,2,FALSE),"ERROR")</f>
        <v>7591031005995</v>
      </c>
      <c r="B245" s="4" t="s">
        <v>251</v>
      </c>
      <c r="C245" s="4" t="s">
        <v>616</v>
      </c>
      <c r="D245" s="9">
        <f>+VLOOKUP(Tabla2[[#This Row],[CODIGO DE BARRA]],BasedeDatos!B:C,2,FALSE)</f>
        <v>1.85</v>
      </c>
      <c r="E245" s="5" t="s">
        <v>1506</v>
      </c>
      <c r="F245" t="str">
        <f>+IF(Tabla2[[#This Row],[STOCK]]&gt;0.1,"1","0")</f>
        <v>1</v>
      </c>
      <c r="G245">
        <f>+VLOOKUP(Tabla2[[#This Row],[CODIGO DE BARRA]],BasedeDatos!B:E,3,FALSE)</f>
        <v>5</v>
      </c>
      <c r="H245" t="s">
        <v>1709</v>
      </c>
    </row>
    <row r="246" spans="1:8" hidden="1" x14ac:dyDescent="0.25">
      <c r="A246" t="str">
        <f>+IFERROR(VLOOKUP(Tabla2[[#This Row],[Nombre]],BasedeDatos!A:B,2,FALSE),"ERROR")</f>
        <v>7592871002786</v>
      </c>
      <c r="B246" s="4" t="s">
        <v>252</v>
      </c>
      <c r="C246" s="4" t="s">
        <v>615</v>
      </c>
      <c r="D246" s="9">
        <f>+VLOOKUP(Tabla2[[#This Row],[CODIGO DE BARRA]],BasedeDatos!B:C,2,FALSE)</f>
        <v>1.3</v>
      </c>
      <c r="E246" s="7" t="s">
        <v>1507</v>
      </c>
      <c r="F246" t="str">
        <f>+IF(Tabla2[[#This Row],[STOCK]]&gt;0.1,"1","0")</f>
        <v>0</v>
      </c>
      <c r="G246">
        <f>+VLOOKUP(Tabla2[[#This Row],[CODIGO DE BARRA]],BasedeDatos!B:E,3,FALSE)</f>
        <v>0</v>
      </c>
      <c r="H246" t="s">
        <v>1716</v>
      </c>
    </row>
    <row r="247" spans="1:8" hidden="1" x14ac:dyDescent="0.25">
      <c r="A247" t="str">
        <f>+IFERROR(VLOOKUP(Tabla2[[#This Row],[Nombre]],BasedeDatos!A:B,2,FALSE),"ERROR")</f>
        <v>7592871002281</v>
      </c>
      <c r="B247" s="4" t="s">
        <v>253</v>
      </c>
      <c r="C247" s="4" t="s">
        <v>615</v>
      </c>
      <c r="D247" s="9">
        <f>+VLOOKUP(Tabla2[[#This Row],[CODIGO DE BARRA]],BasedeDatos!B:C,2,FALSE)</f>
        <v>1.7</v>
      </c>
      <c r="E247" s="5" t="s">
        <v>1507</v>
      </c>
      <c r="F247" t="str">
        <f>+IF(Tabla2[[#This Row],[STOCK]]&gt;0.1,"1","0")</f>
        <v>1</v>
      </c>
      <c r="G247">
        <f>+VLOOKUP(Tabla2[[#This Row],[CODIGO DE BARRA]],BasedeDatos!B:E,3,FALSE)</f>
        <v>1</v>
      </c>
      <c r="H247" t="s">
        <v>1716</v>
      </c>
    </row>
    <row r="248" spans="1:8" hidden="1" x14ac:dyDescent="0.25">
      <c r="A248" t="str">
        <f>+IFERROR(VLOOKUP(Tabla2[[#This Row],[Nombre]],BasedeDatos!A:B,2,FALSE),"ERROR")</f>
        <v>G09</v>
      </c>
      <c r="B248" s="4" t="s">
        <v>254</v>
      </c>
      <c r="C248" s="4" t="s">
        <v>622</v>
      </c>
      <c r="D248" s="9">
        <f>+VLOOKUP(Tabla2[[#This Row],[CODIGO DE BARRA]],BasedeDatos!B:C,2,FALSE)</f>
        <v>0.1</v>
      </c>
      <c r="E248" s="7" t="s">
        <v>612</v>
      </c>
      <c r="F248" t="str">
        <f>+IF(Tabla2[[#This Row],[STOCK]]&gt;0.1,"1","0")</f>
        <v>0</v>
      </c>
      <c r="G248">
        <f>+VLOOKUP(Tabla2[[#This Row],[CODIGO DE BARRA]],BasedeDatos!B:E,3,FALSE)</f>
        <v>0</v>
      </c>
      <c r="H248" t="s">
        <v>1716</v>
      </c>
    </row>
    <row r="249" spans="1:8" hidden="1" x14ac:dyDescent="0.25">
      <c r="A249" t="str">
        <f>+IFERROR(VLOOKUP(Tabla2[[#This Row],[Nombre]],BasedeDatos!A:B,2,FALSE),"ERROR")</f>
        <v>7591112061667</v>
      </c>
      <c r="B249" s="4" t="s">
        <v>255</v>
      </c>
      <c r="C249" s="4" t="s">
        <v>622</v>
      </c>
      <c r="D249" s="9">
        <f>+VLOOKUP(Tabla2[[#This Row],[CODIGO DE BARRA]],BasedeDatos!B:C,2,FALSE)</f>
        <v>1.2</v>
      </c>
      <c r="E249" s="5" t="s">
        <v>1508</v>
      </c>
      <c r="F249" t="str">
        <f>+IF(Tabla2[[#This Row],[STOCK]]&gt;0.1,"1","0")</f>
        <v>0</v>
      </c>
      <c r="G249">
        <f>+VLOOKUP(Tabla2[[#This Row],[CODIGO DE BARRA]],BasedeDatos!B:E,3,FALSE)</f>
        <v>-1</v>
      </c>
      <c r="H249" t="s">
        <v>1716</v>
      </c>
    </row>
    <row r="250" spans="1:8" hidden="1" x14ac:dyDescent="0.25">
      <c r="A250" t="str">
        <f>+IFERROR(VLOOKUP(Tabla2[[#This Row],[Nombre]],BasedeDatos!A:B,2,FALSE),"ERROR")</f>
        <v>781718835725</v>
      </c>
      <c r="B250" s="4" t="s">
        <v>256</v>
      </c>
      <c r="C250" s="4" t="s">
        <v>622</v>
      </c>
      <c r="D250" s="9">
        <f>+VLOOKUP(Tabla2[[#This Row],[CODIGO DE BARRA]],BasedeDatos!B:C,2,FALSE)</f>
        <v>0.6</v>
      </c>
      <c r="E250" s="7" t="s">
        <v>1509</v>
      </c>
      <c r="F250" t="str">
        <f>+IF(Tabla2[[#This Row],[STOCK]]&gt;0.1,"1","0")</f>
        <v>1</v>
      </c>
      <c r="G250">
        <f>+VLOOKUP(Tabla2[[#This Row],[CODIGO DE BARRA]],BasedeDatos!B:E,3,FALSE)</f>
        <v>4</v>
      </c>
      <c r="H250" t="s">
        <v>1716</v>
      </c>
    </row>
    <row r="251" spans="1:8" hidden="1" x14ac:dyDescent="0.25">
      <c r="A251" t="str">
        <f>+IFERROR(VLOOKUP(Tabla2[[#This Row],[Nombre]],BasedeDatos!A:B,2,FALSE),"ERROR")</f>
        <v>760203011257</v>
      </c>
      <c r="B251" s="4" t="s">
        <v>257</v>
      </c>
      <c r="C251" s="4" t="s">
        <v>620</v>
      </c>
      <c r="D251" s="9">
        <f>+VLOOKUP(Tabla2[[#This Row],[CODIGO DE BARRA]],BasedeDatos!B:C,2,FALSE)</f>
        <v>0.9</v>
      </c>
      <c r="E251" s="5" t="s">
        <v>612</v>
      </c>
      <c r="F251" t="str">
        <f>+IF(Tabla2[[#This Row],[STOCK]]&gt;0.1,"1","0")</f>
        <v>1</v>
      </c>
      <c r="G251">
        <f>+VLOOKUP(Tabla2[[#This Row],[CODIGO DE BARRA]],BasedeDatos!B:E,3,FALSE)</f>
        <v>13</v>
      </c>
      <c r="H251" t="s">
        <v>1716</v>
      </c>
    </row>
    <row r="252" spans="1:8" hidden="1" x14ac:dyDescent="0.25">
      <c r="A252" t="str">
        <f>+IFERROR(VLOOKUP(Tabla2[[#This Row],[Nombre]],BasedeDatos!A:B,2,FALSE),"ERROR")</f>
        <v>8681857000829</v>
      </c>
      <c r="B252" s="6" t="s">
        <v>258</v>
      </c>
      <c r="C252" s="4" t="s">
        <v>620</v>
      </c>
      <c r="D252" s="9">
        <f>+VLOOKUP(Tabla2[[#This Row],[CODIGO DE BARRA]],BasedeDatos!B:C,2,FALSE)</f>
        <v>0.15</v>
      </c>
      <c r="E252" s="7" t="s">
        <v>612</v>
      </c>
      <c r="F252" t="str">
        <f>+IF(Tabla2[[#This Row],[STOCK]]&gt;0.1,"1","0")</f>
        <v>1</v>
      </c>
      <c r="G252">
        <f>+VLOOKUP(Tabla2[[#This Row],[CODIGO DE BARRA]],BasedeDatos!B:E,3,FALSE)</f>
        <v>2</v>
      </c>
      <c r="H252" t="s">
        <v>1716</v>
      </c>
    </row>
    <row r="253" spans="1:8" hidden="1" x14ac:dyDescent="0.25">
      <c r="A253" t="str">
        <f>+IFERROR(VLOOKUP(Tabla2[[#This Row],[Nombre]],BasedeDatos!A:B,2,FALSE),"ERROR")</f>
        <v>GOM -03</v>
      </c>
      <c r="B253" s="4" t="s">
        <v>259</v>
      </c>
      <c r="C253" s="4" t="s">
        <v>620</v>
      </c>
      <c r="D253" s="9">
        <f>+VLOOKUP(Tabla2[[#This Row],[CODIGO DE BARRA]],BasedeDatos!B:C,2,FALSE)</f>
        <v>0.05</v>
      </c>
      <c r="E253" s="5" t="s">
        <v>612</v>
      </c>
      <c r="F253" t="str">
        <f>+IF(Tabla2[[#This Row],[STOCK]]&gt;0.1,"1","0")</f>
        <v>1</v>
      </c>
      <c r="G253">
        <f>+VLOOKUP(Tabla2[[#This Row],[CODIGO DE BARRA]],BasedeDatos!B:E,3,FALSE)</f>
        <v>22</v>
      </c>
      <c r="H253" t="s">
        <v>1716</v>
      </c>
    </row>
    <row r="254" spans="1:8" hidden="1" x14ac:dyDescent="0.25">
      <c r="A254" t="str">
        <f>+IFERROR(VLOOKUP(Tabla2[[#This Row],[Nombre]],BasedeDatos!A:B,2,FALSE),"ERROR")</f>
        <v>7709990588651</v>
      </c>
      <c r="B254" s="6" t="s">
        <v>260</v>
      </c>
      <c r="C254" s="6" t="s">
        <v>619</v>
      </c>
      <c r="D254" s="9">
        <f>+VLOOKUP(Tabla2[[#This Row],[CODIGO DE BARRA]],BasedeDatos!B:C,2,FALSE)</f>
        <v>1.95</v>
      </c>
      <c r="E254" s="7" t="s">
        <v>612</v>
      </c>
      <c r="F254" t="str">
        <f>+IF(Tabla2[[#This Row],[STOCK]]&gt;0.1,"1","0")</f>
        <v>0</v>
      </c>
      <c r="G254">
        <f>+VLOOKUP(Tabla2[[#This Row],[CODIGO DE BARRA]],BasedeDatos!B:E,3,FALSE)</f>
        <v>0</v>
      </c>
      <c r="H254" t="s">
        <v>1716</v>
      </c>
    </row>
    <row r="255" spans="1:8" hidden="1" x14ac:dyDescent="0.25">
      <c r="A255" t="str">
        <f>+IFERROR(VLOOKUP(Tabla2[[#This Row],[Nombre]],BasedeDatos!A:B,2,FALSE),"ERROR")</f>
        <v>7591316000264</v>
      </c>
      <c r="B255" s="4" t="s">
        <v>261</v>
      </c>
      <c r="C255" s="4" t="s">
        <v>620</v>
      </c>
      <c r="D255" s="9">
        <f>+VLOOKUP(Tabla2[[#This Row],[CODIGO DE BARRA]],BasedeDatos!B:C,2,FALSE)</f>
        <v>0.75</v>
      </c>
      <c r="E255" s="5" t="s">
        <v>612</v>
      </c>
      <c r="F255" t="str">
        <f>+IF(Tabla2[[#This Row],[STOCK]]&gt;0.1,"1","0")</f>
        <v>0</v>
      </c>
      <c r="G255">
        <f>+VLOOKUP(Tabla2[[#This Row],[CODIGO DE BARRA]],BasedeDatos!B:E,3,FALSE)</f>
        <v>0</v>
      </c>
      <c r="H255" t="s">
        <v>1716</v>
      </c>
    </row>
    <row r="256" spans="1:8" hidden="1" x14ac:dyDescent="0.25">
      <c r="A256" t="str">
        <f>+IFERROR(VLOOKUP(Tabla2[[#This Row],[Nombre]],BasedeDatos!A:B,2,FALSE),"ERROR")</f>
        <v>7891032012405</v>
      </c>
      <c r="B256" s="6" t="s">
        <v>262</v>
      </c>
      <c r="C256" s="6" t="s">
        <v>11</v>
      </c>
      <c r="D256" s="9">
        <f>+VLOOKUP(Tabla2[[#This Row],[CODIGO DE BARRA]],BasedeDatos!B:C,2,FALSE)</f>
        <v>1.67</v>
      </c>
      <c r="E256" s="7" t="s">
        <v>612</v>
      </c>
      <c r="F256" t="str">
        <f>+IF(Tabla2[[#This Row],[STOCK]]&gt;0.1,"1","0")</f>
        <v>1</v>
      </c>
      <c r="G256">
        <f>+VLOOKUP(Tabla2[[#This Row],[CODIGO DE BARRA]],BasedeDatos!B:E,3,FALSE)</f>
        <v>5</v>
      </c>
      <c r="H256" t="s">
        <v>1716</v>
      </c>
    </row>
    <row r="257" spans="1:8" hidden="1" x14ac:dyDescent="0.25">
      <c r="A257" t="str">
        <f>+IFERROR(VLOOKUP(Tabla2[[#This Row],[Nombre]],BasedeDatos!A:B,2,FALSE),"ERROR")</f>
        <v>7896248500326</v>
      </c>
      <c r="B257" s="4" t="s">
        <v>263</v>
      </c>
      <c r="C257" s="4" t="s">
        <v>11</v>
      </c>
      <c r="D257" s="9">
        <f>+VLOOKUP(Tabla2[[#This Row],[CODIGO DE BARRA]],BasedeDatos!B:C,2,FALSE)</f>
        <v>1.85</v>
      </c>
      <c r="E257" s="5" t="s">
        <v>1510</v>
      </c>
      <c r="F257" t="str">
        <f>+IF(Tabla2[[#This Row],[STOCK]]&gt;0.1,"1","0")</f>
        <v>1</v>
      </c>
      <c r="G257">
        <f>+VLOOKUP(Tabla2[[#This Row],[CODIGO DE BARRA]],BasedeDatos!B:E,3,FALSE)</f>
        <v>5</v>
      </c>
      <c r="H257" t="s">
        <v>1716</v>
      </c>
    </row>
    <row r="258" spans="1:8" hidden="1" x14ac:dyDescent="0.25">
      <c r="A258" t="str">
        <f>+IFERROR(VLOOKUP(Tabla2[[#This Row],[Nombre]],BasedeDatos!A:B,2,FALSE),"ERROR")</f>
        <v>7591123080015</v>
      </c>
      <c r="B258" s="6" t="s">
        <v>264</v>
      </c>
      <c r="C258" s="6" t="s">
        <v>11</v>
      </c>
      <c r="D258" s="9">
        <f>+VLOOKUP(Tabla2[[#This Row],[CODIGO DE BARRA]],BasedeDatos!B:C,2,FALSE)</f>
        <v>1.9</v>
      </c>
      <c r="E258" s="7" t="s">
        <v>1467</v>
      </c>
      <c r="F258" t="str">
        <f>+IF(Tabla2[[#This Row],[STOCK]]&gt;0.1,"1","0")</f>
        <v>0</v>
      </c>
      <c r="G258">
        <f>+VLOOKUP(Tabla2[[#This Row],[CODIGO DE BARRA]],BasedeDatos!B:E,3,FALSE)</f>
        <v>-8</v>
      </c>
      <c r="H258" t="s">
        <v>1716</v>
      </c>
    </row>
    <row r="259" spans="1:8" hidden="1" x14ac:dyDescent="0.25">
      <c r="A259" t="str">
        <f>+IFERROR(VLOOKUP(Tabla2[[#This Row],[Nombre]],BasedeDatos!A:B,2,FALSE),"ERROR")</f>
        <v>7591104241107</v>
      </c>
      <c r="B259" s="4" t="s">
        <v>265</v>
      </c>
      <c r="C259" s="4" t="s">
        <v>11</v>
      </c>
      <c r="D259" s="9">
        <f>+VLOOKUP(Tabla2[[#This Row],[CODIGO DE BARRA]],BasedeDatos!B:C,2,FALSE)</f>
        <v>0</v>
      </c>
      <c r="E259" s="5" t="s">
        <v>1511</v>
      </c>
      <c r="F259" t="str">
        <f>+IF(Tabla2[[#This Row],[STOCK]]&gt;0.1,"1","0")</f>
        <v>0</v>
      </c>
      <c r="G259">
        <f>+VLOOKUP(Tabla2[[#This Row],[CODIGO DE BARRA]],BasedeDatos!B:E,3,FALSE)</f>
        <v>0</v>
      </c>
      <c r="H259" t="s">
        <v>1716</v>
      </c>
    </row>
    <row r="260" spans="1:8" hidden="1" x14ac:dyDescent="0.25">
      <c r="A260" t="str">
        <f>+IFERROR(VLOOKUP(Tabla2[[#This Row],[Nombre]],BasedeDatos!A:B,2,FALSE),"ERROR")</f>
        <v>7591002200046</v>
      </c>
      <c r="B260" s="6" t="s">
        <v>266</v>
      </c>
      <c r="C260" s="6" t="s">
        <v>11</v>
      </c>
      <c r="D260" s="9">
        <f>+VLOOKUP(Tabla2[[#This Row],[CODIGO DE BARRA]],BasedeDatos!B:C,2,FALSE)</f>
        <v>1.48</v>
      </c>
      <c r="E260" s="7" t="s">
        <v>1512</v>
      </c>
      <c r="F260" t="str">
        <f>+IF(Tabla2[[#This Row],[STOCK]]&gt;0.1,"1","0")</f>
        <v>0</v>
      </c>
      <c r="G260">
        <f>+VLOOKUP(Tabla2[[#This Row],[CODIGO DE BARRA]],BasedeDatos!B:E,3,FALSE)</f>
        <v>-1</v>
      </c>
      <c r="H260" t="s">
        <v>1716</v>
      </c>
    </row>
    <row r="261" spans="1:8" hidden="1" x14ac:dyDescent="0.25">
      <c r="A261" t="str">
        <f>+IFERROR(VLOOKUP(Tabla2[[#This Row],[Nombre]],BasedeDatos!A:B,2,FALSE),"ERROR")</f>
        <v>7591002000011</v>
      </c>
      <c r="B261" s="4" t="s">
        <v>267</v>
      </c>
      <c r="C261" s="4" t="s">
        <v>11</v>
      </c>
      <c r="D261" s="9">
        <f>+VLOOKUP(Tabla2[[#This Row],[CODIGO DE BARRA]],BasedeDatos!B:C,2,FALSE)</f>
        <v>1.7</v>
      </c>
      <c r="E261" s="5" t="s">
        <v>1513</v>
      </c>
      <c r="F261" t="str">
        <f>+IF(Tabla2[[#This Row],[STOCK]]&gt;0.1,"1","0")</f>
        <v>0</v>
      </c>
      <c r="G261">
        <f>+VLOOKUP(Tabla2[[#This Row],[CODIGO DE BARRA]],BasedeDatos!B:E,3,FALSE)</f>
        <v>-9</v>
      </c>
      <c r="H261" t="s">
        <v>1716</v>
      </c>
    </row>
    <row r="262" spans="1:8" hidden="1" x14ac:dyDescent="0.25">
      <c r="A262" t="str">
        <f>+IFERROR(VLOOKUP(Tabla2[[#This Row],[Nombre]],BasedeDatos!A:B,2,FALSE),"ERROR")</f>
        <v>CERVHEIN</v>
      </c>
      <c r="B262" s="6" t="s">
        <v>268</v>
      </c>
      <c r="C262" s="6" t="s">
        <v>616</v>
      </c>
      <c r="D262" s="9">
        <f>+VLOOKUP(Tabla2[[#This Row],[CODIGO DE BARRA]],BasedeDatos!B:C,2,FALSE)</f>
        <v>1</v>
      </c>
      <c r="E262" s="7" t="s">
        <v>612</v>
      </c>
      <c r="F262" t="str">
        <f>+IF(Tabla2[[#This Row],[STOCK]]&gt;0.1,"1","0")</f>
        <v>0</v>
      </c>
      <c r="G262">
        <f>+VLOOKUP(Tabla2[[#This Row],[CODIGO DE BARRA]],BasedeDatos!B:E,3,FALSE)</f>
        <v>0</v>
      </c>
      <c r="H262" t="s">
        <v>1706</v>
      </c>
    </row>
    <row r="263" spans="1:8" hidden="1" x14ac:dyDescent="0.25">
      <c r="A263" t="str">
        <f>+IFERROR(VLOOKUP(Tabla2[[#This Row],[Nombre]],BasedeDatos!A:B,2,FALSE),"ERROR")</f>
        <v>CAR1</v>
      </c>
      <c r="B263" s="4" t="s">
        <v>269</v>
      </c>
      <c r="C263" s="4" t="s">
        <v>614</v>
      </c>
      <c r="D263" s="9">
        <f>+VLOOKUP(Tabla2[[#This Row],[CODIGO DE BARRA]],BasedeDatos!B:C,2,FALSE)</f>
        <v>4.5999999999999996</v>
      </c>
      <c r="E263" s="5" t="s">
        <v>1514</v>
      </c>
      <c r="F263" t="str">
        <f>+IF(Tabla2[[#This Row],[STOCK]]&gt;0.1,"1","0")</f>
        <v>0</v>
      </c>
      <c r="G263">
        <f>+VLOOKUP(Tabla2[[#This Row],[CODIGO DE BARRA]],BasedeDatos!B:E,3,FALSE)</f>
        <v>-1.5550000000000006</v>
      </c>
      <c r="H263" t="s">
        <v>1700</v>
      </c>
    </row>
    <row r="264" spans="1:8" hidden="1" x14ac:dyDescent="0.25">
      <c r="A264" t="str">
        <f>+IFERROR(VLOOKUP(Tabla2[[#This Row],[Nombre]],BasedeDatos!A:B,2,FALSE),"ERROR")</f>
        <v>HUEVOS</v>
      </c>
      <c r="B264" s="6" t="s">
        <v>270</v>
      </c>
      <c r="C264" s="6" t="s">
        <v>11</v>
      </c>
      <c r="D264" s="9">
        <f>+VLOOKUP(Tabla2[[#This Row],[CODIGO DE BARRA]],BasedeDatos!B:C,2,FALSE)</f>
        <v>2.9</v>
      </c>
      <c r="E264" s="7" t="s">
        <v>1515</v>
      </c>
      <c r="F264" t="str">
        <f>+IF(Tabla2[[#This Row],[STOCK]]&gt;0.1,"1","0")</f>
        <v>1</v>
      </c>
      <c r="G264">
        <f>+VLOOKUP(Tabla2[[#This Row],[CODIGO DE BARRA]],BasedeDatos!B:E,3,FALSE)</f>
        <v>14.004999999999995</v>
      </c>
      <c r="H264" t="s">
        <v>1716</v>
      </c>
    </row>
    <row r="265" spans="1:8" hidden="1" x14ac:dyDescent="0.25">
      <c r="A265" t="str">
        <f>+IFERROR(VLOOKUP(Tabla2[[#This Row],[Nombre]],BasedeDatos!A:B,2,FALSE),"ERROR")</f>
        <v>000995</v>
      </c>
      <c r="B265" s="4" t="s">
        <v>271</v>
      </c>
      <c r="C265" s="4" t="s">
        <v>621</v>
      </c>
      <c r="D265" s="9">
        <f>+VLOOKUP(Tabla2[[#This Row],[CODIGO DE BARRA]],BasedeDatos!B:C,2,FALSE)</f>
        <v>1.5</v>
      </c>
      <c r="E265" s="5" t="s">
        <v>612</v>
      </c>
      <c r="F265" t="str">
        <f>+IF(Tabla2[[#This Row],[STOCK]]&gt;0.1,"1","0")</f>
        <v>1</v>
      </c>
      <c r="G265">
        <f>+VLOOKUP(Tabla2[[#This Row],[CODIGO DE BARRA]],BasedeDatos!B:E,3,FALSE)</f>
        <v>1</v>
      </c>
      <c r="H265" t="s">
        <v>1716</v>
      </c>
    </row>
    <row r="266" spans="1:8" hidden="1" x14ac:dyDescent="0.25">
      <c r="A266" t="str">
        <f>+IFERROR(VLOOKUP(Tabla2[[#This Row],[Nombre]],BasedeDatos!A:B,2,FALSE),"ERROR")</f>
        <v>7896022086183</v>
      </c>
      <c r="B266" s="6" t="s">
        <v>272</v>
      </c>
      <c r="C266" s="6" t="s">
        <v>620</v>
      </c>
      <c r="D266" s="9">
        <f>+VLOOKUP(Tabla2[[#This Row],[CODIGO DE BARRA]],BasedeDatos!B:C,2,FALSE)</f>
        <v>0.8</v>
      </c>
      <c r="E266" s="7" t="s">
        <v>612</v>
      </c>
      <c r="F266" t="str">
        <f>+IF(Tabla2[[#This Row],[STOCK]]&gt;0.1,"1","0")</f>
        <v>0</v>
      </c>
      <c r="G266">
        <f>+VLOOKUP(Tabla2[[#This Row],[CODIGO DE BARRA]],BasedeDatos!B:E,3,FALSE)</f>
        <v>0</v>
      </c>
      <c r="H266" t="s">
        <v>1716</v>
      </c>
    </row>
    <row r="267" spans="1:8" hidden="1" x14ac:dyDescent="0.25">
      <c r="A267" t="str">
        <f>+IFERROR(VLOOKUP(Tabla2[[#This Row],[Nombre]],BasedeDatos!A:B,2,FALSE),"ERROR")</f>
        <v>JAB1</v>
      </c>
      <c r="B267" s="4" t="s">
        <v>273</v>
      </c>
      <c r="C267" s="4" t="s">
        <v>617</v>
      </c>
      <c r="D267" s="9">
        <f>+VLOOKUP(Tabla2[[#This Row],[CODIGO DE BARRA]],BasedeDatos!B:C,2,FALSE)</f>
        <v>0.95</v>
      </c>
      <c r="E267" s="5" t="s">
        <v>612</v>
      </c>
      <c r="F267" t="str">
        <f>+IF(Tabla2[[#This Row],[STOCK]]&gt;0.1,"1","0")</f>
        <v>0</v>
      </c>
      <c r="G267">
        <f>+VLOOKUP(Tabla2[[#This Row],[CODIGO DE BARRA]],BasedeDatos!B:E,3,FALSE)</f>
        <v>0</v>
      </c>
      <c r="H267" t="s">
        <v>1716</v>
      </c>
    </row>
    <row r="268" spans="1:8" hidden="1" x14ac:dyDescent="0.25">
      <c r="A268" t="str">
        <f>+IFERROR(VLOOKUP(Tabla2[[#This Row],[Nombre]],BasedeDatos!A:B,2,FALSE),"ERROR")</f>
        <v>6924060310142</v>
      </c>
      <c r="B268" s="6" t="s">
        <v>274</v>
      </c>
      <c r="C268" s="6" t="s">
        <v>617</v>
      </c>
      <c r="D268" s="9">
        <f>+VLOOKUP(Tabla2[[#This Row],[CODIGO DE BARRA]],BasedeDatos!B:C,2,FALSE)</f>
        <v>0.4</v>
      </c>
      <c r="E268" s="7" t="s">
        <v>612</v>
      </c>
      <c r="F268" t="str">
        <f>+IF(Tabla2[[#This Row],[STOCK]]&gt;0.1,"1","0")</f>
        <v>0</v>
      </c>
      <c r="G268">
        <f>+VLOOKUP(Tabla2[[#This Row],[CODIGO DE BARRA]],BasedeDatos!B:E,3,FALSE)</f>
        <v>0</v>
      </c>
      <c r="H268" t="s">
        <v>1716</v>
      </c>
    </row>
    <row r="269" spans="1:8" hidden="1" x14ac:dyDescent="0.25">
      <c r="A269" t="str">
        <f>+IFERROR(VLOOKUP(Tabla2[[#This Row],[Nombre]],BasedeDatos!A:B,2,FALSE),"ERROR")</f>
        <v>7596612000994</v>
      </c>
      <c r="B269" s="4" t="s">
        <v>275</v>
      </c>
      <c r="C269" s="4" t="s">
        <v>615</v>
      </c>
      <c r="D269" s="9">
        <f>+VLOOKUP(Tabla2[[#This Row],[CODIGO DE BARRA]],BasedeDatos!B:C,2,FALSE)</f>
        <v>0.5</v>
      </c>
      <c r="E269" s="5" t="s">
        <v>612</v>
      </c>
      <c r="F269" t="str">
        <f>+IF(Tabla2[[#This Row],[STOCK]]&gt;0.1,"1","0")</f>
        <v>0</v>
      </c>
      <c r="G269">
        <f>+VLOOKUP(Tabla2[[#This Row],[CODIGO DE BARRA]],BasedeDatos!B:E,3,FALSE)</f>
        <v>0</v>
      </c>
      <c r="H269" t="s">
        <v>1716</v>
      </c>
    </row>
    <row r="270" spans="1:8" hidden="1" x14ac:dyDescent="0.25">
      <c r="A270" t="str">
        <f>+IFERROR(VLOOKUP(Tabla2[[#This Row],[Nombre]],BasedeDatos!A:B,2,FALSE),"ERROR")</f>
        <v>8997216561468</v>
      </c>
      <c r="B270" s="6" t="s">
        <v>276</v>
      </c>
      <c r="C270" s="4" t="s">
        <v>615</v>
      </c>
      <c r="D270" s="9">
        <f>+VLOOKUP(Tabla2[[#This Row],[CODIGO DE BARRA]],BasedeDatos!B:C,2,FALSE)</f>
        <v>0.3</v>
      </c>
      <c r="E270" s="7" t="s">
        <v>612</v>
      </c>
      <c r="F270" t="str">
        <f>+IF(Tabla2[[#This Row],[STOCK]]&gt;0.1,"1","0")</f>
        <v>0</v>
      </c>
      <c r="G270">
        <f>+VLOOKUP(Tabla2[[#This Row],[CODIGO DE BARRA]],BasedeDatos!B:E,3,FALSE)</f>
        <v>0</v>
      </c>
      <c r="H270" t="s">
        <v>1716</v>
      </c>
    </row>
    <row r="271" spans="1:8" hidden="1" x14ac:dyDescent="0.25">
      <c r="A271" t="str">
        <f>+IFERROR(VLOOKUP(Tabla2[[#This Row],[Nombre]],BasedeDatos!A:B,2,FALSE),"ERROR")</f>
        <v>7891150019560</v>
      </c>
      <c r="B271" s="4" t="s">
        <v>277</v>
      </c>
      <c r="C271" s="4" t="s">
        <v>615</v>
      </c>
      <c r="D271" s="9">
        <f>+VLOOKUP(Tabla2[[#This Row],[CODIGO DE BARRA]],BasedeDatos!B:C,2,FALSE)</f>
        <v>1.35</v>
      </c>
      <c r="E271" s="5" t="s">
        <v>1466</v>
      </c>
      <c r="F271" t="str">
        <f>+IF(Tabla2[[#This Row],[STOCK]]&gt;0.1,"1","0")</f>
        <v>0</v>
      </c>
      <c r="G271">
        <f>+VLOOKUP(Tabla2[[#This Row],[CODIGO DE BARRA]],BasedeDatos!B:E,3,FALSE)</f>
        <v>0</v>
      </c>
      <c r="H271" t="s">
        <v>1716</v>
      </c>
    </row>
    <row r="272" spans="1:8" hidden="1" x14ac:dyDescent="0.25">
      <c r="A272" t="str">
        <f>+IFERROR(VLOOKUP(Tabla2[[#This Row],[Nombre]],BasedeDatos!A:B,2,FALSE),"ERROR")</f>
        <v>8993379255367</v>
      </c>
      <c r="B272" s="6" t="s">
        <v>278</v>
      </c>
      <c r="C272" s="4" t="s">
        <v>615</v>
      </c>
      <c r="D272" s="9">
        <f>+VLOOKUP(Tabla2[[#This Row],[CODIGO DE BARRA]],BasedeDatos!B:C,2,FALSE)</f>
        <v>0.4</v>
      </c>
      <c r="E272" s="7" t="s">
        <v>612</v>
      </c>
      <c r="F272" t="str">
        <f>+IF(Tabla2[[#This Row],[STOCK]]&gt;0.1,"1","0")</f>
        <v>1</v>
      </c>
      <c r="G272">
        <f>+VLOOKUP(Tabla2[[#This Row],[CODIGO DE BARRA]],BasedeDatos!B:E,3,FALSE)</f>
        <v>6</v>
      </c>
      <c r="H272" t="s">
        <v>1716</v>
      </c>
    </row>
    <row r="273" spans="1:8" hidden="1" x14ac:dyDescent="0.25">
      <c r="A273" t="str">
        <f>+IFERROR(VLOOKUP(Tabla2[[#This Row],[Nombre]],BasedeDatos!A:B,2,FALSE),"ERROR")</f>
        <v>75900441</v>
      </c>
      <c r="B273" s="4" t="s">
        <v>279</v>
      </c>
      <c r="C273" s="4" t="s">
        <v>617</v>
      </c>
      <c r="D273" s="9">
        <f>+VLOOKUP(Tabla2[[#This Row],[CODIGO DE BARRA]],BasedeDatos!B:C,2,FALSE)</f>
        <v>1.25</v>
      </c>
      <c r="E273" s="5" t="s">
        <v>1516</v>
      </c>
      <c r="F273" t="str">
        <f>+IF(Tabla2[[#This Row],[STOCK]]&gt;0.1,"1","0")</f>
        <v>1</v>
      </c>
      <c r="G273">
        <f>+VLOOKUP(Tabla2[[#This Row],[CODIGO DE BARRA]],BasedeDatos!B:E,3,FALSE)</f>
        <v>5</v>
      </c>
      <c r="H273" t="s">
        <v>1716</v>
      </c>
    </row>
    <row r="274" spans="1:8" hidden="1" x14ac:dyDescent="0.25">
      <c r="A274" t="str">
        <f>+IFERROR(VLOOKUP(Tabla2[[#This Row],[Nombre]],BasedeDatos!A:B,2,FALSE),"ERROR")</f>
        <v>75923815</v>
      </c>
      <c r="B274" s="6" t="s">
        <v>280</v>
      </c>
      <c r="C274" s="6" t="s">
        <v>617</v>
      </c>
      <c r="D274" s="9">
        <f>+VLOOKUP(Tabla2[[#This Row],[CODIGO DE BARRA]],BasedeDatos!B:C,2,FALSE)</f>
        <v>1</v>
      </c>
      <c r="E274" s="14" t="s">
        <v>1517</v>
      </c>
      <c r="F274" t="str">
        <f>+IF(Tabla2[[#This Row],[STOCK]]&gt;0.1,"1","0")</f>
        <v>0</v>
      </c>
      <c r="G274">
        <f>+VLOOKUP(Tabla2[[#This Row],[CODIGO DE BARRA]],BasedeDatos!B:E,3,FALSE)</f>
        <v>0</v>
      </c>
      <c r="H274" t="s">
        <v>1716</v>
      </c>
    </row>
    <row r="275" spans="1:8" hidden="1" x14ac:dyDescent="0.25">
      <c r="A275" t="str">
        <f>+IFERROR(VLOOKUP(Tabla2[[#This Row],[Nombre]],BasedeDatos!A:B,2,FALSE),"ERROR")</f>
        <v>7702006205016</v>
      </c>
      <c r="B275" s="4" t="s">
        <v>281</v>
      </c>
      <c r="C275" s="4" t="s">
        <v>615</v>
      </c>
      <c r="D275" s="9">
        <f>+VLOOKUP(Tabla2[[#This Row],[CODIGO DE BARRA]],BasedeDatos!B:C,2,FALSE)</f>
        <v>0.9</v>
      </c>
      <c r="E275" s="5" t="s">
        <v>1518</v>
      </c>
      <c r="F275" t="str">
        <f>+IF(Tabla2[[#This Row],[STOCK]]&gt;0.1,"1","0")</f>
        <v>0</v>
      </c>
      <c r="G275">
        <f>+VLOOKUP(Tabla2[[#This Row],[CODIGO DE BARRA]],BasedeDatos!B:E,3,FALSE)</f>
        <v>0</v>
      </c>
      <c r="H275" t="s">
        <v>1716</v>
      </c>
    </row>
    <row r="276" spans="1:8" hidden="1" x14ac:dyDescent="0.25">
      <c r="A276" t="str">
        <f>+IFERROR(VLOOKUP(Tabla2[[#This Row],[Nombre]],BasedeDatos!A:B,2,FALSE),"ERROR")</f>
        <v>8993379223908</v>
      </c>
      <c r="B276" s="6" t="s">
        <v>282</v>
      </c>
      <c r="C276" s="4" t="s">
        <v>615</v>
      </c>
      <c r="D276" s="9">
        <f>+VLOOKUP(Tabla2[[#This Row],[CODIGO DE BARRA]],BasedeDatos!B:C,2,FALSE)</f>
        <v>0.6</v>
      </c>
      <c r="E276" s="7" t="s">
        <v>1519</v>
      </c>
      <c r="F276" t="str">
        <f>+IF(Tabla2[[#This Row],[STOCK]]&gt;0.1,"1","0")</f>
        <v>1</v>
      </c>
      <c r="G276">
        <f>+VLOOKUP(Tabla2[[#This Row],[CODIGO DE BARRA]],BasedeDatos!B:E,3,FALSE)</f>
        <v>3</v>
      </c>
      <c r="H276" t="s">
        <v>1716</v>
      </c>
    </row>
    <row r="277" spans="1:8" hidden="1" x14ac:dyDescent="0.25">
      <c r="A277" t="str">
        <f>+IFERROR(VLOOKUP(Tabla2[[#This Row],[Nombre]],BasedeDatos!A:B,2,FALSE),"ERROR")</f>
        <v>7891024034781</v>
      </c>
      <c r="B277" s="4" t="s">
        <v>283</v>
      </c>
      <c r="C277" s="4" t="s">
        <v>615</v>
      </c>
      <c r="D277" s="9">
        <f>+VLOOKUP(Tabla2[[#This Row],[CODIGO DE BARRA]],BasedeDatos!B:C,2,FALSE)</f>
        <v>0.5</v>
      </c>
      <c r="E277" s="5" t="s">
        <v>1520</v>
      </c>
      <c r="F277" t="str">
        <f>+IF(Tabla2[[#This Row],[STOCK]]&gt;0.1,"1","0")</f>
        <v>0</v>
      </c>
      <c r="G277">
        <f>+VLOOKUP(Tabla2[[#This Row],[CODIGO DE BARRA]],BasedeDatos!B:E,3,FALSE)</f>
        <v>0</v>
      </c>
      <c r="H277" t="s">
        <v>1716</v>
      </c>
    </row>
    <row r="278" spans="1:8" hidden="1" x14ac:dyDescent="0.25">
      <c r="A278" t="str">
        <f>+IFERROR(VLOOKUP(Tabla2[[#This Row],[Nombre]],BasedeDatos!A:B,2,FALSE),"ERROR")</f>
        <v>099176922346</v>
      </c>
      <c r="B278" s="6" t="s">
        <v>732</v>
      </c>
      <c r="C278" s="4" t="s">
        <v>615</v>
      </c>
      <c r="D278" s="9">
        <f>+VLOOKUP(Tabla2[[#This Row],[CODIGO DE BARRA]],BasedeDatos!B:C,2,FALSE)</f>
        <v>1.2</v>
      </c>
      <c r="E278" s="7" t="s">
        <v>1521</v>
      </c>
      <c r="F278" t="str">
        <f>+IF(Tabla2[[#This Row],[STOCK]]&gt;0.1,"1","0")</f>
        <v>1</v>
      </c>
      <c r="G278">
        <f>+VLOOKUP(Tabla2[[#This Row],[CODIGO DE BARRA]],BasedeDatos!B:E,3,FALSE)</f>
        <v>17</v>
      </c>
      <c r="H278" t="s">
        <v>1716</v>
      </c>
    </row>
    <row r="279" spans="1:8" hidden="1" x14ac:dyDescent="0.25">
      <c r="A279" t="str">
        <f>+IFERROR(VLOOKUP(Tabla2[[#This Row],[Nombre]],BasedeDatos!A:B,2,FALSE),"ERROR")</f>
        <v>7501035912410</v>
      </c>
      <c r="B279" s="4" t="s">
        <v>284</v>
      </c>
      <c r="C279" s="4" t="s">
        <v>615</v>
      </c>
      <c r="D279" s="9">
        <f>+VLOOKUP(Tabla2[[#This Row],[CODIGO DE BARRA]],BasedeDatos!B:C,2,FALSE)</f>
        <v>1</v>
      </c>
      <c r="E279" s="5" t="s">
        <v>1522</v>
      </c>
      <c r="F279" t="str">
        <f>+IF(Tabla2[[#This Row],[STOCK]]&gt;0.1,"1","0")</f>
        <v>0</v>
      </c>
      <c r="G279">
        <f>+VLOOKUP(Tabla2[[#This Row],[CODIGO DE BARRA]],BasedeDatos!B:E,3,FALSE)</f>
        <v>0</v>
      </c>
      <c r="H279" t="s">
        <v>1716</v>
      </c>
    </row>
    <row r="280" spans="1:8" hidden="1" x14ac:dyDescent="0.25">
      <c r="A280" t="str">
        <f>+IFERROR(VLOOKUP(Tabla2[[#This Row],[Nombre]],BasedeDatos!A:B,2,FALSE),"ERROR")</f>
        <v>7891024113639</v>
      </c>
      <c r="B280" s="6" t="s">
        <v>285</v>
      </c>
      <c r="C280" s="4" t="s">
        <v>615</v>
      </c>
      <c r="D280" s="9">
        <f>+VLOOKUP(Tabla2[[#This Row],[CODIGO DE BARRA]],BasedeDatos!B:C,2,FALSE)</f>
        <v>2.5</v>
      </c>
      <c r="E280" s="7" t="s">
        <v>612</v>
      </c>
      <c r="F280" t="str">
        <f>+IF(Tabla2[[#This Row],[STOCK]]&gt;0.1,"1","0")</f>
        <v>1</v>
      </c>
      <c r="G280">
        <f>+VLOOKUP(Tabla2[[#This Row],[CODIGO DE BARRA]],BasedeDatos!B:E,3,FALSE)</f>
        <v>12</v>
      </c>
      <c r="H280" t="s">
        <v>1716</v>
      </c>
    </row>
    <row r="281" spans="1:8" x14ac:dyDescent="0.25">
      <c r="A281" t="str">
        <f>+IFERROR(VLOOKUP(Tabla2[[#This Row],[Nombre]],BasedeDatos!A:B,2,FALSE),"ERROR")</f>
        <v>C3</v>
      </c>
      <c r="B281" s="4" t="s">
        <v>286</v>
      </c>
      <c r="C281" s="4" t="s">
        <v>613</v>
      </c>
      <c r="D281" s="9">
        <f>+VLOOKUP(Tabla2[[#This Row],[CODIGO DE BARRA]],BasedeDatos!B:C,2,FALSE)</f>
        <v>8</v>
      </c>
      <c r="E281" s="5" t="s">
        <v>1523</v>
      </c>
      <c r="F281" t="str">
        <f>+IF(Tabla2[[#This Row],[STOCK]]&gt;0.1,"1","0")</f>
        <v>1</v>
      </c>
      <c r="G281">
        <f>+VLOOKUP(Tabla2[[#This Row],[CODIGO DE BARRA]],BasedeDatos!B:E,3,FALSE)</f>
        <v>1.3249999999999984</v>
      </c>
      <c r="H281" t="s">
        <v>1743</v>
      </c>
    </row>
    <row r="282" spans="1:8" x14ac:dyDescent="0.25">
      <c r="A282" t="str">
        <f>+IFERROR(VLOOKUP(Tabla2[[#This Row],[Nombre]],BasedeDatos!A:B,2,FALSE),"ERROR")</f>
        <v>C46</v>
      </c>
      <c r="B282" s="6" t="s">
        <v>287</v>
      </c>
      <c r="C282" s="4" t="s">
        <v>613</v>
      </c>
      <c r="D282" s="9">
        <f>+VLOOKUP(Tabla2[[#This Row],[CODIGO DE BARRA]],BasedeDatos!B:C,2,FALSE)</f>
        <v>6</v>
      </c>
      <c r="E282" s="7" t="s">
        <v>612</v>
      </c>
      <c r="F282" t="str">
        <f>+IF(Tabla2[[#This Row],[STOCK]]&gt;0.1,"1","0")</f>
        <v>0</v>
      </c>
      <c r="G282">
        <f>+VLOOKUP(Tabla2[[#This Row],[CODIGO DE BARRA]],BasedeDatos!B:E,3,FALSE)</f>
        <v>0</v>
      </c>
      <c r="H282" t="s">
        <v>1743</v>
      </c>
    </row>
    <row r="283" spans="1:8" x14ac:dyDescent="0.25">
      <c r="A283" t="str">
        <f>+IFERROR(VLOOKUP(Tabla2[[#This Row],[Nombre]],BasedeDatos!A:B,2,FALSE),"ERROR")</f>
        <v>C47</v>
      </c>
      <c r="B283" s="4" t="s">
        <v>288</v>
      </c>
      <c r="C283" s="4" t="s">
        <v>613</v>
      </c>
      <c r="D283" s="9">
        <f>+VLOOKUP(Tabla2[[#This Row],[CODIGO DE BARRA]],BasedeDatos!B:C,2,FALSE)</f>
        <v>8.5</v>
      </c>
      <c r="E283" s="5" t="s">
        <v>1524</v>
      </c>
      <c r="F283" t="str">
        <f>+IF(Tabla2[[#This Row],[STOCK]]&gt;0.1,"1","0")</f>
        <v>1</v>
      </c>
      <c r="G283">
        <f>+VLOOKUP(Tabla2[[#This Row],[CODIGO DE BARRA]],BasedeDatos!B:E,3,FALSE)</f>
        <v>3.4428999999999865</v>
      </c>
      <c r="H283" t="s">
        <v>1743</v>
      </c>
    </row>
    <row r="284" spans="1:8" x14ac:dyDescent="0.25">
      <c r="A284" t="str">
        <f>+IFERROR(VLOOKUP(Tabla2[[#This Row],[Nombre]],BasedeDatos!A:B,2,FALSE),"ERROR")</f>
        <v>7591081110618</v>
      </c>
      <c r="B284" s="6" t="s">
        <v>289</v>
      </c>
      <c r="C284" s="4" t="s">
        <v>613</v>
      </c>
      <c r="D284" s="9">
        <f>+VLOOKUP(Tabla2[[#This Row],[CODIGO DE BARRA]],BasedeDatos!B:C,2,FALSE)</f>
        <v>1.5</v>
      </c>
      <c r="E284" s="7" t="s">
        <v>1525</v>
      </c>
      <c r="F284" t="str">
        <f>+IF(Tabla2[[#This Row],[STOCK]]&gt;0.1,"1","0")</f>
        <v>0</v>
      </c>
      <c r="G284">
        <f>+VLOOKUP(Tabla2[[#This Row],[CODIGO DE BARRA]],BasedeDatos!B:E,3,FALSE)</f>
        <v>0</v>
      </c>
      <c r="H284" t="s">
        <v>1743</v>
      </c>
    </row>
    <row r="285" spans="1:8" x14ac:dyDescent="0.25">
      <c r="A285" t="str">
        <f>+IFERROR(VLOOKUP(Tabla2[[#This Row],[Nombre]],BasedeDatos!A:B,2,FALSE),"ERROR")</f>
        <v>7591081110601</v>
      </c>
      <c r="B285" s="4" t="s">
        <v>290</v>
      </c>
      <c r="C285" s="4" t="s">
        <v>613</v>
      </c>
      <c r="D285" s="9">
        <f>+VLOOKUP(Tabla2[[#This Row],[CODIGO DE BARRA]],BasedeDatos!B:C,2,FALSE)</f>
        <v>1.85</v>
      </c>
      <c r="E285" s="5" t="s">
        <v>1526</v>
      </c>
      <c r="F285" t="str">
        <f>+IF(Tabla2[[#This Row],[STOCK]]&gt;0.1,"1","0")</f>
        <v>1</v>
      </c>
      <c r="G285">
        <f>+VLOOKUP(Tabla2[[#This Row],[CODIGO DE BARRA]],BasedeDatos!B:E,3,FALSE)</f>
        <v>5</v>
      </c>
      <c r="H285" t="s">
        <v>1743</v>
      </c>
    </row>
    <row r="286" spans="1:8" x14ac:dyDescent="0.25">
      <c r="A286" t="str">
        <f>+IFERROR(VLOOKUP(Tabla2[[#This Row],[Nombre]],BasedeDatos!A:B,2,FALSE),"ERROR")</f>
        <v>C14</v>
      </c>
      <c r="B286" s="6" t="s">
        <v>291</v>
      </c>
      <c r="C286" s="4" t="s">
        <v>613</v>
      </c>
      <c r="D286" s="9">
        <f>+VLOOKUP(Tabla2[[#This Row],[CODIGO DE BARRA]],BasedeDatos!B:C,2,FALSE)</f>
        <v>7</v>
      </c>
      <c r="E286" s="7" t="s">
        <v>612</v>
      </c>
      <c r="F286" t="str">
        <f>+IF(Tabla2[[#This Row],[STOCK]]&gt;0.1,"1","0")</f>
        <v>0</v>
      </c>
      <c r="G286">
        <f>+VLOOKUP(Tabla2[[#This Row],[CODIGO DE BARRA]],BasedeDatos!B:E,3,FALSE)</f>
        <v>-0.12520000000000525</v>
      </c>
      <c r="H286" t="s">
        <v>1743</v>
      </c>
    </row>
    <row r="287" spans="1:8" x14ac:dyDescent="0.25">
      <c r="A287" t="str">
        <f>+IFERROR(VLOOKUP(Tabla2[[#This Row],[Nombre]],BasedeDatos!A:B,2,FALSE),"ERROR")</f>
        <v>C1</v>
      </c>
      <c r="B287" s="4" t="s">
        <v>292</v>
      </c>
      <c r="C287" s="4" t="s">
        <v>613</v>
      </c>
      <c r="D287" s="9">
        <f>+VLOOKUP(Tabla2[[#This Row],[CODIGO DE BARRA]],BasedeDatos!B:C,2,FALSE)</f>
        <v>7.9</v>
      </c>
      <c r="E287" s="5" t="s">
        <v>1527</v>
      </c>
      <c r="F287" t="str">
        <f>+IF(Tabla2[[#This Row],[STOCK]]&gt;0.1,"1","0")</f>
        <v>1</v>
      </c>
      <c r="G287">
        <f>+VLOOKUP(Tabla2[[#This Row],[CODIGO DE BARRA]],BasedeDatos!B:E,3,FALSE)</f>
        <v>1.2116999999999916</v>
      </c>
      <c r="H287" t="s">
        <v>1743</v>
      </c>
    </row>
    <row r="288" spans="1:8" x14ac:dyDescent="0.25">
      <c r="A288" t="str">
        <f>+IFERROR(VLOOKUP(Tabla2[[#This Row],[Nombre]],BasedeDatos!A:B,2,FALSE),"ERROR")</f>
        <v>C4</v>
      </c>
      <c r="B288" s="6" t="s">
        <v>293</v>
      </c>
      <c r="C288" s="4" t="s">
        <v>613</v>
      </c>
      <c r="D288" s="9">
        <f>+VLOOKUP(Tabla2[[#This Row],[CODIGO DE BARRA]],BasedeDatos!B:C,2,FALSE)</f>
        <v>8</v>
      </c>
      <c r="E288" s="7" t="s">
        <v>1529</v>
      </c>
      <c r="F288" t="str">
        <f>+IF(Tabla2[[#This Row],[STOCK]]&gt;0.1,"1","0")</f>
        <v>1</v>
      </c>
      <c r="G288">
        <f>+VLOOKUP(Tabla2[[#This Row],[CODIGO DE BARRA]],BasedeDatos!B:E,3,FALSE)</f>
        <v>2.5841999999999818</v>
      </c>
      <c r="H288" t="s">
        <v>1748</v>
      </c>
    </row>
    <row r="289" spans="1:8" x14ac:dyDescent="0.25">
      <c r="A289" t="str">
        <f>+IFERROR(VLOOKUP(Tabla2[[#This Row],[Nombre]],BasedeDatos!A:B,2,FALSE),"ERROR")</f>
        <v>C17</v>
      </c>
      <c r="B289" s="4" t="s">
        <v>294</v>
      </c>
      <c r="C289" s="4" t="s">
        <v>613</v>
      </c>
      <c r="D289" s="9">
        <f>+VLOOKUP(Tabla2[[#This Row],[CODIGO DE BARRA]],BasedeDatos!B:C,2,FALSE)</f>
        <v>7.5</v>
      </c>
      <c r="E289" s="5" t="s">
        <v>1528</v>
      </c>
      <c r="F289" t="str">
        <f>+IF(Tabla2[[#This Row],[STOCK]]&gt;0.1,"1","0")</f>
        <v>0</v>
      </c>
      <c r="G289">
        <f>+VLOOKUP(Tabla2[[#This Row],[CODIGO DE BARRA]],BasedeDatos!B:E,3,FALSE)</f>
        <v>-1.1099999999999994</v>
      </c>
      <c r="H289" t="s">
        <v>1748</v>
      </c>
    </row>
    <row r="290" spans="1:8" x14ac:dyDescent="0.25">
      <c r="A290" t="str">
        <f>+IFERROR(VLOOKUP(Tabla2[[#This Row],[Nombre]],BasedeDatos!A:B,2,FALSE),"ERROR")</f>
        <v>C25</v>
      </c>
      <c r="B290" s="6" t="s">
        <v>295</v>
      </c>
      <c r="C290" s="4" t="s">
        <v>613</v>
      </c>
      <c r="D290" s="9">
        <f>+VLOOKUP(Tabla2[[#This Row],[CODIGO DE BARRA]],BasedeDatos!B:C,2,FALSE)</f>
        <v>7.2</v>
      </c>
      <c r="E290" s="7" t="s">
        <v>612</v>
      </c>
      <c r="F290" t="str">
        <f>+IF(Tabla2[[#This Row],[STOCK]]&gt;0.1,"1","0")</f>
        <v>1</v>
      </c>
      <c r="G290">
        <f>+VLOOKUP(Tabla2[[#This Row],[CODIGO DE BARRA]],BasedeDatos!B:E,3,FALSE)</f>
        <v>0.14999999999999974</v>
      </c>
      <c r="H290" t="s">
        <v>1743</v>
      </c>
    </row>
    <row r="291" spans="1:8" hidden="1" x14ac:dyDescent="0.25">
      <c r="A291" t="str">
        <f>+IFERROR(VLOOKUP(Tabla2[[#This Row],[Nombre]],BasedeDatos!A:B,2,FALSE),"ERROR")</f>
        <v>7592396002070</v>
      </c>
      <c r="B291" s="4" t="s">
        <v>296</v>
      </c>
      <c r="C291" s="4" t="s">
        <v>616</v>
      </c>
      <c r="D291" s="9">
        <f>+VLOOKUP(Tabla2[[#This Row],[CODIGO DE BARRA]],BasedeDatos!B:C,2,FALSE)</f>
        <v>2</v>
      </c>
      <c r="E291" s="5" t="s">
        <v>1530</v>
      </c>
      <c r="F291" t="str">
        <f>+IF(Tabla2[[#This Row],[STOCK]]&gt;0.1,"1","0")</f>
        <v>0</v>
      </c>
      <c r="G291">
        <f>+VLOOKUP(Tabla2[[#This Row],[CODIGO DE BARRA]],BasedeDatos!B:E,3,FALSE)</f>
        <v>0</v>
      </c>
      <c r="H291" t="s">
        <v>1710</v>
      </c>
    </row>
    <row r="292" spans="1:8" hidden="1" x14ac:dyDescent="0.25">
      <c r="A292" t="str">
        <f>+IFERROR(VLOOKUP(Tabla2[[#This Row],[Nombre]],BasedeDatos!A:B,2,FALSE),"ERROR")</f>
        <v>7592103001143</v>
      </c>
      <c r="B292" s="4" t="s">
        <v>297</v>
      </c>
      <c r="C292" s="4" t="s">
        <v>616</v>
      </c>
      <c r="D292" s="9">
        <f>+VLOOKUP(Tabla2[[#This Row],[CODIGO DE BARRA]],BasedeDatos!B:C,2,FALSE)</f>
        <v>2.7</v>
      </c>
      <c r="E292" s="5" t="s">
        <v>612</v>
      </c>
      <c r="F292" t="str">
        <f>+IF(Tabla2[[#This Row],[STOCK]]&gt;0.1,"1","0")</f>
        <v>0</v>
      </c>
      <c r="G292">
        <f>+VLOOKUP(Tabla2[[#This Row],[CODIGO DE BARRA]],BasedeDatos!B:E,3,FALSE)</f>
        <v>0</v>
      </c>
      <c r="H292" t="s">
        <v>1710</v>
      </c>
    </row>
    <row r="293" spans="1:8" hidden="1" x14ac:dyDescent="0.25">
      <c r="A293" t="str">
        <f>+IFERROR(VLOOKUP(Tabla2[[#This Row],[Nombre]],BasedeDatos!A:B,2,FALSE),"ERROR")</f>
        <v>7591031100706</v>
      </c>
      <c r="B293" s="6" t="s">
        <v>298</v>
      </c>
      <c r="C293" s="6" t="s">
        <v>616</v>
      </c>
      <c r="D293" s="9">
        <f>+VLOOKUP(Tabla2[[#This Row],[CODIGO DE BARRA]],BasedeDatos!B:C,2,FALSE)</f>
        <v>4.3</v>
      </c>
      <c r="E293" s="7" t="s">
        <v>1531</v>
      </c>
      <c r="F293" t="str">
        <f>+IF(Tabla2[[#This Row],[STOCK]]&gt;0.1,"1","0")</f>
        <v>0</v>
      </c>
      <c r="G293">
        <f>+VLOOKUP(Tabla2[[#This Row],[CODIGO DE BARRA]],BasedeDatos!B:E,3,FALSE)</f>
        <v>0</v>
      </c>
      <c r="H293" t="s">
        <v>1710</v>
      </c>
    </row>
    <row r="294" spans="1:8" hidden="1" x14ac:dyDescent="0.25">
      <c r="A294" t="str">
        <f>+IFERROR(VLOOKUP(Tabla2[[#This Row],[Nombre]],BasedeDatos!A:B,2,FALSE),"ERROR")</f>
        <v>7591031101840</v>
      </c>
      <c r="B294" s="4" t="s">
        <v>299</v>
      </c>
      <c r="C294" s="4" t="s">
        <v>616</v>
      </c>
      <c r="D294" s="9">
        <f>+VLOOKUP(Tabla2[[#This Row],[CODIGO DE BARRA]],BasedeDatos!B:C,2,FALSE)</f>
        <v>1.8</v>
      </c>
      <c r="E294" s="5" t="s">
        <v>612</v>
      </c>
      <c r="F294" t="str">
        <f>+IF(Tabla2[[#This Row],[STOCK]]&gt;0.1,"1","0")</f>
        <v>0</v>
      </c>
      <c r="G294">
        <f>+VLOOKUP(Tabla2[[#This Row],[CODIGO DE BARRA]],BasedeDatos!B:E,3,FALSE)</f>
        <v>0</v>
      </c>
      <c r="H294" t="s">
        <v>1710</v>
      </c>
    </row>
    <row r="295" spans="1:8" hidden="1" x14ac:dyDescent="0.25">
      <c r="A295" t="str">
        <f>+IFERROR(VLOOKUP(Tabla2[[#This Row],[Nombre]],BasedeDatos!A:B,2,FALSE),"ERROR")</f>
        <v>7591031100331</v>
      </c>
      <c r="B295" s="6" t="s">
        <v>300</v>
      </c>
      <c r="C295" s="6" t="s">
        <v>616</v>
      </c>
      <c r="D295" s="9">
        <f>+VLOOKUP(Tabla2[[#This Row],[CODIGO DE BARRA]],BasedeDatos!B:C,2,FALSE)</f>
        <v>1</v>
      </c>
      <c r="E295" s="7" t="s">
        <v>1532</v>
      </c>
      <c r="F295" t="str">
        <f>+IF(Tabla2[[#This Row],[STOCK]]&gt;0.1,"1","0")</f>
        <v>1</v>
      </c>
      <c r="G295">
        <f>+VLOOKUP(Tabla2[[#This Row],[CODIGO DE BARRA]],BasedeDatos!B:E,3,FALSE)</f>
        <v>2</v>
      </c>
      <c r="H295" t="s">
        <v>1710</v>
      </c>
    </row>
    <row r="296" spans="1:8" hidden="1" x14ac:dyDescent="0.25">
      <c r="A296" t="str">
        <f>+IFERROR(VLOOKUP(Tabla2[[#This Row],[Nombre]],BasedeDatos!A:B,2,FALSE),"ERROR")</f>
        <v>7591127503527</v>
      </c>
      <c r="B296" s="4" t="s">
        <v>301</v>
      </c>
      <c r="C296" s="4" t="s">
        <v>616</v>
      </c>
      <c r="D296" s="9">
        <f>+VLOOKUP(Tabla2[[#This Row],[CODIGO DE BARRA]],BasedeDatos!B:C,2,FALSE)</f>
        <v>1.9</v>
      </c>
      <c r="E296" s="5" t="s">
        <v>612</v>
      </c>
      <c r="F296" t="str">
        <f>+IF(Tabla2[[#This Row],[STOCK]]&gt;0.1,"1","0")</f>
        <v>0</v>
      </c>
      <c r="G296">
        <f>+VLOOKUP(Tabla2[[#This Row],[CODIGO DE BARRA]],BasedeDatos!B:E,3,FALSE)</f>
        <v>0</v>
      </c>
      <c r="H296" t="s">
        <v>1710</v>
      </c>
    </row>
    <row r="297" spans="1:8" hidden="1" x14ac:dyDescent="0.25">
      <c r="A297" t="str">
        <f>+IFERROR(VLOOKUP(Tabla2[[#This Row],[Nombre]],BasedeDatos!A:B,2,FALSE),"ERROR")</f>
        <v>7594001950011</v>
      </c>
      <c r="B297" s="6" t="s">
        <v>302</v>
      </c>
      <c r="C297" s="6" t="s">
        <v>620</v>
      </c>
      <c r="D297" s="9">
        <f>+VLOOKUP(Tabla2[[#This Row],[CODIGO DE BARRA]],BasedeDatos!B:C,2,FALSE)</f>
        <v>0.5</v>
      </c>
      <c r="E297" s="7" t="s">
        <v>612</v>
      </c>
      <c r="F297" t="str">
        <f>+IF(Tabla2[[#This Row],[STOCK]]&gt;0.1,"1","0")</f>
        <v>1</v>
      </c>
      <c r="G297">
        <f>+VLOOKUP(Tabla2[[#This Row],[CODIGO DE BARRA]],BasedeDatos!B:E,3,FALSE)</f>
        <v>2</v>
      </c>
      <c r="H297" t="s">
        <v>1716</v>
      </c>
    </row>
    <row r="298" spans="1:8" hidden="1" x14ac:dyDescent="0.25">
      <c r="A298" t="str">
        <f>+IFERROR(VLOOKUP(Tabla2[[#This Row],[Nombre]],BasedeDatos!A:B,2,FALSE),"ERROR")</f>
        <v>7592708000121</v>
      </c>
      <c r="B298" s="4" t="s">
        <v>303</v>
      </c>
      <c r="C298" s="4" t="s">
        <v>620</v>
      </c>
      <c r="D298" s="9">
        <f>+VLOOKUP(Tabla2[[#This Row],[CODIGO DE BARRA]],BasedeDatos!B:C,2,FALSE)</f>
        <v>1</v>
      </c>
      <c r="E298" s="5" t="s">
        <v>612</v>
      </c>
      <c r="F298" t="str">
        <f>+IF(Tabla2[[#This Row],[STOCK]]&gt;0.1,"1","0")</f>
        <v>0</v>
      </c>
      <c r="G298">
        <f>+VLOOKUP(Tabla2[[#This Row],[CODIGO DE BARRA]],BasedeDatos!B:E,3,FALSE)</f>
        <v>0</v>
      </c>
      <c r="H298" t="s">
        <v>1716</v>
      </c>
    </row>
    <row r="299" spans="1:8" hidden="1" x14ac:dyDescent="0.25">
      <c r="A299" t="str">
        <f>+IFERROR(VLOOKUP(Tabla2[[#This Row],[Nombre]],BasedeDatos!A:B,2,FALSE),"ERROR")</f>
        <v>7591112460989</v>
      </c>
      <c r="B299" s="6" t="s">
        <v>304</v>
      </c>
      <c r="C299" s="6" t="s">
        <v>11</v>
      </c>
      <c r="D299" s="9">
        <f>+VLOOKUP(Tabla2[[#This Row],[CODIGO DE BARRA]],BasedeDatos!B:C,2,FALSE)</f>
        <v>1.3</v>
      </c>
      <c r="E299" s="7" t="s">
        <v>1533</v>
      </c>
      <c r="F299" t="str">
        <f>+IF(Tabla2[[#This Row],[STOCK]]&gt;0.1,"1","0")</f>
        <v>0</v>
      </c>
      <c r="G299">
        <f>+VLOOKUP(Tabla2[[#This Row],[CODIGO DE BARRA]],BasedeDatos!B:E,3,FALSE)</f>
        <v>0</v>
      </c>
      <c r="H299" t="s">
        <v>1716</v>
      </c>
    </row>
    <row r="300" spans="1:8" hidden="1" x14ac:dyDescent="0.25">
      <c r="A300" t="str">
        <f>+IFERROR(VLOOKUP(Tabla2[[#This Row],[Nombre]],BasedeDatos!A:B,2,FALSE),"ERROR")</f>
        <v>75916107</v>
      </c>
      <c r="B300" s="4" t="s">
        <v>305</v>
      </c>
      <c r="C300" s="4" t="s">
        <v>11</v>
      </c>
      <c r="D300" s="9">
        <f>+VLOOKUP(Tabla2[[#This Row],[CODIGO DE BARRA]],BasedeDatos!B:C,2,FALSE)</f>
        <v>1.8</v>
      </c>
      <c r="E300" s="5" t="s">
        <v>1535</v>
      </c>
      <c r="F300" t="str">
        <f>+IF(Tabla2[[#This Row],[STOCK]]&gt;0.1,"1","0")</f>
        <v>0</v>
      </c>
      <c r="G300">
        <f>+VLOOKUP(Tabla2[[#This Row],[CODIGO DE BARRA]],BasedeDatos!B:E,3,FALSE)</f>
        <v>0</v>
      </c>
      <c r="H300" t="s">
        <v>1716</v>
      </c>
    </row>
    <row r="301" spans="1:8" hidden="1" x14ac:dyDescent="0.25">
      <c r="A301" t="str">
        <f>+IFERROR(VLOOKUP(Tabla2[[#This Row],[Nombre]],BasedeDatos!A:B,2,FALSE),"ERROR")</f>
        <v>7592723103296</v>
      </c>
      <c r="B301" s="6" t="s">
        <v>306</v>
      </c>
      <c r="C301" s="6" t="s">
        <v>11</v>
      </c>
      <c r="D301" s="9">
        <f>+VLOOKUP(Tabla2[[#This Row],[CODIGO DE BARRA]],BasedeDatos!B:C,2,FALSE)</f>
        <v>1.2</v>
      </c>
      <c r="E301" s="7" t="s">
        <v>1696</v>
      </c>
      <c r="F301" t="str">
        <f>+IF(Tabla2[[#This Row],[STOCK]]&gt;0.1,"1","0")</f>
        <v>1</v>
      </c>
      <c r="G301">
        <f>+VLOOKUP(Tabla2[[#This Row],[CODIGO DE BARRA]],BasedeDatos!B:E,3,FALSE)</f>
        <v>4</v>
      </c>
      <c r="H301" t="s">
        <v>1716</v>
      </c>
    </row>
    <row r="302" spans="1:8" hidden="1" x14ac:dyDescent="0.25">
      <c r="A302" t="str">
        <f>+IFERROR(VLOOKUP(Tabla2[[#This Row],[Nombre]],BasedeDatos!A:B,2,FALSE),"ERROR")</f>
        <v>75919191</v>
      </c>
      <c r="B302" s="4" t="s">
        <v>307</v>
      </c>
      <c r="C302" s="4" t="s">
        <v>11</v>
      </c>
      <c r="D302" s="9">
        <f>+VLOOKUP(Tabla2[[#This Row],[CODIGO DE BARRA]],BasedeDatos!B:C,2,FALSE)</f>
        <v>2.1</v>
      </c>
      <c r="E302" s="5" t="s">
        <v>1534</v>
      </c>
      <c r="F302" t="str">
        <f>+IF(Tabla2[[#This Row],[STOCK]]&gt;0.1,"1","0")</f>
        <v>0</v>
      </c>
      <c r="G302">
        <f>+VLOOKUP(Tabla2[[#This Row],[CODIGO DE BARRA]],BasedeDatos!B:E,3,FALSE)</f>
        <v>-1</v>
      </c>
      <c r="H302" t="s">
        <v>1716</v>
      </c>
    </row>
    <row r="303" spans="1:8" hidden="1" x14ac:dyDescent="0.25">
      <c r="A303" t="str">
        <f>+IFERROR(VLOOKUP(Tabla2[[#This Row],[Nombre]],BasedeDatos!A:B,2,FALSE),"ERROR")</f>
        <v>75919184</v>
      </c>
      <c r="B303" s="6" t="s">
        <v>308</v>
      </c>
      <c r="C303" s="6" t="s">
        <v>11</v>
      </c>
      <c r="D303" s="9">
        <f>+VLOOKUP(Tabla2[[#This Row],[CODIGO DE BARRA]],BasedeDatos!B:C,2,FALSE)</f>
        <v>1.2</v>
      </c>
      <c r="E303" s="7" t="s">
        <v>1536</v>
      </c>
      <c r="F303" t="str">
        <f>+IF(Tabla2[[#This Row],[STOCK]]&gt;0.1,"1","0")</f>
        <v>0</v>
      </c>
      <c r="G303">
        <f>+VLOOKUP(Tabla2[[#This Row],[CODIGO DE BARRA]],BasedeDatos!B:E,3,FALSE)</f>
        <v>0</v>
      </c>
      <c r="H303" t="s">
        <v>1716</v>
      </c>
    </row>
    <row r="304" spans="1:8" hidden="1" x14ac:dyDescent="0.25">
      <c r="A304" t="str">
        <f>+IFERROR(VLOOKUP(Tabla2[[#This Row],[Nombre]],BasedeDatos!A:B,2,FALSE),"ERROR")</f>
        <v>75919740</v>
      </c>
      <c r="B304" s="4" t="s">
        <v>309</v>
      </c>
      <c r="C304" s="4" t="s">
        <v>11</v>
      </c>
      <c r="D304" s="9">
        <f>+VLOOKUP(Tabla2[[#This Row],[CODIGO DE BARRA]],BasedeDatos!B:C,2,FALSE)</f>
        <v>1.7</v>
      </c>
      <c r="E304" s="5" t="s">
        <v>1537</v>
      </c>
      <c r="F304" t="str">
        <f>+IF(Tabla2[[#This Row],[STOCK]]&gt;0.1,"1","0")</f>
        <v>0</v>
      </c>
      <c r="G304">
        <f>+VLOOKUP(Tabla2[[#This Row],[CODIGO DE BARRA]],BasedeDatos!B:E,3,FALSE)</f>
        <v>0</v>
      </c>
      <c r="H304" t="s">
        <v>1716</v>
      </c>
    </row>
    <row r="305" spans="1:8" hidden="1" x14ac:dyDescent="0.25">
      <c r="A305" t="str">
        <f>+IFERROR(VLOOKUP(Tabla2[[#This Row],[Nombre]],BasedeDatos!A:B,2,FALSE),"ERROR")</f>
        <v>75916220</v>
      </c>
      <c r="B305" s="6" t="s">
        <v>310</v>
      </c>
      <c r="C305" s="6" t="s">
        <v>11</v>
      </c>
      <c r="D305" s="9">
        <f>+VLOOKUP(Tabla2[[#This Row],[CODIGO DE BARRA]],BasedeDatos!B:C,2,FALSE)</f>
        <v>1.3</v>
      </c>
      <c r="E305" s="7" t="s">
        <v>1538</v>
      </c>
      <c r="F305" t="str">
        <f>+IF(Tabla2[[#This Row],[STOCK]]&gt;0.1,"1","0")</f>
        <v>0</v>
      </c>
      <c r="G305">
        <f>+VLOOKUP(Tabla2[[#This Row],[CODIGO DE BARRA]],BasedeDatos!B:E,3,FALSE)</f>
        <v>0</v>
      </c>
      <c r="H305" t="s">
        <v>1716</v>
      </c>
    </row>
    <row r="306" spans="1:8" hidden="1" x14ac:dyDescent="0.25">
      <c r="A306" t="str">
        <f>+IFERROR(VLOOKUP(Tabla2[[#This Row],[Nombre]],BasedeDatos!A:B,2,FALSE),"ERROR")</f>
        <v>7590006850134</v>
      </c>
      <c r="B306" s="4" t="s">
        <v>311</v>
      </c>
      <c r="C306" s="4" t="s">
        <v>616</v>
      </c>
      <c r="D306" s="9">
        <f>+VLOOKUP(Tabla2[[#This Row],[CODIGO DE BARRA]],BasedeDatos!B:C,2,FALSE)</f>
        <v>0.55000000000000004</v>
      </c>
      <c r="E306" s="5" t="s">
        <v>612</v>
      </c>
      <c r="F306" t="str">
        <f>+IF(Tabla2[[#This Row],[STOCK]]&gt;0.1,"1","0")</f>
        <v>0</v>
      </c>
      <c r="G306">
        <f>+VLOOKUP(Tabla2[[#This Row],[CODIGO DE BARRA]],BasedeDatos!B:E,3,FALSE)</f>
        <v>0</v>
      </c>
      <c r="H306" t="s">
        <v>1707</v>
      </c>
    </row>
    <row r="307" spans="1:8" hidden="1" x14ac:dyDescent="0.25">
      <c r="A307" t="str">
        <f>+IFERROR(VLOOKUP(Tabla2[[#This Row],[Nombre]],BasedeDatos!A:B,2,FALSE),"ERROR")</f>
        <v>7590011890866</v>
      </c>
      <c r="B307" s="6" t="s">
        <v>312</v>
      </c>
      <c r="C307" s="6" t="s">
        <v>620</v>
      </c>
      <c r="D307" s="9">
        <f>+VLOOKUP(Tabla2[[#This Row],[CODIGO DE BARRA]],BasedeDatos!B:C,2,FALSE)</f>
        <v>2.2000000000000002</v>
      </c>
      <c r="E307" s="7" t="s">
        <v>1539</v>
      </c>
      <c r="F307" t="str">
        <f>+IF(Tabla2[[#This Row],[STOCK]]&gt;0.1,"1","0")</f>
        <v>1</v>
      </c>
      <c r="G307">
        <f>+VLOOKUP(Tabla2[[#This Row],[CODIGO DE BARRA]],BasedeDatos!B:E,3,FALSE)</f>
        <v>3</v>
      </c>
      <c r="H307" t="s">
        <v>1716</v>
      </c>
    </row>
    <row r="308" spans="1:8" hidden="1" x14ac:dyDescent="0.25">
      <c r="A308" t="str">
        <f>+IFERROR(VLOOKUP(Tabla2[[#This Row],[Nombre]],BasedeDatos!A:B,2,FALSE),"ERROR")</f>
        <v>7592599041937</v>
      </c>
      <c r="B308" s="4" t="s">
        <v>313</v>
      </c>
      <c r="C308" s="4" t="s">
        <v>618</v>
      </c>
      <c r="D308" s="9">
        <f>+VLOOKUP(Tabla2[[#This Row],[CODIGO DE BARRA]],BasedeDatos!B:C,2,FALSE)</f>
        <v>0.65</v>
      </c>
      <c r="E308" s="5" t="s">
        <v>1540</v>
      </c>
      <c r="F308" t="str">
        <f>+IF(Tabla2[[#This Row],[STOCK]]&gt;0.1,"1","0")</f>
        <v>1</v>
      </c>
      <c r="G308">
        <f>+VLOOKUP(Tabla2[[#This Row],[CODIGO DE BARRA]],BasedeDatos!B:E,3,FALSE)</f>
        <v>2</v>
      </c>
      <c r="H308" t="s">
        <v>1716</v>
      </c>
    </row>
    <row r="309" spans="1:8" hidden="1" x14ac:dyDescent="0.25">
      <c r="A309" t="str">
        <f>+IFERROR(VLOOKUP(Tabla2[[#This Row],[Nombre]],BasedeDatos!A:B,2,FALSE),"ERROR")</f>
        <v>77044273</v>
      </c>
      <c r="B309" s="6" t="s">
        <v>314</v>
      </c>
      <c r="C309" s="6" t="s">
        <v>617</v>
      </c>
      <c r="D309" s="9">
        <f>+VLOOKUP(Tabla2[[#This Row],[CODIGO DE BARRA]],BasedeDatos!B:C,2,FALSE)</f>
        <v>0.6</v>
      </c>
      <c r="E309" s="7" t="s">
        <v>612</v>
      </c>
      <c r="F309" t="str">
        <f>+IF(Tabla2[[#This Row],[STOCK]]&gt;0.1,"1","0")</f>
        <v>0</v>
      </c>
      <c r="G309">
        <f>+VLOOKUP(Tabla2[[#This Row],[CODIGO DE BARRA]],BasedeDatos!B:E,3,FALSE)</f>
        <v>-1</v>
      </c>
      <c r="H309" t="s">
        <v>1716</v>
      </c>
    </row>
    <row r="310" spans="1:8" hidden="1" x14ac:dyDescent="0.25">
      <c r="A310" t="str">
        <f>+IFERROR(VLOOKUP(Tabla2[[#This Row],[Nombre]],BasedeDatos!A:B,2,FALSE),"ERROR")</f>
        <v>7406171017558</v>
      </c>
      <c r="B310" s="4" t="s">
        <v>315</v>
      </c>
      <c r="C310" s="4" t="s">
        <v>617</v>
      </c>
      <c r="D310" s="9">
        <f>+VLOOKUP(Tabla2[[#This Row],[CODIGO DE BARRA]],BasedeDatos!B:C,2,FALSE)</f>
        <v>0.9</v>
      </c>
      <c r="E310" s="5" t="s">
        <v>612</v>
      </c>
      <c r="F310" t="str">
        <f>+IF(Tabla2[[#This Row],[STOCK]]&gt;0.1,"1","0")</f>
        <v>1</v>
      </c>
      <c r="G310">
        <f>+VLOOKUP(Tabla2[[#This Row],[CODIGO DE BARRA]],BasedeDatos!B:E,3,FALSE)</f>
        <v>3</v>
      </c>
      <c r="H310" t="s">
        <v>1716</v>
      </c>
    </row>
    <row r="311" spans="1:8" hidden="1" x14ac:dyDescent="0.25">
      <c r="A311" t="str">
        <f>+IFERROR(VLOOKUP(Tabla2[[#This Row],[Nombre]],BasedeDatos!A:B,2,FALSE),"ERROR")</f>
        <v>7592433000311</v>
      </c>
      <c r="B311" s="6" t="s">
        <v>316</v>
      </c>
      <c r="C311" s="6" t="s">
        <v>11</v>
      </c>
      <c r="D311" s="9">
        <f>+VLOOKUP(Tabla2[[#This Row],[CODIGO DE BARRA]],BasedeDatos!B:C,2,FALSE)</f>
        <v>1.7</v>
      </c>
      <c r="E311" s="7" t="s">
        <v>1541</v>
      </c>
      <c r="F311" t="str">
        <f>+IF(Tabla2[[#This Row],[STOCK]]&gt;0.1,"1","0")</f>
        <v>0</v>
      </c>
      <c r="G311">
        <f>+VLOOKUP(Tabla2[[#This Row],[CODIGO DE BARRA]],BasedeDatos!B:E,3,FALSE)</f>
        <v>-2</v>
      </c>
      <c r="H311" t="s">
        <v>1716</v>
      </c>
    </row>
    <row r="312" spans="1:8" hidden="1" x14ac:dyDescent="0.25">
      <c r="A312" t="str">
        <f>+IFERROR(VLOOKUP(Tabla2[[#This Row],[Nombre]],BasedeDatos!A:B,2,FALSE),"ERROR")</f>
        <v>7592433000137</v>
      </c>
      <c r="B312" s="4" t="s">
        <v>317</v>
      </c>
      <c r="C312" s="4" t="s">
        <v>11</v>
      </c>
      <c r="D312" s="9">
        <f>+VLOOKUP(Tabla2[[#This Row],[CODIGO DE BARRA]],BasedeDatos!B:C,2,FALSE)</f>
        <v>6.1</v>
      </c>
      <c r="E312" s="5" t="s">
        <v>1542</v>
      </c>
      <c r="F312" t="str">
        <f>+IF(Tabla2[[#This Row],[STOCK]]&gt;0.1,"1","0")</f>
        <v>1</v>
      </c>
      <c r="G312">
        <f>+VLOOKUP(Tabla2[[#This Row],[CODIGO DE BARRA]],BasedeDatos!B:E,3,FALSE)</f>
        <v>4</v>
      </c>
      <c r="H312" t="s">
        <v>1716</v>
      </c>
    </row>
    <row r="313" spans="1:8" hidden="1" x14ac:dyDescent="0.25">
      <c r="A313" t="str">
        <f>+IFERROR(VLOOKUP(Tabla2[[#This Row],[Nombre]],BasedeDatos!A:B,2,FALSE),"ERROR")</f>
        <v>7592479000153</v>
      </c>
      <c r="B313" s="6" t="s">
        <v>318</v>
      </c>
      <c r="C313" s="6" t="s">
        <v>11</v>
      </c>
      <c r="D313" s="9">
        <f>+VLOOKUP(Tabla2[[#This Row],[CODIGO DE BARRA]],BasedeDatos!B:C,2,FALSE)</f>
        <v>0</v>
      </c>
      <c r="E313" s="7" t="s">
        <v>1543</v>
      </c>
      <c r="F313" t="str">
        <f>+IF(Tabla2[[#This Row],[STOCK]]&gt;0.1,"1","0")</f>
        <v>1</v>
      </c>
      <c r="G313">
        <f>+VLOOKUP(Tabla2[[#This Row],[CODIGO DE BARRA]],BasedeDatos!B:E,3,FALSE)</f>
        <v>2</v>
      </c>
      <c r="H313" t="s">
        <v>1716</v>
      </c>
    </row>
    <row r="314" spans="1:8" hidden="1" x14ac:dyDescent="0.25">
      <c r="A314" t="str">
        <f>+IFERROR(VLOOKUP(Tabla2[[#This Row],[Nombre]],BasedeDatos!A:B,2,FALSE),"ERROR")</f>
        <v>7896256605167</v>
      </c>
      <c r="B314" s="4" t="s">
        <v>319</v>
      </c>
      <c r="C314" s="4" t="s">
        <v>622</v>
      </c>
      <c r="D314" s="9">
        <f>+VLOOKUP(Tabla2[[#This Row],[CODIGO DE BARRA]],BasedeDatos!B:C,2,FALSE)</f>
        <v>1.5</v>
      </c>
      <c r="E314" s="5" t="s">
        <v>612</v>
      </c>
      <c r="F314" t="str">
        <f>+IF(Tabla2[[#This Row],[STOCK]]&gt;0.1,"1","0")</f>
        <v>1</v>
      </c>
      <c r="G314">
        <f>+VLOOKUP(Tabla2[[#This Row],[CODIGO DE BARRA]],BasedeDatos!B:E,3,FALSE)</f>
        <v>3</v>
      </c>
      <c r="H314" t="s">
        <v>1716</v>
      </c>
    </row>
    <row r="315" spans="1:8" hidden="1" x14ac:dyDescent="0.25">
      <c r="A315" t="str">
        <f>+IFERROR(VLOOKUP(Tabla2[[#This Row],[Nombre]],BasedeDatos!A:B,2,FALSE),"ERROR")</f>
        <v>7506475106238</v>
      </c>
      <c r="B315" s="6" t="s">
        <v>320</v>
      </c>
      <c r="C315" s="6" t="s">
        <v>622</v>
      </c>
      <c r="D315" s="9">
        <f>+VLOOKUP(Tabla2[[#This Row],[CODIGO DE BARRA]],BasedeDatos!B:C,2,FALSE)</f>
        <v>3.6</v>
      </c>
      <c r="E315" s="7" t="s">
        <v>1544</v>
      </c>
      <c r="F315" t="str">
        <f>+IF(Tabla2[[#This Row],[STOCK]]&gt;0.1,"1","0")</f>
        <v>0</v>
      </c>
      <c r="G315">
        <f>+VLOOKUP(Tabla2[[#This Row],[CODIGO DE BARRA]],BasedeDatos!B:E,3,FALSE)</f>
        <v>-3</v>
      </c>
      <c r="H315" t="s">
        <v>1716</v>
      </c>
    </row>
    <row r="316" spans="1:8" hidden="1" x14ac:dyDescent="0.25">
      <c r="A316" t="str">
        <f>+IFERROR(VLOOKUP(Tabla2[[#This Row],[Nombre]],BasedeDatos!A:B,2,FALSE),"ERROR")</f>
        <v>7891097102059</v>
      </c>
      <c r="B316" s="4" t="s">
        <v>321</v>
      </c>
      <c r="C316" s="4" t="s">
        <v>11</v>
      </c>
      <c r="D316" s="9">
        <f>+VLOOKUP(Tabla2[[#This Row],[CODIGO DE BARRA]],BasedeDatos!B:C,2,FALSE)</f>
        <v>3.9</v>
      </c>
      <c r="E316" s="5" t="s">
        <v>1545</v>
      </c>
      <c r="F316" t="str">
        <f>+IF(Tabla2[[#This Row],[STOCK]]&gt;0.1,"1","0")</f>
        <v>0</v>
      </c>
      <c r="G316">
        <f>+VLOOKUP(Tabla2[[#This Row],[CODIGO DE BARRA]],BasedeDatos!B:E,3,FALSE)</f>
        <v>-2</v>
      </c>
      <c r="H316" t="s">
        <v>1716</v>
      </c>
    </row>
    <row r="317" spans="1:8" hidden="1" x14ac:dyDescent="0.25">
      <c r="A317" t="str">
        <f>+IFERROR(VLOOKUP(Tabla2[[#This Row],[Nombre]],BasedeDatos!A:B,2,FALSE),"ERROR")</f>
        <v>7891097101489</v>
      </c>
      <c r="B317" s="6" t="s">
        <v>322</v>
      </c>
      <c r="C317" s="6" t="s">
        <v>11</v>
      </c>
      <c r="D317" s="9">
        <f>+VLOOKUP(Tabla2[[#This Row],[CODIGO DE BARRA]],BasedeDatos!B:C,2,FALSE)</f>
        <v>0.9</v>
      </c>
      <c r="E317" s="7" t="s">
        <v>1546</v>
      </c>
      <c r="F317" t="str">
        <f>+IF(Tabla2[[#This Row],[STOCK]]&gt;0.1,"1","0")</f>
        <v>0</v>
      </c>
      <c r="G317">
        <f>+VLOOKUP(Tabla2[[#This Row],[CODIGO DE BARRA]],BasedeDatos!B:E,3,FALSE)</f>
        <v>0</v>
      </c>
      <c r="H317" t="s">
        <v>1716</v>
      </c>
    </row>
    <row r="318" spans="1:8" hidden="1" x14ac:dyDescent="0.25">
      <c r="A318" t="str">
        <f>+IFERROR(VLOOKUP(Tabla2[[#This Row],[Nombre]],BasedeDatos!A:B,2,FALSE),"ERROR")</f>
        <v>7613036653404</v>
      </c>
      <c r="B318" s="4" t="s">
        <v>323</v>
      </c>
      <c r="C318" s="4" t="s">
        <v>622</v>
      </c>
      <c r="D318" s="9">
        <f>+VLOOKUP(Tabla2[[#This Row],[CODIGO DE BARRA]],BasedeDatos!B:C,2,FALSE)</f>
        <v>2.8</v>
      </c>
      <c r="E318" s="5" t="s">
        <v>1547</v>
      </c>
      <c r="F318" t="str">
        <f>+IF(Tabla2[[#This Row],[STOCK]]&gt;0.1,"1","0")</f>
        <v>0</v>
      </c>
      <c r="G318">
        <f>+VLOOKUP(Tabla2[[#This Row],[CODIGO DE BARRA]],BasedeDatos!B:E,3,FALSE)</f>
        <v>0</v>
      </c>
      <c r="H318" t="s">
        <v>1716</v>
      </c>
    </row>
    <row r="319" spans="1:8" hidden="1" x14ac:dyDescent="0.25">
      <c r="A319" t="str">
        <f>+IFERROR(VLOOKUP(Tabla2[[#This Row],[Nombre]],BasedeDatos!A:B,2,FALSE),"ERROR")</f>
        <v>7591016205716</v>
      </c>
      <c r="B319" s="6" t="s">
        <v>324</v>
      </c>
      <c r="C319" s="6" t="s">
        <v>11</v>
      </c>
      <c r="D319" s="9">
        <f>+VLOOKUP(Tabla2[[#This Row],[CODIGO DE BARRA]],BasedeDatos!B:C,2,FALSE)</f>
        <v>13</v>
      </c>
      <c r="E319" s="7" t="s">
        <v>1548</v>
      </c>
      <c r="F319" t="str">
        <f>+IF(Tabla2[[#This Row],[STOCK]]&gt;0.1,"1","0")</f>
        <v>1</v>
      </c>
      <c r="G319">
        <f>+VLOOKUP(Tabla2[[#This Row],[CODIGO DE BARRA]],BasedeDatos!B:E,3,FALSE)</f>
        <v>1</v>
      </c>
      <c r="H319" t="s">
        <v>1716</v>
      </c>
    </row>
    <row r="320" spans="1:8" hidden="1" x14ac:dyDescent="0.25">
      <c r="A320" t="str">
        <f>+IFERROR(VLOOKUP(Tabla2[[#This Row],[Nombre]],BasedeDatos!A:B,2,FALSE),"ERROR")</f>
        <v>7597569001065</v>
      </c>
      <c r="B320" s="4" t="s">
        <v>325</v>
      </c>
      <c r="C320" s="4" t="s">
        <v>616</v>
      </c>
      <c r="D320" s="9">
        <f>+VLOOKUP(Tabla2[[#This Row],[CODIGO DE BARRA]],BasedeDatos!B:C,2,FALSE)</f>
        <v>1.57</v>
      </c>
      <c r="E320" s="5" t="s">
        <v>612</v>
      </c>
      <c r="F320" t="str">
        <f>+IF(Tabla2[[#This Row],[STOCK]]&gt;0.1,"1","0")</f>
        <v>0</v>
      </c>
      <c r="G320">
        <f>+VLOOKUP(Tabla2[[#This Row],[CODIGO DE BARRA]],BasedeDatos!B:E,3,FALSE)</f>
        <v>0</v>
      </c>
      <c r="H320" t="s">
        <v>1711</v>
      </c>
    </row>
    <row r="321" spans="1:8" hidden="1" x14ac:dyDescent="0.25">
      <c r="A321" t="str">
        <f>+IFERROR(VLOOKUP(Tabla2[[#This Row],[Nombre]],BasedeDatos!A:B,2,FALSE),"ERROR")</f>
        <v>7596914000258</v>
      </c>
      <c r="B321" s="6" t="s">
        <v>326</v>
      </c>
      <c r="C321" s="6" t="s">
        <v>616</v>
      </c>
      <c r="D321" s="9">
        <f>+VLOOKUP(Tabla2[[#This Row],[CODIGO DE BARRA]],BasedeDatos!B:C,2,FALSE)</f>
        <v>2.2000000000000002</v>
      </c>
      <c r="E321" s="7" t="s">
        <v>612</v>
      </c>
      <c r="F321" t="str">
        <f>+IF(Tabla2[[#This Row],[STOCK]]&gt;0.1,"1","0")</f>
        <v>0</v>
      </c>
      <c r="G321">
        <f>+VLOOKUP(Tabla2[[#This Row],[CODIGO DE BARRA]],BasedeDatos!B:E,3,FALSE)</f>
        <v>0</v>
      </c>
      <c r="H321" t="s">
        <v>1711</v>
      </c>
    </row>
    <row r="322" spans="1:8" hidden="1" x14ac:dyDescent="0.25">
      <c r="A322" t="str">
        <f>+IFERROR(VLOOKUP(Tabla2[[#This Row],[Nombre]],BasedeDatos!A:B,2,FALSE),"ERROR")</f>
        <v>7898945743457</v>
      </c>
      <c r="B322" s="4" t="s">
        <v>327</v>
      </c>
      <c r="C322" s="4" t="s">
        <v>11</v>
      </c>
      <c r="D322" s="9">
        <f>+VLOOKUP(Tabla2[[#This Row],[CODIGO DE BARRA]],BasedeDatos!B:C,2,FALSE)</f>
        <v>1.6</v>
      </c>
      <c r="E322" s="5" t="s">
        <v>1549</v>
      </c>
      <c r="F322" t="str">
        <f>+IF(Tabla2[[#This Row],[STOCK]]&gt;0.1,"1","0")</f>
        <v>0</v>
      </c>
      <c r="G322">
        <f>+VLOOKUP(Tabla2[[#This Row],[CODIGO DE BARRA]],BasedeDatos!B:E,3,FALSE)</f>
        <v>-9</v>
      </c>
      <c r="H322" t="s">
        <v>1716</v>
      </c>
    </row>
    <row r="323" spans="1:8" hidden="1" x14ac:dyDescent="0.25">
      <c r="A323" t="str">
        <f>+IFERROR(VLOOKUP(Tabla2[[#This Row],[Nombre]],BasedeDatos!A:B,2,FALSE),"ERROR")</f>
        <v>7898945743471</v>
      </c>
      <c r="B323" s="6" t="s">
        <v>328</v>
      </c>
      <c r="C323" s="6" t="s">
        <v>11</v>
      </c>
      <c r="D323" s="9">
        <f>+VLOOKUP(Tabla2[[#This Row],[CODIGO DE BARRA]],BasedeDatos!B:C,2,FALSE)</f>
        <v>3.5</v>
      </c>
      <c r="E323" s="7" t="s">
        <v>1550</v>
      </c>
      <c r="F323" t="str">
        <f>+IF(Tabla2[[#This Row],[STOCK]]&gt;0.1,"1","0")</f>
        <v>0</v>
      </c>
      <c r="G323">
        <f>+VLOOKUP(Tabla2[[#This Row],[CODIGO DE BARRA]],BasedeDatos!B:E,3,FALSE)</f>
        <v>0</v>
      </c>
      <c r="H323" t="s">
        <v>1716</v>
      </c>
    </row>
    <row r="324" spans="1:8" hidden="1" x14ac:dyDescent="0.25">
      <c r="A324" t="str">
        <f>+IFERROR(VLOOKUP(Tabla2[[#This Row],[Nombre]],BasedeDatos!A:B,2,FALSE),"ERROR")</f>
        <v>7592396001554</v>
      </c>
      <c r="B324" s="4" t="s">
        <v>329</v>
      </c>
      <c r="C324" s="4" t="s">
        <v>616</v>
      </c>
      <c r="D324" s="9">
        <f>+VLOOKUP(Tabla2[[#This Row],[CODIGO DE BARRA]],BasedeDatos!B:C,2,FALSE)</f>
        <v>2.2000000000000002</v>
      </c>
      <c r="E324" s="5" t="s">
        <v>1551</v>
      </c>
      <c r="F324" t="str">
        <f>+IF(Tabla2[[#This Row],[STOCK]]&gt;0.1,"1","0")</f>
        <v>0</v>
      </c>
      <c r="G324">
        <f>+VLOOKUP(Tabla2[[#This Row],[CODIGO DE BARRA]],BasedeDatos!B:E,3,FALSE)</f>
        <v>-1</v>
      </c>
      <c r="H324" t="s">
        <v>1711</v>
      </c>
    </row>
    <row r="325" spans="1:8" hidden="1" x14ac:dyDescent="0.25">
      <c r="A325" t="str">
        <f>+IFERROR(VLOOKUP(Tabla2[[#This Row],[Nombre]],BasedeDatos!A:B,2,FALSE),"ERROR")</f>
        <v>7596914000364</v>
      </c>
      <c r="B325" s="6" t="s">
        <v>330</v>
      </c>
      <c r="C325" s="6" t="s">
        <v>11</v>
      </c>
      <c r="D325" s="9">
        <f>+VLOOKUP(Tabla2[[#This Row],[CODIGO DE BARRA]],BasedeDatos!B:C,2,FALSE)</f>
        <v>1.5</v>
      </c>
      <c r="E325" s="7" t="s">
        <v>612</v>
      </c>
      <c r="F325" t="str">
        <f>+IF(Tabla2[[#This Row],[STOCK]]&gt;0.1,"1","0")</f>
        <v>0</v>
      </c>
      <c r="G325">
        <f>+VLOOKUP(Tabla2[[#This Row],[CODIGO DE BARRA]],BasedeDatos!B:E,3,FALSE)</f>
        <v>-1</v>
      </c>
      <c r="H325" t="s">
        <v>1716</v>
      </c>
    </row>
    <row r="326" spans="1:8" hidden="1" x14ac:dyDescent="0.25">
      <c r="A326" t="str">
        <f>+IFERROR(VLOOKUP(Tabla2[[#This Row],[Nombre]],BasedeDatos!A:B,2,FALSE),"ERROR")</f>
        <v>7591695000213</v>
      </c>
      <c r="B326" s="4" t="s">
        <v>331</v>
      </c>
      <c r="C326" s="4" t="s">
        <v>11</v>
      </c>
      <c r="D326" s="9">
        <f>+VLOOKUP(Tabla2[[#This Row],[CODIGO DE BARRA]],BasedeDatos!B:C,2,FALSE)</f>
        <v>5.4</v>
      </c>
      <c r="E326" s="5" t="s">
        <v>612</v>
      </c>
      <c r="F326" t="str">
        <f>+IF(Tabla2[[#This Row],[STOCK]]&gt;0.1,"1","0")</f>
        <v>0</v>
      </c>
      <c r="G326">
        <f>+VLOOKUP(Tabla2[[#This Row],[CODIGO DE BARRA]],BasedeDatos!B:E,3,FALSE)</f>
        <v>0</v>
      </c>
      <c r="H326" t="s">
        <v>1716</v>
      </c>
    </row>
    <row r="327" spans="1:8" hidden="1" x14ac:dyDescent="0.25">
      <c r="A327" t="str">
        <f>+IFERROR(VLOOKUP(Tabla2[[#This Row],[Nombre]],BasedeDatos!A:B,2,FALSE),"ERROR")</f>
        <v>7591695000213</v>
      </c>
      <c r="B327" s="6" t="s">
        <v>331</v>
      </c>
      <c r="C327" s="6" t="s">
        <v>11</v>
      </c>
      <c r="D327" s="9">
        <f>+VLOOKUP(Tabla2[[#This Row],[CODIGO DE BARRA]],BasedeDatos!B:C,2,FALSE)</f>
        <v>5.4</v>
      </c>
      <c r="E327" s="7" t="s">
        <v>612</v>
      </c>
      <c r="F327" t="str">
        <f>+IF(Tabla2[[#This Row],[STOCK]]&gt;0.1,"1","0")</f>
        <v>0</v>
      </c>
      <c r="G327">
        <f>+VLOOKUP(Tabla2[[#This Row],[CODIGO DE BARRA]],BasedeDatos!B:E,3,FALSE)</f>
        <v>0</v>
      </c>
      <c r="H327" t="s">
        <v>1716</v>
      </c>
    </row>
    <row r="328" spans="1:8" hidden="1" x14ac:dyDescent="0.25">
      <c r="A328" t="str">
        <f>+IFERROR(VLOOKUP(Tabla2[[#This Row],[Nombre]],BasedeDatos!A:B,2,FALSE),"ERROR")</f>
        <v>7597569001058</v>
      </c>
      <c r="B328" s="4" t="s">
        <v>332</v>
      </c>
      <c r="C328" s="4" t="s">
        <v>11</v>
      </c>
      <c r="D328" s="9">
        <f>+VLOOKUP(Tabla2[[#This Row],[CODIGO DE BARRA]],BasedeDatos!B:C,2,FALSE)</f>
        <v>1.4</v>
      </c>
      <c r="E328" s="5" t="s">
        <v>612</v>
      </c>
      <c r="F328" t="str">
        <f>+IF(Tabla2[[#This Row],[STOCK]]&gt;0.1,"1","0")</f>
        <v>0</v>
      </c>
      <c r="G328">
        <f>+VLOOKUP(Tabla2[[#This Row],[CODIGO DE BARRA]],BasedeDatos!B:E,3,FALSE)</f>
        <v>0</v>
      </c>
      <c r="H328" t="s">
        <v>1716</v>
      </c>
    </row>
    <row r="329" spans="1:8" hidden="1" x14ac:dyDescent="0.25">
      <c r="A329" t="str">
        <f>+IFERROR(VLOOKUP(Tabla2[[#This Row],[Nombre]],BasedeDatos!A:B,2,FALSE),"ERROR")</f>
        <v>VIV2</v>
      </c>
      <c r="B329" s="6" t="s">
        <v>333</v>
      </c>
      <c r="C329" s="6" t="s">
        <v>11</v>
      </c>
      <c r="D329" s="9">
        <f>+VLOOKUP(Tabla2[[#This Row],[CODIGO DE BARRA]],BasedeDatos!B:C,2,FALSE)</f>
        <v>1.9</v>
      </c>
      <c r="E329" s="7" t="s">
        <v>1552</v>
      </c>
      <c r="F329" t="str">
        <f>+IF(Tabla2[[#This Row],[STOCK]]&gt;0.1,"1","0")</f>
        <v>0</v>
      </c>
      <c r="G329">
        <f>+VLOOKUP(Tabla2[[#This Row],[CODIGO DE BARRA]],BasedeDatos!B:E,3,FALSE)</f>
        <v>-1</v>
      </c>
      <c r="H329" t="s">
        <v>1716</v>
      </c>
    </row>
    <row r="330" spans="1:8" hidden="1" x14ac:dyDescent="0.25">
      <c r="A330" t="str">
        <f>+IFERROR(VLOOKUP(Tabla2[[#This Row],[Nombre]],BasedeDatos!A:B,2,FALSE),"ERROR")</f>
        <v>5285002190699</v>
      </c>
      <c r="B330" s="4" t="s">
        <v>334</v>
      </c>
      <c r="C330" s="4" t="s">
        <v>622</v>
      </c>
      <c r="D330" s="9">
        <f>+VLOOKUP(Tabla2[[#This Row],[CODIGO DE BARRA]],BasedeDatos!B:C,2,FALSE)</f>
        <v>3.2</v>
      </c>
      <c r="E330" s="5" t="s">
        <v>612</v>
      </c>
      <c r="F330" t="str">
        <f>+IF(Tabla2[[#This Row],[STOCK]]&gt;0.1,"1","0")</f>
        <v>0</v>
      </c>
      <c r="G330">
        <f>+VLOOKUP(Tabla2[[#This Row],[CODIGO DE BARRA]],BasedeDatos!B:E,3,FALSE)</f>
        <v>0</v>
      </c>
      <c r="H330" t="s">
        <v>1716</v>
      </c>
    </row>
    <row r="331" spans="1:8" hidden="1" x14ac:dyDescent="0.25">
      <c r="A331" t="str">
        <f>+IFERROR(VLOOKUP(Tabla2[[#This Row],[Nombre]],BasedeDatos!A:B,2,FALSE),"ERROR")</f>
        <v>7591031006381</v>
      </c>
      <c r="B331" s="6" t="s">
        <v>335</v>
      </c>
      <c r="C331" s="6" t="s">
        <v>616</v>
      </c>
      <c r="D331" s="9">
        <f>+VLOOKUP(Tabla2[[#This Row],[CODIGO DE BARRA]],BasedeDatos!B:C,2,FALSE)</f>
        <v>4</v>
      </c>
      <c r="E331" s="7" t="s">
        <v>1553</v>
      </c>
      <c r="F331" t="str">
        <f>+IF(Tabla2[[#This Row],[STOCK]]&gt;0.1,"1","0")</f>
        <v>1</v>
      </c>
      <c r="G331">
        <f>+VLOOKUP(Tabla2[[#This Row],[CODIGO DE BARRA]],BasedeDatos!B:E,3,FALSE)</f>
        <v>5</v>
      </c>
      <c r="H331" t="s">
        <v>1712</v>
      </c>
    </row>
    <row r="332" spans="1:8" hidden="1" x14ac:dyDescent="0.25">
      <c r="A332" t="str">
        <f>+IFERROR(VLOOKUP(Tabla2[[#This Row],[Nombre]],BasedeDatos!A:B,2,FALSE),"ERROR")</f>
        <v>7591031011347</v>
      </c>
      <c r="B332" s="4" t="s">
        <v>336</v>
      </c>
      <c r="C332" s="4" t="s">
        <v>616</v>
      </c>
      <c r="D332" s="9">
        <f>+VLOOKUP(Tabla2[[#This Row],[CODIGO DE BARRA]],BasedeDatos!B:C,2,FALSE)</f>
        <v>1.85</v>
      </c>
      <c r="E332" s="5" t="s">
        <v>612</v>
      </c>
      <c r="F332" t="str">
        <f>+IF(Tabla2[[#This Row],[STOCK]]&gt;0.1,"1","0")</f>
        <v>1</v>
      </c>
      <c r="G332">
        <f>+VLOOKUP(Tabla2[[#This Row],[CODIGO DE BARRA]],BasedeDatos!B:E,3,FALSE)</f>
        <v>2</v>
      </c>
      <c r="H332" t="s">
        <v>1712</v>
      </c>
    </row>
    <row r="333" spans="1:8" hidden="1" x14ac:dyDescent="0.25">
      <c r="A333" t="str">
        <f>+IFERROR(VLOOKUP(Tabla2[[#This Row],[Nombre]],BasedeDatos!A:B,2,FALSE),"ERROR")</f>
        <v>7592599041913</v>
      </c>
      <c r="B333" s="6" t="s">
        <v>337</v>
      </c>
      <c r="C333" s="6" t="s">
        <v>618</v>
      </c>
      <c r="D333" s="9">
        <f>+VLOOKUP(Tabla2[[#This Row],[CODIGO DE BARRA]],BasedeDatos!B:C,2,FALSE)</f>
        <v>0.95</v>
      </c>
      <c r="E333" s="7" t="s">
        <v>612</v>
      </c>
      <c r="F333" t="str">
        <f>+IF(Tabla2[[#This Row],[STOCK]]&gt;0.1,"1","0")</f>
        <v>1</v>
      </c>
      <c r="G333">
        <f>+VLOOKUP(Tabla2[[#This Row],[CODIGO DE BARRA]],BasedeDatos!B:E,3,FALSE)</f>
        <v>3</v>
      </c>
      <c r="H333" t="s">
        <v>1716</v>
      </c>
    </row>
    <row r="334" spans="1:8" hidden="1" x14ac:dyDescent="0.25">
      <c r="A334" t="str">
        <f>+IFERROR(VLOOKUP(Tabla2[[#This Row],[Nombre]],BasedeDatos!A:B,2,FALSE),"ERROR")</f>
        <v>75950033</v>
      </c>
      <c r="B334" s="4" t="s">
        <v>338</v>
      </c>
      <c r="C334" s="4" t="s">
        <v>624</v>
      </c>
      <c r="D334" s="9">
        <f>+VLOOKUP(Tabla2[[#This Row],[CODIGO DE BARRA]],BasedeDatos!B:C,2,FALSE)</f>
        <v>2.7</v>
      </c>
      <c r="E334" s="5" t="s">
        <v>612</v>
      </c>
      <c r="F334" t="str">
        <f>+IF(Tabla2[[#This Row],[STOCK]]&gt;0.1,"1","0")</f>
        <v>1</v>
      </c>
      <c r="G334">
        <f>+VLOOKUP(Tabla2[[#This Row],[CODIGO DE BARRA]],BasedeDatos!B:E,3,FALSE)</f>
        <v>1</v>
      </c>
      <c r="H334" t="s">
        <v>1716</v>
      </c>
    </row>
    <row r="335" spans="1:8" hidden="1" x14ac:dyDescent="0.25">
      <c r="A335" t="str">
        <f>+IFERROR(VLOOKUP(Tabla2[[#This Row],[Nombre]],BasedeDatos!A:B,2,FALSE),"ERROR")</f>
        <v>7591084901626</v>
      </c>
      <c r="B335" s="6" t="s">
        <v>339</v>
      </c>
      <c r="C335" s="4" t="s">
        <v>624</v>
      </c>
      <c r="D335" s="9">
        <f>+VLOOKUP(Tabla2[[#This Row],[CODIGO DE BARRA]],BasedeDatos!B:C,2,FALSE)</f>
        <v>2.2999999999999998</v>
      </c>
      <c r="E335" s="7" t="s">
        <v>612</v>
      </c>
      <c r="F335" t="str">
        <f>+IF(Tabla2[[#This Row],[STOCK]]&gt;0.1,"1","0")</f>
        <v>0</v>
      </c>
      <c r="G335">
        <f>+VLOOKUP(Tabla2[[#This Row],[CODIGO DE BARRA]],BasedeDatos!B:E,3,FALSE)</f>
        <v>0</v>
      </c>
      <c r="H335" t="s">
        <v>1716</v>
      </c>
    </row>
    <row r="336" spans="1:8" hidden="1" x14ac:dyDescent="0.25">
      <c r="A336" t="str">
        <f>+IFERROR(VLOOKUP(Tabla2[[#This Row],[Nombre]],BasedeDatos!A:B,2,FALSE),"ERROR")</f>
        <v>759108490162</v>
      </c>
      <c r="B336" s="4" t="s">
        <v>340</v>
      </c>
      <c r="C336" s="4" t="s">
        <v>624</v>
      </c>
      <c r="D336" s="9">
        <f>+VLOOKUP(Tabla2[[#This Row],[CODIGO DE BARRA]],BasedeDatos!B:C,2,FALSE)</f>
        <v>3</v>
      </c>
      <c r="E336" s="5" t="s">
        <v>1554</v>
      </c>
      <c r="F336" t="str">
        <f>+IF(Tabla2[[#This Row],[STOCK]]&gt;0.1,"1","0")</f>
        <v>0</v>
      </c>
      <c r="G336">
        <f>+VLOOKUP(Tabla2[[#This Row],[CODIGO DE BARRA]],BasedeDatos!B:E,3,FALSE)</f>
        <v>0</v>
      </c>
      <c r="H336" t="s">
        <v>1716</v>
      </c>
    </row>
    <row r="337" spans="1:8" hidden="1" x14ac:dyDescent="0.25">
      <c r="A337" t="str">
        <f>+IFERROR(VLOOKUP(Tabla2[[#This Row],[Nombre]],BasedeDatos!A:B,2,FALSE),"ERROR")</f>
        <v>7896292341098</v>
      </c>
      <c r="B337" s="6" t="s">
        <v>341</v>
      </c>
      <c r="C337" s="6" t="s">
        <v>11</v>
      </c>
      <c r="D337" s="9">
        <f>+VLOOKUP(Tabla2[[#This Row],[CODIGO DE BARRA]],BasedeDatos!B:C,2,FALSE)</f>
        <v>1.75</v>
      </c>
      <c r="E337" s="7" t="s">
        <v>1555</v>
      </c>
      <c r="F337" t="str">
        <f>+IF(Tabla2[[#This Row],[STOCK]]&gt;0.1,"1","0")</f>
        <v>1</v>
      </c>
      <c r="G337">
        <f>+VLOOKUP(Tabla2[[#This Row],[CODIGO DE BARRA]],BasedeDatos!B:E,3,FALSE)</f>
        <v>3</v>
      </c>
      <c r="H337" t="s">
        <v>1716</v>
      </c>
    </row>
    <row r="338" spans="1:8" hidden="1" x14ac:dyDescent="0.25">
      <c r="A338" t="str">
        <f>+IFERROR(VLOOKUP(Tabla2[[#This Row],[Nombre]],BasedeDatos!A:B,2,FALSE),"ERROR")</f>
        <v>4099100109290</v>
      </c>
      <c r="B338" s="4" t="s">
        <v>342</v>
      </c>
      <c r="C338" s="4" t="s">
        <v>11</v>
      </c>
      <c r="D338" s="9">
        <f>+VLOOKUP(Tabla2[[#This Row],[CODIGO DE BARRA]],BasedeDatos!B:C,2,FALSE)</f>
        <v>1.9</v>
      </c>
      <c r="E338" s="5" t="s">
        <v>612</v>
      </c>
      <c r="F338" t="str">
        <f>+IF(Tabla2[[#This Row],[STOCK]]&gt;0.1,"1","0")</f>
        <v>1</v>
      </c>
      <c r="G338">
        <f>+VLOOKUP(Tabla2[[#This Row],[CODIGO DE BARRA]],BasedeDatos!B:E,3,FALSE)</f>
        <v>11</v>
      </c>
      <c r="H338" t="s">
        <v>1716</v>
      </c>
    </row>
    <row r="339" spans="1:8" hidden="1" x14ac:dyDescent="0.25">
      <c r="A339" t="str">
        <f>+IFERROR(VLOOKUP(Tabla2[[#This Row],[Nombre]],BasedeDatos!A:B,2,FALSE),"ERROR")</f>
        <v>7891032013259</v>
      </c>
      <c r="B339" s="6" t="s">
        <v>343</v>
      </c>
      <c r="C339" s="6" t="s">
        <v>11</v>
      </c>
      <c r="D339" s="9">
        <f>+VLOOKUP(Tabla2[[#This Row],[CODIGO DE BARRA]],BasedeDatos!B:C,2,FALSE)</f>
        <v>1.5</v>
      </c>
      <c r="E339" s="7" t="s">
        <v>612</v>
      </c>
      <c r="F339" t="str">
        <f>+IF(Tabla2[[#This Row],[STOCK]]&gt;0.1,"1","0")</f>
        <v>0</v>
      </c>
      <c r="G339">
        <f>+VLOOKUP(Tabla2[[#This Row],[CODIGO DE BARRA]],BasedeDatos!B:E,3,FALSE)</f>
        <v>0</v>
      </c>
      <c r="H339" t="s">
        <v>1716</v>
      </c>
    </row>
    <row r="340" spans="1:8" hidden="1" x14ac:dyDescent="0.25">
      <c r="A340" t="str">
        <f>+IFERROR(VLOOKUP(Tabla2[[#This Row],[Nombre]],BasedeDatos!A:B,2,FALSE),"ERROR")</f>
        <v>VIV6</v>
      </c>
      <c r="B340" s="4" t="s">
        <v>344</v>
      </c>
      <c r="C340" s="4" t="s">
        <v>11</v>
      </c>
      <c r="D340" s="9">
        <f>+VLOOKUP(Tabla2[[#This Row],[CODIGO DE BARRA]],BasedeDatos!B:C,2,FALSE)</f>
        <v>2</v>
      </c>
      <c r="E340" s="5" t="s">
        <v>612</v>
      </c>
      <c r="F340" t="str">
        <f>+IF(Tabla2[[#This Row],[STOCK]]&gt;0.1,"1","0")</f>
        <v>1</v>
      </c>
      <c r="G340">
        <f>+VLOOKUP(Tabla2[[#This Row],[CODIGO DE BARRA]],BasedeDatos!B:E,3,FALSE)</f>
        <v>4.75</v>
      </c>
      <c r="H340" t="s">
        <v>1716</v>
      </c>
    </row>
    <row r="341" spans="1:8" hidden="1" x14ac:dyDescent="0.25">
      <c r="A341" t="str">
        <f>+IFERROR(VLOOKUP(Tabla2[[#This Row],[Nombre]],BasedeDatos!A:B,2,FALSE),"ERROR")</f>
        <v>7591039601526</v>
      </c>
      <c r="B341" s="6" t="s">
        <v>345</v>
      </c>
      <c r="C341" s="6" t="s">
        <v>622</v>
      </c>
      <c r="D341" s="9">
        <f>+VLOOKUP(Tabla2[[#This Row],[CODIGO DE BARRA]],BasedeDatos!B:C,2,FALSE)</f>
        <v>0.9</v>
      </c>
      <c r="E341" s="7" t="s">
        <v>1556</v>
      </c>
      <c r="F341" t="str">
        <f>+IF(Tabla2[[#This Row],[STOCK]]&gt;0.1,"1","0")</f>
        <v>0</v>
      </c>
      <c r="G341">
        <f>+VLOOKUP(Tabla2[[#This Row],[CODIGO DE BARRA]],BasedeDatos!B:E,3,FALSE)</f>
        <v>0</v>
      </c>
      <c r="H341" t="s">
        <v>1716</v>
      </c>
    </row>
    <row r="342" spans="1:8" hidden="1" x14ac:dyDescent="0.25">
      <c r="A342" t="str">
        <f>+IFERROR(VLOOKUP(Tabla2[[#This Row],[Nombre]],BasedeDatos!A:B,2,FALSE),"ERROR")</f>
        <v>7591446002947</v>
      </c>
      <c r="B342" s="4" t="s">
        <v>346</v>
      </c>
      <c r="C342" s="4" t="s">
        <v>616</v>
      </c>
      <c r="D342" s="9">
        <f>+VLOOKUP(Tabla2[[#This Row],[CODIGO DE BARRA]],BasedeDatos!B:C,2,FALSE)</f>
        <v>3.6</v>
      </c>
      <c r="E342" s="5" t="s">
        <v>1557</v>
      </c>
      <c r="F342" t="str">
        <f>+IF(Tabla2[[#This Row],[STOCK]]&gt;0.1,"1","0")</f>
        <v>0</v>
      </c>
      <c r="G342">
        <f>+VLOOKUP(Tabla2[[#This Row],[CODIGO DE BARRA]],BasedeDatos!B:E,3,FALSE)</f>
        <v>0</v>
      </c>
      <c r="H342" t="s">
        <v>1713</v>
      </c>
    </row>
    <row r="343" spans="1:8" hidden="1" x14ac:dyDescent="0.25">
      <c r="A343" t="str">
        <f>+IFERROR(VLOOKUP(Tabla2[[#This Row],[Nombre]],BasedeDatos!A:B,2,FALSE),"ERROR")</f>
        <v>7591446000660</v>
      </c>
      <c r="B343" s="6" t="s">
        <v>347</v>
      </c>
      <c r="C343" s="6" t="s">
        <v>616</v>
      </c>
      <c r="D343" s="9">
        <f>+VLOOKUP(Tabla2[[#This Row],[CODIGO DE BARRA]],BasedeDatos!B:C,2,FALSE)</f>
        <v>0.55000000000000004</v>
      </c>
      <c r="E343" s="7" t="s">
        <v>1558</v>
      </c>
      <c r="F343" t="str">
        <f>+IF(Tabla2[[#This Row],[STOCK]]&gt;0.1,"1","0")</f>
        <v>1</v>
      </c>
      <c r="G343">
        <f>+VLOOKUP(Tabla2[[#This Row],[CODIGO DE BARRA]],BasedeDatos!B:E,3,FALSE)</f>
        <v>4</v>
      </c>
      <c r="H343" t="s">
        <v>1713</v>
      </c>
    </row>
    <row r="344" spans="1:8" hidden="1" x14ac:dyDescent="0.25">
      <c r="A344" t="str">
        <f>+IFERROR(VLOOKUP(Tabla2[[#This Row],[Nombre]],BasedeDatos!A:B,2,FALSE),"ERROR")</f>
        <v>75905156</v>
      </c>
      <c r="B344" s="4" t="s">
        <v>348</v>
      </c>
      <c r="C344" s="4" t="s">
        <v>616</v>
      </c>
      <c r="D344" s="9">
        <f>+VLOOKUP(Tabla2[[#This Row],[CODIGO DE BARRA]],BasedeDatos!B:C,2,FALSE)</f>
        <v>0.6</v>
      </c>
      <c r="E344" s="5" t="s">
        <v>612</v>
      </c>
      <c r="F344" t="str">
        <f>+IF(Tabla2[[#This Row],[STOCK]]&gt;0.1,"1","0")</f>
        <v>0</v>
      </c>
      <c r="G344">
        <f>+VLOOKUP(Tabla2[[#This Row],[CODIGO DE BARRA]],BasedeDatos!B:E,3,FALSE)</f>
        <v>0</v>
      </c>
      <c r="H344" t="s">
        <v>1713</v>
      </c>
    </row>
    <row r="345" spans="1:8" hidden="1" x14ac:dyDescent="0.25">
      <c r="A345" t="str">
        <f>+IFERROR(VLOOKUP(Tabla2[[#This Row],[Nombre]],BasedeDatos!A:B,2,FALSE),"ERROR")</f>
        <v>7592708000237</v>
      </c>
      <c r="B345" s="6" t="s">
        <v>349</v>
      </c>
      <c r="C345" s="6" t="s">
        <v>619</v>
      </c>
      <c r="D345" s="9">
        <f>+VLOOKUP(Tabla2[[#This Row],[CODIGO DE BARRA]],BasedeDatos!B:C,2,FALSE)</f>
        <v>8</v>
      </c>
      <c r="E345" s="7" t="s">
        <v>1559</v>
      </c>
      <c r="F345" t="str">
        <f>+IF(Tabla2[[#This Row],[STOCK]]&gt;0.1,"1","0")</f>
        <v>1</v>
      </c>
      <c r="G345">
        <f>+VLOOKUP(Tabla2[[#This Row],[CODIGO DE BARRA]],BasedeDatos!B:E,3,FALSE)</f>
        <v>0.10149999999999892</v>
      </c>
      <c r="H345" t="s">
        <v>1716</v>
      </c>
    </row>
    <row r="346" spans="1:8" hidden="1" x14ac:dyDescent="0.25">
      <c r="A346" t="str">
        <f>+IFERROR(VLOOKUP(Tabla2[[#This Row],[Nombre]],BasedeDatos!A:B,2,FALSE),"ERROR")</f>
        <v>MAS-01</v>
      </c>
      <c r="B346" s="4" t="s">
        <v>350</v>
      </c>
      <c r="C346" s="4" t="s">
        <v>619</v>
      </c>
      <c r="D346" s="9">
        <f>+VLOOKUP(Tabla2[[#This Row],[CODIGO DE BARRA]],BasedeDatos!B:C,2,FALSE)</f>
        <v>7</v>
      </c>
      <c r="E346" s="5" t="s">
        <v>1560</v>
      </c>
      <c r="F346" t="str">
        <f>+IF(Tabla2[[#This Row],[STOCK]]&gt;0.1,"1","0")</f>
        <v>1</v>
      </c>
      <c r="G346">
        <f>+VLOOKUP(Tabla2[[#This Row],[CODIGO DE BARRA]],BasedeDatos!B:E,3,FALSE)</f>
        <v>2.7405000000000097</v>
      </c>
      <c r="H346" t="s">
        <v>1716</v>
      </c>
    </row>
    <row r="347" spans="1:8" hidden="1" x14ac:dyDescent="0.25">
      <c r="A347" t="str">
        <f>+IFERROR(VLOOKUP(Tabla2[[#This Row],[Nombre]],BasedeDatos!A:B,2,FALSE),"ERROR")</f>
        <v>7591854000368</v>
      </c>
      <c r="B347" s="6" t="s">
        <v>351</v>
      </c>
      <c r="C347" s="6" t="s">
        <v>11</v>
      </c>
      <c r="D347" s="9">
        <f>+VLOOKUP(Tabla2[[#This Row],[CODIGO DE BARRA]],BasedeDatos!B:C,2,FALSE)</f>
        <v>2.7</v>
      </c>
      <c r="E347" s="7" t="s">
        <v>612</v>
      </c>
      <c r="F347" t="str">
        <f>+IF(Tabla2[[#This Row],[STOCK]]&gt;0.1,"1","0")</f>
        <v>0</v>
      </c>
      <c r="G347">
        <f>+VLOOKUP(Tabla2[[#This Row],[CODIGO DE BARRA]],BasedeDatos!B:E,3,FALSE)</f>
        <v>0</v>
      </c>
      <c r="H347" t="s">
        <v>1716</v>
      </c>
    </row>
    <row r="348" spans="1:8" hidden="1" x14ac:dyDescent="0.25">
      <c r="A348" t="str">
        <f>+IFERROR(VLOOKUP(Tabla2[[#This Row],[Nombre]],BasedeDatos!A:B,2,FALSE),"ERROR")</f>
        <v>7592433000960</v>
      </c>
      <c r="B348" s="4" t="s">
        <v>352</v>
      </c>
      <c r="C348" s="4" t="s">
        <v>11</v>
      </c>
      <c r="D348" s="9">
        <f>+VLOOKUP(Tabla2[[#This Row],[CODIGO DE BARRA]],BasedeDatos!B:C,2,FALSE)</f>
        <v>2.9</v>
      </c>
      <c r="E348" s="5" t="s">
        <v>1561</v>
      </c>
      <c r="F348" t="str">
        <f>+IF(Tabla2[[#This Row],[STOCK]]&gt;0.1,"1","0")</f>
        <v>1</v>
      </c>
      <c r="G348">
        <f>+VLOOKUP(Tabla2[[#This Row],[CODIGO DE BARRA]],BasedeDatos!B:E,3,FALSE)</f>
        <v>6</v>
      </c>
      <c r="H348" t="s">
        <v>1716</v>
      </c>
    </row>
    <row r="349" spans="1:8" hidden="1" x14ac:dyDescent="0.25">
      <c r="A349" t="str">
        <f>+IFERROR(VLOOKUP(Tabla2[[#This Row],[Nombre]],BasedeDatos!A:B,2,FALSE),"ERROR")</f>
        <v>75971816</v>
      </c>
      <c r="B349" s="6" t="s">
        <v>353</v>
      </c>
      <c r="C349" s="6" t="s">
        <v>11</v>
      </c>
      <c r="D349" s="9">
        <f>+VLOOKUP(Tabla2[[#This Row],[CODIGO DE BARRA]],BasedeDatos!B:C,2,FALSE)</f>
        <v>1.3</v>
      </c>
      <c r="E349" s="7" t="s">
        <v>1562</v>
      </c>
      <c r="F349" t="str">
        <f>+IF(Tabla2[[#This Row],[STOCK]]&gt;0.1,"1","0")</f>
        <v>1</v>
      </c>
      <c r="G349">
        <f>+VLOOKUP(Tabla2[[#This Row],[CODIGO DE BARRA]],BasedeDatos!B:E,3,FALSE)</f>
        <v>1</v>
      </c>
      <c r="H349" t="s">
        <v>1716</v>
      </c>
    </row>
    <row r="350" spans="1:8" hidden="1" x14ac:dyDescent="0.25">
      <c r="A350" t="str">
        <f>+IFERROR(VLOOKUP(Tabla2[[#This Row],[Nombre]],BasedeDatos!A:B,2,FALSE),"ERROR")</f>
        <v>7590006200540</v>
      </c>
      <c r="B350" s="4" t="s">
        <v>354</v>
      </c>
      <c r="C350" s="4" t="s">
        <v>11</v>
      </c>
      <c r="D350" s="9">
        <f>+VLOOKUP(Tabla2[[#This Row],[CODIGO DE BARRA]],BasedeDatos!B:C,2,FALSE)</f>
        <v>2.5</v>
      </c>
      <c r="E350" s="5" t="s">
        <v>1563</v>
      </c>
      <c r="F350" t="str">
        <f>+IF(Tabla2[[#This Row],[STOCK]]&gt;0.1,"1","0")</f>
        <v>0</v>
      </c>
      <c r="G350">
        <f>+VLOOKUP(Tabla2[[#This Row],[CODIGO DE BARRA]],BasedeDatos!B:E,3,FALSE)</f>
        <v>0</v>
      </c>
      <c r="H350" t="s">
        <v>1716</v>
      </c>
    </row>
    <row r="351" spans="1:8" hidden="1" x14ac:dyDescent="0.25">
      <c r="A351" t="str">
        <f>+IFERROR(VLOOKUP(Tabla2[[#This Row],[Nombre]],BasedeDatos!A:B,2,FALSE),"ERROR")</f>
        <v>48458485</v>
      </c>
      <c r="B351" s="6" t="s">
        <v>355</v>
      </c>
      <c r="C351" s="6" t="s">
        <v>620</v>
      </c>
      <c r="D351" s="9">
        <f>+VLOOKUP(Tabla2[[#This Row],[CODIGO DE BARRA]],BasedeDatos!B:C,2,FALSE)</f>
        <v>1</v>
      </c>
      <c r="E351" s="7" t="s">
        <v>1564</v>
      </c>
      <c r="F351" t="str">
        <f>+IF(Tabla2[[#This Row],[STOCK]]&gt;0.1,"1","0")</f>
        <v>1</v>
      </c>
      <c r="G351">
        <f>+VLOOKUP(Tabla2[[#This Row],[CODIGO DE BARRA]],BasedeDatos!B:E,3,FALSE)</f>
        <v>8</v>
      </c>
      <c r="H351" t="s">
        <v>1716</v>
      </c>
    </row>
    <row r="352" spans="1:8" hidden="1" x14ac:dyDescent="0.25">
      <c r="A352" t="str">
        <f>+IFERROR(VLOOKUP(Tabla2[[#This Row],[Nombre]],BasedeDatos!A:B,2,FALSE),"ERROR")</f>
        <v>7591002002893</v>
      </c>
      <c r="B352" s="4" t="s">
        <v>356</v>
      </c>
      <c r="C352" s="4" t="s">
        <v>11</v>
      </c>
      <c r="D352" s="9">
        <f>+VLOOKUP(Tabla2[[#This Row],[CODIGO DE BARRA]],BasedeDatos!B:C,2,FALSE)</f>
        <v>2.2000000000000002</v>
      </c>
      <c r="E352" s="5" t="s">
        <v>1565</v>
      </c>
      <c r="F352" t="str">
        <f>+IF(Tabla2[[#This Row],[STOCK]]&gt;0.1,"1","0")</f>
        <v>0</v>
      </c>
      <c r="G352">
        <f>+VLOOKUP(Tabla2[[#This Row],[CODIGO DE BARRA]],BasedeDatos!B:E,3,FALSE)</f>
        <v>0</v>
      </c>
      <c r="H352" t="s">
        <v>1716</v>
      </c>
    </row>
    <row r="353" spans="1:8" x14ac:dyDescent="0.25">
      <c r="A353" t="str">
        <f>+IFERROR(VLOOKUP(Tabla2[[#This Row],[Nombre]],BasedeDatos!A:B,2,FALSE),"ERROR")</f>
        <v>C26</v>
      </c>
      <c r="B353" s="6" t="s">
        <v>357</v>
      </c>
      <c r="C353" s="6" t="s">
        <v>613</v>
      </c>
      <c r="D353" s="9">
        <f>+VLOOKUP(Tabla2[[#This Row],[CODIGO DE BARRA]],BasedeDatos!B:C,2,FALSE)</f>
        <v>1.7</v>
      </c>
      <c r="E353" s="7" t="s">
        <v>612</v>
      </c>
      <c r="F353" t="str">
        <f>+IF(Tabla2[[#This Row],[STOCK]]&gt;0.1,"1","0")</f>
        <v>0</v>
      </c>
      <c r="G353">
        <f>+VLOOKUP(Tabla2[[#This Row],[CODIGO DE BARRA]],BasedeDatos!B:E,3,FALSE)</f>
        <v>0</v>
      </c>
      <c r="H353" t="s">
        <v>1746</v>
      </c>
    </row>
    <row r="354" spans="1:8" x14ac:dyDescent="0.25">
      <c r="A354" t="str">
        <f>+IFERROR(VLOOKUP(Tabla2[[#This Row],[Nombre]],BasedeDatos!A:B,2,FALSE),"ERROR")</f>
        <v>C48</v>
      </c>
      <c r="B354" s="4" t="s">
        <v>358</v>
      </c>
      <c r="C354" s="4" t="s">
        <v>613</v>
      </c>
      <c r="D354" s="9">
        <f>+VLOOKUP(Tabla2[[#This Row],[CODIGO DE BARRA]],BasedeDatos!B:C,2,FALSE)</f>
        <v>1.95</v>
      </c>
      <c r="E354" s="5" t="s">
        <v>1566</v>
      </c>
      <c r="F354" t="str">
        <f>+IF(Tabla2[[#This Row],[STOCK]]&gt;0.1,"1","0")</f>
        <v>1</v>
      </c>
      <c r="G354">
        <f>+VLOOKUP(Tabla2[[#This Row],[CODIGO DE BARRA]],BasedeDatos!B:E,3,FALSE)</f>
        <v>10</v>
      </c>
      <c r="H354" t="s">
        <v>1746</v>
      </c>
    </row>
    <row r="355" spans="1:8" hidden="1" x14ac:dyDescent="0.25">
      <c r="A355" t="str">
        <f>+IFERROR(VLOOKUP(Tabla2[[#This Row],[Nombre]],BasedeDatos!A:B,2,FALSE),"ERROR")</f>
        <v>7590006200137</v>
      </c>
      <c r="B355" s="6" t="s">
        <v>359</v>
      </c>
      <c r="C355" s="6" t="s">
        <v>11</v>
      </c>
      <c r="D355" s="9">
        <f>+VLOOKUP(Tabla2[[#This Row],[CODIGO DE BARRA]],BasedeDatos!B:C,2,FALSE)</f>
        <v>2.7</v>
      </c>
      <c r="E355" s="7" t="s">
        <v>1567</v>
      </c>
      <c r="F355" t="str">
        <f>+IF(Tabla2[[#This Row],[STOCK]]&gt;0.1,"1","0")</f>
        <v>0</v>
      </c>
      <c r="G355">
        <f>+VLOOKUP(Tabla2[[#This Row],[CODIGO DE BARRA]],BasedeDatos!B:E,3,FALSE)</f>
        <v>-1</v>
      </c>
      <c r="H355" t="s">
        <v>1716</v>
      </c>
    </row>
    <row r="356" spans="1:8" hidden="1" x14ac:dyDescent="0.25">
      <c r="A356" t="str">
        <f>+IFERROR(VLOOKUP(Tabla2[[#This Row],[Nombre]],BasedeDatos!A:B,2,FALSE),"ERROR")</f>
        <v>75930868</v>
      </c>
      <c r="B356" s="4" t="s">
        <v>360</v>
      </c>
      <c r="C356" s="4" t="s">
        <v>11</v>
      </c>
      <c r="D356" s="9">
        <f>+VLOOKUP(Tabla2[[#This Row],[CODIGO DE BARRA]],BasedeDatos!B:C,2,FALSE)</f>
        <v>1.45</v>
      </c>
      <c r="E356" s="5" t="s">
        <v>1568</v>
      </c>
      <c r="F356" t="str">
        <f>+IF(Tabla2[[#This Row],[STOCK]]&gt;0.1,"1","0")</f>
        <v>0</v>
      </c>
      <c r="G356">
        <f>+VLOOKUP(Tabla2[[#This Row],[CODIGO DE BARRA]],BasedeDatos!B:E,3,FALSE)</f>
        <v>-6</v>
      </c>
      <c r="H356" t="s">
        <v>1716</v>
      </c>
    </row>
    <row r="357" spans="1:8" hidden="1" x14ac:dyDescent="0.25">
      <c r="A357" t="str">
        <f>+IFERROR(VLOOKUP(Tabla2[[#This Row],[Nombre]],BasedeDatos!A:B,2,FALSE),"ERROR")</f>
        <v>7591114040042</v>
      </c>
      <c r="B357" s="6" t="s">
        <v>361</v>
      </c>
      <c r="C357" s="6" t="s">
        <v>11</v>
      </c>
      <c r="D357" s="9">
        <f>+VLOOKUP(Tabla2[[#This Row],[CODIGO DE BARRA]],BasedeDatos!B:C,2,FALSE)</f>
        <v>4.3</v>
      </c>
      <c r="E357" s="7" t="s">
        <v>1569</v>
      </c>
      <c r="F357" t="str">
        <f>+IF(Tabla2[[#This Row],[STOCK]]&gt;0.1,"1","0")</f>
        <v>1</v>
      </c>
      <c r="G357">
        <f>+VLOOKUP(Tabla2[[#This Row],[CODIGO DE BARRA]],BasedeDatos!B:E,3,FALSE)</f>
        <v>5</v>
      </c>
      <c r="H357" t="s">
        <v>1716</v>
      </c>
    </row>
    <row r="358" spans="1:8" hidden="1" x14ac:dyDescent="0.25">
      <c r="A358" t="str">
        <f>+IFERROR(VLOOKUP(Tabla2[[#This Row],[Nombre]],BasedeDatos!A:B,2,FALSE),"ERROR")</f>
        <v>7622201512279</v>
      </c>
      <c r="B358" s="4" t="s">
        <v>362</v>
      </c>
      <c r="C358" s="4" t="s">
        <v>11</v>
      </c>
      <c r="D358" s="9">
        <f>+VLOOKUP(Tabla2[[#This Row],[CODIGO DE BARRA]],BasedeDatos!B:C,2,FALSE)</f>
        <v>2.2000000000000002</v>
      </c>
      <c r="E358" s="5" t="s">
        <v>1570</v>
      </c>
      <c r="F358" t="str">
        <f>+IF(Tabla2[[#This Row],[STOCK]]&gt;0.1,"1","0")</f>
        <v>0</v>
      </c>
      <c r="G358">
        <f>+VLOOKUP(Tabla2[[#This Row],[CODIGO DE BARRA]],BasedeDatos!B:E,3,FALSE)</f>
        <v>-8</v>
      </c>
      <c r="H358" t="s">
        <v>1716</v>
      </c>
    </row>
    <row r="359" spans="1:8" hidden="1" x14ac:dyDescent="0.25">
      <c r="A359" t="str">
        <f>+IFERROR(VLOOKUP(Tabla2[[#This Row],[Nombre]],BasedeDatos!A:B,2,FALSE),"ERROR")</f>
        <v>719503030123</v>
      </c>
      <c r="B359" s="6" t="s">
        <v>363</v>
      </c>
      <c r="C359" s="6" t="s">
        <v>11</v>
      </c>
      <c r="D359" s="9">
        <f>+VLOOKUP(Tabla2[[#This Row],[CODIGO DE BARRA]],BasedeDatos!B:C,2,FALSE)</f>
        <v>4.4000000000000004</v>
      </c>
      <c r="E359" s="7" t="s">
        <v>1571</v>
      </c>
      <c r="F359" t="str">
        <f>+IF(Tabla2[[#This Row],[STOCK]]&gt;0.1,"1","0")</f>
        <v>1</v>
      </c>
      <c r="G359">
        <f>+VLOOKUP(Tabla2[[#This Row],[CODIGO DE BARRA]],BasedeDatos!B:E,3,FALSE)</f>
        <v>2</v>
      </c>
      <c r="H359" t="s">
        <v>1716</v>
      </c>
    </row>
    <row r="360" spans="1:8" hidden="1" x14ac:dyDescent="0.25">
      <c r="A360" t="str">
        <f>+IFERROR(VLOOKUP(Tabla2[[#This Row],[Nombre]],BasedeDatos!A:B,2,FALSE),"ERROR")</f>
        <v>75971403</v>
      </c>
      <c r="B360" s="4" t="s">
        <v>364</v>
      </c>
      <c r="C360" s="4" t="s">
        <v>11</v>
      </c>
      <c r="D360" s="9">
        <f>+VLOOKUP(Tabla2[[#This Row],[CODIGO DE BARRA]],BasedeDatos!B:C,2,FALSE)</f>
        <v>2.1</v>
      </c>
      <c r="E360" s="5" t="s">
        <v>1572</v>
      </c>
      <c r="F360" t="str">
        <f>+IF(Tabla2[[#This Row],[STOCK]]&gt;0.1,"1","0")</f>
        <v>1</v>
      </c>
      <c r="G360">
        <f>+VLOOKUP(Tabla2[[#This Row],[CODIGO DE BARRA]],BasedeDatos!B:E,3,FALSE)</f>
        <v>3</v>
      </c>
      <c r="H360" t="s">
        <v>1716</v>
      </c>
    </row>
    <row r="361" spans="1:8" hidden="1" x14ac:dyDescent="0.25">
      <c r="A361" t="str">
        <f>+IFERROR(VLOOKUP(Tabla2[[#This Row],[Nombre]],BasedeDatos!A:B,2,FALSE),"ERROR")</f>
        <v>MAS-05</v>
      </c>
      <c r="B361" s="4" t="s">
        <v>365</v>
      </c>
      <c r="C361" s="4" t="s">
        <v>619</v>
      </c>
      <c r="D361" s="9">
        <f>+VLOOKUP(Tabla2[[#This Row],[CODIGO DE BARRA]],BasedeDatos!B:C,2,FALSE)</f>
        <v>20</v>
      </c>
      <c r="E361" s="5" t="s">
        <v>1573</v>
      </c>
      <c r="F361" t="str">
        <f>+IF(Tabla2[[#This Row],[STOCK]]&gt;0.1,"1","0")</f>
        <v>1</v>
      </c>
      <c r="G361">
        <f>+VLOOKUP(Tabla2[[#This Row],[CODIGO DE BARRA]],BasedeDatos!B:E,3,FALSE)</f>
        <v>0.40000000000000013</v>
      </c>
      <c r="H361" t="s">
        <v>1716</v>
      </c>
    </row>
    <row r="362" spans="1:8" hidden="1" x14ac:dyDescent="0.25">
      <c r="A362" t="str">
        <f>+IFERROR(VLOOKUP(Tabla2[[#This Row],[Nombre]],BasedeDatos!A:B,2,FALSE),"ERROR")</f>
        <v>7595859002990</v>
      </c>
      <c r="B362" s="6" t="s">
        <v>366</v>
      </c>
      <c r="C362" s="6" t="s">
        <v>11</v>
      </c>
      <c r="D362" s="9">
        <f>+VLOOKUP(Tabla2[[#This Row],[CODIGO DE BARRA]],BasedeDatos!B:C,2,FALSE)</f>
        <v>1.7</v>
      </c>
      <c r="E362" s="7" t="s">
        <v>612</v>
      </c>
      <c r="F362" t="str">
        <f>+IF(Tabla2[[#This Row],[STOCK]]&gt;0.1,"1","0")</f>
        <v>0</v>
      </c>
      <c r="G362">
        <f>+VLOOKUP(Tabla2[[#This Row],[CODIGO DE BARRA]],BasedeDatos!B:E,3,FALSE)</f>
        <v>0</v>
      </c>
      <c r="H362" t="s">
        <v>1716</v>
      </c>
    </row>
    <row r="363" spans="1:8" hidden="1" x14ac:dyDescent="0.25">
      <c r="A363" t="str">
        <f>+IFERROR(VLOOKUP(Tabla2[[#This Row],[Nombre]],BasedeDatos!A:B,2,FALSE),"ERROR")</f>
        <v>75904227</v>
      </c>
      <c r="B363" s="4" t="s">
        <v>367</v>
      </c>
      <c r="C363" s="4" t="s">
        <v>11</v>
      </c>
      <c r="D363" s="9">
        <f>+VLOOKUP(Tabla2[[#This Row],[CODIGO DE BARRA]],BasedeDatos!B:C,2,FALSE)</f>
        <v>2.1</v>
      </c>
      <c r="E363" s="5" t="s">
        <v>612</v>
      </c>
      <c r="F363" t="str">
        <f>+IF(Tabla2[[#This Row],[STOCK]]&gt;0.1,"1","0")</f>
        <v>0</v>
      </c>
      <c r="G363">
        <f>+VLOOKUP(Tabla2[[#This Row],[CODIGO DE BARRA]],BasedeDatos!B:E,3,FALSE)</f>
        <v>0</v>
      </c>
      <c r="H363" t="s">
        <v>1716</v>
      </c>
    </row>
    <row r="364" spans="1:8" hidden="1" x14ac:dyDescent="0.25">
      <c r="A364" t="str">
        <f>+IFERROR(VLOOKUP(Tabla2[[#This Row],[Nombre]],BasedeDatos!A:B,2,FALSE),"ERROR")</f>
        <v>7591675014377</v>
      </c>
      <c r="B364" s="6" t="s">
        <v>368</v>
      </c>
      <c r="C364" s="6" t="s">
        <v>11</v>
      </c>
      <c r="D364" s="9">
        <f>+VLOOKUP(Tabla2[[#This Row],[CODIGO DE BARRA]],BasedeDatos!B:C,2,FALSE)</f>
        <v>3</v>
      </c>
      <c r="E364" s="7" t="s">
        <v>612</v>
      </c>
      <c r="F364" t="str">
        <f>+IF(Tabla2[[#This Row],[STOCK]]&gt;0.1,"1","0")</f>
        <v>0</v>
      </c>
      <c r="G364">
        <f>+VLOOKUP(Tabla2[[#This Row],[CODIGO DE BARRA]],BasedeDatos!B:E,3,FALSE)</f>
        <v>0</v>
      </c>
      <c r="H364" t="s">
        <v>1716</v>
      </c>
    </row>
    <row r="365" spans="1:8" hidden="1" x14ac:dyDescent="0.25">
      <c r="A365" t="str">
        <f>+IFERROR(VLOOKUP(Tabla2[[#This Row],[Nombre]],BasedeDatos!A:B,2,FALSE),"ERROR")</f>
        <v>MIL01</v>
      </c>
      <c r="B365" s="4" t="s">
        <v>369</v>
      </c>
      <c r="C365" s="4" t="s">
        <v>614</v>
      </c>
      <c r="D365" s="9">
        <f>+VLOOKUP(Tabla2[[#This Row],[CODIGO DE BARRA]],BasedeDatos!B:C,2,FALSE)</f>
        <v>11</v>
      </c>
      <c r="E365" s="5" t="s">
        <v>1574</v>
      </c>
      <c r="F365" t="str">
        <f>+IF(Tabla2[[#This Row],[STOCK]]&gt;0.1,"1","0")</f>
        <v>0</v>
      </c>
      <c r="G365">
        <f>+VLOOKUP(Tabla2[[#This Row],[CODIGO DE BARRA]],BasedeDatos!B:E,3,FALSE)</f>
        <v>-4.9049999999999994</v>
      </c>
      <c r="H365" t="s">
        <v>1698</v>
      </c>
    </row>
    <row r="366" spans="1:8" hidden="1" x14ac:dyDescent="0.25">
      <c r="A366" t="str">
        <f>+IFERROR(VLOOKUP(Tabla2[[#This Row],[Nombre]],BasedeDatos!A:B,2,FALSE),"ERROR")</f>
        <v>CAR10</v>
      </c>
      <c r="B366" s="6" t="s">
        <v>370</v>
      </c>
      <c r="C366" s="6" t="s">
        <v>614</v>
      </c>
      <c r="D366" s="9">
        <f>+VLOOKUP(Tabla2[[#This Row],[CODIGO DE BARRA]],BasedeDatos!B:C,2,FALSE)</f>
        <v>7.4</v>
      </c>
      <c r="E366" s="7" t="s">
        <v>1575</v>
      </c>
      <c r="F366" t="str">
        <f>+IF(Tabla2[[#This Row],[STOCK]]&gt;0.1,"1","0")</f>
        <v>1</v>
      </c>
      <c r="G366">
        <f>+VLOOKUP(Tabla2[[#This Row],[CODIGO DE BARRA]],BasedeDatos!B:E,3,FALSE)</f>
        <v>6011.123499999997</v>
      </c>
      <c r="H366" t="s">
        <v>1698</v>
      </c>
    </row>
    <row r="367" spans="1:8" hidden="1" x14ac:dyDescent="0.25">
      <c r="A367" t="str">
        <f>+IFERROR(VLOOKUP(Tabla2[[#This Row],[Nombre]],BasedeDatos!A:B,2,FALSE),"ERROR")</f>
        <v>7891000154106</v>
      </c>
      <c r="B367" s="4" t="s">
        <v>371</v>
      </c>
      <c r="C367" s="4" t="s">
        <v>11</v>
      </c>
      <c r="D367" s="9">
        <f>+VLOOKUP(Tabla2[[#This Row],[CODIGO DE BARRA]],BasedeDatos!B:C,2,FALSE)</f>
        <v>3.3</v>
      </c>
      <c r="E367" s="5" t="s">
        <v>612</v>
      </c>
      <c r="F367" t="str">
        <f>+IF(Tabla2[[#This Row],[STOCK]]&gt;0.1,"1","0")</f>
        <v>0</v>
      </c>
      <c r="G367">
        <f>+VLOOKUP(Tabla2[[#This Row],[CODIGO DE BARRA]],BasedeDatos!B:E,3,FALSE)</f>
        <v>0</v>
      </c>
      <c r="H367" t="s">
        <v>1716</v>
      </c>
    </row>
    <row r="368" spans="1:8" x14ac:dyDescent="0.25">
      <c r="A368" t="str">
        <f>+IFERROR(VLOOKUP(Tabla2[[#This Row],[Nombre]],BasedeDatos!A:B,2,FALSE),"ERROR")</f>
        <v>C32</v>
      </c>
      <c r="B368" s="6" t="s">
        <v>372</v>
      </c>
      <c r="C368" s="6" t="s">
        <v>613</v>
      </c>
      <c r="D368" s="9">
        <f>+VLOOKUP(Tabla2[[#This Row],[CODIGO DE BARRA]],BasedeDatos!B:C,2,FALSE)</f>
        <v>1.7</v>
      </c>
      <c r="E368" s="7" t="s">
        <v>1576</v>
      </c>
      <c r="F368" t="str">
        <f>+IF(Tabla2[[#This Row],[STOCK]]&gt;0.1,"1","0")</f>
        <v>1</v>
      </c>
      <c r="G368">
        <f>+VLOOKUP(Tabla2[[#This Row],[CODIGO DE BARRA]],BasedeDatos!B:E,3,FALSE)</f>
        <v>3</v>
      </c>
      <c r="H368" t="s">
        <v>1747</v>
      </c>
    </row>
    <row r="369" spans="1:8" x14ac:dyDescent="0.25">
      <c r="A369" t="str">
        <f>+IFERROR(VLOOKUP(Tabla2[[#This Row],[Nombre]],BasedeDatos!A:B,2,FALSE),"ERROR")</f>
        <v>C30</v>
      </c>
      <c r="B369" s="6" t="s">
        <v>373</v>
      </c>
      <c r="C369" s="6" t="s">
        <v>613</v>
      </c>
      <c r="D369" s="9">
        <f>+VLOOKUP(Tabla2[[#This Row],[CODIGO DE BARRA]],BasedeDatos!B:C,2,FALSE)</f>
        <v>8.6999999999999993</v>
      </c>
      <c r="E369" s="7" t="s">
        <v>612</v>
      </c>
      <c r="F369" t="str">
        <f>+IF(Tabla2[[#This Row],[STOCK]]&gt;0.1,"1","0")</f>
        <v>0</v>
      </c>
      <c r="G369">
        <f>+VLOOKUP(Tabla2[[#This Row],[CODIGO DE BARRA]],BasedeDatos!B:E,3,FALSE)</f>
        <v>-3.915</v>
      </c>
      <c r="H369" t="s">
        <v>1747</v>
      </c>
    </row>
    <row r="370" spans="1:8" x14ac:dyDescent="0.25">
      <c r="A370" t="str">
        <f>+IFERROR(VLOOKUP(Tabla2[[#This Row],[Nombre]],BasedeDatos!A:B,2,FALSE),"ERROR")</f>
        <v>7598507000553</v>
      </c>
      <c r="B370" s="4" t="s">
        <v>374</v>
      </c>
      <c r="C370" s="4" t="s">
        <v>613</v>
      </c>
      <c r="D370" s="9">
        <f>+VLOOKUP(Tabla2[[#This Row],[CODIGO DE BARRA]],BasedeDatos!B:C,2,FALSE)</f>
        <v>2.1</v>
      </c>
      <c r="E370" s="5" t="s">
        <v>612</v>
      </c>
      <c r="F370" t="str">
        <f>+IF(Tabla2[[#This Row],[STOCK]]&gt;0.1,"1","0")</f>
        <v>0</v>
      </c>
      <c r="G370">
        <f>+VLOOKUP(Tabla2[[#This Row],[CODIGO DE BARRA]],BasedeDatos!B:E,3,FALSE)</f>
        <v>0</v>
      </c>
      <c r="H370" t="s">
        <v>1747</v>
      </c>
    </row>
    <row r="371" spans="1:8" x14ac:dyDescent="0.25">
      <c r="A371" t="str">
        <f>+IFERROR(VLOOKUP(Tabla2[[#This Row],[Nombre]],BasedeDatos!A:B,2,FALSE),"ERROR")</f>
        <v>7598507000232</v>
      </c>
      <c r="B371" s="6" t="s">
        <v>375</v>
      </c>
      <c r="C371" s="6" t="s">
        <v>613</v>
      </c>
      <c r="D371" s="9">
        <f>+VLOOKUP(Tabla2[[#This Row],[CODIGO DE BARRA]],BasedeDatos!B:C,2,FALSE)</f>
        <v>1.9</v>
      </c>
      <c r="E371" s="7" t="s">
        <v>612</v>
      </c>
      <c r="F371" t="str">
        <f>+IF(Tabla2[[#This Row],[STOCK]]&gt;0.1,"1","0")</f>
        <v>0</v>
      </c>
      <c r="G371">
        <f>+VLOOKUP(Tabla2[[#This Row],[CODIGO DE BARRA]],BasedeDatos!B:E,3,FALSE)</f>
        <v>0</v>
      </c>
      <c r="H371" t="s">
        <v>1747</v>
      </c>
    </row>
    <row r="372" spans="1:8" x14ac:dyDescent="0.25">
      <c r="A372" t="str">
        <f>+IFERROR(VLOOKUP(Tabla2[[#This Row],[Nombre]],BasedeDatos!A:B,2,FALSE),"ERROR")</f>
        <v>C29</v>
      </c>
      <c r="B372" s="4" t="s">
        <v>744</v>
      </c>
      <c r="C372" s="4" t="s">
        <v>613</v>
      </c>
      <c r="D372" s="9">
        <f>+VLOOKUP(Tabla2[[#This Row],[CODIGO DE BARRA]],BasedeDatos!B:C,2,FALSE)</f>
        <v>6.5</v>
      </c>
      <c r="E372" s="5" t="s">
        <v>1577</v>
      </c>
      <c r="F372" t="str">
        <f>+IF(Tabla2[[#This Row],[STOCK]]&gt;0.1,"1","0")</f>
        <v>1</v>
      </c>
      <c r="G372">
        <f>+VLOOKUP(Tabla2[[#This Row],[CODIGO DE BARRA]],BasedeDatos!B:E,3,FALSE)</f>
        <v>0.43930000000000924</v>
      </c>
      <c r="H372" t="s">
        <v>1747</v>
      </c>
    </row>
    <row r="373" spans="1:8" x14ac:dyDescent="0.25">
      <c r="A373" t="str">
        <f>+IFERROR(VLOOKUP(Tabla2[[#This Row],[Nombre]],BasedeDatos!A:B,2,FALSE),"ERROR")</f>
        <v>7593407001334</v>
      </c>
      <c r="B373" s="6" t="s">
        <v>376</v>
      </c>
      <c r="C373" s="6" t="s">
        <v>613</v>
      </c>
      <c r="D373" s="9">
        <f>+VLOOKUP(Tabla2[[#This Row],[CODIGO DE BARRA]],BasedeDatos!B:C,2,FALSE)</f>
        <v>2.2000000000000002</v>
      </c>
      <c r="E373" s="7" t="s">
        <v>1578</v>
      </c>
      <c r="F373" t="str">
        <f>+IF(Tabla2[[#This Row],[STOCK]]&gt;0.1,"1","0")</f>
        <v>0</v>
      </c>
      <c r="G373">
        <f>+VLOOKUP(Tabla2[[#This Row],[CODIGO DE BARRA]],BasedeDatos!B:E,3,FALSE)</f>
        <v>0</v>
      </c>
      <c r="H373" t="s">
        <v>1747</v>
      </c>
    </row>
    <row r="374" spans="1:8" x14ac:dyDescent="0.25">
      <c r="A374" t="str">
        <f>+IFERROR(VLOOKUP(Tabla2[[#This Row],[Nombre]],BasedeDatos!A:B,2,FALSE),"ERROR")</f>
        <v>7598507000195</v>
      </c>
      <c r="B374" s="4" t="s">
        <v>377</v>
      </c>
      <c r="C374" s="4" t="s">
        <v>613</v>
      </c>
      <c r="D374" s="9">
        <f>+VLOOKUP(Tabla2[[#This Row],[CODIGO DE BARRA]],BasedeDatos!B:C,2,FALSE)</f>
        <v>1.5</v>
      </c>
      <c r="E374" s="5" t="s">
        <v>612</v>
      </c>
      <c r="F374" t="str">
        <f>+IF(Tabla2[[#This Row],[STOCK]]&gt;0.1,"1","0")</f>
        <v>0</v>
      </c>
      <c r="G374">
        <f>+VLOOKUP(Tabla2[[#This Row],[CODIGO DE BARRA]],BasedeDatos!B:E,3,FALSE)</f>
        <v>0</v>
      </c>
      <c r="H374" t="s">
        <v>1747</v>
      </c>
    </row>
    <row r="375" spans="1:8" hidden="1" x14ac:dyDescent="0.25">
      <c r="A375" t="str">
        <f>+IFERROR(VLOOKUP(Tabla2[[#This Row],[Nombre]],BasedeDatos!A:B,2,FALSE),"ERROR")</f>
        <v>7591112460842</v>
      </c>
      <c r="B375" s="6" t="s">
        <v>378</v>
      </c>
      <c r="C375" s="6" t="s">
        <v>11</v>
      </c>
      <c r="D375" s="9">
        <f>+VLOOKUP(Tabla2[[#This Row],[CODIGO DE BARRA]],BasedeDatos!B:C,2,FALSE)</f>
        <v>1.1299999999999999</v>
      </c>
      <c r="E375" s="5" t="s">
        <v>1579</v>
      </c>
      <c r="F375" t="str">
        <f>+IF(Tabla2[[#This Row],[STOCK]]&gt;0.1,"1","0")</f>
        <v>0</v>
      </c>
      <c r="G375">
        <f>+VLOOKUP(Tabla2[[#This Row],[CODIGO DE BARRA]],BasedeDatos!B:E,3,FALSE)</f>
        <v>0</v>
      </c>
      <c r="H375" t="s">
        <v>1716</v>
      </c>
    </row>
    <row r="376" spans="1:8" hidden="1" x14ac:dyDescent="0.25">
      <c r="A376" t="str">
        <f>+IFERROR(VLOOKUP(Tabla2[[#This Row],[Nombre]],BasedeDatos!A:B,2,FALSE),"ERROR")</f>
        <v>7591141220103</v>
      </c>
      <c r="B376" s="4" t="s">
        <v>379</v>
      </c>
      <c r="C376" s="4" t="s">
        <v>11</v>
      </c>
      <c r="D376" s="9">
        <f>+VLOOKUP(Tabla2[[#This Row],[CODIGO DE BARRA]],BasedeDatos!B:C,2,FALSE)</f>
        <v>1.8</v>
      </c>
      <c r="E376" s="5" t="s">
        <v>1580</v>
      </c>
      <c r="F376" t="str">
        <f>+IF(Tabla2[[#This Row],[STOCK]]&gt;0.1,"1","0")</f>
        <v>1</v>
      </c>
      <c r="G376">
        <f>+VLOOKUP(Tabla2[[#This Row],[CODIGO DE BARRA]],BasedeDatos!B:E,3,FALSE)</f>
        <v>3</v>
      </c>
      <c r="H376" t="s">
        <v>1716</v>
      </c>
    </row>
    <row r="377" spans="1:8" hidden="1" x14ac:dyDescent="0.25">
      <c r="A377" t="str">
        <f>+IFERROR(VLOOKUP(Tabla2[[#This Row],[Nombre]],BasedeDatos!A:B,2,FALSE),"ERROR")</f>
        <v>7591202101167</v>
      </c>
      <c r="B377" s="6" t="s">
        <v>380</v>
      </c>
      <c r="C377" s="6" t="s">
        <v>11</v>
      </c>
      <c r="D377" s="9">
        <f>+VLOOKUP(Tabla2[[#This Row],[CODIGO DE BARRA]],BasedeDatos!B:C,2,FALSE)</f>
        <v>2.4</v>
      </c>
      <c r="E377" s="7" t="s">
        <v>612</v>
      </c>
      <c r="F377" t="str">
        <f>+IF(Tabla2[[#This Row],[STOCK]]&gt;0.1,"1","0")</f>
        <v>0</v>
      </c>
      <c r="G377">
        <f>+VLOOKUP(Tabla2[[#This Row],[CODIGO DE BARRA]],BasedeDatos!B:E,3,FALSE)</f>
        <v>0</v>
      </c>
      <c r="H377" t="s">
        <v>1716</v>
      </c>
    </row>
    <row r="378" spans="1:8" hidden="1" x14ac:dyDescent="0.25">
      <c r="A378" t="str">
        <f>+IFERROR(VLOOKUP(Tabla2[[#This Row],[Nombre]],BasedeDatos!A:B,2,FALSE),"ERROR")</f>
        <v>7591902001224</v>
      </c>
      <c r="B378" s="4" t="s">
        <v>381</v>
      </c>
      <c r="C378" s="4" t="s">
        <v>11</v>
      </c>
      <c r="D378" s="9">
        <f>+VLOOKUP(Tabla2[[#This Row],[CODIGO DE BARRA]],BasedeDatos!B:C,2,FALSE)</f>
        <v>1.7</v>
      </c>
      <c r="E378" s="5" t="s">
        <v>1581</v>
      </c>
      <c r="F378" t="str">
        <f>+IF(Tabla2[[#This Row],[STOCK]]&gt;0.1,"1","0")</f>
        <v>0</v>
      </c>
      <c r="G378">
        <f>+VLOOKUP(Tabla2[[#This Row],[CODIGO DE BARRA]],BasedeDatos!B:E,3,FALSE)</f>
        <v>0</v>
      </c>
      <c r="H378" t="s">
        <v>1716</v>
      </c>
    </row>
    <row r="379" spans="1:8" hidden="1" x14ac:dyDescent="0.25">
      <c r="A379" t="str">
        <f>+IFERROR(VLOOKUP(Tabla2[[#This Row],[Nombre]],BasedeDatos!A:B,2,FALSE),"ERROR")</f>
        <v>7591112041010</v>
      </c>
      <c r="B379" s="6" t="s">
        <v>382</v>
      </c>
      <c r="C379" s="6" t="s">
        <v>11</v>
      </c>
      <c r="D379" s="9">
        <f>+VLOOKUP(Tabla2[[#This Row],[CODIGO DE BARRA]],BasedeDatos!B:C,2,FALSE)</f>
        <v>1.8</v>
      </c>
      <c r="E379" s="7" t="s">
        <v>1580</v>
      </c>
      <c r="F379" t="str">
        <f>+IF(Tabla2[[#This Row],[STOCK]]&gt;0.1,"1","0")</f>
        <v>0</v>
      </c>
      <c r="G379">
        <f>+VLOOKUP(Tabla2[[#This Row],[CODIGO DE BARRA]],BasedeDatos!B:E,3,FALSE)</f>
        <v>0</v>
      </c>
      <c r="H379" t="s">
        <v>1716</v>
      </c>
    </row>
    <row r="380" spans="1:8" hidden="1" x14ac:dyDescent="0.25">
      <c r="A380" t="str">
        <f>+IFERROR(VLOOKUP(Tabla2[[#This Row],[Nombre]],BasedeDatos!A:B,2,FALSE),"ERROR")</f>
        <v>7591141987457</v>
      </c>
      <c r="B380" s="4" t="s">
        <v>383</v>
      </c>
      <c r="C380" s="4" t="s">
        <v>11</v>
      </c>
      <c r="D380" s="9">
        <f>+VLOOKUP(Tabla2[[#This Row],[CODIGO DE BARRA]],BasedeDatos!B:C,2,FALSE)</f>
        <v>2.2000000000000002</v>
      </c>
      <c r="E380" s="5" t="s">
        <v>1582</v>
      </c>
      <c r="F380" t="str">
        <f>+IF(Tabla2[[#This Row],[STOCK]]&gt;0.1,"1","0")</f>
        <v>0</v>
      </c>
      <c r="G380">
        <f>+VLOOKUP(Tabla2[[#This Row],[CODIGO DE BARRA]],BasedeDatos!B:E,3,FALSE)</f>
        <v>0</v>
      </c>
      <c r="H380" t="s">
        <v>1716</v>
      </c>
    </row>
    <row r="381" spans="1:8" hidden="1" x14ac:dyDescent="0.25">
      <c r="A381" t="str">
        <f>+IFERROR(VLOOKUP(Tabla2[[#This Row],[Nombre]],BasedeDatos!A:B,2,FALSE),"ERROR")</f>
        <v>CAR5</v>
      </c>
      <c r="B381" s="6" t="s">
        <v>384</v>
      </c>
      <c r="C381" s="6" t="s">
        <v>614</v>
      </c>
      <c r="D381" s="9">
        <f>+VLOOKUP(Tabla2[[#This Row],[CODIGO DE BARRA]],BasedeDatos!B:C,2,FALSE)</f>
        <v>3.5</v>
      </c>
      <c r="E381" s="7" t="s">
        <v>1583</v>
      </c>
      <c r="F381" t="str">
        <f>+IF(Tabla2[[#This Row],[STOCK]]&gt;0.1,"1","0")</f>
        <v>0</v>
      </c>
      <c r="G381">
        <f>+VLOOKUP(Tabla2[[#This Row],[CODIGO DE BARRA]],BasedeDatos!B:E,3,FALSE)</f>
        <v>-13.263000000000005</v>
      </c>
      <c r="H381" t="s">
        <v>1698</v>
      </c>
    </row>
    <row r="382" spans="1:8" x14ac:dyDescent="0.25">
      <c r="A382" t="str">
        <f>+IFERROR(VLOOKUP(Tabla2[[#This Row],[Nombre]],BasedeDatos!A:B,2,FALSE),"ERROR")</f>
        <v>C31</v>
      </c>
      <c r="B382" s="4" t="s">
        <v>385</v>
      </c>
      <c r="C382" s="4" t="s">
        <v>613</v>
      </c>
      <c r="D382" s="9">
        <f>+VLOOKUP(Tabla2[[#This Row],[CODIGO DE BARRA]],BasedeDatos!B:C,2,FALSE)</f>
        <v>2.6</v>
      </c>
      <c r="E382" s="5" t="s">
        <v>612</v>
      </c>
      <c r="F382" t="str">
        <f>+IF(Tabla2[[#This Row],[STOCK]]&gt;0.1,"1","0")</f>
        <v>1</v>
      </c>
      <c r="G382">
        <f>+VLOOKUP(Tabla2[[#This Row],[CODIGO DE BARRA]],BasedeDatos!B:E,3,FALSE)</f>
        <v>9</v>
      </c>
      <c r="H382" t="s">
        <v>1744</v>
      </c>
    </row>
    <row r="383" spans="1:8" hidden="1" x14ac:dyDescent="0.25">
      <c r="A383" t="str">
        <f>+IFERROR(VLOOKUP(Tabla2[[#This Row],[Nombre]],BasedeDatos!A:B,2,FALSE),"ERROR")</f>
        <v>7591016003671</v>
      </c>
      <c r="B383" s="6" t="s">
        <v>386</v>
      </c>
      <c r="C383" s="6" t="s">
        <v>616</v>
      </c>
      <c r="D383" s="9">
        <f>+VLOOKUP(Tabla2[[#This Row],[CODIGO DE BARRA]],BasedeDatos!B:C,2,FALSE)</f>
        <v>1.5</v>
      </c>
      <c r="E383" s="7" t="s">
        <v>1584</v>
      </c>
      <c r="F383" t="str">
        <f>+IF(Tabla2[[#This Row],[STOCK]]&gt;0.1,"1","0")</f>
        <v>1</v>
      </c>
      <c r="G383">
        <f>+VLOOKUP(Tabla2[[#This Row],[CODIGO DE BARRA]],BasedeDatos!B:E,3,FALSE)</f>
        <v>8</v>
      </c>
      <c r="H383" t="s">
        <v>1707</v>
      </c>
    </row>
    <row r="384" spans="1:8" hidden="1" x14ac:dyDescent="0.25">
      <c r="A384" t="str">
        <f>+IFERROR(VLOOKUP(Tabla2[[#This Row],[Nombre]],BasedeDatos!A:B,2,FALSE),"ERROR")</f>
        <v>7591016204801</v>
      </c>
      <c r="B384" s="4" t="s">
        <v>387</v>
      </c>
      <c r="C384" s="4" t="s">
        <v>616</v>
      </c>
      <c r="D384" s="9">
        <f>+VLOOKUP(Tabla2[[#This Row],[CODIGO DE BARRA]],BasedeDatos!B:C,2,FALSE)</f>
        <v>3.4</v>
      </c>
      <c r="E384" s="5" t="s">
        <v>1585</v>
      </c>
      <c r="F384" t="str">
        <f>+IF(Tabla2[[#This Row],[STOCK]]&gt;0.1,"1","0")</f>
        <v>1</v>
      </c>
      <c r="G384">
        <f>+VLOOKUP(Tabla2[[#This Row],[CODIGO DE BARRA]],BasedeDatos!B:E,3,FALSE)</f>
        <v>2</v>
      </c>
      <c r="H384" t="s">
        <v>1707</v>
      </c>
    </row>
    <row r="385" spans="1:8" hidden="1" x14ac:dyDescent="0.25">
      <c r="A385" t="str">
        <f>+IFERROR(VLOOKUP(Tabla2[[#This Row],[Nombre]],BasedeDatos!A:B,2,FALSE),"ERROR")</f>
        <v>7591016205631</v>
      </c>
      <c r="B385" s="6" t="s">
        <v>388</v>
      </c>
      <c r="C385" s="6" t="s">
        <v>616</v>
      </c>
      <c r="D385" s="9">
        <f>+VLOOKUP(Tabla2[[#This Row],[CODIGO DE BARRA]],BasedeDatos!B:C,2,FALSE)</f>
        <v>0.6</v>
      </c>
      <c r="E385" s="7" t="s">
        <v>1586</v>
      </c>
      <c r="F385" t="str">
        <f>+IF(Tabla2[[#This Row],[STOCK]]&gt;0.1,"1","0")</f>
        <v>0</v>
      </c>
      <c r="G385">
        <f>+VLOOKUP(Tabla2[[#This Row],[CODIGO DE BARRA]],BasedeDatos!B:E,3,FALSE)</f>
        <v>0</v>
      </c>
      <c r="H385" t="s">
        <v>1707</v>
      </c>
    </row>
    <row r="386" spans="1:8" hidden="1" x14ac:dyDescent="0.25">
      <c r="A386" t="str">
        <f>+IFERROR(VLOOKUP(Tabla2[[#This Row],[Nombre]],BasedeDatos!A:B,2,FALSE),"ERROR")</f>
        <v>75970109</v>
      </c>
      <c r="B386" s="4" t="s">
        <v>389</v>
      </c>
      <c r="C386" s="4" t="s">
        <v>620</v>
      </c>
      <c r="D386" s="9">
        <f>+VLOOKUP(Tabla2[[#This Row],[CODIGO DE BARRA]],BasedeDatos!B:C,2,FALSE)</f>
        <v>0.45</v>
      </c>
      <c r="E386" s="5" t="s">
        <v>1587</v>
      </c>
      <c r="F386" t="str">
        <f>+IF(Tabla2[[#This Row],[STOCK]]&gt;0.1,"1","0")</f>
        <v>1</v>
      </c>
      <c r="G386">
        <f>+VLOOKUP(Tabla2[[#This Row],[CODIGO DE BARRA]],BasedeDatos!B:E,3,FALSE)</f>
        <v>2</v>
      </c>
      <c r="H386" t="s">
        <v>1716</v>
      </c>
    </row>
    <row r="387" spans="1:8" hidden="1" x14ac:dyDescent="0.25">
      <c r="A387" t="str">
        <f>+IFERROR(VLOOKUP(Tabla2[[#This Row],[Nombre]],BasedeDatos!A:B,2,FALSE),"ERROR")</f>
        <v>NU01</v>
      </c>
      <c r="B387" s="6" t="s">
        <v>390</v>
      </c>
      <c r="C387" s="6" t="s">
        <v>614</v>
      </c>
      <c r="D387" s="9">
        <f>+VLOOKUP(Tabla2[[#This Row],[CODIGO DE BARRA]],BasedeDatos!B:C,2,FALSE)</f>
        <v>12</v>
      </c>
      <c r="E387" s="7" t="s">
        <v>1588</v>
      </c>
      <c r="F387" t="str">
        <f>+IF(Tabla2[[#This Row],[STOCK]]&gt;0.1,"1","0")</f>
        <v>0</v>
      </c>
      <c r="G387">
        <f>+VLOOKUP(Tabla2[[#This Row],[CODIGO DE BARRA]],BasedeDatos!B:E,3,FALSE)</f>
        <v>-5.5989999999999975</v>
      </c>
      <c r="H387" t="s">
        <v>1698</v>
      </c>
    </row>
    <row r="388" spans="1:8" hidden="1" x14ac:dyDescent="0.25">
      <c r="A388" t="str">
        <f>+IFERROR(VLOOKUP(Tabla2[[#This Row],[Nombre]],BasedeDatos!A:B,2,FALSE),"ERROR")</f>
        <v>7702354942212</v>
      </c>
      <c r="B388" s="4" t="s">
        <v>391</v>
      </c>
      <c r="C388" s="4" t="s">
        <v>615</v>
      </c>
      <c r="D388" s="9">
        <f>+VLOOKUP(Tabla2[[#This Row],[CODIGO DE BARRA]],BasedeDatos!B:C,2,FALSE)</f>
        <v>0.42</v>
      </c>
      <c r="E388" s="5" t="s">
        <v>612</v>
      </c>
      <c r="F388" t="str">
        <f>+IF(Tabla2[[#This Row],[STOCK]]&gt;0.1,"1","0")</f>
        <v>0</v>
      </c>
      <c r="G388">
        <f>+VLOOKUP(Tabla2[[#This Row],[CODIGO DE BARRA]],BasedeDatos!B:E,3,FALSE)</f>
        <v>-1</v>
      </c>
      <c r="H388" t="s">
        <v>1716</v>
      </c>
    </row>
    <row r="389" spans="1:8" hidden="1" x14ac:dyDescent="0.25">
      <c r="A389" t="str">
        <f>+IFERROR(VLOOKUP(Tabla2[[#This Row],[Nombre]],BasedeDatos!A:B,2,FALSE),"ERROR")</f>
        <v>7592599007018</v>
      </c>
      <c r="B389" s="4" t="s">
        <v>392</v>
      </c>
      <c r="C389" s="4" t="s">
        <v>618</v>
      </c>
      <c r="D389" s="9">
        <f>+VLOOKUP(Tabla2[[#This Row],[CODIGO DE BARRA]],BasedeDatos!B:C,2,FALSE)</f>
        <v>0.6</v>
      </c>
      <c r="E389" s="7" t="s">
        <v>612</v>
      </c>
      <c r="F389" t="str">
        <f>+IF(Tabla2[[#This Row],[STOCK]]&gt;0.1,"1","0")</f>
        <v>1</v>
      </c>
      <c r="G389">
        <f>+VLOOKUP(Tabla2[[#This Row],[CODIGO DE BARRA]],BasedeDatos!B:E,3,FALSE)</f>
        <v>3</v>
      </c>
      <c r="H389" t="s">
        <v>1716</v>
      </c>
    </row>
    <row r="390" spans="1:8" hidden="1" x14ac:dyDescent="0.25">
      <c r="A390" t="str">
        <f>+IFERROR(VLOOKUP(Tabla2[[#This Row],[Nombre]],BasedeDatos!A:B,2,FALSE),"ERROR")</f>
        <v>7592599041999</v>
      </c>
      <c r="B390" s="4" t="s">
        <v>393</v>
      </c>
      <c r="C390" s="4" t="s">
        <v>618</v>
      </c>
      <c r="D390" s="9">
        <f>+VLOOKUP(Tabla2[[#This Row],[CODIGO DE BARRA]],BasedeDatos!B:C,2,FALSE)</f>
        <v>0.75</v>
      </c>
      <c r="E390" s="5" t="s">
        <v>1589</v>
      </c>
      <c r="F390" t="str">
        <f>+IF(Tabla2[[#This Row],[STOCK]]&gt;0.1,"1","0")</f>
        <v>0</v>
      </c>
      <c r="G390">
        <f>+VLOOKUP(Tabla2[[#This Row],[CODIGO DE BARRA]],BasedeDatos!B:E,3,FALSE)</f>
        <v>-1</v>
      </c>
      <c r="H390" t="s">
        <v>1716</v>
      </c>
    </row>
    <row r="391" spans="1:8" hidden="1" x14ac:dyDescent="0.25">
      <c r="A391" t="str">
        <f>+IFERROR(VLOOKUP(Tabla2[[#This Row],[Nombre]],BasedeDatos!A:B,2,FALSE),"ERROR")</f>
        <v>7591221610916</v>
      </c>
      <c r="B391" s="4" t="s">
        <v>394</v>
      </c>
      <c r="C391" s="4" t="s">
        <v>618</v>
      </c>
      <c r="D391" s="9">
        <f>+VLOOKUP(Tabla2[[#This Row],[CODIGO DE BARRA]],BasedeDatos!B:C,2,FALSE)</f>
        <v>0.45</v>
      </c>
      <c r="E391" s="7" t="s">
        <v>612</v>
      </c>
      <c r="F391" t="str">
        <f>+IF(Tabla2[[#This Row],[STOCK]]&gt;0.1,"1","0")</f>
        <v>0</v>
      </c>
      <c r="G391">
        <f>+VLOOKUP(Tabla2[[#This Row],[CODIGO DE BARRA]],BasedeDatos!B:E,3,FALSE)</f>
        <v>0</v>
      </c>
      <c r="H391" t="s">
        <v>1716</v>
      </c>
    </row>
    <row r="392" spans="1:8" hidden="1" x14ac:dyDescent="0.25">
      <c r="A392" t="str">
        <f>+IFERROR(VLOOKUP(Tabla2[[#This Row],[Nombre]],BasedeDatos!A:B,2,FALSE),"ERROR")</f>
        <v>7592599042002</v>
      </c>
      <c r="B392" s="4" t="s">
        <v>395</v>
      </c>
      <c r="C392" s="4" t="s">
        <v>618</v>
      </c>
      <c r="D392" s="9">
        <f>+VLOOKUP(Tabla2[[#This Row],[CODIGO DE BARRA]],BasedeDatos!B:C,2,FALSE)</f>
        <v>0.75</v>
      </c>
      <c r="E392" s="5" t="s">
        <v>1590</v>
      </c>
      <c r="F392" t="str">
        <f>+IF(Tabla2[[#This Row],[STOCK]]&gt;0.1,"1","0")</f>
        <v>0</v>
      </c>
      <c r="G392">
        <f>+VLOOKUP(Tabla2[[#This Row],[CODIGO DE BARRA]],BasedeDatos!B:E,3,FALSE)</f>
        <v>-2</v>
      </c>
      <c r="H392" t="s">
        <v>1716</v>
      </c>
    </row>
    <row r="393" spans="1:8" hidden="1" x14ac:dyDescent="0.25">
      <c r="A393" t="str">
        <f>+IFERROR(VLOOKUP(Tabla2[[#This Row],[Nombre]],BasedeDatos!A:B,2,FALSE),"ERROR")</f>
        <v>7590011251407</v>
      </c>
      <c r="B393" s="4" t="s">
        <v>396</v>
      </c>
      <c r="C393" s="4" t="s">
        <v>620</v>
      </c>
      <c r="D393" s="9">
        <f>+VLOOKUP(Tabla2[[#This Row],[CODIGO DE BARRA]],BasedeDatos!B:C,2,FALSE)</f>
        <v>0.4</v>
      </c>
      <c r="E393" s="7" t="s">
        <v>1591</v>
      </c>
      <c r="F393" t="str">
        <f>+IF(Tabla2[[#This Row],[STOCK]]&gt;0.1,"1","0")</f>
        <v>0</v>
      </c>
      <c r="G393">
        <f>+VLOOKUP(Tabla2[[#This Row],[CODIGO DE BARRA]],BasedeDatos!B:E,3,FALSE)</f>
        <v>-8</v>
      </c>
      <c r="H393" t="s">
        <v>1716</v>
      </c>
    </row>
    <row r="394" spans="1:8" hidden="1" x14ac:dyDescent="0.25">
      <c r="A394" t="str">
        <f>+IFERROR(VLOOKUP(Tabla2[[#This Row],[Nombre]],BasedeDatos!A:B,2,FALSE),"ERROR")</f>
        <v>7590011151615</v>
      </c>
      <c r="B394" s="4" t="s">
        <v>397</v>
      </c>
      <c r="C394" s="4" t="s">
        <v>620</v>
      </c>
      <c r="D394" s="9">
        <f>+VLOOKUP(Tabla2[[#This Row],[CODIGO DE BARRA]],BasedeDatos!B:C,2,FALSE)</f>
        <v>1.4</v>
      </c>
      <c r="E394" s="5" t="s">
        <v>1592</v>
      </c>
      <c r="F394" t="str">
        <f>+IF(Tabla2[[#This Row],[STOCK]]&gt;0.1,"1","0")</f>
        <v>1</v>
      </c>
      <c r="G394">
        <f>+VLOOKUP(Tabla2[[#This Row],[CODIGO DE BARRA]],BasedeDatos!B:E,3,FALSE)</f>
        <v>3</v>
      </c>
      <c r="H394" t="s">
        <v>1716</v>
      </c>
    </row>
    <row r="395" spans="1:8" hidden="1" x14ac:dyDescent="0.25">
      <c r="A395" t="str">
        <f>+IFERROR(VLOOKUP(Tabla2[[#This Row],[Nombre]],BasedeDatos!A:B,2,FALSE),"ERROR")</f>
        <v>75930455</v>
      </c>
      <c r="B395" s="4" t="s">
        <v>398</v>
      </c>
      <c r="C395" s="4" t="s">
        <v>620</v>
      </c>
      <c r="D395" s="9">
        <f>+VLOOKUP(Tabla2[[#This Row],[CODIGO DE BARRA]],BasedeDatos!B:C,2,FALSE)</f>
        <v>1</v>
      </c>
      <c r="E395" s="7" t="s">
        <v>1593</v>
      </c>
      <c r="F395" t="str">
        <f>+IF(Tabla2[[#This Row],[STOCK]]&gt;0.1,"1","0")</f>
        <v>1</v>
      </c>
      <c r="G395">
        <f>+VLOOKUP(Tabla2[[#This Row],[CODIGO DE BARRA]],BasedeDatos!B:E,3,FALSE)</f>
        <v>4</v>
      </c>
      <c r="H395" t="s">
        <v>1716</v>
      </c>
    </row>
    <row r="396" spans="1:8" hidden="1" x14ac:dyDescent="0.25">
      <c r="A396" t="str">
        <f>+IFERROR(VLOOKUP(Tabla2[[#This Row],[Nombre]],BasedeDatos!A:B,2,FALSE),"ERROR")</f>
        <v>7896286619486</v>
      </c>
      <c r="B396" s="4" t="s">
        <v>399</v>
      </c>
      <c r="C396" s="4" t="s">
        <v>620</v>
      </c>
      <c r="D396" s="9">
        <f>+VLOOKUP(Tabla2[[#This Row],[CODIGO DE BARRA]],BasedeDatos!B:C,2,FALSE)</f>
        <v>0.9</v>
      </c>
      <c r="E396" s="5" t="s">
        <v>612</v>
      </c>
      <c r="F396" t="str">
        <f>+IF(Tabla2[[#This Row],[STOCK]]&gt;0.1,"1","0")</f>
        <v>0</v>
      </c>
      <c r="G396">
        <f>+VLOOKUP(Tabla2[[#This Row],[CODIGO DE BARRA]],BasedeDatos!B:E,3,FALSE)</f>
        <v>0</v>
      </c>
      <c r="H396" t="s">
        <v>1716</v>
      </c>
    </row>
    <row r="397" spans="1:8" hidden="1" x14ac:dyDescent="0.25">
      <c r="A397" t="str">
        <f>+IFERROR(VLOOKUP(Tabla2[[#This Row],[Nombre]],BasedeDatos!A:B,2,FALSE),"ERROR")</f>
        <v>7592038000150</v>
      </c>
      <c r="B397" s="4" t="s">
        <v>400</v>
      </c>
      <c r="C397" s="4" t="s">
        <v>620</v>
      </c>
      <c r="D397" s="9">
        <f>+VLOOKUP(Tabla2[[#This Row],[CODIGO DE BARRA]],BasedeDatos!B:C,2,FALSE)</f>
        <v>1.5</v>
      </c>
      <c r="E397" s="7" t="s">
        <v>612</v>
      </c>
      <c r="F397" t="str">
        <f>+IF(Tabla2[[#This Row],[STOCK]]&gt;0.1,"1","0")</f>
        <v>0</v>
      </c>
      <c r="G397">
        <f>+VLOOKUP(Tabla2[[#This Row],[CODIGO DE BARRA]],BasedeDatos!B:E,3,FALSE)</f>
        <v>0</v>
      </c>
      <c r="H397" t="s">
        <v>1716</v>
      </c>
    </row>
    <row r="398" spans="1:8" hidden="1" x14ac:dyDescent="0.25">
      <c r="A398" t="str">
        <f>+IFERROR(VLOOKUP(Tabla2[[#This Row],[Nombre]],BasedeDatos!A:B,2,FALSE),"ERROR")</f>
        <v>781718801119</v>
      </c>
      <c r="B398" s="4" t="s">
        <v>401</v>
      </c>
      <c r="C398" s="4" t="s">
        <v>11</v>
      </c>
      <c r="D398" s="9">
        <f>+VLOOKUP(Tabla2[[#This Row],[CODIGO DE BARRA]],BasedeDatos!B:C,2,FALSE)</f>
        <v>3.7</v>
      </c>
      <c r="E398" s="5" t="s">
        <v>612</v>
      </c>
      <c r="F398" t="str">
        <f>+IF(Tabla2[[#This Row],[STOCK]]&gt;0.1,"1","0")</f>
        <v>0</v>
      </c>
      <c r="G398">
        <f>+VLOOKUP(Tabla2[[#This Row],[CODIGO DE BARRA]],BasedeDatos!B:E,3,FALSE)</f>
        <v>-2</v>
      </c>
      <c r="H398" t="s">
        <v>1716</v>
      </c>
    </row>
    <row r="399" spans="1:8" hidden="1" x14ac:dyDescent="0.25">
      <c r="A399" t="str">
        <f>+IFERROR(VLOOKUP(Tabla2[[#This Row],[Nombre]],BasedeDatos!A:B,2,FALSE),"ERROR")</f>
        <v>7592109003257</v>
      </c>
      <c r="B399" s="4" t="s">
        <v>402</v>
      </c>
      <c r="C399" s="4" t="s">
        <v>627</v>
      </c>
      <c r="D399" s="9">
        <f>+VLOOKUP(Tabla2[[#This Row],[CODIGO DE BARRA]],BasedeDatos!B:C,2,FALSE)</f>
        <v>2</v>
      </c>
      <c r="E399" s="7" t="s">
        <v>1594</v>
      </c>
      <c r="F399" t="str">
        <f>+IF(Tabla2[[#This Row],[STOCK]]&gt;0.1,"1","0")</f>
        <v>0</v>
      </c>
      <c r="G399">
        <f>+VLOOKUP(Tabla2[[#This Row],[CODIGO DE BARRA]],BasedeDatos!B:E,3,FALSE)</f>
        <v>-1</v>
      </c>
      <c r="H399" t="s">
        <v>1716</v>
      </c>
    </row>
    <row r="400" spans="1:8" hidden="1" x14ac:dyDescent="0.25">
      <c r="A400" t="str">
        <f>+IFERROR(VLOOKUP(Tabla2[[#This Row],[Nombre]],BasedeDatos!A:B,2,FALSE),"ERROR")</f>
        <v>P6</v>
      </c>
      <c r="B400" s="4" t="s">
        <v>403</v>
      </c>
      <c r="C400" s="4" t="s">
        <v>627</v>
      </c>
      <c r="D400" s="9">
        <f>+VLOOKUP(Tabla2[[#This Row],[CODIGO DE BARRA]],BasedeDatos!B:C,2,FALSE)</f>
        <v>1.4</v>
      </c>
      <c r="E400" s="5" t="s">
        <v>1595</v>
      </c>
      <c r="F400" t="str">
        <f>+IF(Tabla2[[#This Row],[STOCK]]&gt;0.1,"1","0")</f>
        <v>1</v>
      </c>
      <c r="G400">
        <f>+VLOOKUP(Tabla2[[#This Row],[CODIGO DE BARRA]],BasedeDatos!B:E,3,FALSE)</f>
        <v>1</v>
      </c>
      <c r="H400" t="s">
        <v>1716</v>
      </c>
    </row>
    <row r="401" spans="1:8" hidden="1" x14ac:dyDescent="0.25">
      <c r="A401" t="str">
        <f>+IFERROR(VLOOKUP(Tabla2[[#This Row],[Nombre]],BasedeDatos!A:B,2,FALSE),"ERROR")</f>
        <v>P13</v>
      </c>
      <c r="B401" s="4" t="s">
        <v>404</v>
      </c>
      <c r="C401" s="4" t="s">
        <v>627</v>
      </c>
      <c r="D401" s="9">
        <f>+VLOOKUP(Tabla2[[#This Row],[CODIGO DE BARRA]],BasedeDatos!B:C,2,FALSE)</f>
        <v>1.7</v>
      </c>
      <c r="E401" s="7" t="s">
        <v>1596</v>
      </c>
      <c r="F401" t="str">
        <f>+IF(Tabla2[[#This Row],[STOCK]]&gt;0.1,"1","0")</f>
        <v>0</v>
      </c>
      <c r="G401">
        <f>+VLOOKUP(Tabla2[[#This Row],[CODIGO DE BARRA]],BasedeDatos!B:E,3,FALSE)</f>
        <v>-1.5299999999999994</v>
      </c>
      <c r="H401" t="s">
        <v>1716</v>
      </c>
    </row>
    <row r="402" spans="1:8" hidden="1" x14ac:dyDescent="0.25">
      <c r="A402" t="str">
        <f>+IFERROR(VLOOKUP(Tabla2[[#This Row],[Nombre]],BasedeDatos!A:B,2,FALSE),"ERROR")</f>
        <v>7591133001086</v>
      </c>
      <c r="B402" s="4" t="s">
        <v>405</v>
      </c>
      <c r="C402" s="4" t="s">
        <v>627</v>
      </c>
      <c r="D402" s="9">
        <f>+VLOOKUP(Tabla2[[#This Row],[CODIGO DE BARRA]],BasedeDatos!B:C,2,FALSE)</f>
        <v>4.26</v>
      </c>
      <c r="E402" s="5" t="s">
        <v>612</v>
      </c>
      <c r="F402" t="str">
        <f>+IF(Tabla2[[#This Row],[STOCK]]&gt;0.1,"1","0")</f>
        <v>0</v>
      </c>
      <c r="G402">
        <f>+VLOOKUP(Tabla2[[#This Row],[CODIGO DE BARRA]],BasedeDatos!B:E,3,FALSE)</f>
        <v>0</v>
      </c>
      <c r="H402" t="s">
        <v>1716</v>
      </c>
    </row>
    <row r="403" spans="1:8" hidden="1" x14ac:dyDescent="0.25">
      <c r="A403" t="str">
        <f>+IFERROR(VLOOKUP(Tabla2[[#This Row],[Nombre]],BasedeDatos!A:B,2,FALSE),"ERROR")</f>
        <v>7592109000973</v>
      </c>
      <c r="B403" s="4" t="s">
        <v>406</v>
      </c>
      <c r="C403" s="4" t="s">
        <v>627</v>
      </c>
      <c r="D403" s="9">
        <f>+VLOOKUP(Tabla2[[#This Row],[CODIGO DE BARRA]],BasedeDatos!B:C,2,FALSE)</f>
        <v>2.7</v>
      </c>
      <c r="E403" s="7" t="s">
        <v>1597</v>
      </c>
      <c r="F403" t="str">
        <f>+IF(Tabla2[[#This Row],[STOCK]]&gt;0.1,"1","0")</f>
        <v>0</v>
      </c>
      <c r="G403">
        <f>+VLOOKUP(Tabla2[[#This Row],[CODIGO DE BARRA]],BasedeDatos!B:E,3,FALSE)</f>
        <v>0</v>
      </c>
      <c r="H403" t="s">
        <v>1716</v>
      </c>
    </row>
    <row r="404" spans="1:8" hidden="1" x14ac:dyDescent="0.25">
      <c r="A404" t="str">
        <f>+IFERROR(VLOOKUP(Tabla2[[#This Row],[Nombre]],BasedeDatos!A:B,2,FALSE),"ERROR")</f>
        <v>P11</v>
      </c>
      <c r="B404" s="4" t="s">
        <v>407</v>
      </c>
      <c r="C404" s="4" t="s">
        <v>627</v>
      </c>
      <c r="D404" s="9">
        <f>+VLOOKUP(Tabla2[[#This Row],[CODIGO DE BARRA]],BasedeDatos!B:C,2,FALSE)</f>
        <v>2</v>
      </c>
      <c r="E404" s="5" t="s">
        <v>612</v>
      </c>
      <c r="F404" t="str">
        <f>+IF(Tabla2[[#This Row],[STOCK]]&gt;0.1,"1","0")</f>
        <v>0</v>
      </c>
      <c r="G404">
        <f>+VLOOKUP(Tabla2[[#This Row],[CODIGO DE BARRA]],BasedeDatos!B:E,3,FALSE)</f>
        <v>0</v>
      </c>
      <c r="H404" t="s">
        <v>1716</v>
      </c>
    </row>
    <row r="405" spans="1:8" hidden="1" x14ac:dyDescent="0.25">
      <c r="A405" t="str">
        <f>+IFERROR(VLOOKUP(Tabla2[[#This Row],[Nombre]],BasedeDatos!A:B,2,FALSE),"ERROR")</f>
        <v>P15</v>
      </c>
      <c r="B405" s="4" t="s">
        <v>408</v>
      </c>
      <c r="C405" s="4" t="s">
        <v>627</v>
      </c>
      <c r="D405" s="9">
        <f>+VLOOKUP(Tabla2[[#This Row],[CODIGO DE BARRA]],BasedeDatos!B:C,2,FALSE)</f>
        <v>3.6</v>
      </c>
      <c r="E405" s="7" t="s">
        <v>1598</v>
      </c>
      <c r="F405" t="str">
        <f>+IF(Tabla2[[#This Row],[STOCK]]&gt;0.1,"1","0")</f>
        <v>0</v>
      </c>
      <c r="G405">
        <f>+VLOOKUP(Tabla2[[#This Row],[CODIGO DE BARRA]],BasedeDatos!B:E,3,FALSE)</f>
        <v>0</v>
      </c>
      <c r="H405" t="s">
        <v>1716</v>
      </c>
    </row>
    <row r="406" spans="1:8" hidden="1" x14ac:dyDescent="0.25">
      <c r="A406" t="str">
        <f>+IFERROR(VLOOKUP(Tabla2[[#This Row],[Nombre]],BasedeDatos!A:B,2,FALSE),"ERROR")</f>
        <v>7592109001116</v>
      </c>
      <c r="B406" s="4" t="s">
        <v>409</v>
      </c>
      <c r="C406" s="4" t="s">
        <v>627</v>
      </c>
      <c r="D406" s="9">
        <f>+VLOOKUP(Tabla2[[#This Row],[CODIGO DE BARRA]],BasedeDatos!B:C,2,FALSE)</f>
        <v>1.65</v>
      </c>
      <c r="E406" s="5" t="s">
        <v>1599</v>
      </c>
      <c r="F406" t="str">
        <f>+IF(Tabla2[[#This Row],[STOCK]]&gt;0.1,"1","0")</f>
        <v>1</v>
      </c>
      <c r="G406">
        <f>+VLOOKUP(Tabla2[[#This Row],[CODIGO DE BARRA]],BasedeDatos!B:E,3,FALSE)</f>
        <v>1</v>
      </c>
      <c r="H406" t="s">
        <v>1716</v>
      </c>
    </row>
    <row r="407" spans="1:8" hidden="1" x14ac:dyDescent="0.25">
      <c r="A407" t="str">
        <f>+IFERROR(VLOOKUP(Tabla2[[#This Row],[Nombre]],BasedeDatos!A:B,2,FALSE),"ERROR")</f>
        <v>P3</v>
      </c>
      <c r="B407" s="4" t="s">
        <v>410</v>
      </c>
      <c r="C407" s="4" t="s">
        <v>627</v>
      </c>
      <c r="D407" s="9">
        <f>+VLOOKUP(Tabla2[[#This Row],[CODIGO DE BARRA]],BasedeDatos!B:C,2,FALSE)</f>
        <v>1.7</v>
      </c>
      <c r="E407" s="7" t="s">
        <v>612</v>
      </c>
      <c r="F407" t="str">
        <f>+IF(Tabla2[[#This Row],[STOCK]]&gt;0.1,"1","0")</f>
        <v>0</v>
      </c>
      <c r="G407">
        <f>+VLOOKUP(Tabla2[[#This Row],[CODIGO DE BARRA]],BasedeDatos!B:E,3,FALSE)</f>
        <v>0</v>
      </c>
      <c r="H407" t="s">
        <v>1716</v>
      </c>
    </row>
    <row r="408" spans="1:8" hidden="1" x14ac:dyDescent="0.25">
      <c r="A408" t="str">
        <f>+IFERROR(VLOOKUP(Tabla2[[#This Row],[Nombre]],BasedeDatos!A:B,2,FALSE),"ERROR")</f>
        <v>7591316000295</v>
      </c>
      <c r="B408" s="4" t="s">
        <v>411</v>
      </c>
      <c r="C408" s="4" t="s">
        <v>627</v>
      </c>
      <c r="D408" s="9">
        <f>+VLOOKUP(Tabla2[[#This Row],[CODIGO DE BARRA]],BasedeDatos!B:C,2,FALSE)</f>
        <v>0.5</v>
      </c>
      <c r="E408" s="5" t="s">
        <v>612</v>
      </c>
      <c r="F408" t="str">
        <f>+IF(Tabla2[[#This Row],[STOCK]]&gt;0.1,"1","0")</f>
        <v>0</v>
      </c>
      <c r="G408">
        <f>+VLOOKUP(Tabla2[[#This Row],[CODIGO DE BARRA]],BasedeDatos!B:E,3,FALSE)</f>
        <v>0</v>
      </c>
      <c r="H408" t="s">
        <v>1716</v>
      </c>
    </row>
    <row r="409" spans="1:8" hidden="1" x14ac:dyDescent="0.25">
      <c r="A409" t="str">
        <f>+IFERROR(VLOOKUP(Tabla2[[#This Row],[Nombre]],BasedeDatos!A:B,2,FALSE),"ERROR")</f>
        <v>7592109001055</v>
      </c>
      <c r="B409" s="4" t="s">
        <v>412</v>
      </c>
      <c r="C409" s="4" t="s">
        <v>627</v>
      </c>
      <c r="D409" s="9">
        <f>+VLOOKUP(Tabla2[[#This Row],[CODIGO DE BARRA]],BasedeDatos!B:C,2,FALSE)</f>
        <v>3</v>
      </c>
      <c r="E409" s="7" t="s">
        <v>1600</v>
      </c>
      <c r="F409" t="str">
        <f>+IF(Tabla2[[#This Row],[STOCK]]&gt;0.1,"1","0")</f>
        <v>1</v>
      </c>
      <c r="G409">
        <f>+VLOOKUP(Tabla2[[#This Row],[CODIGO DE BARRA]],BasedeDatos!B:E,3,FALSE)</f>
        <v>1</v>
      </c>
      <c r="H409" t="s">
        <v>1716</v>
      </c>
    </row>
    <row r="410" spans="1:8" hidden="1" x14ac:dyDescent="0.25">
      <c r="A410" t="str">
        <f>+IFERROR(VLOOKUP(Tabla2[[#This Row],[Nombre]],BasedeDatos!A:B,2,FALSE),"ERROR")</f>
        <v>P7</v>
      </c>
      <c r="B410" s="4" t="s">
        <v>413</v>
      </c>
      <c r="C410" s="4" t="s">
        <v>627</v>
      </c>
      <c r="D410" s="9">
        <f>+VLOOKUP(Tabla2[[#This Row],[CODIGO DE BARRA]],BasedeDatos!B:C,2,FALSE)</f>
        <v>2.2000000000000002</v>
      </c>
      <c r="E410" s="5" t="s">
        <v>612</v>
      </c>
      <c r="F410" t="str">
        <f>+IF(Tabla2[[#This Row],[STOCK]]&gt;0.1,"1","0")</f>
        <v>0</v>
      </c>
      <c r="G410">
        <f>+VLOOKUP(Tabla2[[#This Row],[CODIGO DE BARRA]],BasedeDatos!B:E,3,FALSE)</f>
        <v>0</v>
      </c>
      <c r="H410" t="s">
        <v>1716</v>
      </c>
    </row>
    <row r="411" spans="1:8" hidden="1" x14ac:dyDescent="0.25">
      <c r="A411" t="str">
        <f>+IFERROR(VLOOKUP(Tabla2[[#This Row],[Nombre]],BasedeDatos!A:B,2,FALSE),"ERROR")</f>
        <v>7591133000034</v>
      </c>
      <c r="B411" s="4" t="s">
        <v>414</v>
      </c>
      <c r="C411" s="4" t="s">
        <v>627</v>
      </c>
      <c r="D411" s="9">
        <f>+VLOOKUP(Tabla2[[#This Row],[CODIGO DE BARRA]],BasedeDatos!B:C,2,FALSE)</f>
        <v>1.7</v>
      </c>
      <c r="E411" s="7" t="s">
        <v>612</v>
      </c>
      <c r="F411" t="str">
        <f>+IF(Tabla2[[#This Row],[STOCK]]&gt;0.1,"1","0")</f>
        <v>1</v>
      </c>
      <c r="G411">
        <f>+VLOOKUP(Tabla2[[#This Row],[CODIGO DE BARRA]],BasedeDatos!B:E,3,FALSE)</f>
        <v>3</v>
      </c>
      <c r="H411" t="s">
        <v>1716</v>
      </c>
    </row>
    <row r="412" spans="1:8" hidden="1" x14ac:dyDescent="0.25">
      <c r="A412" t="str">
        <f>+IFERROR(VLOOKUP(Tabla2[[#This Row],[Nombre]],BasedeDatos!A:B,2,FALSE),"ERROR")</f>
        <v>7592109003264</v>
      </c>
      <c r="B412" s="4" t="s">
        <v>415</v>
      </c>
      <c r="C412" s="4" t="s">
        <v>627</v>
      </c>
      <c r="D412" s="9">
        <f>+VLOOKUP(Tabla2[[#This Row],[CODIGO DE BARRA]],BasedeDatos!B:C,2,FALSE)</f>
        <v>2</v>
      </c>
      <c r="E412" s="5" t="s">
        <v>1601</v>
      </c>
      <c r="F412" t="str">
        <f>+IF(Tabla2[[#This Row],[STOCK]]&gt;0.1,"1","0")</f>
        <v>1</v>
      </c>
      <c r="G412">
        <f>+VLOOKUP(Tabla2[[#This Row],[CODIGO DE BARRA]],BasedeDatos!B:E,3,FALSE)</f>
        <v>1.7999999999999998</v>
      </c>
      <c r="H412" t="s">
        <v>1716</v>
      </c>
    </row>
    <row r="413" spans="1:8" hidden="1" x14ac:dyDescent="0.25">
      <c r="A413" t="str">
        <f>+IFERROR(VLOOKUP(Tabla2[[#This Row],[Nombre]],BasedeDatos!A:B,2,FALSE),"ERROR")</f>
        <v>7592109001086</v>
      </c>
      <c r="B413" s="4" t="s">
        <v>416</v>
      </c>
      <c r="C413" s="4" t="s">
        <v>627</v>
      </c>
      <c r="D413" s="9">
        <f>+VLOOKUP(Tabla2[[#This Row],[CODIGO DE BARRA]],BasedeDatos!B:C,2,FALSE)</f>
        <v>4.2</v>
      </c>
      <c r="E413" s="7" t="s">
        <v>1602</v>
      </c>
      <c r="F413" t="str">
        <f>+IF(Tabla2[[#This Row],[STOCK]]&gt;0.1,"1","0")</f>
        <v>0</v>
      </c>
      <c r="G413">
        <f>+VLOOKUP(Tabla2[[#This Row],[CODIGO DE BARRA]],BasedeDatos!B:E,3,FALSE)</f>
        <v>0</v>
      </c>
      <c r="H413" t="s">
        <v>1716</v>
      </c>
    </row>
    <row r="414" spans="1:8" hidden="1" x14ac:dyDescent="0.25">
      <c r="A414" t="str">
        <f>+IFERROR(VLOOKUP(Tabla2[[#This Row],[Nombre]],BasedeDatos!A:B,2,FALSE),"ERROR")</f>
        <v>7592109001048</v>
      </c>
      <c r="B414" s="4" t="s">
        <v>417</v>
      </c>
      <c r="C414" s="4" t="s">
        <v>627</v>
      </c>
      <c r="D414" s="9">
        <f>+VLOOKUP(Tabla2[[#This Row],[CODIGO DE BARRA]],BasedeDatos!B:C,2,FALSE)</f>
        <v>3.7</v>
      </c>
      <c r="E414" s="5" t="s">
        <v>1603</v>
      </c>
      <c r="F414" t="str">
        <f>+IF(Tabla2[[#This Row],[STOCK]]&gt;0.1,"1","0")</f>
        <v>0</v>
      </c>
      <c r="G414">
        <f>+VLOOKUP(Tabla2[[#This Row],[CODIGO DE BARRA]],BasedeDatos!B:E,3,FALSE)</f>
        <v>0</v>
      </c>
      <c r="H414" t="s">
        <v>1716</v>
      </c>
    </row>
    <row r="415" spans="1:8" hidden="1" x14ac:dyDescent="0.25">
      <c r="A415" t="str">
        <f>+IFERROR(VLOOKUP(Tabla2[[#This Row],[Nombre]],BasedeDatos!A:B,2,FALSE),"ERROR")</f>
        <v>P12</v>
      </c>
      <c r="B415" s="4" t="s">
        <v>418</v>
      </c>
      <c r="C415" s="4" t="s">
        <v>627</v>
      </c>
      <c r="D415" s="9">
        <f>+VLOOKUP(Tabla2[[#This Row],[CODIGO DE BARRA]],BasedeDatos!B:C,2,FALSE)</f>
        <v>3.1</v>
      </c>
      <c r="E415" s="7" t="s">
        <v>612</v>
      </c>
      <c r="F415" t="str">
        <f>+IF(Tabla2[[#This Row],[STOCK]]&gt;0.1,"1","0")</f>
        <v>0</v>
      </c>
      <c r="G415">
        <f>+VLOOKUP(Tabla2[[#This Row],[CODIGO DE BARRA]],BasedeDatos!B:E,3,FALSE)</f>
        <v>0</v>
      </c>
      <c r="H415" t="s">
        <v>1716</v>
      </c>
    </row>
    <row r="416" spans="1:8" hidden="1" x14ac:dyDescent="0.25">
      <c r="A416" t="str">
        <f>+IFERROR(VLOOKUP(Tabla2[[#This Row],[Nombre]],BasedeDatos!A:B,2,FALSE),"ERROR")</f>
        <v>7592109001079</v>
      </c>
      <c r="B416" s="4" t="s">
        <v>419</v>
      </c>
      <c r="C416" s="4" t="s">
        <v>627</v>
      </c>
      <c r="D416" s="9">
        <f>+VLOOKUP(Tabla2[[#This Row],[CODIGO DE BARRA]],BasedeDatos!B:C,2,FALSE)</f>
        <v>2.9</v>
      </c>
      <c r="E416" s="5" t="s">
        <v>1604</v>
      </c>
      <c r="F416" t="str">
        <f>+IF(Tabla2[[#This Row],[STOCK]]&gt;0.1,"1","0")</f>
        <v>0</v>
      </c>
      <c r="G416">
        <f>+VLOOKUP(Tabla2[[#This Row],[CODIGO DE BARRA]],BasedeDatos!B:E,3,FALSE)</f>
        <v>-1</v>
      </c>
      <c r="H416" t="s">
        <v>1716</v>
      </c>
    </row>
    <row r="417" spans="1:8" hidden="1" x14ac:dyDescent="0.25">
      <c r="A417" t="str">
        <f>+IFERROR(VLOOKUP(Tabla2[[#This Row],[Nombre]],BasedeDatos!A:B,2,FALSE),"ERROR")</f>
        <v>P2</v>
      </c>
      <c r="B417" s="4" t="s">
        <v>420</v>
      </c>
      <c r="C417" s="4" t="s">
        <v>627</v>
      </c>
      <c r="D417" s="9">
        <f>+VLOOKUP(Tabla2[[#This Row],[CODIGO DE BARRA]],BasedeDatos!B:C,2,FALSE)</f>
        <v>2.9</v>
      </c>
      <c r="E417" s="7" t="s">
        <v>1605</v>
      </c>
      <c r="F417" t="str">
        <f>+IF(Tabla2[[#This Row],[STOCK]]&gt;0.1,"1","0")</f>
        <v>0</v>
      </c>
      <c r="G417">
        <f>+VLOOKUP(Tabla2[[#This Row],[CODIGO DE BARRA]],BasedeDatos!B:E,3,FALSE)</f>
        <v>0</v>
      </c>
      <c r="H417" t="s">
        <v>1716</v>
      </c>
    </row>
    <row r="418" spans="1:8" hidden="1" x14ac:dyDescent="0.25">
      <c r="A418" t="str">
        <f>+IFERROR(VLOOKUP(Tabla2[[#This Row],[Nombre]],BasedeDatos!A:B,2,FALSE),"ERROR")</f>
        <v>7591581010104</v>
      </c>
      <c r="B418" s="4" t="s">
        <v>421</v>
      </c>
      <c r="C418" s="4" t="s">
        <v>627</v>
      </c>
      <c r="D418" s="9">
        <f>+VLOOKUP(Tabla2[[#This Row],[CODIGO DE BARRA]],BasedeDatos!B:C,2,FALSE)</f>
        <v>7.65</v>
      </c>
      <c r="E418" s="5" t="s">
        <v>612</v>
      </c>
      <c r="F418" t="str">
        <f>+IF(Tabla2[[#This Row],[STOCK]]&gt;0.1,"1","0")</f>
        <v>0</v>
      </c>
      <c r="G418">
        <f>+VLOOKUP(Tabla2[[#This Row],[CODIGO DE BARRA]],BasedeDatos!B:E,3,FALSE)</f>
        <v>0</v>
      </c>
      <c r="H418" t="s">
        <v>1716</v>
      </c>
    </row>
    <row r="419" spans="1:8" hidden="1" x14ac:dyDescent="0.25">
      <c r="A419" t="str">
        <f>+IFERROR(VLOOKUP(Tabla2[[#This Row],[Nombre]],BasedeDatos!A:B,2,FALSE),"ERROR")</f>
        <v>7591133000409</v>
      </c>
      <c r="B419" s="4" t="s">
        <v>422</v>
      </c>
      <c r="C419" s="4" t="s">
        <v>627</v>
      </c>
      <c r="D419" s="9">
        <f>+VLOOKUP(Tabla2[[#This Row],[CODIGO DE BARRA]],BasedeDatos!B:C,2,FALSE)</f>
        <v>2.5</v>
      </c>
      <c r="E419" s="7" t="s">
        <v>612</v>
      </c>
      <c r="F419" t="str">
        <f>+IF(Tabla2[[#This Row],[STOCK]]&gt;0.1,"1","0")</f>
        <v>0</v>
      </c>
      <c r="G419">
        <f>+VLOOKUP(Tabla2[[#This Row],[CODIGO DE BARRA]],BasedeDatos!B:E,3,FALSE)</f>
        <v>0</v>
      </c>
      <c r="H419" t="s">
        <v>1716</v>
      </c>
    </row>
    <row r="420" spans="1:8" hidden="1" x14ac:dyDescent="0.25">
      <c r="A420" t="str">
        <f>+IFERROR(VLOOKUP(Tabla2[[#This Row],[Nombre]],BasedeDatos!A:B,2,FALSE),"ERROR")</f>
        <v>P1</v>
      </c>
      <c r="B420" s="4" t="s">
        <v>423</v>
      </c>
      <c r="C420" s="4" t="s">
        <v>627</v>
      </c>
      <c r="D420" s="9">
        <f>+VLOOKUP(Tabla2[[#This Row],[CODIGO DE BARRA]],BasedeDatos!B:C,2,FALSE)</f>
        <v>1.45</v>
      </c>
      <c r="E420" s="5" t="s">
        <v>1606</v>
      </c>
      <c r="F420" t="str">
        <f>+IF(Tabla2[[#This Row],[STOCK]]&gt;0.1,"1","0")</f>
        <v>0</v>
      </c>
      <c r="G420">
        <f>+VLOOKUP(Tabla2[[#This Row],[CODIGO DE BARRA]],BasedeDatos!B:E,3,FALSE)</f>
        <v>0</v>
      </c>
      <c r="H420" t="s">
        <v>1716</v>
      </c>
    </row>
    <row r="421" spans="1:8" hidden="1" x14ac:dyDescent="0.25">
      <c r="A421" t="str">
        <f>+IFERROR(VLOOKUP(Tabla2[[#This Row],[Nombre]],BasedeDatos!A:B,2,FALSE),"ERROR")</f>
        <v>P4</v>
      </c>
      <c r="B421" s="4" t="s">
        <v>424</v>
      </c>
      <c r="C421" s="4" t="s">
        <v>627</v>
      </c>
      <c r="D421" s="9">
        <f>+VLOOKUP(Tabla2[[#This Row],[CODIGO DE BARRA]],BasedeDatos!B:C,2,FALSE)</f>
        <v>1.9</v>
      </c>
      <c r="E421" s="7" t="s">
        <v>1607</v>
      </c>
      <c r="F421" t="str">
        <f>+IF(Tabla2[[#This Row],[STOCK]]&gt;0.1,"1","0")</f>
        <v>0</v>
      </c>
      <c r="G421">
        <f>+VLOOKUP(Tabla2[[#This Row],[CODIGO DE BARRA]],BasedeDatos!B:E,3,FALSE)</f>
        <v>0</v>
      </c>
      <c r="H421" t="s">
        <v>1716</v>
      </c>
    </row>
    <row r="422" spans="1:8" hidden="1" x14ac:dyDescent="0.25">
      <c r="A422" t="str">
        <f>+IFERROR(VLOOKUP(Tabla2[[#This Row],[Nombre]],BasedeDatos!A:B,2,FALSE),"ERROR")</f>
        <v>P17</v>
      </c>
      <c r="B422" s="4" t="s">
        <v>425</v>
      </c>
      <c r="C422" s="4" t="s">
        <v>627</v>
      </c>
      <c r="D422" s="9">
        <f>+VLOOKUP(Tabla2[[#This Row],[CODIGO DE BARRA]],BasedeDatos!B:C,2,FALSE)</f>
        <v>3.2</v>
      </c>
      <c r="E422" s="5" t="s">
        <v>612</v>
      </c>
      <c r="F422" t="str">
        <f>+IF(Tabla2[[#This Row],[STOCK]]&gt;0.1,"1","0")</f>
        <v>0</v>
      </c>
      <c r="G422">
        <f>+VLOOKUP(Tabla2[[#This Row],[CODIGO DE BARRA]],BasedeDatos!B:E,3,FALSE)</f>
        <v>0</v>
      </c>
      <c r="H422" t="s">
        <v>1716</v>
      </c>
    </row>
    <row r="423" spans="1:8" hidden="1" x14ac:dyDescent="0.25">
      <c r="A423" t="str">
        <f>+IFERROR(VLOOKUP(Tabla2[[#This Row],[Nombre]],BasedeDatos!A:B,2,FALSE),"ERROR")</f>
        <v>P5</v>
      </c>
      <c r="B423" s="4" t="s">
        <v>426</v>
      </c>
      <c r="C423" s="4" t="s">
        <v>627</v>
      </c>
      <c r="D423" s="9">
        <f>+VLOOKUP(Tabla2[[#This Row],[CODIGO DE BARRA]],BasedeDatos!B:C,2,FALSE)</f>
        <v>2.5</v>
      </c>
      <c r="E423" s="5" t="s">
        <v>1608</v>
      </c>
      <c r="F423" t="str">
        <f>+IF(Tabla2[[#This Row],[STOCK]]&gt;0.1,"1","0")</f>
        <v>1</v>
      </c>
      <c r="G423">
        <f>+VLOOKUP(Tabla2[[#This Row],[CODIGO DE BARRA]],BasedeDatos!B:E,3,FALSE)</f>
        <v>1</v>
      </c>
      <c r="H423" t="s">
        <v>1716</v>
      </c>
    </row>
    <row r="424" spans="1:8" hidden="1" x14ac:dyDescent="0.25">
      <c r="A424" t="str">
        <f>+IFERROR(VLOOKUP(Tabla2[[#This Row],[Nombre]],BasedeDatos!A:B,2,FALSE),"ERROR")</f>
        <v>P18</v>
      </c>
      <c r="B424" s="4" t="s">
        <v>427</v>
      </c>
      <c r="C424" s="4" t="s">
        <v>627</v>
      </c>
      <c r="D424" s="9">
        <f>+VLOOKUP(Tabla2[[#This Row],[CODIGO DE BARRA]],BasedeDatos!B:C,2,FALSE)</f>
        <v>2.9</v>
      </c>
      <c r="E424" s="5" t="s">
        <v>1609</v>
      </c>
      <c r="F424" t="str">
        <f>+IF(Tabla2[[#This Row],[STOCK]]&gt;0.1,"1","0")</f>
        <v>0</v>
      </c>
      <c r="G424">
        <f>+VLOOKUP(Tabla2[[#This Row],[CODIGO DE BARRA]],BasedeDatos!B:E,3,FALSE)</f>
        <v>0</v>
      </c>
      <c r="H424" t="s">
        <v>1716</v>
      </c>
    </row>
    <row r="425" spans="1:8" hidden="1" x14ac:dyDescent="0.25">
      <c r="A425" t="str">
        <f>+IFERROR(VLOOKUP(Tabla2[[#This Row],[Nombre]],BasedeDatos!A:B,2,FALSE),"ERROR")</f>
        <v>7592109001062</v>
      </c>
      <c r="B425" s="4" t="s">
        <v>428</v>
      </c>
      <c r="C425" s="4" t="s">
        <v>627</v>
      </c>
      <c r="D425" s="9">
        <f>+VLOOKUP(Tabla2[[#This Row],[CODIGO DE BARRA]],BasedeDatos!B:C,2,FALSE)</f>
        <v>2.8</v>
      </c>
      <c r="E425" s="7" t="s">
        <v>1610</v>
      </c>
      <c r="F425" t="str">
        <f>+IF(Tabla2[[#This Row],[STOCK]]&gt;0.1,"1","0")</f>
        <v>1</v>
      </c>
      <c r="G425">
        <f>+VLOOKUP(Tabla2[[#This Row],[CODIGO DE BARRA]],BasedeDatos!B:E,3,FALSE)</f>
        <v>1</v>
      </c>
      <c r="H425" t="s">
        <v>1716</v>
      </c>
    </row>
    <row r="426" spans="1:8" hidden="1" x14ac:dyDescent="0.25">
      <c r="A426" t="str">
        <f>+IFERROR(VLOOKUP(Tabla2[[#This Row],[Nombre]],BasedeDatos!A:B,2,FALSE),"ERROR")</f>
        <v>P8</v>
      </c>
      <c r="B426" s="4" t="s">
        <v>429</v>
      </c>
      <c r="C426" s="4" t="s">
        <v>627</v>
      </c>
      <c r="D426" s="9">
        <f>+VLOOKUP(Tabla2[[#This Row],[CODIGO DE BARRA]],BasedeDatos!B:C,2,FALSE)</f>
        <v>2</v>
      </c>
      <c r="E426" s="7" t="s">
        <v>612</v>
      </c>
      <c r="F426" t="str">
        <f>+IF(Tabla2[[#This Row],[STOCK]]&gt;0.1,"1","0")</f>
        <v>1</v>
      </c>
      <c r="G426">
        <f>+VLOOKUP(Tabla2[[#This Row],[CODIGO DE BARRA]],BasedeDatos!B:E,3,FALSE)</f>
        <v>4</v>
      </c>
      <c r="H426" t="s">
        <v>1716</v>
      </c>
    </row>
    <row r="427" spans="1:8" hidden="1" x14ac:dyDescent="0.25">
      <c r="A427" t="str">
        <f>+IFERROR(VLOOKUP(Tabla2[[#This Row],[Nombre]],BasedeDatos!A:B,2,FALSE),"ERROR")</f>
        <v>P14</v>
      </c>
      <c r="B427" s="4" t="s">
        <v>430</v>
      </c>
      <c r="C427" s="4" t="s">
        <v>627</v>
      </c>
      <c r="D427" s="9">
        <f>+VLOOKUP(Tabla2[[#This Row],[CODIGO DE BARRA]],BasedeDatos!B:C,2,FALSE)</f>
        <v>1.5</v>
      </c>
      <c r="E427" s="5" t="s">
        <v>612</v>
      </c>
      <c r="F427" t="str">
        <f>+IF(Tabla2[[#This Row],[STOCK]]&gt;0.1,"1","0")</f>
        <v>0</v>
      </c>
      <c r="G427">
        <f>+VLOOKUP(Tabla2[[#This Row],[CODIGO DE BARRA]],BasedeDatos!B:E,3,FALSE)</f>
        <v>0</v>
      </c>
      <c r="H427" t="s">
        <v>1716</v>
      </c>
    </row>
    <row r="428" spans="1:8" hidden="1" x14ac:dyDescent="0.25">
      <c r="A428" t="str">
        <f>+IFERROR(VLOOKUP(Tabla2[[#This Row],[Nombre]],BasedeDatos!A:B,2,FALSE),"ERROR")</f>
        <v>7702354950347</v>
      </c>
      <c r="B428" s="4" t="s">
        <v>431</v>
      </c>
      <c r="C428" s="4" t="s">
        <v>616</v>
      </c>
      <c r="D428" s="9">
        <f>+VLOOKUP(Tabla2[[#This Row],[CODIGO DE BARRA]],BasedeDatos!B:C,2,FALSE)</f>
        <v>0.6</v>
      </c>
      <c r="E428" s="7" t="s">
        <v>1611</v>
      </c>
      <c r="F428" t="str">
        <f>+IF(Tabla2[[#This Row],[STOCK]]&gt;0.1,"1","0")</f>
        <v>0</v>
      </c>
      <c r="G428">
        <f>+VLOOKUP(Tabla2[[#This Row],[CODIGO DE BARRA]],BasedeDatos!B:E,3,FALSE)</f>
        <v>-6</v>
      </c>
      <c r="H428" t="s">
        <v>1707</v>
      </c>
    </row>
    <row r="429" spans="1:8" hidden="1" x14ac:dyDescent="0.25">
      <c r="A429" t="str">
        <f>+IFERROR(VLOOKUP(Tabla2[[#This Row],[Nombre]],BasedeDatos!A:B,2,FALSE),"ERROR")</f>
        <v>7591316000196</v>
      </c>
      <c r="B429" s="4" t="s">
        <v>432</v>
      </c>
      <c r="C429" s="4" t="s">
        <v>620</v>
      </c>
      <c r="D429" s="9">
        <f>+VLOOKUP(Tabla2[[#This Row],[CODIGO DE BARRA]],BasedeDatos!B:C,2,FALSE)</f>
        <v>0.75</v>
      </c>
      <c r="E429" s="5" t="s">
        <v>1612</v>
      </c>
      <c r="F429" t="str">
        <f>+IF(Tabla2[[#This Row],[STOCK]]&gt;0.1,"1","0")</f>
        <v>0</v>
      </c>
      <c r="G429">
        <f>+VLOOKUP(Tabla2[[#This Row],[CODIGO DE BARRA]],BasedeDatos!B:E,3,FALSE)</f>
        <v>0</v>
      </c>
      <c r="H429" t="s">
        <v>1716</v>
      </c>
    </row>
    <row r="430" spans="1:8" hidden="1" x14ac:dyDescent="0.25">
      <c r="A430" t="str">
        <f>+IFERROR(VLOOKUP(Tabla2[[#This Row],[Nombre]],BasedeDatos!A:B,2,FALSE),"ERROR")</f>
        <v>7592939000099</v>
      </c>
      <c r="B430" s="4" t="s">
        <v>433</v>
      </c>
      <c r="C430" s="4" t="s">
        <v>615</v>
      </c>
      <c r="D430" s="9">
        <f>+VLOOKUP(Tabla2[[#This Row],[CODIGO DE BARRA]],BasedeDatos!B:C,2,FALSE)</f>
        <v>1.2</v>
      </c>
      <c r="E430" s="7" t="s">
        <v>612</v>
      </c>
      <c r="F430" t="str">
        <f>+IF(Tabla2[[#This Row],[STOCK]]&gt;0.1,"1","0")</f>
        <v>0</v>
      </c>
      <c r="G430">
        <f>+VLOOKUP(Tabla2[[#This Row],[CODIGO DE BARRA]],BasedeDatos!B:E,3,FALSE)</f>
        <v>0</v>
      </c>
      <c r="H430" t="s">
        <v>1716</v>
      </c>
    </row>
    <row r="431" spans="1:8" hidden="1" x14ac:dyDescent="0.25">
      <c r="A431" t="str">
        <f>+IFERROR(VLOOKUP(Tabla2[[#This Row],[Nombre]],BasedeDatos!A:B,2,FALSE),"ERROR")</f>
        <v>7591206282596</v>
      </c>
      <c r="B431" s="4" t="s">
        <v>434</v>
      </c>
      <c r="C431" s="4" t="s">
        <v>620</v>
      </c>
      <c r="D431" s="9">
        <f>+VLOOKUP(Tabla2[[#This Row],[CODIGO DE BARRA]],BasedeDatos!B:C,2,FALSE)</f>
        <v>0.8</v>
      </c>
      <c r="E431" s="5" t="s">
        <v>612</v>
      </c>
      <c r="F431" t="str">
        <f>+IF(Tabla2[[#This Row],[STOCK]]&gt;0.1,"1","0")</f>
        <v>0</v>
      </c>
      <c r="G431">
        <f>+VLOOKUP(Tabla2[[#This Row],[CODIGO DE BARRA]],BasedeDatos!B:E,3,FALSE)</f>
        <v>0</v>
      </c>
      <c r="H431" t="s">
        <v>1716</v>
      </c>
    </row>
    <row r="432" spans="1:8" hidden="1" x14ac:dyDescent="0.25">
      <c r="A432" t="str">
        <f>+IFERROR(VLOOKUP(Tabla2[[#This Row],[Nombre]],BasedeDatos!A:B,2,FALSE),"ERROR")</f>
        <v>P16</v>
      </c>
      <c r="B432" s="4" t="s">
        <v>435</v>
      </c>
      <c r="C432" s="4" t="s">
        <v>626</v>
      </c>
      <c r="D432" s="9">
        <f>+VLOOKUP(Tabla2[[#This Row],[CODIGO DE BARRA]],BasedeDatos!B:C,2,FALSE)</f>
        <v>0.5</v>
      </c>
      <c r="E432" s="7" t="s">
        <v>1613</v>
      </c>
      <c r="F432" t="str">
        <f>+IF(Tabla2[[#This Row],[STOCK]]&gt;0.1,"1","0")</f>
        <v>0</v>
      </c>
      <c r="G432">
        <f>+VLOOKUP(Tabla2[[#This Row],[CODIGO DE BARRA]],BasedeDatos!B:E,3,FALSE)</f>
        <v>0</v>
      </c>
      <c r="H432" t="s">
        <v>1716</v>
      </c>
    </row>
    <row r="433" spans="1:8" hidden="1" x14ac:dyDescent="0.25">
      <c r="A433" t="str">
        <f>+IFERROR(VLOOKUP(Tabla2[[#This Row],[Nombre]],BasedeDatos!A:B,2,FALSE),"ERROR")</f>
        <v>038000845512</v>
      </c>
      <c r="B433" s="4" t="s">
        <v>436</v>
      </c>
      <c r="C433" s="4" t="s">
        <v>620</v>
      </c>
      <c r="D433" s="9">
        <f>+VLOOKUP(Tabla2[[#This Row],[CODIGO DE BARRA]],BasedeDatos!B:C,2,FALSE)</f>
        <v>1.5</v>
      </c>
      <c r="E433" s="5" t="s">
        <v>612</v>
      </c>
      <c r="F433" t="str">
        <f>+IF(Tabla2[[#This Row],[STOCK]]&gt;0.1,"1","0")</f>
        <v>0</v>
      </c>
      <c r="G433">
        <f>+VLOOKUP(Tabla2[[#This Row],[CODIGO DE BARRA]],BasedeDatos!B:E,3,FALSE)</f>
        <v>0</v>
      </c>
      <c r="H433" t="s">
        <v>1716</v>
      </c>
    </row>
    <row r="434" spans="1:8" hidden="1" x14ac:dyDescent="0.25">
      <c r="A434" t="str">
        <f>+IFERROR(VLOOKUP(Tabla2[[#This Row],[Nombre]],BasedeDatos!A:B,2,FALSE),"ERROR")</f>
        <v>6973653172865</v>
      </c>
      <c r="B434" s="6" t="s">
        <v>437</v>
      </c>
      <c r="C434" s="6" t="s">
        <v>621</v>
      </c>
      <c r="D434" s="9">
        <f>+VLOOKUP(Tabla2[[#This Row],[CODIGO DE BARRA]],BasedeDatos!B:C,2,FALSE)</f>
        <v>5.6</v>
      </c>
      <c r="E434" s="7" t="s">
        <v>612</v>
      </c>
      <c r="F434" t="str">
        <f>+IF(Tabla2[[#This Row],[STOCK]]&gt;0.1,"1","0")</f>
        <v>0</v>
      </c>
      <c r="G434">
        <f>+VLOOKUP(Tabla2[[#This Row],[CODIGO DE BARRA]],BasedeDatos!B:E,3,FALSE)</f>
        <v>0</v>
      </c>
      <c r="H434" t="s">
        <v>1716</v>
      </c>
    </row>
    <row r="435" spans="1:8" hidden="1" x14ac:dyDescent="0.25">
      <c r="A435" t="str">
        <f>+IFERROR(VLOOKUP(Tabla2[[#This Row],[Nombre]],BasedeDatos!A:B,2,FALSE),"ERROR")</f>
        <v>7591098802384</v>
      </c>
      <c r="B435" s="4" t="s">
        <v>438</v>
      </c>
      <c r="C435" s="4" t="s">
        <v>615</v>
      </c>
      <c r="D435" s="9">
        <f>+VLOOKUP(Tabla2[[#This Row],[CODIGO DE BARRA]],BasedeDatos!B:C,2,FALSE)</f>
        <v>1.5</v>
      </c>
      <c r="E435" s="5" t="s">
        <v>1615</v>
      </c>
      <c r="F435" t="str">
        <f>+IF(Tabla2[[#This Row],[STOCK]]&gt;0.1,"1","0")</f>
        <v>0</v>
      </c>
      <c r="G435">
        <f>+VLOOKUP(Tabla2[[#This Row],[CODIGO DE BARRA]],BasedeDatos!B:E,3,FALSE)</f>
        <v>-1</v>
      </c>
      <c r="H435" t="s">
        <v>1716</v>
      </c>
    </row>
    <row r="436" spans="1:8" hidden="1" x14ac:dyDescent="0.25">
      <c r="A436" t="str">
        <f>+IFERROR(VLOOKUP(Tabla2[[#This Row],[Nombre]],BasedeDatos!A:B,2,FALSE),"ERROR")</f>
        <v>7591098170230</v>
      </c>
      <c r="B436" s="6" t="s">
        <v>439</v>
      </c>
      <c r="C436" s="6" t="s">
        <v>615</v>
      </c>
      <c r="D436" s="9">
        <f>+VLOOKUP(Tabla2[[#This Row],[CODIGO DE BARRA]],BasedeDatos!B:C,2,FALSE)</f>
        <v>2.5</v>
      </c>
      <c r="E436" s="7" t="s">
        <v>1614</v>
      </c>
      <c r="F436" t="str">
        <f>+IF(Tabla2[[#This Row],[STOCK]]&gt;0.1,"1","0")</f>
        <v>1</v>
      </c>
      <c r="G436">
        <f>+VLOOKUP(Tabla2[[#This Row],[CODIGO DE BARRA]],BasedeDatos!B:E,3,FALSE)</f>
        <v>14</v>
      </c>
      <c r="H436" t="s">
        <v>1716</v>
      </c>
    </row>
    <row r="437" spans="1:8" hidden="1" x14ac:dyDescent="0.25">
      <c r="A437" t="str">
        <f>+IFERROR(VLOOKUP(Tabla2[[#This Row],[Nombre]],BasedeDatos!A:B,2,FALSE),"ERROR")</f>
        <v>VIV5</v>
      </c>
      <c r="B437" s="4" t="s">
        <v>440</v>
      </c>
      <c r="C437" s="4" t="s">
        <v>616</v>
      </c>
      <c r="D437" s="9">
        <f>+VLOOKUP(Tabla2[[#This Row],[CODIGO DE BARRA]],BasedeDatos!B:C,2,FALSE)</f>
        <v>0.5</v>
      </c>
      <c r="E437" s="5" t="s">
        <v>1616</v>
      </c>
      <c r="F437" t="str">
        <f>+IF(Tabla2[[#This Row],[STOCK]]&gt;0.1,"1","0")</f>
        <v>0</v>
      </c>
      <c r="G437">
        <f>+VLOOKUP(Tabla2[[#This Row],[CODIGO DE BARRA]],BasedeDatos!B:E,3,FALSE)</f>
        <v>0</v>
      </c>
      <c r="H437" t="s">
        <v>1707</v>
      </c>
    </row>
    <row r="438" spans="1:8" hidden="1" x14ac:dyDescent="0.25">
      <c r="A438" t="str">
        <f>+IFERROR(VLOOKUP(Tabla2[[#This Row],[Nombre]],BasedeDatos!A:B,2,FALSE),"ERROR")</f>
        <v>7596077001765</v>
      </c>
      <c r="B438" s="6" t="s">
        <v>441</v>
      </c>
      <c r="C438" s="6" t="s">
        <v>616</v>
      </c>
      <c r="D438" s="9">
        <f>+VLOOKUP(Tabla2[[#This Row],[CODIGO DE BARRA]],BasedeDatos!B:C,2,FALSE)</f>
        <v>1.2</v>
      </c>
      <c r="E438" s="7" t="s">
        <v>1617</v>
      </c>
      <c r="F438" t="str">
        <f>+IF(Tabla2[[#This Row],[STOCK]]&gt;0.1,"1","0")</f>
        <v>1</v>
      </c>
      <c r="G438">
        <f>+VLOOKUP(Tabla2[[#This Row],[CODIGO DE BARRA]],BasedeDatos!B:E,3,FALSE)</f>
        <v>38</v>
      </c>
      <c r="H438" t="s">
        <v>1707</v>
      </c>
    </row>
    <row r="439" spans="1:8" hidden="1" x14ac:dyDescent="0.25">
      <c r="A439" t="str">
        <f>+IFERROR(VLOOKUP(Tabla2[[#This Row],[Nombre]],BasedeDatos!A:B,2,FALSE),"ERROR")</f>
        <v>7591473004006</v>
      </c>
      <c r="B439" s="4" t="s">
        <v>442</v>
      </c>
      <c r="C439" s="4" t="s">
        <v>11</v>
      </c>
      <c r="D439" s="9">
        <f>+VLOOKUP(Tabla2[[#This Row],[CODIGO DE BARRA]],BasedeDatos!B:C,2,FALSE)</f>
        <v>1.1000000000000001</v>
      </c>
      <c r="E439" s="5" t="s">
        <v>1618</v>
      </c>
      <c r="F439" t="str">
        <f>+IF(Tabla2[[#This Row],[STOCK]]&gt;0.1,"1","0")</f>
        <v>0</v>
      </c>
      <c r="G439">
        <f>+VLOOKUP(Tabla2[[#This Row],[CODIGO DE BARRA]],BasedeDatos!B:E,3,FALSE)</f>
        <v>-1</v>
      </c>
      <c r="H439" t="s">
        <v>1716</v>
      </c>
    </row>
    <row r="440" spans="1:8" hidden="1" x14ac:dyDescent="0.25">
      <c r="A440" t="str">
        <f>+IFERROR(VLOOKUP(Tabla2[[#This Row],[Nombre]],BasedeDatos!A:B,2,FALSE),"ERROR")</f>
        <v>7591151041033</v>
      </c>
      <c r="B440" s="6" t="s">
        <v>443</v>
      </c>
      <c r="C440" s="4" t="s">
        <v>11</v>
      </c>
      <c r="D440" s="9">
        <f>+VLOOKUP(Tabla2[[#This Row],[CODIGO DE BARRA]],BasedeDatos!B:C,2,FALSE)</f>
        <v>2.1</v>
      </c>
      <c r="E440" s="7" t="s">
        <v>1619</v>
      </c>
      <c r="F440" t="str">
        <f>+IF(Tabla2[[#This Row],[STOCK]]&gt;0.1,"1","0")</f>
        <v>0</v>
      </c>
      <c r="G440">
        <f>+VLOOKUP(Tabla2[[#This Row],[CODIGO DE BARRA]],BasedeDatos!B:E,3,FALSE)</f>
        <v>0</v>
      </c>
      <c r="H440" t="s">
        <v>1716</v>
      </c>
    </row>
    <row r="441" spans="1:8" hidden="1" x14ac:dyDescent="0.25">
      <c r="A441" t="str">
        <f>+IFERROR(VLOOKUP(Tabla2[[#This Row],[Nombre]],BasedeDatos!A:B,2,FALSE),"ERROR")</f>
        <v>7591151052121</v>
      </c>
      <c r="B441" s="4" t="s">
        <v>444</v>
      </c>
      <c r="C441" s="4" t="s">
        <v>11</v>
      </c>
      <c r="D441" s="9">
        <f>+VLOOKUP(Tabla2[[#This Row],[CODIGO DE BARRA]],BasedeDatos!B:C,2,FALSE)</f>
        <v>1.4</v>
      </c>
      <c r="E441" s="5" t="s">
        <v>1620</v>
      </c>
      <c r="F441" t="str">
        <f>+IF(Tabla2[[#This Row],[STOCK]]&gt;0.1,"1","0")</f>
        <v>0</v>
      </c>
      <c r="G441">
        <f>+VLOOKUP(Tabla2[[#This Row],[CODIGO DE BARRA]],BasedeDatos!B:E,3,FALSE)</f>
        <v>0</v>
      </c>
      <c r="H441" t="s">
        <v>1716</v>
      </c>
    </row>
    <row r="442" spans="1:8" hidden="1" x14ac:dyDescent="0.25">
      <c r="A442" t="str">
        <f>+IFERROR(VLOOKUP(Tabla2[[#This Row],[Nombre]],BasedeDatos!A:B,2,FALSE),"ERROR")</f>
        <v>7591151452372</v>
      </c>
      <c r="B442" s="6" t="s">
        <v>445</v>
      </c>
      <c r="C442" s="4" t="s">
        <v>11</v>
      </c>
      <c r="D442" s="9">
        <f>+VLOOKUP(Tabla2[[#This Row],[CODIGO DE BARRA]],BasedeDatos!B:C,2,FALSE)</f>
        <v>1.2</v>
      </c>
      <c r="E442" s="7" t="s">
        <v>612</v>
      </c>
      <c r="F442" t="str">
        <f>+IF(Tabla2[[#This Row],[STOCK]]&gt;0.1,"1","0")</f>
        <v>0</v>
      </c>
      <c r="G442">
        <f>+VLOOKUP(Tabla2[[#This Row],[CODIGO DE BARRA]],BasedeDatos!B:E,3,FALSE)</f>
        <v>0</v>
      </c>
      <c r="H442" t="s">
        <v>1716</v>
      </c>
    </row>
    <row r="443" spans="1:8" hidden="1" x14ac:dyDescent="0.25">
      <c r="A443" t="str">
        <f>+IFERROR(VLOOKUP(Tabla2[[#This Row],[Nombre]],BasedeDatos!A:B,2,FALSE),"ERROR")</f>
        <v>7591151142112</v>
      </c>
      <c r="B443" s="4" t="s">
        <v>446</v>
      </c>
      <c r="C443" s="4" t="s">
        <v>11</v>
      </c>
      <c r="D443" s="9">
        <f>+VLOOKUP(Tabla2[[#This Row],[CODIGO DE BARRA]],BasedeDatos!B:C,2,FALSE)</f>
        <v>1.6</v>
      </c>
      <c r="E443" s="5" t="s">
        <v>612</v>
      </c>
      <c r="F443" t="str">
        <f>+IF(Tabla2[[#This Row],[STOCK]]&gt;0.1,"1","0")</f>
        <v>0</v>
      </c>
      <c r="G443">
        <f>+VLOOKUP(Tabla2[[#This Row],[CODIGO DE BARRA]],BasedeDatos!B:E,3,FALSE)</f>
        <v>0</v>
      </c>
      <c r="H443" t="s">
        <v>1716</v>
      </c>
    </row>
    <row r="444" spans="1:8" hidden="1" x14ac:dyDescent="0.25">
      <c r="A444" t="str">
        <f>+IFERROR(VLOOKUP(Tabla2[[#This Row],[Nombre]],BasedeDatos!A:B,2,FALSE),"ERROR")</f>
        <v>7592204034517</v>
      </c>
      <c r="B444" s="6" t="s">
        <v>447</v>
      </c>
      <c r="C444" s="4" t="s">
        <v>11</v>
      </c>
      <c r="D444" s="9">
        <f>+VLOOKUP(Tabla2[[#This Row],[CODIGO DE BARRA]],BasedeDatos!B:C,2,FALSE)</f>
        <v>0.8</v>
      </c>
      <c r="E444" s="7" t="s">
        <v>612</v>
      </c>
      <c r="F444" t="str">
        <f>+IF(Tabla2[[#This Row],[STOCK]]&gt;0.1,"1","0")</f>
        <v>0</v>
      </c>
      <c r="G444">
        <f>+VLOOKUP(Tabla2[[#This Row],[CODIGO DE BARRA]],BasedeDatos!B:E,3,FALSE)</f>
        <v>0</v>
      </c>
      <c r="H444" t="s">
        <v>1716</v>
      </c>
    </row>
    <row r="445" spans="1:8" hidden="1" x14ac:dyDescent="0.25">
      <c r="A445" t="str">
        <f>+IFERROR(VLOOKUP(Tabla2[[#This Row],[Nombre]],BasedeDatos!A:B,2,FALSE),"ERROR")</f>
        <v>4099100118087</v>
      </c>
      <c r="B445" s="4" t="s">
        <v>448</v>
      </c>
      <c r="C445" s="4" t="s">
        <v>11</v>
      </c>
      <c r="D445" s="9">
        <f>+VLOOKUP(Tabla2[[#This Row],[CODIGO DE BARRA]],BasedeDatos!B:C,2,FALSE)</f>
        <v>1.9</v>
      </c>
      <c r="E445" s="5" t="s">
        <v>612</v>
      </c>
      <c r="F445" t="str">
        <f>+IF(Tabla2[[#This Row],[STOCK]]&gt;0.1,"1","0")</f>
        <v>0</v>
      </c>
      <c r="G445">
        <f>+VLOOKUP(Tabla2[[#This Row],[CODIGO DE BARRA]],BasedeDatos!B:E,3,FALSE)</f>
        <v>-2</v>
      </c>
      <c r="H445" t="s">
        <v>1716</v>
      </c>
    </row>
    <row r="446" spans="1:8" hidden="1" x14ac:dyDescent="0.25">
      <c r="A446" t="str">
        <f>+IFERROR(VLOOKUP(Tabla2[[#This Row],[Nombre]],BasedeDatos!A:B,2,FALSE),"ERROR")</f>
        <v>7597417000417</v>
      </c>
      <c r="B446" s="6" t="s">
        <v>449</v>
      </c>
      <c r="C446" s="4" t="s">
        <v>11</v>
      </c>
      <c r="D446" s="9">
        <f>+VLOOKUP(Tabla2[[#This Row],[CODIGO DE BARRA]],BasedeDatos!B:C,2,FALSE)</f>
        <v>2</v>
      </c>
      <c r="E446" s="7" t="s">
        <v>1621</v>
      </c>
      <c r="F446" t="str">
        <f>+IF(Tabla2[[#This Row],[STOCK]]&gt;0.1,"1","0")</f>
        <v>1</v>
      </c>
      <c r="G446">
        <f>+VLOOKUP(Tabla2[[#This Row],[CODIGO DE BARRA]],BasedeDatos!B:E,3,FALSE)</f>
        <v>1</v>
      </c>
      <c r="H446" t="s">
        <v>1716</v>
      </c>
    </row>
    <row r="447" spans="1:8" hidden="1" x14ac:dyDescent="0.25">
      <c r="A447" t="str">
        <f>+IFERROR(VLOOKUP(Tabla2[[#This Row],[Nombre]],BasedeDatos!A:B,2,FALSE),"ERROR")</f>
        <v>7896022203870</v>
      </c>
      <c r="B447" s="4" t="s">
        <v>450</v>
      </c>
      <c r="C447" s="4" t="s">
        <v>11</v>
      </c>
      <c r="D447" s="9">
        <f>+VLOOKUP(Tabla2[[#This Row],[CODIGO DE BARRA]],BasedeDatos!B:C,2,FALSE)</f>
        <v>1.5</v>
      </c>
      <c r="E447" s="5" t="s">
        <v>1622</v>
      </c>
      <c r="F447" t="str">
        <f>+IF(Tabla2[[#This Row],[STOCK]]&gt;0.1,"1","0")</f>
        <v>1</v>
      </c>
      <c r="G447">
        <f>+VLOOKUP(Tabla2[[#This Row],[CODIGO DE BARRA]],BasedeDatos!B:E,3,FALSE)</f>
        <v>1</v>
      </c>
      <c r="H447" t="s">
        <v>1716</v>
      </c>
    </row>
    <row r="448" spans="1:8" hidden="1" x14ac:dyDescent="0.25">
      <c r="A448" t="str">
        <f>+IFERROR(VLOOKUP(Tabla2[[#This Row],[Nombre]],BasedeDatos!A:B,2,FALSE),"ERROR")</f>
        <v>7597417000820</v>
      </c>
      <c r="B448" s="6" t="s">
        <v>451</v>
      </c>
      <c r="C448" s="4" t="s">
        <v>11</v>
      </c>
      <c r="D448" s="9">
        <f>+VLOOKUP(Tabla2[[#This Row],[CODIGO DE BARRA]],BasedeDatos!B:C,2,FALSE)</f>
        <v>2.7</v>
      </c>
      <c r="E448" s="7" t="s">
        <v>1623</v>
      </c>
      <c r="F448" t="str">
        <f>+IF(Tabla2[[#This Row],[STOCK]]&gt;0.1,"1","0")</f>
        <v>0</v>
      </c>
      <c r="G448">
        <f>+VLOOKUP(Tabla2[[#This Row],[CODIGO DE BARRA]],BasedeDatos!B:E,3,FALSE)</f>
        <v>0</v>
      </c>
      <c r="H448" t="s">
        <v>1716</v>
      </c>
    </row>
    <row r="449" spans="1:8" hidden="1" x14ac:dyDescent="0.25">
      <c r="A449" t="str">
        <f>+IFERROR(VLOOKUP(Tabla2[[#This Row],[Nombre]],BasedeDatos!A:B,2,FALSE),"ERROR")</f>
        <v>7598986000884</v>
      </c>
      <c r="B449" s="4" t="s">
        <v>452</v>
      </c>
      <c r="C449" s="4" t="s">
        <v>11</v>
      </c>
      <c r="D449" s="9">
        <f>+VLOOKUP(Tabla2[[#This Row],[CODIGO DE BARRA]],BasedeDatos!B:C,2,FALSE)</f>
        <v>0.9</v>
      </c>
      <c r="E449" s="5" t="s">
        <v>612</v>
      </c>
      <c r="F449" t="str">
        <f>+IF(Tabla2[[#This Row],[STOCK]]&gt;0.1,"1","0")</f>
        <v>1</v>
      </c>
      <c r="G449">
        <f>+VLOOKUP(Tabla2[[#This Row],[CODIGO DE BARRA]],BasedeDatos!B:E,3,FALSE)</f>
        <v>6</v>
      </c>
      <c r="H449" t="s">
        <v>1716</v>
      </c>
    </row>
    <row r="450" spans="1:8" x14ac:dyDescent="0.25">
      <c r="A450" t="str">
        <f>+IFERROR(VLOOKUP(Tabla2[[#This Row],[Nombre]],BasedeDatos!A:B,2,FALSE),"ERROR")</f>
        <v>PAST</v>
      </c>
      <c r="B450" s="6" t="s">
        <v>453</v>
      </c>
      <c r="C450" s="6" t="s">
        <v>613</v>
      </c>
      <c r="D450" s="9">
        <f>+VLOOKUP(Tabla2[[#This Row],[CODIGO DE BARRA]],BasedeDatos!B:C,2,FALSE)</f>
        <v>3</v>
      </c>
      <c r="E450" s="7" t="s">
        <v>612</v>
      </c>
      <c r="F450" t="str">
        <f>+IF(Tabla2[[#This Row],[STOCK]]&gt;0.1,"1","0")</f>
        <v>0</v>
      </c>
      <c r="G450">
        <f>+VLOOKUP(Tabla2[[#This Row],[CODIGO DE BARRA]],BasedeDatos!B:E,3,FALSE)</f>
        <v>0</v>
      </c>
      <c r="H450" t="s">
        <v>1746</v>
      </c>
    </row>
    <row r="451" spans="1:8" x14ac:dyDescent="0.25">
      <c r="A451" t="str">
        <f>+IFERROR(VLOOKUP(Tabla2[[#This Row],[Nombre]],BasedeDatos!A:B,2,FALSE),"ERROR")</f>
        <v>PAST1</v>
      </c>
      <c r="B451" s="4" t="s">
        <v>454</v>
      </c>
      <c r="C451" s="4" t="s">
        <v>613</v>
      </c>
      <c r="D451" s="9">
        <f>+VLOOKUP(Tabla2[[#This Row],[CODIGO DE BARRA]],BasedeDatos!B:C,2,FALSE)</f>
        <v>3</v>
      </c>
      <c r="E451" s="5" t="s">
        <v>612</v>
      </c>
      <c r="F451" t="str">
        <f>+IF(Tabla2[[#This Row],[STOCK]]&gt;0.1,"1","0")</f>
        <v>0</v>
      </c>
      <c r="G451">
        <f>+VLOOKUP(Tabla2[[#This Row],[CODIGO DE BARRA]],BasedeDatos!B:E,3,FALSE)</f>
        <v>0</v>
      </c>
      <c r="H451" t="s">
        <v>1746</v>
      </c>
    </row>
    <row r="452" spans="1:8" hidden="1" x14ac:dyDescent="0.25">
      <c r="A452" t="str">
        <f>+IFERROR(VLOOKUP(Tabla2[[#This Row],[Nombre]],BasedeDatos!A:B,2,FALSE),"ERROR")</f>
        <v>7592204094587</v>
      </c>
      <c r="B452" s="6" t="s">
        <v>455</v>
      </c>
      <c r="C452" s="6" t="s">
        <v>11</v>
      </c>
      <c r="D452" s="9">
        <f>+VLOOKUP(Tabla2[[#This Row],[CODIGO DE BARRA]],BasedeDatos!B:C,2,FALSE)</f>
        <v>1.35</v>
      </c>
      <c r="E452" s="7" t="s">
        <v>612</v>
      </c>
      <c r="F452" t="str">
        <f>+IF(Tabla2[[#This Row],[STOCK]]&gt;0.1,"1","0")</f>
        <v>1</v>
      </c>
      <c r="G452">
        <f>+VLOOKUP(Tabla2[[#This Row],[CODIGO DE BARRA]],BasedeDatos!B:E,3,FALSE)</f>
        <v>6</v>
      </c>
      <c r="H452" t="s">
        <v>1716</v>
      </c>
    </row>
    <row r="453" spans="1:8" hidden="1" x14ac:dyDescent="0.25">
      <c r="A453" t="str">
        <f>+IFERROR(VLOOKUP(Tabla2[[#This Row],[Nombre]],BasedeDatos!A:B,2,FALSE),"ERROR")</f>
        <v>CAR6</v>
      </c>
      <c r="B453" s="4" t="s">
        <v>456</v>
      </c>
      <c r="C453" s="4" t="s">
        <v>614</v>
      </c>
      <c r="D453" s="9">
        <f>+VLOOKUP(Tabla2[[#This Row],[CODIGO DE BARRA]],BasedeDatos!B:C,2,FALSE)</f>
        <v>6</v>
      </c>
      <c r="E453" s="5" t="s">
        <v>1624</v>
      </c>
      <c r="F453" t="str">
        <f>+IF(Tabla2[[#This Row],[STOCK]]&gt;0.1,"1","0")</f>
        <v>0</v>
      </c>
      <c r="G453">
        <f>+VLOOKUP(Tabla2[[#This Row],[CODIGO DE BARRA]],BasedeDatos!B:E,3,FALSE)</f>
        <v>-11.955000000000004</v>
      </c>
      <c r="H453" t="s">
        <v>1698</v>
      </c>
    </row>
    <row r="454" spans="1:8" hidden="1" x14ac:dyDescent="0.25">
      <c r="A454" t="str">
        <f>+IFERROR(VLOOKUP(Tabla2[[#This Row],[Nombre]],BasedeDatos!A:B,2,FALSE),"ERROR")</f>
        <v>7593407000382</v>
      </c>
      <c r="B454" s="6" t="s">
        <v>457</v>
      </c>
      <c r="C454" s="4" t="s">
        <v>614</v>
      </c>
      <c r="D454" s="9">
        <f>+VLOOKUP(Tabla2[[#This Row],[CODIGO DE BARRA]],BasedeDatos!B:C,2,FALSE)</f>
        <v>2.6</v>
      </c>
      <c r="E454" s="7" t="s">
        <v>612</v>
      </c>
      <c r="F454" t="str">
        <f>+IF(Tabla2[[#This Row],[STOCK]]&gt;0.1,"1","0")</f>
        <v>0</v>
      </c>
      <c r="G454">
        <f>+VLOOKUP(Tabla2[[#This Row],[CODIGO DE BARRA]],BasedeDatos!B:E,3,FALSE)</f>
        <v>0</v>
      </c>
      <c r="H454" t="s">
        <v>1716</v>
      </c>
    </row>
    <row r="455" spans="1:8" hidden="1" x14ac:dyDescent="0.25">
      <c r="A455" t="str">
        <f>+IFERROR(VLOOKUP(Tabla2[[#This Row],[Nombre]],BasedeDatos!A:B,2,FALSE),"ERROR")</f>
        <v>7591664000046</v>
      </c>
      <c r="B455" s="4" t="s">
        <v>458</v>
      </c>
      <c r="C455" s="4" t="s">
        <v>621</v>
      </c>
      <c r="D455" s="9">
        <f>+VLOOKUP(Tabla2[[#This Row],[CODIGO DE BARRA]],BasedeDatos!B:C,2,FALSE)</f>
        <v>0.7</v>
      </c>
      <c r="E455" s="5" t="s">
        <v>612</v>
      </c>
      <c r="F455" t="str">
        <f>+IF(Tabla2[[#This Row],[STOCK]]&gt;0.1,"1","0")</f>
        <v>0</v>
      </c>
      <c r="G455">
        <f>+VLOOKUP(Tabla2[[#This Row],[CODIGO DE BARRA]],BasedeDatos!B:E,3,FALSE)</f>
        <v>0</v>
      </c>
      <c r="H455" t="s">
        <v>1716</v>
      </c>
    </row>
    <row r="456" spans="1:8" hidden="1" x14ac:dyDescent="0.25">
      <c r="A456" t="str">
        <f>+IFERROR(VLOOKUP(Tabla2[[#This Row],[Nombre]],BasedeDatos!A:B,2,FALSE),"ERROR")</f>
        <v>6972976000572</v>
      </c>
      <c r="B456" s="6" t="s">
        <v>459</v>
      </c>
      <c r="C456" s="6" t="s">
        <v>621</v>
      </c>
      <c r="D456" s="9">
        <f>+VLOOKUP(Tabla2[[#This Row],[CODIGO DE BARRA]],BasedeDatos!B:C,2,FALSE)</f>
        <v>2.2000000000000002</v>
      </c>
      <c r="E456" s="7" t="s">
        <v>612</v>
      </c>
      <c r="F456" t="str">
        <f>+IF(Tabla2[[#This Row],[STOCK]]&gt;0.1,"1","0")</f>
        <v>1</v>
      </c>
      <c r="G456">
        <f>+VLOOKUP(Tabla2[[#This Row],[CODIGO DE BARRA]],BasedeDatos!B:E,3,FALSE)</f>
        <v>27</v>
      </c>
      <c r="H456" t="s">
        <v>1716</v>
      </c>
    </row>
    <row r="457" spans="1:8" hidden="1" x14ac:dyDescent="0.25">
      <c r="A457" t="str">
        <f>+IFERROR(VLOOKUP(Tabla2[[#This Row],[Nombre]],BasedeDatos!A:B,2,FALSE),"ERROR")</f>
        <v>7591206285276</v>
      </c>
      <c r="B457" s="4" t="s">
        <v>460</v>
      </c>
      <c r="C457" s="4" t="s">
        <v>620</v>
      </c>
      <c r="D457" s="9">
        <f>+VLOOKUP(Tabla2[[#This Row],[CODIGO DE BARRA]],BasedeDatos!B:C,2,FALSE)</f>
        <v>3.4</v>
      </c>
      <c r="E457" s="5" t="s">
        <v>612</v>
      </c>
      <c r="F457" t="str">
        <f>+IF(Tabla2[[#This Row],[STOCK]]&gt;0.1,"1","0")</f>
        <v>0</v>
      </c>
      <c r="G457">
        <f>+VLOOKUP(Tabla2[[#This Row],[CODIGO DE BARRA]],BasedeDatos!B:E,3,FALSE)</f>
        <v>-2</v>
      </c>
      <c r="H457" t="s">
        <v>1716</v>
      </c>
    </row>
    <row r="458" spans="1:8" hidden="1" x14ac:dyDescent="0.25">
      <c r="A458" t="str">
        <f>+IFERROR(VLOOKUP(Tabla2[[#This Row],[Nombre]],BasedeDatos!A:B,2,FALSE),"ERROR")</f>
        <v>7591206285252</v>
      </c>
      <c r="B458" s="6" t="s">
        <v>461</v>
      </c>
      <c r="C458" s="4" t="s">
        <v>620</v>
      </c>
      <c r="D458" s="9">
        <f>+VLOOKUP(Tabla2[[#This Row],[CODIGO DE BARRA]],BasedeDatos!B:C,2,FALSE)</f>
        <v>0.55000000000000004</v>
      </c>
      <c r="E458" s="7" t="s">
        <v>1625</v>
      </c>
      <c r="F458" t="str">
        <f>+IF(Tabla2[[#This Row],[STOCK]]&gt;0.1,"1","0")</f>
        <v>0</v>
      </c>
      <c r="G458">
        <f>+VLOOKUP(Tabla2[[#This Row],[CODIGO DE BARRA]],BasedeDatos!B:E,3,FALSE)</f>
        <v>0</v>
      </c>
      <c r="H458" t="s">
        <v>1716</v>
      </c>
    </row>
    <row r="459" spans="1:8" hidden="1" x14ac:dyDescent="0.25">
      <c r="A459" t="str">
        <f>+IFERROR(VLOOKUP(Tabla2[[#This Row],[Nombre]],BasedeDatos!A:B,2,FALSE),"ERROR")</f>
        <v>7591206285269</v>
      </c>
      <c r="B459" s="4" t="s">
        <v>462</v>
      </c>
      <c r="C459" s="4" t="s">
        <v>620</v>
      </c>
      <c r="D459" s="9">
        <f>+VLOOKUP(Tabla2[[#This Row],[CODIGO DE BARRA]],BasedeDatos!B:C,2,FALSE)</f>
        <v>1.33</v>
      </c>
      <c r="E459" s="5" t="s">
        <v>1625</v>
      </c>
      <c r="F459" t="str">
        <f>+IF(Tabla2[[#This Row],[STOCK]]&gt;0.1,"1","0")</f>
        <v>0</v>
      </c>
      <c r="G459">
        <f>+VLOOKUP(Tabla2[[#This Row],[CODIGO DE BARRA]],BasedeDatos!B:E,3,FALSE)</f>
        <v>0</v>
      </c>
      <c r="H459" t="s">
        <v>1716</v>
      </c>
    </row>
    <row r="460" spans="1:8" hidden="1" x14ac:dyDescent="0.25">
      <c r="A460" t="str">
        <f>+IFERROR(VLOOKUP(Tabla2[[#This Row],[Nombre]],BasedeDatos!A:B,2,FALSE),"ERROR")</f>
        <v>7591002700058</v>
      </c>
      <c r="B460" s="6" t="s">
        <v>463</v>
      </c>
      <c r="C460" s="6" t="s">
        <v>11</v>
      </c>
      <c r="D460" s="9">
        <f>+VLOOKUP(Tabla2[[#This Row],[CODIGO DE BARRA]],BasedeDatos!B:C,2,FALSE)</f>
        <v>2.15</v>
      </c>
      <c r="E460" s="7" t="s">
        <v>1626</v>
      </c>
      <c r="F460" t="str">
        <f>+IF(Tabla2[[#This Row],[STOCK]]&gt;0.1,"1","0")</f>
        <v>1</v>
      </c>
      <c r="G460">
        <f>+VLOOKUP(Tabla2[[#This Row],[CODIGO DE BARRA]],BasedeDatos!B:E,3,FALSE)</f>
        <v>2</v>
      </c>
      <c r="H460" t="s">
        <v>1716</v>
      </c>
    </row>
    <row r="461" spans="1:8" x14ac:dyDescent="0.25">
      <c r="A461" t="str">
        <f>+IFERROR(VLOOKUP(Tabla2[[#This Row],[Nombre]],BasedeDatos!A:B,2,FALSE),"ERROR")</f>
        <v>C10</v>
      </c>
      <c r="B461" s="4" t="s">
        <v>464</v>
      </c>
      <c r="C461" s="4" t="s">
        <v>613</v>
      </c>
      <c r="D461" s="9">
        <f>+VLOOKUP(Tabla2[[#This Row],[CODIGO DE BARRA]],BasedeDatos!B:C,2,FALSE)</f>
        <v>12</v>
      </c>
      <c r="E461" s="5" t="s">
        <v>1627</v>
      </c>
      <c r="F461" t="str">
        <f>+IF(Tabla2[[#This Row],[STOCK]]&gt;0.1,"1","0")</f>
        <v>0</v>
      </c>
      <c r="G461">
        <f>+VLOOKUP(Tabla2[[#This Row],[CODIGO DE BARRA]],BasedeDatos!B:E,3,FALSE)</f>
        <v>0</v>
      </c>
      <c r="H461" t="s">
        <v>1716</v>
      </c>
    </row>
    <row r="462" spans="1:8" hidden="1" x14ac:dyDescent="0.25">
      <c r="A462" t="str">
        <f>+IFERROR(VLOOKUP(Tabla2[[#This Row],[Nombre]],BasedeDatos!A:B,2,FALSE),"ERROR")</f>
        <v>REF1</v>
      </c>
      <c r="B462" s="6" t="s">
        <v>465</v>
      </c>
      <c r="C462" s="6" t="s">
        <v>616</v>
      </c>
      <c r="D462" s="9">
        <f>+VLOOKUP(Tabla2[[#This Row],[CODIGO DE BARRA]],BasedeDatos!B:C,2,FALSE)</f>
        <v>1.2</v>
      </c>
      <c r="E462" s="7" t="s">
        <v>1628</v>
      </c>
      <c r="F462" t="str">
        <f>+IF(Tabla2[[#This Row],[STOCK]]&gt;0.1,"1","0")</f>
        <v>1</v>
      </c>
      <c r="G462">
        <f>+VLOOKUP(Tabla2[[#This Row],[CODIGO DE BARRA]],BasedeDatos!B:E,3,FALSE)</f>
        <v>30</v>
      </c>
      <c r="H462" t="s">
        <v>1708</v>
      </c>
    </row>
    <row r="463" spans="1:8" hidden="1" x14ac:dyDescent="0.25">
      <c r="A463" t="str">
        <f>+IFERROR(VLOOKUP(Tabla2[[#This Row],[Nombre]],BasedeDatos!A:B,2,FALSE),"ERROR")</f>
        <v>7591031003250</v>
      </c>
      <c r="B463" s="4" t="s">
        <v>466</v>
      </c>
      <c r="C463" s="4" t="s">
        <v>616</v>
      </c>
      <c r="D463" s="9">
        <f>+VLOOKUP(Tabla2[[#This Row],[CODIGO DE BARRA]],BasedeDatos!B:C,2,FALSE)</f>
        <v>2</v>
      </c>
      <c r="E463" s="5" t="s">
        <v>1629</v>
      </c>
      <c r="F463" t="str">
        <f>+IF(Tabla2[[#This Row],[STOCK]]&gt;0.1,"1","0")</f>
        <v>0</v>
      </c>
      <c r="G463">
        <f>+VLOOKUP(Tabla2[[#This Row],[CODIGO DE BARRA]],BasedeDatos!B:E,3,FALSE)</f>
        <v>-9</v>
      </c>
      <c r="H463" t="s">
        <v>1708</v>
      </c>
    </row>
    <row r="464" spans="1:8" hidden="1" x14ac:dyDescent="0.25">
      <c r="A464" t="str">
        <f>+IFERROR(VLOOKUP(Tabla2[[#This Row],[Nombre]],BasedeDatos!A:B,2,FALSE),"ERROR")</f>
        <v>7591031000952</v>
      </c>
      <c r="B464" s="6" t="s">
        <v>467</v>
      </c>
      <c r="C464" s="6" t="s">
        <v>616</v>
      </c>
      <c r="D464" s="9">
        <f>+VLOOKUP(Tabla2[[#This Row],[CODIGO DE BARRA]],BasedeDatos!B:C,2,FALSE)</f>
        <v>1.7</v>
      </c>
      <c r="E464" s="7" t="s">
        <v>1630</v>
      </c>
      <c r="F464" t="str">
        <f>+IF(Tabla2[[#This Row],[STOCK]]&gt;0.1,"1","0")</f>
        <v>0</v>
      </c>
      <c r="G464">
        <f>+VLOOKUP(Tabla2[[#This Row],[CODIGO DE BARRA]],BasedeDatos!B:E,3,FALSE)</f>
        <v>0</v>
      </c>
      <c r="H464" t="s">
        <v>1708</v>
      </c>
    </row>
    <row r="465" spans="1:8" hidden="1" x14ac:dyDescent="0.25">
      <c r="A465" t="str">
        <f>+IFERROR(VLOOKUP(Tabla2[[#This Row],[Nombre]],BasedeDatos!A:B,2,FALSE),"ERROR")</f>
        <v>7591031003267</v>
      </c>
      <c r="B465" s="4" t="s">
        <v>468</v>
      </c>
      <c r="C465" s="4" t="s">
        <v>616</v>
      </c>
      <c r="D465" s="9">
        <f>+VLOOKUP(Tabla2[[#This Row],[CODIGO DE BARRA]],BasedeDatos!B:C,2,FALSE)</f>
        <v>2.5499999999999998</v>
      </c>
      <c r="E465" s="5" t="s">
        <v>1631</v>
      </c>
      <c r="F465" t="str">
        <f>+IF(Tabla2[[#This Row],[STOCK]]&gt;0.1,"1","0")</f>
        <v>1</v>
      </c>
      <c r="G465">
        <f>+VLOOKUP(Tabla2[[#This Row],[CODIGO DE BARRA]],BasedeDatos!B:E,3,FALSE)</f>
        <v>1</v>
      </c>
      <c r="H465" t="s">
        <v>1708</v>
      </c>
    </row>
    <row r="466" spans="1:8" hidden="1" x14ac:dyDescent="0.25">
      <c r="A466" t="str">
        <f>+IFERROR(VLOOKUP(Tabla2[[#This Row],[Nombre]],BasedeDatos!A:B,2,FALSE),"ERROR")</f>
        <v>7591102020476</v>
      </c>
      <c r="B466" s="6" t="s">
        <v>469</v>
      </c>
      <c r="C466" s="6" t="s">
        <v>628</v>
      </c>
      <c r="D466" s="9">
        <f>+VLOOKUP(Tabla2[[#This Row],[CODIGO DE BARRA]],BasedeDatos!B:C,2,FALSE)</f>
        <v>2.75</v>
      </c>
      <c r="E466" s="7" t="s">
        <v>612</v>
      </c>
      <c r="F466" t="str">
        <f>+IF(Tabla2[[#This Row],[STOCK]]&gt;0.1,"1","0")</f>
        <v>0</v>
      </c>
      <c r="G466">
        <f>+VLOOKUP(Tabla2[[#This Row],[CODIGO DE BARRA]],BasedeDatos!B:E,3,FALSE)</f>
        <v>0</v>
      </c>
      <c r="H466" t="s">
        <v>1739</v>
      </c>
    </row>
    <row r="467" spans="1:8" hidden="1" x14ac:dyDescent="0.25">
      <c r="A467" t="str">
        <f>+IFERROR(VLOOKUP(Tabla2[[#This Row],[Nombre]],BasedeDatos!A:B,2,FALSE),"ERROR")</f>
        <v>7798097610228</v>
      </c>
      <c r="B467" s="4" t="s">
        <v>470</v>
      </c>
      <c r="C467" s="4" t="s">
        <v>628</v>
      </c>
      <c r="D467" s="9">
        <f>+VLOOKUP(Tabla2[[#This Row],[CODIGO DE BARRA]],BasedeDatos!B:C,2,FALSE)</f>
        <v>2.6</v>
      </c>
      <c r="E467" s="7" t="s">
        <v>1632</v>
      </c>
      <c r="F467" t="str">
        <f>+IF(Tabla2[[#This Row],[STOCK]]&gt;0.1,"1","0")</f>
        <v>0</v>
      </c>
      <c r="G467">
        <f>+VLOOKUP(Tabla2[[#This Row],[CODIGO DE BARRA]],BasedeDatos!B:E,3,FALSE)</f>
        <v>-40</v>
      </c>
      <c r="H467" t="s">
        <v>1739</v>
      </c>
    </row>
    <row r="468" spans="1:8" hidden="1" x14ac:dyDescent="0.25">
      <c r="A468" t="str">
        <f>+IFERROR(VLOOKUP(Tabla2[[#This Row],[Nombre]],BasedeDatos!A:B,2,FALSE),"ERROR")</f>
        <v>7595920000566</v>
      </c>
      <c r="B468" s="6" t="s">
        <v>471</v>
      </c>
      <c r="C468" s="6" t="s">
        <v>628</v>
      </c>
      <c r="D468" s="9">
        <f>+VLOOKUP(Tabla2[[#This Row],[CODIGO DE BARRA]],BasedeDatos!B:C,2,FALSE)</f>
        <v>2.4</v>
      </c>
      <c r="E468" s="7" t="s">
        <v>612</v>
      </c>
      <c r="F468" t="str">
        <f>+IF(Tabla2[[#This Row],[STOCK]]&gt;0.1,"1","0")</f>
        <v>0</v>
      </c>
      <c r="G468">
        <f>+VLOOKUP(Tabla2[[#This Row],[CODIGO DE BARRA]],BasedeDatos!B:E,3,FALSE)</f>
        <v>0</v>
      </c>
      <c r="H468" t="s">
        <v>1739</v>
      </c>
    </row>
    <row r="469" spans="1:8" hidden="1" x14ac:dyDescent="0.25">
      <c r="A469" t="str">
        <f>+IFERROR(VLOOKUP(Tabla2[[#This Row],[Nombre]],BasedeDatos!A:B,2,FALSE),"ERROR")</f>
        <v>7591902001422</v>
      </c>
      <c r="B469" s="4" t="s">
        <v>472</v>
      </c>
      <c r="C469" s="4" t="s">
        <v>11</v>
      </c>
      <c r="D469" s="9">
        <f>+VLOOKUP(Tabla2[[#This Row],[CODIGO DE BARRA]],BasedeDatos!B:C,2,FALSE)</f>
        <v>1.9</v>
      </c>
      <c r="E469" s="5" t="s">
        <v>1633</v>
      </c>
      <c r="F469" t="str">
        <f>+IF(Tabla2[[#This Row],[STOCK]]&gt;0.1,"1","0")</f>
        <v>1</v>
      </c>
      <c r="G469">
        <f>+VLOOKUP(Tabla2[[#This Row],[CODIGO DE BARRA]],BasedeDatos!B:E,3,FALSE)</f>
        <v>2</v>
      </c>
      <c r="H469" t="s">
        <v>1716</v>
      </c>
    </row>
    <row r="470" spans="1:8" hidden="1" x14ac:dyDescent="0.25">
      <c r="A470" t="str">
        <f>+IFERROR(VLOOKUP(Tabla2[[#This Row],[Nombre]],BasedeDatos!A:B,2,FALSE),"ERROR")</f>
        <v>7592599042019</v>
      </c>
      <c r="B470" s="6" t="s">
        <v>473</v>
      </c>
      <c r="C470" s="6" t="s">
        <v>618</v>
      </c>
      <c r="D470" s="9">
        <f>+VLOOKUP(Tabla2[[#This Row],[CODIGO DE BARRA]],BasedeDatos!B:C,2,FALSE)</f>
        <v>0.95</v>
      </c>
      <c r="E470" s="7" t="s">
        <v>1634</v>
      </c>
      <c r="F470" t="str">
        <f>+IF(Tabla2[[#This Row],[STOCK]]&gt;0.1,"1","0")</f>
        <v>1</v>
      </c>
      <c r="G470">
        <f>+VLOOKUP(Tabla2[[#This Row],[CODIGO DE BARRA]],BasedeDatos!B:E,3,FALSE)</f>
        <v>6</v>
      </c>
      <c r="H470" t="s">
        <v>1716</v>
      </c>
    </row>
    <row r="471" spans="1:8" hidden="1" x14ac:dyDescent="0.25">
      <c r="A471" t="str">
        <f>+IFERROR(VLOOKUP(Tabla2[[#This Row],[Nombre]],BasedeDatos!A:B,2,FALSE),"ERROR")</f>
        <v>7592599042040</v>
      </c>
      <c r="B471" s="4" t="s">
        <v>474</v>
      </c>
      <c r="C471" s="4" t="s">
        <v>618</v>
      </c>
      <c r="D471" s="9">
        <f>+VLOOKUP(Tabla2[[#This Row],[CODIGO DE BARRA]],BasedeDatos!B:C,2,FALSE)</f>
        <v>1</v>
      </c>
      <c r="E471" s="5" t="s">
        <v>1635</v>
      </c>
      <c r="F471" t="str">
        <f>+IF(Tabla2[[#This Row],[STOCK]]&gt;0.1,"1","0")</f>
        <v>1</v>
      </c>
      <c r="G471">
        <f>+VLOOKUP(Tabla2[[#This Row],[CODIGO DE BARRA]],BasedeDatos!B:E,3,FALSE)</f>
        <v>5</v>
      </c>
      <c r="H471" t="s">
        <v>1716</v>
      </c>
    </row>
    <row r="472" spans="1:8" hidden="1" x14ac:dyDescent="0.25">
      <c r="A472" t="str">
        <f>+IFERROR(VLOOKUP(Tabla2[[#This Row],[Nombre]],BasedeDatos!A:B,2,FALSE),"ERROR")</f>
        <v>7591675013042</v>
      </c>
      <c r="B472" s="6" t="s">
        <v>475</v>
      </c>
      <c r="C472" s="6" t="s">
        <v>620</v>
      </c>
      <c r="D472" s="9">
        <f>+VLOOKUP(Tabla2[[#This Row],[CODIGO DE BARRA]],BasedeDatos!B:C,2,FALSE)</f>
        <v>0.45</v>
      </c>
      <c r="E472" s="7" t="s">
        <v>1636</v>
      </c>
      <c r="F472" t="str">
        <f>+IF(Tabla2[[#This Row],[STOCK]]&gt;0.1,"1","0")</f>
        <v>1</v>
      </c>
      <c r="G472">
        <f>+VLOOKUP(Tabla2[[#This Row],[CODIGO DE BARRA]],BasedeDatos!B:E,3,FALSE)</f>
        <v>14</v>
      </c>
      <c r="H472" t="s">
        <v>1716</v>
      </c>
    </row>
    <row r="473" spans="1:8" hidden="1" x14ac:dyDescent="0.25">
      <c r="A473" t="str">
        <f>+IFERROR(VLOOKUP(Tabla2[[#This Row],[Nombre]],BasedeDatos!A:B,2,FALSE),"ERROR")</f>
        <v>5852868198017</v>
      </c>
      <c r="B473" s="4" t="s">
        <v>476</v>
      </c>
      <c r="C473" s="4" t="s">
        <v>621</v>
      </c>
      <c r="D473" s="9">
        <f>+VLOOKUP(Tabla2[[#This Row],[CODIGO DE BARRA]],BasedeDatos!B:C,2,FALSE)</f>
        <v>2</v>
      </c>
      <c r="E473" s="5" t="s">
        <v>612</v>
      </c>
      <c r="F473" t="str">
        <f>+IF(Tabla2[[#This Row],[STOCK]]&gt;0.1,"1","0")</f>
        <v>0</v>
      </c>
      <c r="G473">
        <f>+VLOOKUP(Tabla2[[#This Row],[CODIGO DE BARRA]],BasedeDatos!B:E,3,FALSE)</f>
        <v>0</v>
      </c>
      <c r="H473" t="s">
        <v>1716</v>
      </c>
    </row>
    <row r="474" spans="1:8" hidden="1" x14ac:dyDescent="0.25">
      <c r="A474" t="str">
        <f>+IFERROR(VLOOKUP(Tabla2[[#This Row],[Nombre]],BasedeDatos!A:B,2,FALSE),"ERROR")</f>
        <v>7591206285306</v>
      </c>
      <c r="B474" s="4" t="s">
        <v>477</v>
      </c>
      <c r="C474" s="4" t="s">
        <v>620</v>
      </c>
      <c r="D474" s="9">
        <f>+VLOOKUP(Tabla2[[#This Row],[CODIGO DE BARRA]],BasedeDatos!B:C,2,FALSE)</f>
        <v>1.8</v>
      </c>
      <c r="E474" s="7" t="s">
        <v>1637</v>
      </c>
      <c r="F474" t="str">
        <f>+IF(Tabla2[[#This Row],[STOCK]]&gt;0.1,"1","0")</f>
        <v>0</v>
      </c>
      <c r="G474">
        <f>+VLOOKUP(Tabla2[[#This Row],[CODIGO DE BARRA]],BasedeDatos!B:E,3,FALSE)</f>
        <v>0</v>
      </c>
      <c r="H474" t="s">
        <v>1716</v>
      </c>
    </row>
    <row r="475" spans="1:8" hidden="1" x14ac:dyDescent="0.25">
      <c r="A475" t="str">
        <f>+IFERROR(VLOOKUP(Tabla2[[#This Row],[Nombre]],BasedeDatos!A:B,2,FALSE),"ERROR")</f>
        <v>ERROR</v>
      </c>
      <c r="B475" s="4" t="s">
        <v>478</v>
      </c>
      <c r="C475" s="4" t="s">
        <v>620</v>
      </c>
      <c r="D475" s="9" t="e">
        <f>+VLOOKUP(Tabla2[[#This Row],[CODIGO DE BARRA]],BasedeDatos!B:C,2,FALSE)</f>
        <v>#N/A</v>
      </c>
      <c r="E475" s="5" t="s">
        <v>612</v>
      </c>
      <c r="F475" t="e">
        <f>+IF(Tabla2[[#This Row],[STOCK]]&gt;0.1,"1","0")</f>
        <v>#N/A</v>
      </c>
      <c r="G475" t="e">
        <f>+VLOOKUP(Tabla2[[#This Row],[CODIGO DE BARRA]],BasedeDatos!B:E,3,FALSE)</f>
        <v>#N/A</v>
      </c>
      <c r="H475" t="s">
        <v>1716</v>
      </c>
    </row>
    <row r="476" spans="1:8" hidden="1" x14ac:dyDescent="0.25">
      <c r="A476" t="str">
        <f>+IFERROR(VLOOKUP(Tabla2[[#This Row],[Nombre]],BasedeDatos!A:B,2,FALSE),"ERROR")</f>
        <v>7591206284972</v>
      </c>
      <c r="B476" s="4" t="s">
        <v>479</v>
      </c>
      <c r="C476" s="4" t="s">
        <v>620</v>
      </c>
      <c r="D476" s="9">
        <f>+VLOOKUP(Tabla2[[#This Row],[CODIGO DE BARRA]],BasedeDatos!B:C,2,FALSE)</f>
        <v>1.8</v>
      </c>
      <c r="E476" s="7" t="s">
        <v>1638</v>
      </c>
      <c r="F476" t="str">
        <f>+IF(Tabla2[[#This Row],[STOCK]]&gt;0.1,"1","0")</f>
        <v>0</v>
      </c>
      <c r="G476">
        <f>+VLOOKUP(Tabla2[[#This Row],[CODIGO DE BARRA]],BasedeDatos!B:E,3,FALSE)</f>
        <v>-9</v>
      </c>
      <c r="H476" t="s">
        <v>1716</v>
      </c>
    </row>
    <row r="477" spans="1:8" hidden="1" x14ac:dyDescent="0.25">
      <c r="A477" t="str">
        <f>+IFERROR(VLOOKUP(Tabla2[[#This Row],[Nombre]],BasedeDatos!A:B,2,FALSE),"ERROR")</f>
        <v>7591206114262</v>
      </c>
      <c r="B477" s="4" t="s">
        <v>480</v>
      </c>
      <c r="C477" s="4" t="s">
        <v>620</v>
      </c>
      <c r="D477" s="9">
        <f>+VLOOKUP(Tabla2[[#This Row],[CODIGO DE BARRA]],BasedeDatos!B:C,2,FALSE)</f>
        <v>2.7</v>
      </c>
      <c r="E477" s="5" t="s">
        <v>1639</v>
      </c>
      <c r="F477" t="str">
        <f>+IF(Tabla2[[#This Row],[STOCK]]&gt;0.1,"1","0")</f>
        <v>0</v>
      </c>
      <c r="G477">
        <f>+VLOOKUP(Tabla2[[#This Row],[CODIGO DE BARRA]],BasedeDatos!B:E,3,FALSE)</f>
        <v>-3</v>
      </c>
      <c r="H477" t="s">
        <v>1716</v>
      </c>
    </row>
    <row r="478" spans="1:8" hidden="1" x14ac:dyDescent="0.25">
      <c r="A478" t="str">
        <f>+IFERROR(VLOOKUP(Tabla2[[#This Row],[Nombre]],BasedeDatos!A:B,2,FALSE),"ERROR")</f>
        <v>CAR11</v>
      </c>
      <c r="B478" s="4" t="s">
        <v>481</v>
      </c>
      <c r="C478" s="4" t="s">
        <v>614</v>
      </c>
      <c r="D478" s="9">
        <f>+VLOOKUP(Tabla2[[#This Row],[CODIGO DE BARRA]],BasedeDatos!B:C,2,FALSE)</f>
        <v>3.3</v>
      </c>
      <c r="E478" s="7" t="s">
        <v>1640</v>
      </c>
      <c r="F478" t="str">
        <f>+IF(Tabla2[[#This Row],[STOCK]]&gt;0.1,"1","0")</f>
        <v>0</v>
      </c>
      <c r="G478">
        <f>+VLOOKUP(Tabla2[[#This Row],[CODIGO DE BARRA]],BasedeDatos!B:E,3,FALSE)</f>
        <v>-5.4759999999999955</v>
      </c>
      <c r="H478" t="s">
        <v>1698</v>
      </c>
    </row>
    <row r="479" spans="1:8" hidden="1" x14ac:dyDescent="0.25">
      <c r="A479" t="str">
        <f>+IFERROR(VLOOKUP(Tabla2[[#This Row],[Nombre]],BasedeDatos!A:B,2,FALSE),"ERROR")</f>
        <v>6953937185156</v>
      </c>
      <c r="B479" s="4" t="s">
        <v>482</v>
      </c>
      <c r="C479" s="4" t="s">
        <v>621</v>
      </c>
      <c r="D479" s="9">
        <f>+VLOOKUP(Tabla2[[#This Row],[CODIGO DE BARRA]],BasedeDatos!B:C,2,FALSE)</f>
        <v>0.5</v>
      </c>
      <c r="E479" s="5" t="s">
        <v>612</v>
      </c>
      <c r="F479" t="str">
        <f>+IF(Tabla2[[#This Row],[STOCK]]&gt;0.1,"1","0")</f>
        <v>1</v>
      </c>
      <c r="G479">
        <f>+VLOOKUP(Tabla2[[#This Row],[CODIGO DE BARRA]],BasedeDatos!B:E,3,FALSE)</f>
        <v>5</v>
      </c>
      <c r="H479" t="s">
        <v>1716</v>
      </c>
    </row>
    <row r="480" spans="1:8" hidden="1" x14ac:dyDescent="0.25">
      <c r="A480" t="str">
        <f>+IFERROR(VLOOKUP(Tabla2[[#This Row],[Nombre]],BasedeDatos!A:B,2,FALSE),"ERROR")</f>
        <v>6950998700038</v>
      </c>
      <c r="B480" s="4" t="s">
        <v>483</v>
      </c>
      <c r="C480" s="4" t="s">
        <v>621</v>
      </c>
      <c r="D480" s="9">
        <f>+VLOOKUP(Tabla2[[#This Row],[CODIGO DE BARRA]],BasedeDatos!B:C,2,FALSE)</f>
        <v>1.2</v>
      </c>
      <c r="E480" s="7" t="s">
        <v>612</v>
      </c>
      <c r="F480" t="str">
        <f>+IF(Tabla2[[#This Row],[STOCK]]&gt;0.1,"1","0")</f>
        <v>0</v>
      </c>
      <c r="G480">
        <f>+VLOOKUP(Tabla2[[#This Row],[CODIGO DE BARRA]],BasedeDatos!B:E,3,FALSE)</f>
        <v>-1</v>
      </c>
      <c r="H480" t="s">
        <v>1716</v>
      </c>
    </row>
    <row r="481" spans="1:8" hidden="1" x14ac:dyDescent="0.25">
      <c r="A481" t="str">
        <f>+IFERROR(VLOOKUP(Tabla2[[#This Row],[Nombre]],BasedeDatos!A:B,2,FALSE),"ERROR")</f>
        <v>7591039998206</v>
      </c>
      <c r="B481" s="4" t="s">
        <v>484</v>
      </c>
      <c r="C481" s="4" t="s">
        <v>12</v>
      </c>
      <c r="D481" s="9">
        <f>+VLOOKUP(Tabla2[[#This Row],[CODIGO DE BARRA]],BasedeDatos!B:C,2,FALSE)</f>
        <v>0.4</v>
      </c>
      <c r="E481" s="5" t="s">
        <v>612</v>
      </c>
      <c r="F481" t="str">
        <f>+IF(Tabla2[[#This Row],[STOCK]]&gt;0.1,"1","0")</f>
        <v>0</v>
      </c>
      <c r="G481">
        <f>+VLOOKUP(Tabla2[[#This Row],[CODIGO DE BARRA]],BasedeDatos!B:E,3,FALSE)</f>
        <v>0</v>
      </c>
      <c r="H481" t="s">
        <v>1741</v>
      </c>
    </row>
    <row r="482" spans="1:8" hidden="1" x14ac:dyDescent="0.25">
      <c r="A482" t="str">
        <f>+IFERROR(VLOOKUP(Tabla2[[#This Row],[Nombre]],BasedeDatos!A:B,2,FALSE),"ERROR")</f>
        <v>7591039725802</v>
      </c>
      <c r="B482" s="4" t="s">
        <v>485</v>
      </c>
      <c r="C482" s="4" t="s">
        <v>12</v>
      </c>
      <c r="D482" s="9">
        <f>+VLOOKUP(Tabla2[[#This Row],[CODIGO DE BARRA]],BasedeDatos!B:C,2,FALSE)</f>
        <v>0</v>
      </c>
      <c r="E482" s="7" t="s">
        <v>612</v>
      </c>
      <c r="F482" t="str">
        <f>+IF(Tabla2[[#This Row],[STOCK]]&gt;0.1,"1","0")</f>
        <v>0</v>
      </c>
      <c r="G482">
        <f>+VLOOKUP(Tabla2[[#This Row],[CODIGO DE BARRA]],BasedeDatos!B:E,3,FALSE)</f>
        <v>0</v>
      </c>
      <c r="H482" t="s">
        <v>1742</v>
      </c>
    </row>
    <row r="483" spans="1:8" hidden="1" x14ac:dyDescent="0.25">
      <c r="A483" t="str">
        <f>+IFERROR(VLOOKUP(Tabla2[[#This Row],[Nombre]],BasedeDatos!A:B,2,FALSE),"ERROR")</f>
        <v>7590006756000</v>
      </c>
      <c r="B483" s="4" t="s">
        <v>486</v>
      </c>
      <c r="C483" s="4" t="s">
        <v>622</v>
      </c>
      <c r="D483" s="9">
        <f>+VLOOKUP(Tabla2[[#This Row],[CODIGO DE BARRA]],BasedeDatos!B:C,2,FALSE)</f>
        <v>1</v>
      </c>
      <c r="E483" s="5" t="s">
        <v>612</v>
      </c>
      <c r="F483" t="str">
        <f>+IF(Tabla2[[#This Row],[STOCK]]&gt;0.1,"1","0")</f>
        <v>0</v>
      </c>
      <c r="G483">
        <f>+VLOOKUP(Tabla2[[#This Row],[CODIGO DE BARRA]],BasedeDatos!B:E,3,FALSE)</f>
        <v>0</v>
      </c>
      <c r="H483" t="s">
        <v>1716</v>
      </c>
    </row>
    <row r="484" spans="1:8" hidden="1" x14ac:dyDescent="0.25">
      <c r="A484" t="str">
        <f>+IFERROR(VLOOKUP(Tabla2[[#This Row],[Nombre]],BasedeDatos!A:B,2,FALSE),"ERROR")</f>
        <v>0781718835770</v>
      </c>
      <c r="B484" s="4" t="s">
        <v>487</v>
      </c>
      <c r="C484" s="4" t="s">
        <v>622</v>
      </c>
      <c r="D484" s="9">
        <f>+VLOOKUP(Tabla2[[#This Row],[CODIGO DE BARRA]],BasedeDatos!B:C,2,FALSE)</f>
        <v>0.6</v>
      </c>
      <c r="E484" s="7" t="s">
        <v>1641</v>
      </c>
      <c r="F484" t="str">
        <f>+IF(Tabla2[[#This Row],[STOCK]]&gt;0.1,"1","0")</f>
        <v>1</v>
      </c>
      <c r="G484">
        <f>+VLOOKUP(Tabla2[[#This Row],[CODIGO DE BARRA]],BasedeDatos!B:E,3,FALSE)</f>
        <v>4</v>
      </c>
      <c r="H484" t="s">
        <v>1716</v>
      </c>
    </row>
    <row r="485" spans="1:8" hidden="1" x14ac:dyDescent="0.25">
      <c r="A485" t="str">
        <f>+IFERROR(VLOOKUP(Tabla2[[#This Row],[Nombre]],BasedeDatos!A:B,2,FALSE),"ERROR")</f>
        <v>7708902965955</v>
      </c>
      <c r="B485" s="4" t="s">
        <v>488</v>
      </c>
      <c r="C485" s="4" t="s">
        <v>620</v>
      </c>
      <c r="D485" s="9">
        <f>+VLOOKUP(Tabla2[[#This Row],[CODIGO DE BARRA]],BasedeDatos!B:C,2,FALSE)</f>
        <v>2.25</v>
      </c>
      <c r="E485" s="5" t="s">
        <v>612</v>
      </c>
      <c r="F485" t="str">
        <f>+IF(Tabla2[[#This Row],[STOCK]]&gt;0.1,"1","0")</f>
        <v>0</v>
      </c>
      <c r="G485">
        <f>+VLOOKUP(Tabla2[[#This Row],[CODIGO DE BARRA]],BasedeDatos!B:E,3,FALSE)</f>
        <v>-4</v>
      </c>
      <c r="H485" t="s">
        <v>1716</v>
      </c>
    </row>
    <row r="486" spans="1:8" hidden="1" x14ac:dyDescent="0.25">
      <c r="A486" t="str">
        <f>+IFERROR(VLOOKUP(Tabla2[[#This Row],[Nombre]],BasedeDatos!A:B,2,FALSE),"ERROR")</f>
        <v>7816885288845</v>
      </c>
      <c r="B486" s="4" t="s">
        <v>489</v>
      </c>
      <c r="C486" s="4" t="s">
        <v>616</v>
      </c>
      <c r="D486" s="9">
        <f>+VLOOKUP(Tabla2[[#This Row],[CODIGO DE BARRA]],BasedeDatos!B:C,2,FALSE)</f>
        <v>0.2</v>
      </c>
      <c r="E486" s="7" t="s">
        <v>612</v>
      </c>
      <c r="F486" t="str">
        <f>+IF(Tabla2[[#This Row],[STOCK]]&gt;0.1,"1","0")</f>
        <v>0</v>
      </c>
      <c r="G486">
        <f>+VLOOKUP(Tabla2[[#This Row],[CODIGO DE BARRA]],BasedeDatos!B:E,3,FALSE)</f>
        <v>0</v>
      </c>
      <c r="H486" t="s">
        <v>1707</v>
      </c>
    </row>
    <row r="487" spans="1:8" x14ac:dyDescent="0.25">
      <c r="A487" t="str">
        <f>+IFERROR(VLOOKUP(Tabla2[[#This Row],[Nombre]],BasedeDatos!A:B,2,FALSE),"ERROR")</f>
        <v>C33</v>
      </c>
      <c r="B487" s="4" t="s">
        <v>490</v>
      </c>
      <c r="C487" s="4" t="s">
        <v>613</v>
      </c>
      <c r="D487" s="9">
        <f>+VLOOKUP(Tabla2[[#This Row],[CODIGO DE BARRA]],BasedeDatos!B:C,2,FALSE)</f>
        <v>10.5</v>
      </c>
      <c r="E487" s="5" t="s">
        <v>1642</v>
      </c>
      <c r="F487" t="str">
        <f>+IF(Tabla2[[#This Row],[STOCK]]&gt;0.1,"1","0")</f>
        <v>1</v>
      </c>
      <c r="G487">
        <f>+VLOOKUP(Tabla2[[#This Row],[CODIGO DE BARRA]],BasedeDatos!B:E,3,FALSE)</f>
        <v>8.4405000000000125</v>
      </c>
      <c r="H487" t="s">
        <v>1744</v>
      </c>
    </row>
    <row r="488" spans="1:8" x14ac:dyDescent="0.25">
      <c r="A488" t="str">
        <f>+IFERROR(VLOOKUP(Tabla2[[#This Row],[Nombre]],BasedeDatos!A:B,2,FALSE),"ERROR")</f>
        <v>C8</v>
      </c>
      <c r="B488" s="4" t="s">
        <v>491</v>
      </c>
      <c r="C488" s="6" t="s">
        <v>613</v>
      </c>
      <c r="D488" s="9">
        <f>+VLOOKUP(Tabla2[[#This Row],[CODIGO DE BARRA]],BasedeDatos!B:C,2,FALSE)</f>
        <v>11.5</v>
      </c>
      <c r="E488" s="7" t="s">
        <v>1643</v>
      </c>
      <c r="F488" t="str">
        <f>+IF(Tabla2[[#This Row],[STOCK]]&gt;0.1,"1","0")</f>
        <v>0</v>
      </c>
      <c r="G488">
        <f>+VLOOKUP(Tabla2[[#This Row],[CODIGO DE BARRA]],BasedeDatos!B:E,3,FALSE)</f>
        <v>-5.7763000000000133</v>
      </c>
      <c r="H488" t="s">
        <v>1744</v>
      </c>
    </row>
    <row r="489" spans="1:8" x14ac:dyDescent="0.25">
      <c r="A489" t="str">
        <f>+IFERROR(VLOOKUP(Tabla2[[#This Row],[Nombre]],BasedeDatos!A:B,2,FALSE),"ERROR")</f>
        <v>7591397000054</v>
      </c>
      <c r="B489" s="4" t="s">
        <v>492</v>
      </c>
      <c r="C489" s="4" t="s">
        <v>613</v>
      </c>
      <c r="D489" s="9">
        <f>+VLOOKUP(Tabla2[[#This Row],[CODIGO DE BARRA]],BasedeDatos!B:C,2,FALSE)</f>
        <v>4</v>
      </c>
      <c r="E489" s="5" t="s">
        <v>1644</v>
      </c>
      <c r="F489" t="str">
        <f>+IF(Tabla2[[#This Row],[STOCK]]&gt;0.1,"1","0")</f>
        <v>1</v>
      </c>
      <c r="G489">
        <f>+VLOOKUP(Tabla2[[#This Row],[CODIGO DE BARRA]],BasedeDatos!B:E,3,FALSE)</f>
        <v>6</v>
      </c>
      <c r="H489" t="s">
        <v>1744</v>
      </c>
    </row>
    <row r="490" spans="1:8" x14ac:dyDescent="0.25">
      <c r="A490" t="str">
        <f>+IFERROR(VLOOKUP(Tabla2[[#This Row],[Nombre]],BasedeDatos!A:B,2,FALSE),"ERROR")</f>
        <v>7591902001354</v>
      </c>
      <c r="B490" s="4" t="s">
        <v>493</v>
      </c>
      <c r="C490" s="6" t="s">
        <v>613</v>
      </c>
      <c r="D490" s="9">
        <f>+VLOOKUP(Tabla2[[#This Row],[CODIGO DE BARRA]],BasedeDatos!B:C,2,FALSE)</f>
        <v>3.3</v>
      </c>
      <c r="E490" s="7" t="s">
        <v>1645</v>
      </c>
      <c r="F490" t="str">
        <f>+IF(Tabla2[[#This Row],[STOCK]]&gt;0.1,"1","0")</f>
        <v>0</v>
      </c>
      <c r="G490">
        <f>+VLOOKUP(Tabla2[[#This Row],[CODIGO DE BARRA]],BasedeDatos!B:E,3,FALSE)</f>
        <v>0</v>
      </c>
      <c r="H490" t="s">
        <v>1744</v>
      </c>
    </row>
    <row r="491" spans="1:8" x14ac:dyDescent="0.25">
      <c r="A491" t="str">
        <f>+IFERROR(VLOOKUP(Tabla2[[#This Row],[Nombre]],BasedeDatos!A:B,2,FALSE),"ERROR")</f>
        <v>C9</v>
      </c>
      <c r="B491" s="4" t="s">
        <v>494</v>
      </c>
      <c r="C491" s="4" t="s">
        <v>613</v>
      </c>
      <c r="D491" s="9">
        <f>+VLOOKUP(Tabla2[[#This Row],[CODIGO DE BARRA]],BasedeDatos!B:C,2,FALSE)</f>
        <v>5.2</v>
      </c>
      <c r="E491" s="5" t="s">
        <v>1646</v>
      </c>
      <c r="F491" t="str">
        <f>+IF(Tabla2[[#This Row],[STOCK]]&gt;0.1,"1","0")</f>
        <v>0</v>
      </c>
      <c r="G491">
        <f>+VLOOKUP(Tabla2[[#This Row],[CODIGO DE BARRA]],BasedeDatos!B:E,3,FALSE)</f>
        <v>-12.08510000000004</v>
      </c>
      <c r="H491" t="s">
        <v>1744</v>
      </c>
    </row>
    <row r="492" spans="1:8" x14ac:dyDescent="0.25">
      <c r="A492" t="str">
        <f>+IFERROR(VLOOKUP(Tabla2[[#This Row],[Nombre]],BasedeDatos!A:B,2,FALSE),"ERROR")</f>
        <v>C5</v>
      </c>
      <c r="B492" s="4" t="s">
        <v>495</v>
      </c>
      <c r="C492" s="6" t="s">
        <v>613</v>
      </c>
      <c r="D492" s="9">
        <f>+VLOOKUP(Tabla2[[#This Row],[CODIGO DE BARRA]],BasedeDatos!B:C,2,FALSE)</f>
        <v>17.2</v>
      </c>
      <c r="E492" s="7" t="s">
        <v>1647</v>
      </c>
      <c r="F492" t="str">
        <f>+IF(Tabla2[[#This Row],[STOCK]]&gt;0.1,"1","0")</f>
        <v>1</v>
      </c>
      <c r="G492">
        <f>+VLOOKUP(Tabla2[[#This Row],[CODIGO DE BARRA]],BasedeDatos!B:E,3,FALSE)</f>
        <v>3.8094999999999981</v>
      </c>
      <c r="H492" t="s">
        <v>1744</v>
      </c>
    </row>
    <row r="493" spans="1:8" x14ac:dyDescent="0.25">
      <c r="A493" t="str">
        <f>+IFERROR(VLOOKUP(Tabla2[[#This Row],[Nombre]],BasedeDatos!A:B,2,FALSE),"ERROR")</f>
        <v>C7</v>
      </c>
      <c r="B493" s="4" t="s">
        <v>496</v>
      </c>
      <c r="C493" s="4" t="s">
        <v>613</v>
      </c>
      <c r="D493" s="9">
        <f>+VLOOKUP(Tabla2[[#This Row],[CODIGO DE BARRA]],BasedeDatos!B:C,2,FALSE)</f>
        <v>7.9</v>
      </c>
      <c r="E493" s="5" t="s">
        <v>1648</v>
      </c>
      <c r="F493" t="str">
        <f>+IF(Tabla2[[#This Row],[STOCK]]&gt;0.1,"1","0")</f>
        <v>0</v>
      </c>
      <c r="G493">
        <f>+VLOOKUP(Tabla2[[#This Row],[CODIGO DE BARRA]],BasedeDatos!B:E,3,FALSE)</f>
        <v>-4.2500000000000133</v>
      </c>
      <c r="H493" t="s">
        <v>1744</v>
      </c>
    </row>
    <row r="494" spans="1:8" x14ac:dyDescent="0.25">
      <c r="A494" t="str">
        <f>+IFERROR(VLOOKUP(Tabla2[[#This Row],[Nombre]],BasedeDatos!A:B,2,FALSE),"ERROR")</f>
        <v>C55</v>
      </c>
      <c r="B494" s="4" t="s">
        <v>497</v>
      </c>
      <c r="C494" s="6" t="s">
        <v>613</v>
      </c>
      <c r="D494" s="9">
        <f>+VLOOKUP(Tabla2[[#This Row],[CODIGO DE BARRA]],BasedeDatos!B:C,2,FALSE)</f>
        <v>29</v>
      </c>
      <c r="E494" s="7" t="s">
        <v>1649</v>
      </c>
      <c r="F494" t="str">
        <f>+IF(Tabla2[[#This Row],[STOCK]]&gt;0.1,"1","0")</f>
        <v>1</v>
      </c>
      <c r="G494">
        <f>+VLOOKUP(Tabla2[[#This Row],[CODIGO DE BARRA]],BasedeDatos!B:E,3,FALSE)</f>
        <v>0.12999999999999873</v>
      </c>
      <c r="H494" t="s">
        <v>1744</v>
      </c>
    </row>
    <row r="495" spans="1:8" x14ac:dyDescent="0.25">
      <c r="A495" t="str">
        <f>+IFERROR(VLOOKUP(Tabla2[[#This Row],[Nombre]],BasedeDatos!A:B,2,FALSE),"ERROR")</f>
        <v>C6</v>
      </c>
      <c r="B495" s="4" t="s">
        <v>498</v>
      </c>
      <c r="C495" s="4" t="s">
        <v>613</v>
      </c>
      <c r="D495" s="9">
        <f>+VLOOKUP(Tabla2[[#This Row],[CODIGO DE BARRA]],BasedeDatos!B:C,2,FALSE)</f>
        <v>22</v>
      </c>
      <c r="E495" s="5" t="s">
        <v>1650</v>
      </c>
      <c r="F495" t="str">
        <f>+IF(Tabla2[[#This Row],[STOCK]]&gt;0.1,"1","0")</f>
        <v>0</v>
      </c>
      <c r="G495">
        <f>+VLOOKUP(Tabla2[[#This Row],[CODIGO DE BARRA]],BasedeDatos!B:E,3,FALSE)</f>
        <v>-0.13500000000000001</v>
      </c>
      <c r="H495" t="s">
        <v>1744</v>
      </c>
    </row>
    <row r="496" spans="1:8" x14ac:dyDescent="0.25">
      <c r="A496" t="str">
        <f>+IFERROR(VLOOKUP(Tabla2[[#This Row],[Nombre]],BasedeDatos!A:B,2,FALSE),"ERROR")</f>
        <v>C24</v>
      </c>
      <c r="B496" s="4" t="s">
        <v>499</v>
      </c>
      <c r="C496" s="6" t="s">
        <v>613</v>
      </c>
      <c r="D496" s="9">
        <f>+VLOOKUP(Tabla2[[#This Row],[CODIGO DE BARRA]],BasedeDatos!B:C,2,FALSE)</f>
        <v>1.9</v>
      </c>
      <c r="E496" s="7" t="s">
        <v>1651</v>
      </c>
      <c r="F496" t="str">
        <f>+IF(Tabla2[[#This Row],[STOCK]]&gt;0.1,"1","0")</f>
        <v>1</v>
      </c>
      <c r="G496">
        <f>+VLOOKUP(Tabla2[[#This Row],[CODIGO DE BARRA]],BasedeDatos!B:E,3,FALSE)</f>
        <v>7</v>
      </c>
      <c r="H496" t="s">
        <v>1748</v>
      </c>
    </row>
    <row r="497" spans="1:8" x14ac:dyDescent="0.25">
      <c r="A497" t="str">
        <f>+IFERROR(VLOOKUP(Tabla2[[#This Row],[Nombre]],BasedeDatos!A:B,2,FALSE),"ERROR")</f>
        <v>C34</v>
      </c>
      <c r="B497" s="4" t="s">
        <v>500</v>
      </c>
      <c r="C497" s="4" t="s">
        <v>613</v>
      </c>
      <c r="D497" s="9">
        <f>+VLOOKUP(Tabla2[[#This Row],[CODIGO DE BARRA]],BasedeDatos!B:C,2,FALSE)</f>
        <v>0</v>
      </c>
      <c r="E497" s="5" t="s">
        <v>1646</v>
      </c>
      <c r="F497" t="str">
        <f>+IF(Tabla2[[#This Row],[STOCK]]&gt;0.1,"1","0")</f>
        <v>0</v>
      </c>
      <c r="G497">
        <f>+VLOOKUP(Tabla2[[#This Row],[CODIGO DE BARRA]],BasedeDatos!B:E,3,FALSE)</f>
        <v>-0.48999999999999794</v>
      </c>
      <c r="H497" t="s">
        <v>1744</v>
      </c>
    </row>
    <row r="498" spans="1:8" x14ac:dyDescent="0.25">
      <c r="A498" t="str">
        <f>+IFERROR(VLOOKUP(Tabla2[[#This Row],[Nombre]],BasedeDatos!A:B,2,FALSE),"ERROR")</f>
        <v>C44</v>
      </c>
      <c r="B498" s="4" t="s">
        <v>501</v>
      </c>
      <c r="C498" s="6" t="s">
        <v>613</v>
      </c>
      <c r="D498" s="9">
        <f>+VLOOKUP(Tabla2[[#This Row],[CODIGO DE BARRA]],BasedeDatos!B:C,2,FALSE)</f>
        <v>7.9</v>
      </c>
      <c r="E498" s="7" t="s">
        <v>1652</v>
      </c>
      <c r="F498" t="str">
        <f>+IF(Tabla2[[#This Row],[STOCK]]&gt;0.1,"1","0")</f>
        <v>1</v>
      </c>
      <c r="G498">
        <f>+VLOOKUP(Tabla2[[#This Row],[CODIGO DE BARRA]],BasedeDatos!B:E,3,FALSE)</f>
        <v>0.77699999999999991</v>
      </c>
      <c r="H498" t="s">
        <v>1748</v>
      </c>
    </row>
    <row r="499" spans="1:8" x14ac:dyDescent="0.25">
      <c r="A499" t="str">
        <f>+IFERROR(VLOOKUP(Tabla2[[#This Row],[Nombre]],BasedeDatos!A:B,2,FALSE),"ERROR")</f>
        <v>QUE-01</v>
      </c>
      <c r="B499" s="4" t="s">
        <v>502</v>
      </c>
      <c r="C499" s="4" t="s">
        <v>613</v>
      </c>
      <c r="D499" s="9">
        <f>+VLOOKUP(Tabla2[[#This Row],[CODIGO DE BARRA]],BasedeDatos!B:C,2,FALSE)</f>
        <v>14.5</v>
      </c>
      <c r="E499" s="5" t="s">
        <v>1653</v>
      </c>
      <c r="F499" t="str">
        <f>+IF(Tabla2[[#This Row],[STOCK]]&gt;0.1,"1","0")</f>
        <v>1</v>
      </c>
      <c r="G499">
        <f>+VLOOKUP(Tabla2[[#This Row],[CODIGO DE BARRA]],BasedeDatos!B:E,3,FALSE)</f>
        <v>0.29499999999999998</v>
      </c>
      <c r="H499" t="s">
        <v>1744</v>
      </c>
    </row>
    <row r="500" spans="1:8" hidden="1" x14ac:dyDescent="0.25">
      <c r="A500" t="str">
        <f>+IFERROR(VLOOKUP(Tabla2[[#This Row],[Nombre]],BasedeDatos!A:B,2,FALSE),"ERROR")</f>
        <v>7591005677746</v>
      </c>
      <c r="B500" s="4" t="s">
        <v>503</v>
      </c>
      <c r="C500" s="4" t="s">
        <v>621</v>
      </c>
      <c r="D500" s="9">
        <f>+VLOOKUP(Tabla2[[#This Row],[CODIGO DE BARRA]],BasedeDatos!B:C,2,FALSE)</f>
        <v>4.4000000000000004</v>
      </c>
      <c r="E500" s="7" t="s">
        <v>612</v>
      </c>
      <c r="F500" t="str">
        <f>+IF(Tabla2[[#This Row],[STOCK]]&gt;0.1,"1","0")</f>
        <v>0</v>
      </c>
      <c r="G500">
        <f>+VLOOKUP(Tabla2[[#This Row],[CODIGO DE BARRA]],BasedeDatos!B:E,3,FALSE)</f>
        <v>0</v>
      </c>
      <c r="H500" t="s">
        <v>1716</v>
      </c>
    </row>
    <row r="501" spans="1:8" x14ac:dyDescent="0.25">
      <c r="A501" t="str">
        <f>+IFERROR(VLOOKUP(Tabla2[[#This Row],[Nombre]],BasedeDatos!A:B,2,FALSE),"ERROR")</f>
        <v>C35</v>
      </c>
      <c r="B501" s="4" t="s">
        <v>504</v>
      </c>
      <c r="C501" s="4" t="s">
        <v>613</v>
      </c>
      <c r="D501" s="9">
        <f>+VLOOKUP(Tabla2[[#This Row],[CODIGO DE BARRA]],BasedeDatos!B:C,2,FALSE)</f>
        <v>5</v>
      </c>
      <c r="E501" s="5" t="s">
        <v>612</v>
      </c>
      <c r="F501" t="str">
        <f>+IF(Tabla2[[#This Row],[STOCK]]&gt;0.1,"1","0")</f>
        <v>0</v>
      </c>
      <c r="G501">
        <f>+VLOOKUP(Tabla2[[#This Row],[CODIGO DE BARRA]],BasedeDatos!B:E,3,FALSE)</f>
        <v>0</v>
      </c>
      <c r="H501" t="s">
        <v>1716</v>
      </c>
    </row>
    <row r="502" spans="1:8" hidden="1" x14ac:dyDescent="0.25">
      <c r="A502" t="str">
        <f>+IFERROR(VLOOKUP(Tabla2[[#This Row],[Nombre]],BasedeDatos!A:B,2,FALSE),"ERROR")</f>
        <v>9002490100070</v>
      </c>
      <c r="B502" s="4" t="s">
        <v>505</v>
      </c>
      <c r="C502" s="4" t="s">
        <v>616</v>
      </c>
      <c r="D502" s="9">
        <f>+VLOOKUP(Tabla2[[#This Row],[CODIGO DE BARRA]],BasedeDatos!B:C,2,FALSE)</f>
        <v>2.5</v>
      </c>
      <c r="E502" s="7" t="s">
        <v>1654</v>
      </c>
      <c r="F502" t="str">
        <f>+IF(Tabla2[[#This Row],[STOCK]]&gt;0.1,"1","0")</f>
        <v>1</v>
      </c>
      <c r="G502">
        <f>+VLOOKUP(Tabla2[[#This Row],[CODIGO DE BARRA]],BasedeDatos!B:E,3,FALSE)</f>
        <v>2</v>
      </c>
      <c r="H502" t="s">
        <v>1709</v>
      </c>
    </row>
    <row r="503" spans="1:8" hidden="1" x14ac:dyDescent="0.25">
      <c r="A503" t="str">
        <f>+IFERROR(VLOOKUP(Tabla2[[#This Row],[Nombre]],BasedeDatos!A:B,2,FALSE),"ERROR")</f>
        <v>7702090064186</v>
      </c>
      <c r="B503" s="4" t="s">
        <v>506</v>
      </c>
      <c r="C503" s="4" t="s">
        <v>616</v>
      </c>
      <c r="D503" s="9">
        <f>+VLOOKUP(Tabla2[[#This Row],[CODIGO DE BARRA]],BasedeDatos!B:C,2,FALSE)</f>
        <v>2.1</v>
      </c>
      <c r="E503" s="5" t="s">
        <v>612</v>
      </c>
      <c r="F503" t="str">
        <f>+IF(Tabla2[[#This Row],[STOCK]]&gt;0.1,"1","0")</f>
        <v>0</v>
      </c>
      <c r="G503">
        <f>+VLOOKUP(Tabla2[[#This Row],[CODIGO DE BARRA]],BasedeDatos!B:E,3,FALSE)</f>
        <v>0</v>
      </c>
      <c r="H503" t="s">
        <v>1708</v>
      </c>
    </row>
    <row r="504" spans="1:8" hidden="1" x14ac:dyDescent="0.25">
      <c r="A504" t="str">
        <f>+IFERROR(VLOOKUP(Tabla2[[#This Row],[Nombre]],BasedeDatos!A:B,2,FALSE),"ERROR")</f>
        <v>REF</v>
      </c>
      <c r="B504" s="4" t="s">
        <v>507</v>
      </c>
      <c r="C504" s="4" t="s">
        <v>616</v>
      </c>
      <c r="D504" s="9">
        <f>+VLOOKUP(Tabla2[[#This Row],[CODIGO DE BARRA]],BasedeDatos!B:C,2,FALSE)</f>
        <v>0.6</v>
      </c>
      <c r="E504" s="7" t="s">
        <v>612</v>
      </c>
      <c r="F504" t="str">
        <f>+IF(Tabla2[[#This Row],[STOCK]]&gt;0.1,"1","0")</f>
        <v>1</v>
      </c>
      <c r="G504">
        <f>+VLOOKUP(Tabla2[[#This Row],[CODIGO DE BARRA]],BasedeDatos!B:E,3,FALSE)</f>
        <v>9</v>
      </c>
      <c r="H504" t="s">
        <v>1708</v>
      </c>
    </row>
    <row r="505" spans="1:8" hidden="1" x14ac:dyDescent="0.25">
      <c r="A505" t="str">
        <f>+IFERROR(VLOOKUP(Tabla2[[#This Row],[Nombre]],BasedeDatos!A:B,2,FALSE),"ERROR")</f>
        <v>7896022205447</v>
      </c>
      <c r="B505" s="4" t="s">
        <v>508</v>
      </c>
      <c r="C505" s="4" t="s">
        <v>622</v>
      </c>
      <c r="D505" s="9">
        <f>+VLOOKUP(Tabla2[[#This Row],[CODIGO DE BARRA]],BasedeDatos!B:C,2,FALSE)</f>
        <v>2.35</v>
      </c>
      <c r="E505" s="5" t="s">
        <v>612</v>
      </c>
      <c r="F505" t="str">
        <f>+IF(Tabla2[[#This Row],[STOCK]]&gt;0.1,"1","0")</f>
        <v>1</v>
      </c>
      <c r="G505">
        <f>+VLOOKUP(Tabla2[[#This Row],[CODIGO DE BARRA]],BasedeDatos!B:E,3,FALSE)</f>
        <v>7</v>
      </c>
      <c r="H505" t="s">
        <v>1716</v>
      </c>
    </row>
    <row r="506" spans="1:8" hidden="1" x14ac:dyDescent="0.25">
      <c r="A506" t="str">
        <f>+IFERROR(VLOOKUP(Tabla2[[#This Row],[Nombre]],BasedeDatos!A:B,2,FALSE),"ERROR")</f>
        <v>75930288</v>
      </c>
      <c r="B506" s="6" t="s">
        <v>509</v>
      </c>
      <c r="C506" s="6" t="s">
        <v>11</v>
      </c>
      <c r="D506" s="9">
        <f>+VLOOKUP(Tabla2[[#This Row],[CODIGO DE BARRA]],BasedeDatos!B:C,2,FALSE)</f>
        <v>3.67</v>
      </c>
      <c r="E506" s="7" t="s">
        <v>1655</v>
      </c>
      <c r="F506" t="str">
        <f>+IF(Tabla2[[#This Row],[STOCK]]&gt;0.1,"1","0")</f>
        <v>0</v>
      </c>
      <c r="G506">
        <f>+VLOOKUP(Tabla2[[#This Row],[CODIGO DE BARRA]],BasedeDatos!B:E,3,FALSE)</f>
        <v>-1</v>
      </c>
      <c r="H506" t="s">
        <v>1716</v>
      </c>
    </row>
    <row r="507" spans="1:8" hidden="1" x14ac:dyDescent="0.25">
      <c r="A507" t="str">
        <f>+IFERROR(VLOOKUP(Tabla2[[#This Row],[Nombre]],BasedeDatos!A:B,2,FALSE),"ERROR")</f>
        <v>7592708000459</v>
      </c>
      <c r="B507" s="4" t="s">
        <v>510</v>
      </c>
      <c r="C507" s="4" t="s">
        <v>620</v>
      </c>
      <c r="D507" s="9">
        <f>+VLOOKUP(Tabla2[[#This Row],[CODIGO DE BARRA]],BasedeDatos!B:C,2,FALSE)</f>
        <v>1.1000000000000001</v>
      </c>
      <c r="E507" s="5" t="s">
        <v>612</v>
      </c>
      <c r="F507" t="str">
        <f>+IF(Tabla2[[#This Row],[STOCK]]&gt;0.1,"1","0")</f>
        <v>0</v>
      </c>
      <c r="G507">
        <f>+VLOOKUP(Tabla2[[#This Row],[CODIGO DE BARRA]],BasedeDatos!B:E,3,FALSE)</f>
        <v>0</v>
      </c>
      <c r="H507" t="s">
        <v>1716</v>
      </c>
    </row>
    <row r="508" spans="1:8" hidden="1" x14ac:dyDescent="0.25">
      <c r="A508" t="str">
        <f>+IFERROR(VLOOKUP(Tabla2[[#This Row],[Nombre]],BasedeDatos!A:B,2,FALSE),"ERROR")</f>
        <v>8681270483773</v>
      </c>
      <c r="B508" s="6" t="s">
        <v>511</v>
      </c>
      <c r="C508" s="6" t="s">
        <v>620</v>
      </c>
      <c r="D508" s="9">
        <f>+VLOOKUP(Tabla2[[#This Row],[CODIGO DE BARRA]],BasedeDatos!B:C,2,FALSE)</f>
        <v>0.35</v>
      </c>
      <c r="E508" s="7" t="s">
        <v>612</v>
      </c>
      <c r="F508" t="str">
        <f>+IF(Tabla2[[#This Row],[STOCK]]&gt;0.1,"1","0")</f>
        <v>0</v>
      </c>
      <c r="G508">
        <f>+VLOOKUP(Tabla2[[#This Row],[CODIGO DE BARRA]],BasedeDatos!B:E,3,FALSE)</f>
        <v>0</v>
      </c>
      <c r="H508" t="s">
        <v>1716</v>
      </c>
    </row>
    <row r="509" spans="1:8" hidden="1" x14ac:dyDescent="0.25">
      <c r="A509" t="str">
        <f>+IFERROR(VLOOKUP(Tabla2[[#This Row],[Nombre]],BasedeDatos!A:B,2,FALSE),"ERROR")</f>
        <v>7594003620554</v>
      </c>
      <c r="B509" s="4" t="s">
        <v>512</v>
      </c>
      <c r="C509" s="4" t="s">
        <v>616</v>
      </c>
      <c r="D509" s="9">
        <f>+VLOOKUP(Tabla2[[#This Row],[CODIGO DE BARRA]],BasedeDatos!B:C,2,FALSE)</f>
        <v>3.6</v>
      </c>
      <c r="E509" s="5" t="s">
        <v>612</v>
      </c>
      <c r="F509" t="str">
        <f>+IF(Tabla2[[#This Row],[STOCK]]&gt;0.1,"1","0")</f>
        <v>0</v>
      </c>
      <c r="G509">
        <f>+VLOOKUP(Tabla2[[#This Row],[CODIGO DE BARRA]],BasedeDatos!B:E,3,FALSE)</f>
        <v>0</v>
      </c>
      <c r="H509" t="s">
        <v>1714</v>
      </c>
    </row>
    <row r="510" spans="1:8" hidden="1" x14ac:dyDescent="0.25">
      <c r="A510" t="str">
        <f>+IFERROR(VLOOKUP(Tabla2[[#This Row],[Nombre]],BasedeDatos!A:B,2,FALSE),"ERROR")</f>
        <v>7598300000019</v>
      </c>
      <c r="B510" s="6" t="s">
        <v>513</v>
      </c>
      <c r="C510" s="6" t="s">
        <v>616</v>
      </c>
      <c r="D510" s="9">
        <f>+VLOOKUP(Tabla2[[#This Row],[CODIGO DE BARRA]],BasedeDatos!B:C,2,FALSE)</f>
        <v>2.5</v>
      </c>
      <c r="E510" s="7" t="s">
        <v>612</v>
      </c>
      <c r="F510" t="str">
        <f>+IF(Tabla2[[#This Row],[STOCK]]&gt;0.1,"1","0")</f>
        <v>0</v>
      </c>
      <c r="G510">
        <f>+VLOOKUP(Tabla2[[#This Row],[CODIGO DE BARRA]],BasedeDatos!B:E,3,FALSE)</f>
        <v>0</v>
      </c>
      <c r="H510" t="s">
        <v>1714</v>
      </c>
    </row>
    <row r="511" spans="1:8" hidden="1" x14ac:dyDescent="0.25">
      <c r="A511" t="str">
        <f>+IFERROR(VLOOKUP(Tabla2[[#This Row],[Nombre]],BasedeDatos!A:B,2,FALSE),"ERROR")</f>
        <v>7591206003443</v>
      </c>
      <c r="B511" s="4" t="s">
        <v>514</v>
      </c>
      <c r="C511" s="4" t="s">
        <v>620</v>
      </c>
      <c r="D511" s="9">
        <f>+VLOOKUP(Tabla2[[#This Row],[CODIGO DE BARRA]],BasedeDatos!B:C,2,FALSE)</f>
        <v>2</v>
      </c>
      <c r="E511" s="5" t="s">
        <v>1656</v>
      </c>
      <c r="F511" t="str">
        <f>+IF(Tabla2[[#This Row],[STOCK]]&gt;0.1,"1","0")</f>
        <v>0</v>
      </c>
      <c r="G511">
        <f>+VLOOKUP(Tabla2[[#This Row],[CODIGO DE BARRA]],BasedeDatos!B:E,3,FALSE)</f>
        <v>0</v>
      </c>
      <c r="H511" t="s">
        <v>1716</v>
      </c>
    </row>
    <row r="512" spans="1:8" hidden="1" x14ac:dyDescent="0.25">
      <c r="A512" t="str">
        <f>+IFERROR(VLOOKUP(Tabla2[[#This Row],[Nombre]],BasedeDatos!A:B,2,FALSE),"ERROR")</f>
        <v>7591206114378</v>
      </c>
      <c r="B512" s="6" t="s">
        <v>515</v>
      </c>
      <c r="C512" s="6" t="s">
        <v>620</v>
      </c>
      <c r="D512" s="9">
        <f>+VLOOKUP(Tabla2[[#This Row],[CODIGO DE BARRA]],BasedeDatos!B:C,2,FALSE)</f>
        <v>4</v>
      </c>
      <c r="E512" s="7" t="s">
        <v>1657</v>
      </c>
      <c r="F512" t="str">
        <f>+IF(Tabla2[[#This Row],[STOCK]]&gt;0.1,"1","0")</f>
        <v>0</v>
      </c>
      <c r="G512">
        <f>+VLOOKUP(Tabla2[[#This Row],[CODIGO DE BARRA]],BasedeDatos!B:E,3,FALSE)</f>
        <v>0</v>
      </c>
      <c r="H512" t="s">
        <v>1716</v>
      </c>
    </row>
    <row r="513" spans="1:8" hidden="1" x14ac:dyDescent="0.25">
      <c r="A513" t="str">
        <f>+IFERROR(VLOOKUP(Tabla2[[#This Row],[Nombre]],BasedeDatos!A:B,2,FALSE),"ERROR")</f>
        <v>7591206114347</v>
      </c>
      <c r="B513" s="4" t="s">
        <v>516</v>
      </c>
      <c r="C513" s="4" t="s">
        <v>620</v>
      </c>
      <c r="D513" s="9">
        <f>+VLOOKUP(Tabla2[[#This Row],[CODIGO DE BARRA]],BasedeDatos!B:C,2,FALSE)</f>
        <v>1.2</v>
      </c>
      <c r="E513" s="5" t="s">
        <v>1658</v>
      </c>
      <c r="F513" t="str">
        <f>+IF(Tabla2[[#This Row],[STOCK]]&gt;0.1,"1","0")</f>
        <v>0</v>
      </c>
      <c r="G513">
        <f>+VLOOKUP(Tabla2[[#This Row],[CODIGO DE BARRA]],BasedeDatos!B:E,3,FALSE)</f>
        <v>-9</v>
      </c>
      <c r="H513" t="s">
        <v>1716</v>
      </c>
    </row>
    <row r="514" spans="1:8" hidden="1" x14ac:dyDescent="0.25">
      <c r="A514" t="str">
        <f>+IFERROR(VLOOKUP(Tabla2[[#This Row],[Nombre]],BasedeDatos!A:B,2,FALSE),"ERROR")</f>
        <v>7595159000085</v>
      </c>
      <c r="B514" s="6" t="s">
        <v>517</v>
      </c>
      <c r="C514" s="6" t="s">
        <v>11</v>
      </c>
      <c r="D514" s="9">
        <f>+VLOOKUP(Tabla2[[#This Row],[CODIGO DE BARRA]],BasedeDatos!B:C,2,FALSE)</f>
        <v>0.75</v>
      </c>
      <c r="E514" s="7" t="s">
        <v>1659</v>
      </c>
      <c r="F514" t="str">
        <f>+IF(Tabla2[[#This Row],[STOCK]]&gt;0.1,"1","0")</f>
        <v>1</v>
      </c>
      <c r="G514">
        <f>+VLOOKUP(Tabla2[[#This Row],[CODIGO DE BARRA]],BasedeDatos!B:E,3,FALSE)</f>
        <v>3</v>
      </c>
      <c r="H514" t="s">
        <v>1716</v>
      </c>
    </row>
    <row r="515" spans="1:8" x14ac:dyDescent="0.25">
      <c r="A515" t="str">
        <f>+IFERROR(VLOOKUP(Tabla2[[#This Row],[Nombre]],BasedeDatos!A:B,2,FALSE),"ERROR")</f>
        <v>C37</v>
      </c>
      <c r="B515" s="4" t="s">
        <v>518</v>
      </c>
      <c r="C515" s="4" t="s">
        <v>613</v>
      </c>
      <c r="D515" s="9">
        <f>+VLOOKUP(Tabla2[[#This Row],[CODIGO DE BARRA]],BasedeDatos!B:C,2,FALSE)</f>
        <v>10</v>
      </c>
      <c r="E515" s="5" t="s">
        <v>612</v>
      </c>
      <c r="F515" t="str">
        <f>+IF(Tabla2[[#This Row],[STOCK]]&gt;0.1,"1","0")</f>
        <v>0</v>
      </c>
      <c r="G515">
        <f>+VLOOKUP(Tabla2[[#This Row],[CODIGO DE BARRA]],BasedeDatos!B:E,3,FALSE)</f>
        <v>0</v>
      </c>
      <c r="H515" t="s">
        <v>1749</v>
      </c>
    </row>
    <row r="516" spans="1:8" x14ac:dyDescent="0.25">
      <c r="A516" t="str">
        <f>+IFERROR(VLOOKUP(Tabla2[[#This Row],[Nombre]],BasedeDatos!A:B,2,FALSE),"ERROR")</f>
        <v>C22</v>
      </c>
      <c r="B516" s="6" t="s">
        <v>519</v>
      </c>
      <c r="C516" s="4" t="s">
        <v>613</v>
      </c>
      <c r="D516" s="9">
        <f>+VLOOKUP(Tabla2[[#This Row],[CODIGO DE BARRA]],BasedeDatos!B:C,2,FALSE)</f>
        <v>3.7</v>
      </c>
      <c r="E516" s="7" t="s">
        <v>1660</v>
      </c>
      <c r="F516" t="str">
        <f>+IF(Tabla2[[#This Row],[STOCK]]&gt;0.1,"1","0")</f>
        <v>1</v>
      </c>
      <c r="G516">
        <f>+VLOOKUP(Tabla2[[#This Row],[CODIGO DE BARRA]],BasedeDatos!B:E,3,FALSE)</f>
        <v>10.17</v>
      </c>
      <c r="H516" t="s">
        <v>1749</v>
      </c>
    </row>
    <row r="517" spans="1:8" x14ac:dyDescent="0.25">
      <c r="A517" t="str">
        <f>+IFERROR(VLOOKUP(Tabla2[[#This Row],[Nombre]],BasedeDatos!A:B,2,FALSE),"ERROR")</f>
        <v>C36</v>
      </c>
      <c r="B517" s="4" t="s">
        <v>520</v>
      </c>
      <c r="C517" s="4" t="s">
        <v>613</v>
      </c>
      <c r="D517" s="9">
        <f>+VLOOKUP(Tabla2[[#This Row],[CODIGO DE BARRA]],BasedeDatos!B:C,2,FALSE)</f>
        <v>3.5</v>
      </c>
      <c r="E517" s="5" t="s">
        <v>1661</v>
      </c>
      <c r="F517" t="str">
        <f>+IF(Tabla2[[#This Row],[STOCK]]&gt;0.1,"1","0")</f>
        <v>0</v>
      </c>
      <c r="G517">
        <f>+VLOOKUP(Tabla2[[#This Row],[CODIGO DE BARRA]],BasedeDatos!B:E,3,FALSE)</f>
        <v>-1.0349999999999997</v>
      </c>
      <c r="H517" t="s">
        <v>1749</v>
      </c>
    </row>
    <row r="518" spans="1:8" x14ac:dyDescent="0.25">
      <c r="A518" t="str">
        <f>+IFERROR(VLOOKUP(Tabla2[[#This Row],[Nombre]],BasedeDatos!A:B,2,FALSE),"ERROR")</f>
        <v>C23</v>
      </c>
      <c r="B518" s="6" t="s">
        <v>521</v>
      </c>
      <c r="C518" s="4" t="s">
        <v>613</v>
      </c>
      <c r="D518" s="9">
        <f>+VLOOKUP(Tabla2[[#This Row],[CODIGO DE BARRA]],BasedeDatos!B:C,2,FALSE)</f>
        <v>33</v>
      </c>
      <c r="E518" s="7" t="s">
        <v>1662</v>
      </c>
      <c r="F518" t="str">
        <f>+IF(Tabla2[[#This Row],[STOCK]]&gt;0.1,"1","0")</f>
        <v>0</v>
      </c>
      <c r="G518">
        <f>+VLOOKUP(Tabla2[[#This Row],[CODIGO DE BARRA]],BasedeDatos!B:E,3,FALSE)</f>
        <v>-0.6050000000000002</v>
      </c>
      <c r="H518" t="s">
        <v>1716</v>
      </c>
    </row>
    <row r="519" spans="1:8" hidden="1" x14ac:dyDescent="0.25">
      <c r="A519" t="str">
        <f>+IFERROR(VLOOKUP(Tabla2[[#This Row],[Nombre]],BasedeDatos!A:B,2,FALSE),"ERROR")</f>
        <v>7591902002092</v>
      </c>
      <c r="B519" s="4" t="s">
        <v>522</v>
      </c>
      <c r="C519" s="4" t="s">
        <v>11</v>
      </c>
      <c r="D519" s="9">
        <f>+VLOOKUP(Tabla2[[#This Row],[CODIGO DE BARRA]],BasedeDatos!B:C,2,FALSE)</f>
        <v>1.8</v>
      </c>
      <c r="E519" s="5" t="s">
        <v>1663</v>
      </c>
      <c r="F519" t="str">
        <f>+IF(Tabla2[[#This Row],[STOCK]]&gt;0.1,"1","0")</f>
        <v>0</v>
      </c>
      <c r="G519">
        <f>+VLOOKUP(Tabla2[[#This Row],[CODIGO DE BARRA]],BasedeDatos!B:E,3,FALSE)</f>
        <v>0</v>
      </c>
      <c r="H519" t="s">
        <v>1716</v>
      </c>
    </row>
    <row r="520" spans="1:8" hidden="1" x14ac:dyDescent="0.25">
      <c r="A520" t="str">
        <f>+IFERROR(VLOOKUP(Tabla2[[#This Row],[Nombre]],BasedeDatos!A:B,2,FALSE),"ERROR")</f>
        <v>7595859000682</v>
      </c>
      <c r="B520" s="6" t="s">
        <v>523</v>
      </c>
      <c r="C520" s="6" t="s">
        <v>11</v>
      </c>
      <c r="D520" s="9">
        <f>+VLOOKUP(Tabla2[[#This Row],[CODIGO DE BARRA]],BasedeDatos!B:C,2,FALSE)</f>
        <v>1.4</v>
      </c>
      <c r="E520" s="7" t="s">
        <v>1664</v>
      </c>
      <c r="F520" t="str">
        <f>+IF(Tabla2[[#This Row],[STOCK]]&gt;0.1,"1","0")</f>
        <v>0</v>
      </c>
      <c r="G520">
        <f>+VLOOKUP(Tabla2[[#This Row],[CODIGO DE BARRA]],BasedeDatos!B:E,3,FALSE)</f>
        <v>0</v>
      </c>
      <c r="H520" t="s">
        <v>1716</v>
      </c>
    </row>
    <row r="521" spans="1:8" hidden="1" x14ac:dyDescent="0.25">
      <c r="A521" t="str">
        <f>+IFERROR(VLOOKUP(Tabla2[[#This Row],[Nombre]],BasedeDatos!A:B,2,FALSE),"ERROR")</f>
        <v>7595818000470</v>
      </c>
      <c r="B521" s="4" t="s">
        <v>524</v>
      </c>
      <c r="C521" s="4" t="s">
        <v>11</v>
      </c>
      <c r="D521" s="9">
        <f>+VLOOKUP(Tabla2[[#This Row],[CODIGO DE BARRA]],BasedeDatos!B:C,2,FALSE)</f>
        <v>2.8</v>
      </c>
      <c r="E521" s="5" t="s">
        <v>1665</v>
      </c>
      <c r="F521" t="str">
        <f>+IF(Tabla2[[#This Row],[STOCK]]&gt;0.1,"1","0")</f>
        <v>0</v>
      </c>
      <c r="G521">
        <f>+VLOOKUP(Tabla2[[#This Row],[CODIGO DE BARRA]],BasedeDatos!B:E,3,FALSE)</f>
        <v>0</v>
      </c>
      <c r="H521" t="s">
        <v>1716</v>
      </c>
    </row>
    <row r="522" spans="1:8" hidden="1" x14ac:dyDescent="0.25">
      <c r="A522" t="str">
        <f>+IFERROR(VLOOKUP(Tabla2[[#This Row],[Nombre]],BasedeDatos!A:B,2,FALSE),"ERROR")</f>
        <v>7596470000013</v>
      </c>
      <c r="B522" s="6" t="s">
        <v>525</v>
      </c>
      <c r="C522" s="6" t="s">
        <v>11</v>
      </c>
      <c r="D522" s="9">
        <f>+VLOOKUP(Tabla2[[#This Row],[CODIGO DE BARRA]],BasedeDatos!B:C,2,FALSE)</f>
        <v>1.4</v>
      </c>
      <c r="E522" s="7" t="s">
        <v>1666</v>
      </c>
      <c r="F522" t="str">
        <f>+IF(Tabla2[[#This Row],[STOCK]]&gt;0.1,"1","0")</f>
        <v>1</v>
      </c>
      <c r="G522">
        <f>+VLOOKUP(Tabla2[[#This Row],[CODIGO DE BARRA]],BasedeDatos!B:E,3,FALSE)</f>
        <v>4</v>
      </c>
      <c r="H522" t="s">
        <v>1716</v>
      </c>
    </row>
    <row r="523" spans="1:8" hidden="1" x14ac:dyDescent="0.25">
      <c r="A523" t="str">
        <f>+IFERROR(VLOOKUP(Tabla2[[#This Row],[Nombre]],BasedeDatos!A:B,2,FALSE),"ERROR")</f>
        <v>6973826000704</v>
      </c>
      <c r="B523" s="4" t="s">
        <v>526</v>
      </c>
      <c r="C523" s="4" t="s">
        <v>11</v>
      </c>
      <c r="D523" s="9">
        <f>+VLOOKUP(Tabla2[[#This Row],[CODIGO DE BARRA]],BasedeDatos!B:C,2,FALSE)</f>
        <v>3</v>
      </c>
      <c r="E523" s="5" t="s">
        <v>612</v>
      </c>
      <c r="F523" t="str">
        <f>+IF(Tabla2[[#This Row],[STOCK]]&gt;0.1,"1","0")</f>
        <v>0</v>
      </c>
      <c r="G523">
        <f>+VLOOKUP(Tabla2[[#This Row],[CODIGO DE BARRA]],BasedeDatos!B:E,3,FALSE)</f>
        <v>0</v>
      </c>
      <c r="H523" t="s">
        <v>1716</v>
      </c>
    </row>
    <row r="524" spans="1:8" hidden="1" x14ac:dyDescent="0.25">
      <c r="A524" t="str">
        <f>+IFERROR(VLOOKUP(Tabla2[[#This Row],[Nombre]],BasedeDatos!A:B,2,FALSE),"ERROR")</f>
        <v>7591902001927</v>
      </c>
      <c r="B524" s="6" t="s">
        <v>527</v>
      </c>
      <c r="C524" s="6" t="s">
        <v>11</v>
      </c>
      <c r="D524" s="9">
        <f>+VLOOKUP(Tabla2[[#This Row],[CODIGO DE BARRA]],BasedeDatos!B:C,2,FALSE)</f>
        <v>2.4</v>
      </c>
      <c r="E524" s="7" t="s">
        <v>1667</v>
      </c>
      <c r="F524" t="str">
        <f>+IF(Tabla2[[#This Row],[STOCK]]&gt;0.1,"1","0")</f>
        <v>0</v>
      </c>
      <c r="G524">
        <f>+VLOOKUP(Tabla2[[#This Row],[CODIGO DE BARRA]],BasedeDatos!B:E,3,FALSE)</f>
        <v>0</v>
      </c>
      <c r="H524" t="s">
        <v>1716</v>
      </c>
    </row>
    <row r="525" spans="1:8" hidden="1" x14ac:dyDescent="0.25">
      <c r="A525" t="str">
        <f>+IFERROR(VLOOKUP(Tabla2[[#This Row],[Nombre]],BasedeDatos!A:B,2,FALSE),"ERROR")</f>
        <v>7595826003951</v>
      </c>
      <c r="B525" s="4" t="s">
        <v>528</v>
      </c>
      <c r="C525" s="4" t="s">
        <v>11</v>
      </c>
      <c r="D525" s="9">
        <f>+VLOOKUP(Tabla2[[#This Row],[CODIGO DE BARRA]],BasedeDatos!B:C,2,FALSE)</f>
        <v>2</v>
      </c>
      <c r="E525" s="5" t="s">
        <v>1487</v>
      </c>
      <c r="F525" t="str">
        <f>+IF(Tabla2[[#This Row],[STOCK]]&gt;0.1,"1","0")</f>
        <v>1</v>
      </c>
      <c r="G525">
        <f>+VLOOKUP(Tabla2[[#This Row],[CODIGO DE BARRA]],BasedeDatos!B:E,3,FALSE)</f>
        <v>1</v>
      </c>
      <c r="H525" t="s">
        <v>1716</v>
      </c>
    </row>
    <row r="526" spans="1:8" hidden="1" x14ac:dyDescent="0.25">
      <c r="A526" t="str">
        <f>+IFERROR(VLOOKUP(Tabla2[[#This Row],[Nombre]],BasedeDatos!A:B,2,FALSE),"ERROR")</f>
        <v>7591221000038</v>
      </c>
      <c r="B526" s="6" t="s">
        <v>529</v>
      </c>
      <c r="C526" s="6" t="s">
        <v>11</v>
      </c>
      <c r="D526" s="9">
        <f>+VLOOKUP(Tabla2[[#This Row],[CODIGO DE BARRA]],BasedeDatos!B:C,2,FALSE)</f>
        <v>1.7</v>
      </c>
      <c r="E526" s="7" t="s">
        <v>612</v>
      </c>
      <c r="F526" t="str">
        <f>+IF(Tabla2[[#This Row],[STOCK]]&gt;0.1,"1","0")</f>
        <v>0</v>
      </c>
      <c r="G526">
        <f>+VLOOKUP(Tabla2[[#This Row],[CODIGO DE BARRA]],BasedeDatos!B:E,3,FALSE)</f>
        <v>0</v>
      </c>
      <c r="H526" t="s">
        <v>1716</v>
      </c>
    </row>
    <row r="527" spans="1:8" hidden="1" x14ac:dyDescent="0.25">
      <c r="A527" t="str">
        <f>+IFERROR(VLOOKUP(Tabla2[[#This Row],[Nombre]],BasedeDatos!A:B,2,FALSE),"ERROR")</f>
        <v>7896292311466</v>
      </c>
      <c r="B527" s="4" t="s">
        <v>530</v>
      </c>
      <c r="C527" s="4" t="s">
        <v>11</v>
      </c>
      <c r="D527" s="9">
        <f>+VLOOKUP(Tabla2[[#This Row],[CODIGO DE BARRA]],BasedeDatos!B:C,2,FALSE)</f>
        <v>2.1</v>
      </c>
      <c r="E527" s="5" t="s">
        <v>612</v>
      </c>
      <c r="F527" t="str">
        <f>+IF(Tabla2[[#This Row],[STOCK]]&gt;0.1,"1","0")</f>
        <v>0</v>
      </c>
      <c r="G527">
        <f>+VLOOKUP(Tabla2[[#This Row],[CODIGO DE BARRA]],BasedeDatos!B:E,3,FALSE)</f>
        <v>0</v>
      </c>
      <c r="H527" t="s">
        <v>1716</v>
      </c>
    </row>
    <row r="528" spans="1:8" hidden="1" x14ac:dyDescent="0.25">
      <c r="A528" t="str">
        <f>+IFERROR(VLOOKUP(Tabla2[[#This Row],[Nombre]],BasedeDatos!A:B,2,FALSE),"ERROR")</f>
        <v>7896292334113</v>
      </c>
      <c r="B528" s="6" t="s">
        <v>531</v>
      </c>
      <c r="C528" s="6" t="s">
        <v>11</v>
      </c>
      <c r="D528" s="9">
        <f>+VLOOKUP(Tabla2[[#This Row],[CODIGO DE BARRA]],BasedeDatos!B:C,2,FALSE)</f>
        <v>1.5</v>
      </c>
      <c r="E528" s="7" t="s">
        <v>612</v>
      </c>
      <c r="F528" t="str">
        <f>+IF(Tabla2[[#This Row],[STOCK]]&gt;0.1,"1","0")</f>
        <v>0</v>
      </c>
      <c r="G528">
        <f>+VLOOKUP(Tabla2[[#This Row],[CODIGO DE BARRA]],BasedeDatos!B:E,3,FALSE)</f>
        <v>0</v>
      </c>
      <c r="H528" t="s">
        <v>1716</v>
      </c>
    </row>
    <row r="529" spans="1:8" hidden="1" x14ac:dyDescent="0.25">
      <c r="A529" t="str">
        <f>+IFERROR(VLOOKUP(Tabla2[[#This Row],[Nombre]],BasedeDatos!A:B,2,FALSE),"ERROR")</f>
        <v>7591902001200</v>
      </c>
      <c r="B529" s="4" t="s">
        <v>532</v>
      </c>
      <c r="C529" s="4" t="s">
        <v>11</v>
      </c>
      <c r="D529" s="9">
        <f>+VLOOKUP(Tabla2[[#This Row],[CODIGO DE BARRA]],BasedeDatos!B:C,2,FALSE)</f>
        <v>2</v>
      </c>
      <c r="E529" s="5" t="s">
        <v>1668</v>
      </c>
      <c r="F529" t="str">
        <f>+IF(Tabla2[[#This Row],[STOCK]]&gt;0.1,"1","0")</f>
        <v>0</v>
      </c>
      <c r="G529">
        <f>+VLOOKUP(Tabla2[[#This Row],[CODIGO DE BARRA]],BasedeDatos!B:E,3,FALSE)</f>
        <v>0</v>
      </c>
      <c r="H529" t="s">
        <v>1716</v>
      </c>
    </row>
    <row r="530" spans="1:8" hidden="1" x14ac:dyDescent="0.25">
      <c r="A530" t="str">
        <f>+IFERROR(VLOOKUP(Tabla2[[#This Row],[Nombre]],BasedeDatos!A:B,2,FALSE),"ERROR")</f>
        <v>7598001001100</v>
      </c>
      <c r="B530" s="6" t="s">
        <v>533</v>
      </c>
      <c r="C530" s="6" t="s">
        <v>11</v>
      </c>
      <c r="D530" s="9">
        <f>+VLOOKUP(Tabla2[[#This Row],[CODIGO DE BARRA]],BasedeDatos!B:C,2,FALSE)</f>
        <v>1.3</v>
      </c>
      <c r="E530" s="7" t="s">
        <v>612</v>
      </c>
      <c r="F530" t="str">
        <f>+IF(Tabla2[[#This Row],[STOCK]]&gt;0.1,"1","0")</f>
        <v>0</v>
      </c>
      <c r="G530">
        <f>+VLOOKUP(Tabla2[[#This Row],[CODIGO DE BARRA]],BasedeDatos!B:E,3,FALSE)</f>
        <v>0</v>
      </c>
      <c r="H530" t="s">
        <v>1716</v>
      </c>
    </row>
    <row r="531" spans="1:8" hidden="1" x14ac:dyDescent="0.25">
      <c r="A531" t="str">
        <f>+IFERROR(VLOOKUP(Tabla2[[#This Row],[Nombre]],BasedeDatos!A:B,2,FALSE),"ERROR")</f>
        <v>6921480218294</v>
      </c>
      <c r="B531" s="4" t="s">
        <v>534</v>
      </c>
      <c r="C531" s="4" t="s">
        <v>11</v>
      </c>
      <c r="D531" s="9">
        <f>+VLOOKUP(Tabla2[[#This Row],[CODIGO DE BARRA]],BasedeDatos!B:C,2,FALSE)</f>
        <v>1.8</v>
      </c>
      <c r="E531" s="5" t="s">
        <v>612</v>
      </c>
      <c r="F531" t="str">
        <f>+IF(Tabla2[[#This Row],[STOCK]]&gt;0.1,"1","0")</f>
        <v>0</v>
      </c>
      <c r="G531">
        <f>+VLOOKUP(Tabla2[[#This Row],[CODIGO DE BARRA]],BasedeDatos!B:E,3,FALSE)</f>
        <v>0</v>
      </c>
      <c r="H531" t="s">
        <v>1716</v>
      </c>
    </row>
    <row r="532" spans="1:8" hidden="1" x14ac:dyDescent="0.25">
      <c r="A532" t="str">
        <f>+IFERROR(VLOOKUP(Tabla2[[#This Row],[Nombre]],BasedeDatos!A:B,2,FALSE),"ERROR")</f>
        <v>7591072000263</v>
      </c>
      <c r="B532" s="6" t="s">
        <v>535</v>
      </c>
      <c r="C532" s="6" t="s">
        <v>11</v>
      </c>
      <c r="D532" s="9">
        <f>+VLOOKUP(Tabla2[[#This Row],[CODIGO DE BARRA]],BasedeDatos!B:C,2,FALSE)</f>
        <v>1.6</v>
      </c>
      <c r="E532" s="7" t="s">
        <v>612</v>
      </c>
      <c r="F532" t="str">
        <f>+IF(Tabla2[[#This Row],[STOCK]]&gt;0.1,"1","0")</f>
        <v>0</v>
      </c>
      <c r="G532">
        <f>+VLOOKUP(Tabla2[[#This Row],[CODIGO DE BARRA]],BasedeDatos!B:E,3,FALSE)</f>
        <v>0</v>
      </c>
      <c r="H532" t="s">
        <v>1716</v>
      </c>
    </row>
    <row r="533" spans="1:8" hidden="1" x14ac:dyDescent="0.25">
      <c r="A533" t="str">
        <f>+IFERROR(VLOOKUP(Tabla2[[#This Row],[Nombre]],BasedeDatos!A:B,2,FALSE),"ERROR")</f>
        <v>7891032015741</v>
      </c>
      <c r="B533" s="4" t="s">
        <v>536</v>
      </c>
      <c r="C533" s="4" t="s">
        <v>11</v>
      </c>
      <c r="D533" s="9">
        <f>+VLOOKUP(Tabla2[[#This Row],[CODIGO DE BARRA]],BasedeDatos!B:C,2,FALSE)</f>
        <v>1.8</v>
      </c>
      <c r="E533" s="5" t="s">
        <v>1669</v>
      </c>
      <c r="F533" t="str">
        <f>+IF(Tabla2[[#This Row],[STOCK]]&gt;0.1,"1","0")</f>
        <v>1</v>
      </c>
      <c r="G533">
        <f>+VLOOKUP(Tabla2[[#This Row],[CODIGO DE BARRA]],BasedeDatos!B:E,3,FALSE)</f>
        <v>2</v>
      </c>
      <c r="H533" t="s">
        <v>1716</v>
      </c>
    </row>
    <row r="534" spans="1:8" hidden="1" x14ac:dyDescent="0.25">
      <c r="A534" t="str">
        <f>+IFERROR(VLOOKUP(Tabla2[[#This Row],[Nombre]],BasedeDatos!A:B,2,FALSE),"ERROR")</f>
        <v>7592554010206</v>
      </c>
      <c r="B534" s="6" t="s">
        <v>537</v>
      </c>
      <c r="C534" s="6" t="s">
        <v>11</v>
      </c>
      <c r="D534" s="9">
        <f>+VLOOKUP(Tabla2[[#This Row],[CODIGO DE BARRA]],BasedeDatos!B:C,2,FALSE)</f>
        <v>1</v>
      </c>
      <c r="E534" s="7" t="s">
        <v>1670</v>
      </c>
      <c r="F534" t="str">
        <f>+IF(Tabla2[[#This Row],[STOCK]]&gt;0.1,"1","0")</f>
        <v>1</v>
      </c>
      <c r="G534">
        <f>+VLOOKUP(Tabla2[[#This Row],[CODIGO DE BARRA]],BasedeDatos!B:E,3,FALSE)</f>
        <v>4</v>
      </c>
      <c r="H534" t="s">
        <v>1716</v>
      </c>
    </row>
    <row r="535" spans="1:8" hidden="1" x14ac:dyDescent="0.25">
      <c r="A535" t="str">
        <f>+IFERROR(VLOOKUP(Tabla2[[#This Row],[Nombre]],BasedeDatos!A:B,2,FALSE),"ERROR")</f>
        <v>7591016873434</v>
      </c>
      <c r="B535" s="4" t="s">
        <v>538</v>
      </c>
      <c r="C535" s="4" t="s">
        <v>620</v>
      </c>
      <c r="D535" s="9">
        <f>+VLOOKUP(Tabla2[[#This Row],[CODIGO DE BARRA]],BasedeDatos!B:C,2,FALSE)</f>
        <v>0.65</v>
      </c>
      <c r="E535" s="5" t="s">
        <v>1671</v>
      </c>
      <c r="F535" t="str">
        <f>+IF(Tabla2[[#This Row],[STOCK]]&gt;0.1,"1","0")</f>
        <v>0</v>
      </c>
      <c r="G535">
        <f>+VLOOKUP(Tabla2[[#This Row],[CODIGO DE BARRA]],BasedeDatos!B:E,3,FALSE)</f>
        <v>-3</v>
      </c>
      <c r="H535" t="s">
        <v>1716</v>
      </c>
    </row>
    <row r="536" spans="1:8" hidden="1" x14ac:dyDescent="0.25">
      <c r="A536" t="str">
        <f>+IFERROR(VLOOKUP(Tabla2[[#This Row],[Nombre]],BasedeDatos!A:B,2,FALSE),"ERROR")</f>
        <v>7591446001599</v>
      </c>
      <c r="B536" s="6" t="s">
        <v>539</v>
      </c>
      <c r="C536" s="6" t="s">
        <v>616</v>
      </c>
      <c r="D536" s="9">
        <f>+VLOOKUP(Tabla2[[#This Row],[CODIGO DE BARRA]],BasedeDatos!B:C,2,FALSE)</f>
        <v>7</v>
      </c>
      <c r="E536" s="7" t="s">
        <v>612</v>
      </c>
      <c r="F536" t="str">
        <f>+IF(Tabla2[[#This Row],[STOCK]]&gt;0.1,"1","0")</f>
        <v>0</v>
      </c>
      <c r="G536">
        <f>+VLOOKUP(Tabla2[[#This Row],[CODIGO DE BARRA]],BasedeDatos!B:E,3,FALSE)</f>
        <v>0</v>
      </c>
      <c r="H536" t="s">
        <v>1715</v>
      </c>
    </row>
    <row r="537" spans="1:8" hidden="1" x14ac:dyDescent="0.25">
      <c r="A537" t="str">
        <f>+IFERROR(VLOOKUP(Tabla2[[#This Row],[Nombre]],BasedeDatos!A:B,2,FALSE),"ERROR")</f>
        <v>7591549000505</v>
      </c>
      <c r="B537" s="4" t="s">
        <v>540</v>
      </c>
      <c r="C537" s="4" t="s">
        <v>11</v>
      </c>
      <c r="D537" s="9">
        <f>+VLOOKUP(Tabla2[[#This Row],[CODIGO DE BARRA]],BasedeDatos!B:C,2,FALSE)</f>
        <v>1.35</v>
      </c>
      <c r="E537" s="5" t="s">
        <v>612</v>
      </c>
      <c r="F537" t="str">
        <f>+IF(Tabla2[[#This Row],[STOCK]]&gt;0.1,"1","0")</f>
        <v>1</v>
      </c>
      <c r="G537">
        <f>+VLOOKUP(Tabla2[[#This Row],[CODIGO DE BARRA]],BasedeDatos!B:E,3,FALSE)</f>
        <v>9</v>
      </c>
      <c r="H537" t="s">
        <v>1716</v>
      </c>
    </row>
    <row r="538" spans="1:8" hidden="1" x14ac:dyDescent="0.25">
      <c r="A538" t="str">
        <f>+IFERROR(VLOOKUP(Tabla2[[#This Row],[Nombre]],BasedeDatos!A:B,2,FALSE),"ERROR")</f>
        <v>7598001001018</v>
      </c>
      <c r="B538" s="6" t="s">
        <v>541</v>
      </c>
      <c r="C538" s="6" t="s">
        <v>11</v>
      </c>
      <c r="D538" s="9">
        <f>+VLOOKUP(Tabla2[[#This Row],[CODIGO DE BARRA]],BasedeDatos!B:C,2,FALSE)</f>
        <v>1.35</v>
      </c>
      <c r="E538" s="7" t="s">
        <v>612</v>
      </c>
      <c r="F538" t="str">
        <f>+IF(Tabla2[[#This Row],[STOCK]]&gt;0.1,"1","0")</f>
        <v>1</v>
      </c>
      <c r="G538">
        <f>+VLOOKUP(Tabla2[[#This Row],[CODIGO DE BARRA]],BasedeDatos!B:E,3,FALSE)</f>
        <v>6</v>
      </c>
      <c r="H538" t="s">
        <v>1716</v>
      </c>
    </row>
    <row r="539" spans="1:8" hidden="1" x14ac:dyDescent="0.25">
      <c r="A539" t="str">
        <f>+IFERROR(VLOOKUP(Tabla2[[#This Row],[Nombre]],BasedeDatos!A:B,2,FALSE),"ERROR")</f>
        <v>8719992179183</v>
      </c>
      <c r="B539" s="4" t="s">
        <v>542</v>
      </c>
      <c r="C539" s="4" t="s">
        <v>620</v>
      </c>
      <c r="D539" s="9">
        <f>+VLOOKUP(Tabla2[[#This Row],[CODIGO DE BARRA]],BasedeDatos!B:C,2,FALSE)</f>
        <v>0.2</v>
      </c>
      <c r="E539" s="5" t="s">
        <v>612</v>
      </c>
      <c r="F539" t="str">
        <f>+IF(Tabla2[[#This Row],[STOCK]]&gt;0.1,"1","0")</f>
        <v>1</v>
      </c>
      <c r="G539">
        <f>+VLOOKUP(Tabla2[[#This Row],[CODIGO DE BARRA]],BasedeDatos!B:E,3,FALSE)</f>
        <v>33</v>
      </c>
      <c r="H539" t="s">
        <v>1716</v>
      </c>
    </row>
    <row r="540" spans="1:8" hidden="1" x14ac:dyDescent="0.25">
      <c r="A540" t="str">
        <f>+IFERROR(VLOOKUP(Tabla2[[#This Row],[Nombre]],BasedeDatos!A:B,2,FALSE),"ERROR")</f>
        <v>759101685596</v>
      </c>
      <c r="B540" s="6" t="s">
        <v>543</v>
      </c>
      <c r="C540" s="6" t="s">
        <v>622</v>
      </c>
      <c r="D540" s="9">
        <f>+VLOOKUP(Tabla2[[#This Row],[CODIGO DE BARRA]],BasedeDatos!B:C,2,FALSE)</f>
        <v>3.5</v>
      </c>
      <c r="E540" s="7" t="s">
        <v>1672</v>
      </c>
      <c r="F540" t="str">
        <f>+IF(Tabla2[[#This Row],[STOCK]]&gt;0.1,"1","0")</f>
        <v>1</v>
      </c>
      <c r="G540">
        <f>+VLOOKUP(Tabla2[[#This Row],[CODIGO DE BARRA]],BasedeDatos!B:E,3,FALSE)</f>
        <v>2</v>
      </c>
      <c r="H540" t="s">
        <v>1716</v>
      </c>
    </row>
    <row r="541" spans="1:8" hidden="1" x14ac:dyDescent="0.25">
      <c r="A541" t="str">
        <f>+IFERROR(VLOOKUP(Tabla2[[#This Row],[Nombre]],BasedeDatos!A:B,2,FALSE),"ERROR")</f>
        <v>7592433001837</v>
      </c>
      <c r="B541" s="4" t="s">
        <v>544</v>
      </c>
      <c r="C541" s="4" t="s">
        <v>616</v>
      </c>
      <c r="D541" s="9">
        <f>+VLOOKUP(Tabla2[[#This Row],[CODIGO DE BARRA]],BasedeDatos!B:C,2,FALSE)</f>
        <v>0.8</v>
      </c>
      <c r="E541" s="5" t="s">
        <v>612</v>
      </c>
      <c r="F541" t="str">
        <f>+IF(Tabla2[[#This Row],[STOCK]]&gt;0.1,"1","0")</f>
        <v>1</v>
      </c>
      <c r="G541">
        <f>+VLOOKUP(Tabla2[[#This Row],[CODIGO DE BARRA]],BasedeDatos!B:E,3,FALSE)</f>
        <v>2</v>
      </c>
      <c r="H541" t="s">
        <v>1707</v>
      </c>
    </row>
    <row r="542" spans="1:8" hidden="1" x14ac:dyDescent="0.25">
      <c r="A542" t="str">
        <f>+IFERROR(VLOOKUP(Tabla2[[#This Row],[Nombre]],BasedeDatos!A:B,2,FALSE),"ERROR")</f>
        <v>7591098800687</v>
      </c>
      <c r="B542" s="4" t="s">
        <v>545</v>
      </c>
      <c r="C542" s="4" t="s">
        <v>621</v>
      </c>
      <c r="D542" s="9">
        <f>+VLOOKUP(Tabla2[[#This Row],[CODIGO DE BARRA]],BasedeDatos!B:C,2,FALSE)</f>
        <v>1.25</v>
      </c>
      <c r="E542" s="7" t="s">
        <v>1673</v>
      </c>
      <c r="F542" t="str">
        <f>+IF(Tabla2[[#This Row],[STOCK]]&gt;0.1,"1","0")</f>
        <v>1</v>
      </c>
      <c r="G542">
        <f>+VLOOKUP(Tabla2[[#This Row],[CODIGO DE BARRA]],BasedeDatos!B:E,3,FALSE)</f>
        <v>3</v>
      </c>
      <c r="H542" t="s">
        <v>1716</v>
      </c>
    </row>
    <row r="543" spans="1:8" hidden="1" x14ac:dyDescent="0.25">
      <c r="A543" t="str">
        <f>+IFERROR(VLOOKUP(Tabla2[[#This Row],[Nombre]],BasedeDatos!A:B,2,FALSE),"ERROR")</f>
        <v>7597257003159</v>
      </c>
      <c r="B543" s="4" t="s">
        <v>546</v>
      </c>
      <c r="C543" s="4" t="s">
        <v>615</v>
      </c>
      <c r="D543" s="9">
        <f>+VLOOKUP(Tabla2[[#This Row],[CODIGO DE BARRA]],BasedeDatos!B:C,2,FALSE)</f>
        <v>2</v>
      </c>
      <c r="E543" s="5" t="s">
        <v>612</v>
      </c>
      <c r="F543" t="str">
        <f>+IF(Tabla2[[#This Row],[STOCK]]&gt;0.1,"1","0")</f>
        <v>0</v>
      </c>
      <c r="G543">
        <f>+VLOOKUP(Tabla2[[#This Row],[CODIGO DE BARRA]],BasedeDatos!B:E,3,FALSE)</f>
        <v>0</v>
      </c>
      <c r="H543" t="s">
        <v>1716</v>
      </c>
    </row>
    <row r="544" spans="1:8" hidden="1" x14ac:dyDescent="0.25">
      <c r="A544" t="str">
        <f>+IFERROR(VLOOKUP(Tabla2[[#This Row],[Nombre]],BasedeDatos!A:B,2,FALSE),"ERROR")</f>
        <v>7597597002546</v>
      </c>
      <c r="B544" s="4" t="s">
        <v>547</v>
      </c>
      <c r="C544" s="6" t="s">
        <v>615</v>
      </c>
      <c r="D544" s="9">
        <f>+VLOOKUP(Tabla2[[#This Row],[CODIGO DE BARRA]],BasedeDatos!B:C,2,FALSE)</f>
        <v>0.15</v>
      </c>
      <c r="E544" s="7" t="s">
        <v>612</v>
      </c>
      <c r="F544" t="str">
        <f>+IF(Tabla2[[#This Row],[STOCK]]&gt;0.1,"1","0")</f>
        <v>0</v>
      </c>
      <c r="G544">
        <f>+VLOOKUP(Tabla2[[#This Row],[CODIGO DE BARRA]],BasedeDatos!B:E,3,FALSE)</f>
        <v>0</v>
      </c>
      <c r="H544" t="s">
        <v>1716</v>
      </c>
    </row>
    <row r="545" spans="1:8" hidden="1" x14ac:dyDescent="0.25">
      <c r="A545" t="str">
        <f>+IFERROR(VLOOKUP(Tabla2[[#This Row],[Nombre]],BasedeDatos!A:B,2,FALSE),"ERROR")</f>
        <v>7501065922243</v>
      </c>
      <c r="B545" s="4" t="s">
        <v>548</v>
      </c>
      <c r="C545" s="4" t="s">
        <v>615</v>
      </c>
      <c r="D545" s="9">
        <f>+VLOOKUP(Tabla2[[#This Row],[CODIGO DE BARRA]],BasedeDatos!B:C,2,FALSE)</f>
        <v>0.25</v>
      </c>
      <c r="E545" s="5" t="s">
        <v>612</v>
      </c>
      <c r="F545" t="str">
        <f>+IF(Tabla2[[#This Row],[STOCK]]&gt;0.1,"1","0")</f>
        <v>0</v>
      </c>
      <c r="G545">
        <f>+VLOOKUP(Tabla2[[#This Row],[CODIGO DE BARRA]],BasedeDatos!B:E,3,FALSE)</f>
        <v>0</v>
      </c>
      <c r="H545" t="s">
        <v>1716</v>
      </c>
    </row>
    <row r="546" spans="1:8" hidden="1" x14ac:dyDescent="0.25">
      <c r="A546" t="str">
        <f>+IFERROR(VLOOKUP(Tabla2[[#This Row],[Nombre]],BasedeDatos!A:B,2,FALSE),"ERROR")</f>
        <v>7891024171400</v>
      </c>
      <c r="B546" s="4" t="s">
        <v>549</v>
      </c>
      <c r="C546" s="6" t="s">
        <v>615</v>
      </c>
      <c r="D546" s="9">
        <f>+VLOOKUP(Tabla2[[#This Row],[CODIGO DE BARRA]],BasedeDatos!B:C,2,FALSE)</f>
        <v>2.1</v>
      </c>
      <c r="E546" s="7" t="s">
        <v>612</v>
      </c>
      <c r="F546" t="str">
        <f>+IF(Tabla2[[#This Row],[STOCK]]&gt;0.1,"1","0")</f>
        <v>0</v>
      </c>
      <c r="G546">
        <f>+VLOOKUP(Tabla2[[#This Row],[CODIGO DE BARRA]],BasedeDatos!B:E,3,FALSE)</f>
        <v>0</v>
      </c>
      <c r="H546" t="s">
        <v>1716</v>
      </c>
    </row>
    <row r="547" spans="1:8" hidden="1" x14ac:dyDescent="0.25">
      <c r="A547" t="str">
        <f>+IFERROR(VLOOKUP(Tabla2[[#This Row],[Nombre]],BasedeDatos!A:B,2,FALSE),"ERROR")</f>
        <v>CAR8</v>
      </c>
      <c r="B547" s="4" t="s">
        <v>550</v>
      </c>
      <c r="C547" s="4" t="s">
        <v>614</v>
      </c>
      <c r="D547" s="9">
        <f>+VLOOKUP(Tabla2[[#This Row],[CODIGO DE BARRA]],BasedeDatos!B:C,2,FALSE)</f>
        <v>7.75</v>
      </c>
      <c r="E547" s="5" t="s">
        <v>1674</v>
      </c>
      <c r="F547" t="str">
        <f>+IF(Tabla2[[#This Row],[STOCK]]&gt;0.1,"1","0")</f>
        <v>1</v>
      </c>
      <c r="G547">
        <f>+VLOOKUP(Tabla2[[#This Row],[CODIGO DE BARRA]],BasedeDatos!B:E,3,FALSE)</f>
        <v>1.464</v>
      </c>
      <c r="H547" t="s">
        <v>1699</v>
      </c>
    </row>
    <row r="548" spans="1:8" hidden="1" x14ac:dyDescent="0.25">
      <c r="A548" t="str">
        <f>+IFERROR(VLOOKUP(Tabla2[[#This Row],[Nombre]],BasedeDatos!A:B,2,FALSE),"ERROR")</f>
        <v>070662130032</v>
      </c>
      <c r="B548" s="4" t="s">
        <v>551</v>
      </c>
      <c r="C548" s="4" t="s">
        <v>11</v>
      </c>
      <c r="D548" s="9">
        <f>+VLOOKUP(Tabla2[[#This Row],[CODIGO DE BARRA]],BasedeDatos!B:C,2,FALSE)</f>
        <v>1.8</v>
      </c>
      <c r="E548" s="7" t="s">
        <v>612</v>
      </c>
      <c r="F548" t="str">
        <f>+IF(Tabla2[[#This Row],[STOCK]]&gt;0.1,"1","0")</f>
        <v>0</v>
      </c>
      <c r="G548">
        <f>+VLOOKUP(Tabla2[[#This Row],[CODIGO DE BARRA]],BasedeDatos!B:E,3,FALSE)</f>
        <v>0</v>
      </c>
      <c r="H548" t="s">
        <v>1716</v>
      </c>
    </row>
    <row r="549" spans="1:8" hidden="1" x14ac:dyDescent="0.25">
      <c r="A549" t="str">
        <f>+IFERROR(VLOOKUP(Tabla2[[#This Row],[Nombre]],BasedeDatos!A:B,2,FALSE),"ERROR")</f>
        <v>7591016204894</v>
      </c>
      <c r="B549" s="4" t="s">
        <v>552</v>
      </c>
      <c r="C549" s="4" t="s">
        <v>11</v>
      </c>
      <c r="D549" s="9">
        <f>+VLOOKUP(Tabla2[[#This Row],[CODIGO DE BARRA]],BasedeDatos!B:C,2,FALSE)</f>
        <v>1.1000000000000001</v>
      </c>
      <c r="E549" s="5" t="s">
        <v>1675</v>
      </c>
      <c r="F549" t="str">
        <f>+IF(Tabla2[[#This Row],[STOCK]]&gt;0.1,"1","0")</f>
        <v>1</v>
      </c>
      <c r="G549">
        <f>+VLOOKUP(Tabla2[[#This Row],[CODIGO DE BARRA]],BasedeDatos!B:E,3,FALSE)</f>
        <v>1</v>
      </c>
      <c r="H549" t="s">
        <v>1716</v>
      </c>
    </row>
    <row r="550" spans="1:8" hidden="1" x14ac:dyDescent="0.25">
      <c r="A550" t="str">
        <f>+IFERROR(VLOOKUP(Tabla2[[#This Row],[Nombre]],BasedeDatos!A:B,2,FALSE),"ERROR")</f>
        <v>7702090039400</v>
      </c>
      <c r="B550" s="4" t="s">
        <v>553</v>
      </c>
      <c r="C550" s="4" t="s">
        <v>616</v>
      </c>
      <c r="D550" s="9">
        <f>+VLOOKUP(Tabla2[[#This Row],[CODIGO DE BARRA]],BasedeDatos!B:C,2,FALSE)</f>
        <v>1</v>
      </c>
      <c r="E550" s="7" t="s">
        <v>1676</v>
      </c>
      <c r="F550" t="str">
        <f>+IF(Tabla2[[#This Row],[STOCK]]&gt;0.1,"1","0")</f>
        <v>0</v>
      </c>
      <c r="G550">
        <f>+VLOOKUP(Tabla2[[#This Row],[CODIGO DE BARRA]],BasedeDatos!B:E,3,FALSE)</f>
        <v>0</v>
      </c>
      <c r="H550" t="s">
        <v>1709</v>
      </c>
    </row>
    <row r="551" spans="1:8" hidden="1" x14ac:dyDescent="0.25">
      <c r="A551" t="str">
        <f>+IFERROR(VLOOKUP(Tabla2[[#This Row],[Nombre]],BasedeDatos!A:B,2,FALSE),"ERROR")</f>
        <v>7702090039436</v>
      </c>
      <c r="B551" s="4" t="s">
        <v>554</v>
      </c>
      <c r="C551" s="4" t="s">
        <v>616</v>
      </c>
      <c r="D551" s="9">
        <f>+VLOOKUP(Tabla2[[#This Row],[CODIGO DE BARRA]],BasedeDatos!B:C,2,FALSE)</f>
        <v>0.45</v>
      </c>
      <c r="E551" s="5" t="s">
        <v>612</v>
      </c>
      <c r="F551" t="str">
        <f>+IF(Tabla2[[#This Row],[STOCK]]&gt;0.1,"1","0")</f>
        <v>0</v>
      </c>
      <c r="G551">
        <f>+VLOOKUP(Tabla2[[#This Row],[CODIGO DE BARRA]],BasedeDatos!B:E,3,FALSE)</f>
        <v>0</v>
      </c>
      <c r="H551" t="s">
        <v>1709</v>
      </c>
    </row>
    <row r="552" spans="1:8" hidden="1" x14ac:dyDescent="0.25">
      <c r="A552" t="str">
        <f>+IFERROR(VLOOKUP(Tabla2[[#This Row],[Nombre]],BasedeDatos!A:B,2,FALSE),"ERROR")</f>
        <v>7702090039214</v>
      </c>
      <c r="B552" s="4" t="s">
        <v>555</v>
      </c>
      <c r="C552" s="4" t="s">
        <v>616</v>
      </c>
      <c r="D552" s="9">
        <f>+VLOOKUP(Tabla2[[#This Row],[CODIGO DE BARRA]],BasedeDatos!B:C,2,FALSE)</f>
        <v>0.6</v>
      </c>
      <c r="E552" s="7" t="s">
        <v>1677</v>
      </c>
      <c r="F552" t="str">
        <f>+IF(Tabla2[[#This Row],[STOCK]]&gt;0.1,"1","0")</f>
        <v>1</v>
      </c>
      <c r="G552">
        <f>+VLOOKUP(Tabla2[[#This Row],[CODIGO DE BARRA]],BasedeDatos!B:E,3,FALSE)</f>
        <v>6</v>
      </c>
      <c r="H552" t="s">
        <v>1709</v>
      </c>
    </row>
    <row r="553" spans="1:8" hidden="1" x14ac:dyDescent="0.25">
      <c r="A553" t="str">
        <f>+IFERROR(VLOOKUP(Tabla2[[#This Row],[Nombre]],BasedeDatos!A:B,2,FALSE),"ERROR")</f>
        <v>7509546659992</v>
      </c>
      <c r="B553" s="4" t="s">
        <v>556</v>
      </c>
      <c r="C553" s="4" t="s">
        <v>617</v>
      </c>
      <c r="D553" s="9">
        <f>+VLOOKUP(Tabla2[[#This Row],[CODIGO DE BARRA]],BasedeDatos!B:C,2,FALSE)</f>
        <v>0.7</v>
      </c>
      <c r="E553" s="5" t="s">
        <v>612</v>
      </c>
      <c r="F553" t="str">
        <f>+IF(Tabla2[[#This Row],[STOCK]]&gt;0.1,"1","0")</f>
        <v>1</v>
      </c>
      <c r="G553">
        <f>+VLOOKUP(Tabla2[[#This Row],[CODIGO DE BARRA]],BasedeDatos!B:E,3,FALSE)</f>
        <v>1</v>
      </c>
      <c r="H553" t="s">
        <v>1716</v>
      </c>
    </row>
    <row r="554" spans="1:8" x14ac:dyDescent="0.25">
      <c r="A554" t="str">
        <f>+IFERROR(VLOOKUP(Tabla2[[#This Row],[Nombre]],BasedeDatos!A:B,2,FALSE),"ERROR")</f>
        <v>C39</v>
      </c>
      <c r="B554" s="4" t="s">
        <v>557</v>
      </c>
      <c r="C554" s="4" t="s">
        <v>613</v>
      </c>
      <c r="D554" s="9">
        <f>+VLOOKUP(Tabla2[[#This Row],[CODIGO DE BARRA]],BasedeDatos!B:C,2,FALSE)</f>
        <v>2.4</v>
      </c>
      <c r="E554" s="7" t="s">
        <v>612</v>
      </c>
      <c r="F554" t="str">
        <f>+IF(Tabla2[[#This Row],[STOCK]]&gt;0.1,"1","0")</f>
        <v>0</v>
      </c>
      <c r="G554">
        <f>+VLOOKUP(Tabla2[[#This Row],[CODIGO DE BARRA]],BasedeDatos!B:E,3,FALSE)</f>
        <v>0</v>
      </c>
      <c r="H554" t="s">
        <v>1716</v>
      </c>
    </row>
    <row r="555" spans="1:8" x14ac:dyDescent="0.25">
      <c r="A555" t="str">
        <f>+IFERROR(VLOOKUP(Tabla2[[#This Row],[Nombre]],BasedeDatos!A:B,2,FALSE),"ERROR")</f>
        <v>C38</v>
      </c>
      <c r="B555" s="4" t="s">
        <v>558</v>
      </c>
      <c r="C555" s="4" t="s">
        <v>613</v>
      </c>
      <c r="D555" s="9">
        <f>+VLOOKUP(Tabla2[[#This Row],[CODIGO DE BARRA]],BasedeDatos!B:C,2,FALSE)</f>
        <v>5</v>
      </c>
      <c r="E555" s="5" t="s">
        <v>612</v>
      </c>
      <c r="F555" t="str">
        <f>+IF(Tabla2[[#This Row],[STOCK]]&gt;0.1,"1","0")</f>
        <v>0</v>
      </c>
      <c r="G555">
        <f>+VLOOKUP(Tabla2[[#This Row],[CODIGO DE BARRA]],BasedeDatos!B:E,3,FALSE)</f>
        <v>0</v>
      </c>
      <c r="H555" t="s">
        <v>1743</v>
      </c>
    </row>
    <row r="556" spans="1:8" hidden="1" x14ac:dyDescent="0.25">
      <c r="A556" t="str">
        <f>+IFERROR(VLOOKUP(Tabla2[[#This Row],[Nombre]],BasedeDatos!A:B,2,FALSE),"ERROR")</f>
        <v>7591016154731</v>
      </c>
      <c r="B556" s="4" t="s">
        <v>559</v>
      </c>
      <c r="C556" s="4" t="s">
        <v>620</v>
      </c>
      <c r="D556" s="9">
        <f>+VLOOKUP(Tabla2[[#This Row],[CODIGO DE BARRA]],BasedeDatos!B:C,2,FALSE)</f>
        <v>0.85</v>
      </c>
      <c r="E556" s="7" t="s">
        <v>612</v>
      </c>
      <c r="F556" t="str">
        <f>+IF(Tabla2[[#This Row],[STOCK]]&gt;0.1,"1","0")</f>
        <v>0</v>
      </c>
      <c r="G556">
        <f>+VLOOKUP(Tabla2[[#This Row],[CODIGO DE BARRA]],BasedeDatos!B:E,3,FALSE)</f>
        <v>-1</v>
      </c>
      <c r="H556" t="s">
        <v>1716</v>
      </c>
    </row>
    <row r="557" spans="1:8" hidden="1" x14ac:dyDescent="0.25">
      <c r="A557" t="str">
        <f>+IFERROR(VLOOKUP(Tabla2[[#This Row],[Nombre]],BasedeDatos!A:B,2,FALSE),"ERROR")</f>
        <v>7702011040558</v>
      </c>
      <c r="B557" s="4" t="s">
        <v>560</v>
      </c>
      <c r="C557" s="4" t="s">
        <v>620</v>
      </c>
      <c r="D557" s="9">
        <f>+VLOOKUP(Tabla2[[#This Row],[CODIGO DE BARRA]],BasedeDatos!B:C,2,FALSE)</f>
        <v>0.2</v>
      </c>
      <c r="E557" s="5" t="s">
        <v>612</v>
      </c>
      <c r="F557" t="str">
        <f>+IF(Tabla2[[#This Row],[STOCK]]&gt;0.1,"1","0")</f>
        <v>1</v>
      </c>
      <c r="G557">
        <f>+VLOOKUP(Tabla2[[#This Row],[CODIGO DE BARRA]],BasedeDatos!B:E,3,FALSE)</f>
        <v>1</v>
      </c>
      <c r="H557" t="s">
        <v>1716</v>
      </c>
    </row>
    <row r="558" spans="1:8" hidden="1" x14ac:dyDescent="0.25">
      <c r="A558" t="str">
        <f>+IFERROR(VLOOKUP(Tabla2[[#This Row],[Nombre]],BasedeDatos!A:B,2,FALSE),"ERROR")</f>
        <v>VIC1</v>
      </c>
      <c r="B558" s="4" t="s">
        <v>561</v>
      </c>
      <c r="C558" s="4" t="s">
        <v>624</v>
      </c>
      <c r="D558" s="9">
        <f>+VLOOKUP(Tabla2[[#This Row],[CODIGO DE BARRA]],BasedeDatos!B:C,2,FALSE)</f>
        <v>0.25</v>
      </c>
      <c r="E558" s="7" t="s">
        <v>612</v>
      </c>
      <c r="F558" t="str">
        <f>+IF(Tabla2[[#This Row],[STOCK]]&gt;0.1,"1","0")</f>
        <v>1</v>
      </c>
      <c r="G558">
        <f>+VLOOKUP(Tabla2[[#This Row],[CODIGO DE BARRA]],BasedeDatos!B:E,3,FALSE)</f>
        <v>50</v>
      </c>
      <c r="H558" t="s">
        <v>1716</v>
      </c>
    </row>
    <row r="559" spans="1:8" hidden="1" x14ac:dyDescent="0.25">
      <c r="A559" t="str">
        <f>+IFERROR(VLOOKUP(Tabla2[[#This Row],[Nombre]],BasedeDatos!A:B,2,FALSE),"ERROR")</f>
        <v>757528005047</v>
      </c>
      <c r="B559" s="4" t="s">
        <v>562</v>
      </c>
      <c r="C559" s="4" t="s">
        <v>620</v>
      </c>
      <c r="D559" s="9">
        <f>+VLOOKUP(Tabla2[[#This Row],[CODIGO DE BARRA]],BasedeDatos!B:C,2,FALSE)</f>
        <v>1</v>
      </c>
      <c r="E559" s="5" t="s">
        <v>612</v>
      </c>
      <c r="F559" t="str">
        <f>+IF(Tabla2[[#This Row],[STOCK]]&gt;0.1,"1","0")</f>
        <v>0</v>
      </c>
      <c r="G559">
        <f>+VLOOKUP(Tabla2[[#This Row],[CODIGO DE BARRA]],BasedeDatos!B:E,3,FALSE)</f>
        <v>0</v>
      </c>
      <c r="H559" t="s">
        <v>1716</v>
      </c>
    </row>
    <row r="560" spans="1:8" hidden="1" x14ac:dyDescent="0.25">
      <c r="A560" t="str">
        <f>+IFERROR(VLOOKUP(Tabla2[[#This Row],[Nombre]],BasedeDatos!A:B,2,FALSE),"ERROR")</f>
        <v>7592204032503</v>
      </c>
      <c r="B560" s="4" t="s">
        <v>563</v>
      </c>
      <c r="C560" s="4" t="s">
        <v>11</v>
      </c>
      <c r="D560" s="9">
        <f>+VLOOKUP(Tabla2[[#This Row],[CODIGO DE BARRA]],BasedeDatos!B:C,2,FALSE)</f>
        <v>1.4</v>
      </c>
      <c r="E560" s="7" t="s">
        <v>612</v>
      </c>
      <c r="F560" t="str">
        <f>+IF(Tabla2[[#This Row],[STOCK]]&gt;0.1,"1","0")</f>
        <v>0</v>
      </c>
      <c r="G560">
        <f>+VLOOKUP(Tabla2[[#This Row],[CODIGO DE BARRA]],BasedeDatos!B:E,3,FALSE)</f>
        <v>0</v>
      </c>
      <c r="H560" t="s">
        <v>1716</v>
      </c>
    </row>
    <row r="561" spans="1:8" hidden="1" x14ac:dyDescent="0.25">
      <c r="A561" t="str">
        <f>+IFERROR(VLOOKUP(Tabla2[[#This Row],[Nombre]],BasedeDatos!A:B,2,FALSE),"ERROR")</f>
        <v>7896451904713</v>
      </c>
      <c r="B561" s="4" t="s">
        <v>564</v>
      </c>
      <c r="C561" s="4" t="s">
        <v>616</v>
      </c>
      <c r="D561" s="9">
        <f>+VLOOKUP(Tabla2[[#This Row],[CODIGO DE BARRA]],BasedeDatos!B:C,2,FALSE)</f>
        <v>0.3</v>
      </c>
      <c r="E561" s="5" t="s">
        <v>612</v>
      </c>
      <c r="F561" t="str">
        <f>+IF(Tabla2[[#This Row],[STOCK]]&gt;0.1,"1","0")</f>
        <v>1</v>
      </c>
      <c r="G561">
        <f>+VLOOKUP(Tabla2[[#This Row],[CODIGO DE BARRA]],BasedeDatos!B:E,3,FALSE)</f>
        <v>14</v>
      </c>
      <c r="H561" t="s">
        <v>1707</v>
      </c>
    </row>
    <row r="562" spans="1:8" hidden="1" x14ac:dyDescent="0.25">
      <c r="A562" t="str">
        <f>+IFERROR(VLOOKUP(Tabla2[[#This Row],[Nombre]],BasedeDatos!A:B,2,FALSE),"ERROR")</f>
        <v>7590011892525</v>
      </c>
      <c r="B562" s="4" t="s">
        <v>565</v>
      </c>
      <c r="C562" s="4" t="s">
        <v>616</v>
      </c>
      <c r="D562" s="9">
        <f>+VLOOKUP(Tabla2[[#This Row],[CODIGO DE BARRA]],BasedeDatos!B:C,2,FALSE)</f>
        <v>0.5</v>
      </c>
      <c r="E562" s="7" t="s">
        <v>1678</v>
      </c>
      <c r="F562" t="str">
        <f>+IF(Tabla2[[#This Row],[STOCK]]&gt;0.1,"1","0")</f>
        <v>1</v>
      </c>
      <c r="G562">
        <f>+VLOOKUP(Tabla2[[#This Row],[CODIGO DE BARRA]],BasedeDatos!B:E,3,FALSE)</f>
        <v>2</v>
      </c>
      <c r="H562" t="s">
        <v>1707</v>
      </c>
    </row>
    <row r="563" spans="1:8" hidden="1" x14ac:dyDescent="0.25">
      <c r="A563" t="str">
        <f>+IFERROR(VLOOKUP(Tabla2[[#This Row],[Nombre]],BasedeDatos!A:B,2,FALSE),"ERROR")</f>
        <v>7591141644114</v>
      </c>
      <c r="B563" s="4" t="s">
        <v>566</v>
      </c>
      <c r="C563" s="4" t="s">
        <v>616</v>
      </c>
      <c r="D563" s="9">
        <f>+VLOOKUP(Tabla2[[#This Row],[CODIGO DE BARRA]],BasedeDatos!B:C,2,FALSE)</f>
        <v>0.25</v>
      </c>
      <c r="E563" s="5" t="s">
        <v>612</v>
      </c>
      <c r="F563" t="str">
        <f>+IF(Tabla2[[#This Row],[STOCK]]&gt;0.1,"1","0")</f>
        <v>1</v>
      </c>
      <c r="G563">
        <f>+VLOOKUP(Tabla2[[#This Row],[CODIGO DE BARRA]],BasedeDatos!B:E,3,FALSE)</f>
        <v>33</v>
      </c>
      <c r="H563" t="s">
        <v>1712</v>
      </c>
    </row>
    <row r="564" spans="1:8" hidden="1" x14ac:dyDescent="0.25">
      <c r="A564" t="str">
        <f>+IFERROR(VLOOKUP(Tabla2[[#This Row],[Nombre]],BasedeDatos!A:B,2,FALSE),"ERROR")</f>
        <v>7591031006398</v>
      </c>
      <c r="B564" s="4" t="s">
        <v>567</v>
      </c>
      <c r="C564" s="4" t="s">
        <v>616</v>
      </c>
      <c r="D564" s="9">
        <f>+VLOOKUP(Tabla2[[#This Row],[CODIGO DE BARRA]],BasedeDatos!B:C,2,FALSE)</f>
        <v>3.1</v>
      </c>
      <c r="E564" s="7" t="s">
        <v>612</v>
      </c>
      <c r="F564" t="str">
        <f>+IF(Tabla2[[#This Row],[STOCK]]&gt;0.1,"1","0")</f>
        <v>0</v>
      </c>
      <c r="G564">
        <f>+VLOOKUP(Tabla2[[#This Row],[CODIGO DE BARRA]],BasedeDatos!B:E,3,FALSE)</f>
        <v>0</v>
      </c>
      <c r="H564" t="s">
        <v>1712</v>
      </c>
    </row>
    <row r="565" spans="1:8" hidden="1" x14ac:dyDescent="0.25">
      <c r="A565" t="str">
        <f>+IFERROR(VLOOKUP(Tabla2[[#This Row],[Nombre]],BasedeDatos!A:B,2,FALSE),"ERROR")</f>
        <v>7591141990204</v>
      </c>
      <c r="B565" s="4" t="s">
        <v>568</v>
      </c>
      <c r="C565" s="4" t="s">
        <v>616</v>
      </c>
      <c r="D565" s="9">
        <f>+VLOOKUP(Tabla2[[#This Row],[CODIGO DE BARRA]],BasedeDatos!B:C,2,FALSE)</f>
        <v>1</v>
      </c>
      <c r="E565" s="5" t="s">
        <v>612</v>
      </c>
      <c r="F565" t="str">
        <f>+IF(Tabla2[[#This Row],[STOCK]]&gt;0.1,"1","0")</f>
        <v>1</v>
      </c>
      <c r="G565">
        <f>+VLOOKUP(Tabla2[[#This Row],[CODIGO DE BARRA]],BasedeDatos!B:E,3,FALSE)</f>
        <v>30</v>
      </c>
      <c r="H565" t="s">
        <v>1712</v>
      </c>
    </row>
    <row r="566" spans="1:8" hidden="1" x14ac:dyDescent="0.25">
      <c r="A566" t="str">
        <f>+IFERROR(VLOOKUP(Tabla2[[#This Row],[Nombre]],BasedeDatos!A:B,2,FALSE),"ERROR")</f>
        <v>C43</v>
      </c>
      <c r="B566" s="4" t="s">
        <v>569</v>
      </c>
      <c r="C566" s="4" t="s">
        <v>629</v>
      </c>
      <c r="D566" s="9">
        <f>+VLOOKUP(Tabla2[[#This Row],[CODIGO DE BARRA]],BasedeDatos!B:C,2,FALSE)</f>
        <v>5</v>
      </c>
      <c r="E566" s="7" t="s">
        <v>612</v>
      </c>
      <c r="F566" t="str">
        <f>+IF(Tabla2[[#This Row],[STOCK]]&gt;0.1,"1","0")</f>
        <v>0</v>
      </c>
      <c r="G566">
        <f>+VLOOKUP(Tabla2[[#This Row],[CODIGO DE BARRA]],BasedeDatos!B:E,3,FALSE)</f>
        <v>0</v>
      </c>
      <c r="H566" t="s">
        <v>1716</v>
      </c>
    </row>
    <row r="567" spans="1:8" hidden="1" x14ac:dyDescent="0.25">
      <c r="A567" t="str">
        <f>+IFERROR(VLOOKUP(Tabla2[[#This Row],[Nombre]],BasedeDatos!A:B,2,FALSE),"ERROR")</f>
        <v>C27</v>
      </c>
      <c r="B567" s="4" t="s">
        <v>570</v>
      </c>
      <c r="C567" s="4" t="s">
        <v>629</v>
      </c>
      <c r="D567" s="9">
        <f>+VLOOKUP(Tabla2[[#This Row],[CODIGO DE BARRA]],BasedeDatos!B:C,2,FALSE)</f>
        <v>2.7</v>
      </c>
      <c r="E567" s="5" t="s">
        <v>612</v>
      </c>
      <c r="F567" t="str">
        <f>+IF(Tabla2[[#This Row],[STOCK]]&gt;0.1,"1","0")</f>
        <v>0</v>
      </c>
      <c r="G567">
        <f>+VLOOKUP(Tabla2[[#This Row],[CODIGO DE BARRA]],BasedeDatos!B:E,3,FALSE)</f>
        <v>0</v>
      </c>
      <c r="H567" t="s">
        <v>1716</v>
      </c>
    </row>
    <row r="568" spans="1:8" hidden="1" x14ac:dyDescent="0.25">
      <c r="A568" t="str">
        <f>+IFERROR(VLOOKUP(Tabla2[[#This Row],[Nombre]],BasedeDatos!A:B,2,FALSE),"ERROR")</f>
        <v>C42</v>
      </c>
      <c r="B568" s="4" t="s">
        <v>571</v>
      </c>
      <c r="C568" s="4" t="s">
        <v>629</v>
      </c>
      <c r="D568" s="9">
        <f>+VLOOKUP(Tabla2[[#This Row],[CODIGO DE BARRA]],BasedeDatos!B:C,2,FALSE)</f>
        <v>4.5</v>
      </c>
      <c r="E568" s="7" t="s">
        <v>612</v>
      </c>
      <c r="F568" t="str">
        <f>+IF(Tabla2[[#This Row],[STOCK]]&gt;0.1,"1","0")</f>
        <v>1</v>
      </c>
      <c r="G568">
        <f>+VLOOKUP(Tabla2[[#This Row],[CODIGO DE BARRA]],BasedeDatos!B:E,3,FALSE)</f>
        <v>1</v>
      </c>
      <c r="H568" t="s">
        <v>1716</v>
      </c>
    </row>
    <row r="569" spans="1:8" hidden="1" x14ac:dyDescent="0.25">
      <c r="A569" t="str">
        <f>+IFERROR(VLOOKUP(Tabla2[[#This Row],[Nombre]],BasedeDatos!A:B,2,FALSE),"ERROR")</f>
        <v>7441008154198</v>
      </c>
      <c r="B569" s="4" t="s">
        <v>572</v>
      </c>
      <c r="C569" s="4" t="s">
        <v>615</v>
      </c>
      <c r="D569" s="9">
        <f>+VLOOKUP(Tabla2[[#This Row],[CODIGO DE BARRA]],BasedeDatos!B:C,2,FALSE)</f>
        <v>2.35</v>
      </c>
      <c r="E569" s="5" t="s">
        <v>1679</v>
      </c>
      <c r="F569" t="str">
        <f>+IF(Tabla2[[#This Row],[STOCK]]&gt;0.1,"1","0")</f>
        <v>1</v>
      </c>
      <c r="G569">
        <f>+VLOOKUP(Tabla2[[#This Row],[CODIGO DE BARRA]],BasedeDatos!B:E,3,FALSE)</f>
        <v>1</v>
      </c>
      <c r="H569" t="s">
        <v>1716</v>
      </c>
    </row>
    <row r="570" spans="1:8" hidden="1" x14ac:dyDescent="0.25">
      <c r="A570" t="str">
        <f>+IFERROR(VLOOKUP(Tabla2[[#This Row],[Nombre]],BasedeDatos!A:B,2,FALSE),"ERROR")</f>
        <v>6970488420840</v>
      </c>
      <c r="B570" s="4" t="s">
        <v>573</v>
      </c>
      <c r="C570" s="4" t="s">
        <v>615</v>
      </c>
      <c r="D570" s="9">
        <f>+VLOOKUP(Tabla2[[#This Row],[CODIGO DE BARRA]],BasedeDatos!B:C,2,FALSE)</f>
        <v>1.4</v>
      </c>
      <c r="E570" s="7" t="s">
        <v>1680</v>
      </c>
      <c r="F570" t="str">
        <f>+IF(Tabla2[[#This Row],[STOCK]]&gt;0.1,"1","0")</f>
        <v>0</v>
      </c>
      <c r="G570">
        <f>+VLOOKUP(Tabla2[[#This Row],[CODIGO DE BARRA]],BasedeDatos!B:E,3,FALSE)</f>
        <v>0</v>
      </c>
      <c r="H570" t="s">
        <v>1716</v>
      </c>
    </row>
    <row r="571" spans="1:8" hidden="1" x14ac:dyDescent="0.25">
      <c r="A571" t="str">
        <f>+IFERROR(VLOOKUP(Tabla2[[#This Row],[Nombre]],BasedeDatos!A:B,2,FALSE),"ERROR")</f>
        <v>6970488420284</v>
      </c>
      <c r="B571" s="4" t="s">
        <v>574</v>
      </c>
      <c r="C571" s="4" t="s">
        <v>615</v>
      </c>
      <c r="D571" s="9">
        <f>+VLOOKUP(Tabla2[[#This Row],[CODIGO DE BARRA]],BasedeDatos!B:C,2,FALSE)</f>
        <v>2</v>
      </c>
      <c r="E571" s="7" t="s">
        <v>1680</v>
      </c>
      <c r="F571" t="str">
        <f>+IF(Tabla2[[#This Row],[STOCK]]&gt;0.1,"1","0")</f>
        <v>1</v>
      </c>
      <c r="G571">
        <f>+VLOOKUP(Tabla2[[#This Row],[CODIGO DE BARRA]],BasedeDatos!B:E,3,FALSE)</f>
        <v>2</v>
      </c>
      <c r="H571" t="s">
        <v>1716</v>
      </c>
    </row>
    <row r="572" spans="1:8" hidden="1" x14ac:dyDescent="0.25">
      <c r="A572" t="str">
        <f>+IFERROR(VLOOKUP(Tabla2[[#This Row],[Nombre]],BasedeDatos!A:B,2,FALSE),"ERROR")</f>
        <v>7596273000586</v>
      </c>
      <c r="B572" s="4" t="s">
        <v>575</v>
      </c>
      <c r="C572" s="4" t="s">
        <v>615</v>
      </c>
      <c r="D572" s="9">
        <f>+VLOOKUP(Tabla2[[#This Row],[CODIGO DE BARRA]],BasedeDatos!B:C,2,FALSE)</f>
        <v>1.05</v>
      </c>
      <c r="E572" s="7" t="s">
        <v>1681</v>
      </c>
      <c r="F572" t="str">
        <f>+IF(Tabla2[[#This Row],[STOCK]]&gt;0.1,"1","0")</f>
        <v>0</v>
      </c>
      <c r="G572">
        <f>+VLOOKUP(Tabla2[[#This Row],[CODIGO DE BARRA]],BasedeDatos!B:E,3,FALSE)</f>
        <v>-4</v>
      </c>
      <c r="H572" t="s">
        <v>1716</v>
      </c>
    </row>
    <row r="573" spans="1:8" hidden="1" x14ac:dyDescent="0.25">
      <c r="A573" t="str">
        <f>+IFERROR(VLOOKUP(Tabla2[[#This Row],[Nombre]],BasedeDatos!A:B,2,FALSE),"ERROR")</f>
        <v>7597257002305</v>
      </c>
      <c r="B573" s="4" t="s">
        <v>576</v>
      </c>
      <c r="C573" s="4" t="s">
        <v>615</v>
      </c>
      <c r="D573" s="9">
        <f>+VLOOKUP(Tabla2[[#This Row],[CODIGO DE BARRA]],BasedeDatos!B:C,2,FALSE)</f>
        <v>1.2</v>
      </c>
      <c r="E573" s="5" t="s">
        <v>1682</v>
      </c>
      <c r="F573" t="str">
        <f>+IF(Tabla2[[#This Row],[STOCK]]&gt;0.1,"1","0")</f>
        <v>0</v>
      </c>
      <c r="G573">
        <f>+VLOOKUP(Tabla2[[#This Row],[CODIGO DE BARRA]],BasedeDatos!B:E,3,FALSE)</f>
        <v>-3</v>
      </c>
      <c r="H573" t="s">
        <v>1716</v>
      </c>
    </row>
    <row r="574" spans="1:8" hidden="1" x14ac:dyDescent="0.25">
      <c r="A574" t="str">
        <f>+IFERROR(VLOOKUP(Tabla2[[#This Row],[Nombre]],BasedeDatos!A:B,2,FALSE),"ERROR")</f>
        <v>7597257000066</v>
      </c>
      <c r="B574" s="4" t="s">
        <v>577</v>
      </c>
      <c r="C574" s="4" t="s">
        <v>615</v>
      </c>
      <c r="D574" s="9">
        <f>+VLOOKUP(Tabla2[[#This Row],[CODIGO DE BARRA]],BasedeDatos!B:C,2,FALSE)</f>
        <v>2.7</v>
      </c>
      <c r="E574" s="7" t="s">
        <v>1683</v>
      </c>
      <c r="F574" t="str">
        <f>+IF(Tabla2[[#This Row],[STOCK]]&gt;0.1,"1","0")</f>
        <v>0</v>
      </c>
      <c r="G574">
        <f>+VLOOKUP(Tabla2[[#This Row],[CODIGO DE BARRA]],BasedeDatos!B:E,3,FALSE)</f>
        <v>-4</v>
      </c>
      <c r="H574" t="s">
        <v>1716</v>
      </c>
    </row>
    <row r="575" spans="1:8" hidden="1" x14ac:dyDescent="0.25">
      <c r="A575" t="str">
        <f>+IFERROR(VLOOKUP(Tabla2[[#This Row],[Nombre]],BasedeDatos!A:B,2,FALSE),"ERROR")</f>
        <v>7591098000698</v>
      </c>
      <c r="B575" s="4" t="s">
        <v>578</v>
      </c>
      <c r="C575" s="4" t="s">
        <v>621</v>
      </c>
      <c r="D575" s="9">
        <f>+VLOOKUP(Tabla2[[#This Row],[CODIGO DE BARRA]],BasedeDatos!B:C,2,FALSE)</f>
        <v>1.35</v>
      </c>
      <c r="E575" s="5" t="s">
        <v>612</v>
      </c>
      <c r="F575" t="str">
        <f>+IF(Tabla2[[#This Row],[STOCK]]&gt;0.1,"1","0")</f>
        <v>0</v>
      </c>
      <c r="G575">
        <f>+VLOOKUP(Tabla2[[#This Row],[CODIGO DE BARRA]],BasedeDatos!B:E,3,FALSE)</f>
        <v>0</v>
      </c>
      <c r="H575" t="s">
        <v>1716</v>
      </c>
    </row>
    <row r="576" spans="1:8" hidden="1" x14ac:dyDescent="0.25">
      <c r="A576" t="str">
        <f>+IFERROR(VLOOKUP(Tabla2[[#This Row],[Nombre]],BasedeDatos!A:B,2,FALSE),"ERROR")</f>
        <v>7591098000759</v>
      </c>
      <c r="B576" s="4" t="s">
        <v>579</v>
      </c>
      <c r="C576" s="4" t="s">
        <v>621</v>
      </c>
      <c r="D576" s="9">
        <f>+VLOOKUP(Tabla2[[#This Row],[CODIGO DE BARRA]],BasedeDatos!B:C,2,FALSE)</f>
        <v>1.3</v>
      </c>
      <c r="E576" s="7" t="s">
        <v>1469</v>
      </c>
      <c r="F576" t="str">
        <f>+IF(Tabla2[[#This Row],[STOCK]]&gt;0.1,"1","0")</f>
        <v>1</v>
      </c>
      <c r="G576">
        <f>+VLOOKUP(Tabla2[[#This Row],[CODIGO DE BARRA]],BasedeDatos!B:E,3,FALSE)</f>
        <v>5</v>
      </c>
      <c r="H576" t="s">
        <v>1716</v>
      </c>
    </row>
    <row r="577" spans="1:8" hidden="1" x14ac:dyDescent="0.25">
      <c r="A577" t="str">
        <f>+IFERROR(VLOOKUP(Tabla2[[#This Row],[Nombre]],BasedeDatos!A:B,2,FALSE),"ERROR")</f>
        <v>6948403500915</v>
      </c>
      <c r="B577" s="4" t="s">
        <v>580</v>
      </c>
      <c r="C577" s="4" t="s">
        <v>615</v>
      </c>
      <c r="D577" s="9">
        <f>+VLOOKUP(Tabla2[[#This Row],[CODIGO DE BARRA]],BasedeDatos!B:C,2,FALSE)</f>
        <v>1.9</v>
      </c>
      <c r="E577" s="5" t="s">
        <v>1684</v>
      </c>
      <c r="F577" t="str">
        <f>+IF(Tabla2[[#This Row],[STOCK]]&gt;0.1,"1","0")</f>
        <v>1</v>
      </c>
      <c r="G577">
        <f>+VLOOKUP(Tabla2[[#This Row],[CODIGO DE BARRA]],BasedeDatos!B:E,3,FALSE)</f>
        <v>1</v>
      </c>
      <c r="H577" t="s">
        <v>1716</v>
      </c>
    </row>
    <row r="578" spans="1:8" x14ac:dyDescent="0.25">
      <c r="A578" t="str">
        <f>+IFERROR(VLOOKUP(Tabla2[[#This Row],[Nombre]],BasedeDatos!A:B,2,FALSE),"ERROR")</f>
        <v>C40</v>
      </c>
      <c r="B578" s="4" t="s">
        <v>581</v>
      </c>
      <c r="C578" s="4" t="s">
        <v>613</v>
      </c>
      <c r="D578" s="9">
        <f>+VLOOKUP(Tabla2[[#This Row],[CODIGO DE BARRA]],BasedeDatos!B:C,2,FALSE)</f>
        <v>14.5</v>
      </c>
      <c r="E578" s="7" t="s">
        <v>1685</v>
      </c>
      <c r="F578" t="str">
        <f>+IF(Tabla2[[#This Row],[STOCK]]&gt;0.1,"1","0")</f>
        <v>1</v>
      </c>
      <c r="G578">
        <f>+VLOOKUP(Tabla2[[#This Row],[CODIGO DE BARRA]],BasedeDatos!B:E,3,FALSE)</f>
        <v>5.0769999999999973</v>
      </c>
      <c r="H578" t="s">
        <v>1716</v>
      </c>
    </row>
    <row r="579" spans="1:8" x14ac:dyDescent="0.25">
      <c r="A579" t="str">
        <f>+IFERROR(VLOOKUP(Tabla2[[#This Row],[Nombre]],BasedeDatos!A:B,2,FALSE),"ERROR")</f>
        <v>C41</v>
      </c>
      <c r="B579" s="4" t="s">
        <v>582</v>
      </c>
      <c r="C579" s="4" t="s">
        <v>613</v>
      </c>
      <c r="D579" s="9">
        <f>+VLOOKUP(Tabla2[[#This Row],[CODIGO DE BARRA]],BasedeDatos!B:C,2,FALSE)</f>
        <v>10</v>
      </c>
      <c r="E579" s="5" t="s">
        <v>612</v>
      </c>
      <c r="F579" t="str">
        <f>+IF(Tabla2[[#This Row],[STOCK]]&gt;0.1,"1","0")</f>
        <v>0</v>
      </c>
      <c r="G579">
        <f>+VLOOKUP(Tabla2[[#This Row],[CODIGO DE BARRA]],BasedeDatos!B:E,3,FALSE)</f>
        <v>0</v>
      </c>
      <c r="H579" t="s">
        <v>1716</v>
      </c>
    </row>
    <row r="580" spans="1:8" hidden="1" x14ac:dyDescent="0.25">
      <c r="A580" t="str">
        <f>+IFERROR(VLOOKUP(Tabla2[[#This Row],[Nombre]],BasedeDatos!A:B,2,FALSE),"ERROR")</f>
        <v>7592708000411</v>
      </c>
      <c r="B580" s="4" t="s">
        <v>583</v>
      </c>
      <c r="C580" s="4" t="s">
        <v>620</v>
      </c>
      <c r="D580" s="9">
        <f>+VLOOKUP(Tabla2[[#This Row],[CODIGO DE BARRA]],BasedeDatos!B:C,2,FALSE)</f>
        <v>1</v>
      </c>
      <c r="E580" s="7" t="s">
        <v>612</v>
      </c>
      <c r="F580" t="str">
        <f>+IF(Tabla2[[#This Row],[STOCK]]&gt;0.1,"1","0")</f>
        <v>0</v>
      </c>
      <c r="G580">
        <f>+VLOOKUP(Tabla2[[#This Row],[CODIGO DE BARRA]],BasedeDatos!B:E,3,FALSE)</f>
        <v>0</v>
      </c>
      <c r="H580" t="s">
        <v>1716</v>
      </c>
    </row>
    <row r="581" spans="1:8" hidden="1" x14ac:dyDescent="0.25">
      <c r="A581" t="str">
        <f>+IFERROR(VLOOKUP(Tabla2[[#This Row],[Nombre]],BasedeDatos!A:B,2,FALSE),"ERROR")</f>
        <v>7590006700118</v>
      </c>
      <c r="B581" s="4" t="s">
        <v>584</v>
      </c>
      <c r="C581" s="4" t="s">
        <v>616</v>
      </c>
      <c r="D581" s="9">
        <f>+VLOOKUP(Tabla2[[#This Row],[CODIGO DE BARRA]],BasedeDatos!B:C,2,FALSE)</f>
        <v>2</v>
      </c>
      <c r="E581" s="5" t="s">
        <v>1686</v>
      </c>
      <c r="F581" t="str">
        <f>+IF(Tabla2[[#This Row],[STOCK]]&gt;0.1,"1","0")</f>
        <v>0</v>
      </c>
      <c r="G581">
        <f>+VLOOKUP(Tabla2[[#This Row],[CODIGO DE BARRA]],BasedeDatos!B:E,3,FALSE)</f>
        <v>-1</v>
      </c>
      <c r="H581" t="s">
        <v>1707</v>
      </c>
    </row>
    <row r="582" spans="1:8" hidden="1" x14ac:dyDescent="0.25">
      <c r="A582" t="str">
        <f>+IFERROR(VLOOKUP(Tabla2[[#This Row],[Nombre]],BasedeDatos!A:B,2,FALSE),"ERROR")</f>
        <v>CHU9</v>
      </c>
      <c r="B582" s="4" t="s">
        <v>585</v>
      </c>
      <c r="C582" s="4" t="s">
        <v>620</v>
      </c>
      <c r="D582" s="9">
        <f>+VLOOKUP(Tabla2[[#This Row],[CODIGO DE BARRA]],BasedeDatos!B:C,2,FALSE)</f>
        <v>0.5</v>
      </c>
      <c r="E582" s="7" t="s">
        <v>1687</v>
      </c>
      <c r="F582" t="str">
        <f>+IF(Tabla2[[#This Row],[STOCK]]&gt;0.1,"1","0")</f>
        <v>0</v>
      </c>
      <c r="G582">
        <f>+VLOOKUP(Tabla2[[#This Row],[CODIGO DE BARRA]],BasedeDatos!B:E,3,FALSE)</f>
        <v>-9</v>
      </c>
      <c r="H582" t="s">
        <v>1716</v>
      </c>
    </row>
    <row r="583" spans="1:8" hidden="1" x14ac:dyDescent="0.25">
      <c r="A583" t="str">
        <f>+IFERROR(VLOOKUP(Tabla2[[#This Row],[Nombre]],BasedeDatos!A:B,2,FALSE),"ERROR")</f>
        <v>TRO1</v>
      </c>
      <c r="B583" s="4" t="s">
        <v>586</v>
      </c>
      <c r="C583" s="4" t="s">
        <v>622</v>
      </c>
      <c r="D583" s="9">
        <f>+VLOOKUP(Tabla2[[#This Row],[CODIGO DE BARRA]],BasedeDatos!B:C,2,FALSE)</f>
        <v>1.5</v>
      </c>
      <c r="E583" s="5" t="s">
        <v>612</v>
      </c>
      <c r="F583" t="str">
        <f>+IF(Tabla2[[#This Row],[STOCK]]&gt;0.1,"1","0")</f>
        <v>0</v>
      </c>
      <c r="G583">
        <f>+VLOOKUP(Tabla2[[#This Row],[CODIGO DE BARRA]],BasedeDatos!B:E,3,FALSE)</f>
        <v>-1</v>
      </c>
      <c r="H583" t="s">
        <v>1716</v>
      </c>
    </row>
    <row r="584" spans="1:8" hidden="1" x14ac:dyDescent="0.25">
      <c r="A584" t="str">
        <f>+IFERROR(VLOOKUP(Tabla2[[#This Row],[Nombre]],BasedeDatos!A:B,2,FALSE),"ERROR")</f>
        <v>7592109003363</v>
      </c>
      <c r="B584" s="4" t="s">
        <v>587</v>
      </c>
      <c r="C584" s="4" t="s">
        <v>627</v>
      </c>
      <c r="D584" s="9">
        <f>+VLOOKUP(Tabla2[[#This Row],[CODIGO DE BARRA]],BasedeDatos!B:C,2,FALSE)</f>
        <v>2.2999999999999998</v>
      </c>
      <c r="E584" s="7" t="s">
        <v>1688</v>
      </c>
      <c r="F584" t="str">
        <f>+IF(Tabla2[[#This Row],[STOCK]]&gt;0.1,"1","0")</f>
        <v>1</v>
      </c>
      <c r="G584">
        <f>+VLOOKUP(Tabla2[[#This Row],[CODIGO DE BARRA]],BasedeDatos!B:E,3,FALSE)</f>
        <v>1</v>
      </c>
      <c r="H584" t="s">
        <v>1716</v>
      </c>
    </row>
    <row r="585" spans="1:8" hidden="1" x14ac:dyDescent="0.25">
      <c r="A585" t="str">
        <f>+IFERROR(VLOOKUP(Tabla2[[#This Row],[Nombre]],BasedeDatos!A:B,2,FALSE),"ERROR")</f>
        <v>7592109003370</v>
      </c>
      <c r="B585" s="4" t="s">
        <v>588</v>
      </c>
      <c r="C585" s="4" t="s">
        <v>627</v>
      </c>
      <c r="D585" s="9">
        <f>+VLOOKUP(Tabla2[[#This Row],[CODIGO DE BARRA]],BasedeDatos!B:C,2,FALSE)</f>
        <v>2.6</v>
      </c>
      <c r="E585" s="5" t="s">
        <v>1689</v>
      </c>
      <c r="F585" t="str">
        <f>+IF(Tabla2[[#This Row],[STOCK]]&gt;0.1,"1","0")</f>
        <v>0</v>
      </c>
      <c r="G585">
        <f>+VLOOKUP(Tabla2[[#This Row],[CODIGO DE BARRA]],BasedeDatos!B:E,3,FALSE)</f>
        <v>-3</v>
      </c>
      <c r="H585" t="s">
        <v>1716</v>
      </c>
    </row>
    <row r="586" spans="1:8" hidden="1" x14ac:dyDescent="0.25">
      <c r="A586" t="str">
        <f>+IFERROR(VLOOKUP(Tabla2[[#This Row],[Nombre]],BasedeDatos!A:B,2,FALSE),"ERROR")</f>
        <v>7591206114149</v>
      </c>
      <c r="B586" s="4" t="s">
        <v>589</v>
      </c>
      <c r="C586" s="4" t="s">
        <v>620</v>
      </c>
      <c r="D586" s="9">
        <f>+VLOOKUP(Tabla2[[#This Row],[CODIGO DE BARRA]],BasedeDatos!B:C,2,FALSE)</f>
        <v>2.16</v>
      </c>
      <c r="E586" s="7" t="s">
        <v>612</v>
      </c>
      <c r="F586" t="str">
        <f>+IF(Tabla2[[#This Row],[STOCK]]&gt;0.1,"1","0")</f>
        <v>0</v>
      </c>
      <c r="G586">
        <f>+VLOOKUP(Tabla2[[#This Row],[CODIGO DE BARRA]],BasedeDatos!B:E,3,FALSE)</f>
        <v>-1</v>
      </c>
      <c r="H586" t="s">
        <v>1716</v>
      </c>
    </row>
    <row r="587" spans="1:8" x14ac:dyDescent="0.25">
      <c r="A587" t="str">
        <f>+IFERROR(VLOOKUP(Tabla2[[#This Row],[Nombre]],BasedeDatos!A:B,2,FALSE),"ERROR")</f>
        <v>7591387493033</v>
      </c>
      <c r="B587" s="4" t="s">
        <v>590</v>
      </c>
      <c r="C587" s="4" t="s">
        <v>613</v>
      </c>
      <c r="D587" s="9">
        <f>+VLOOKUP(Tabla2[[#This Row],[CODIGO DE BARRA]],BasedeDatos!B:C,2,FALSE)</f>
        <v>3.5</v>
      </c>
      <c r="E587" s="5" t="s">
        <v>612</v>
      </c>
      <c r="F587" t="str">
        <f>+IF(Tabla2[[#This Row],[STOCK]]&gt;0.1,"1","0")</f>
        <v>0</v>
      </c>
      <c r="G587">
        <f>+VLOOKUP(Tabla2[[#This Row],[CODIGO DE BARRA]],BasedeDatos!B:E,3,FALSE)</f>
        <v>0</v>
      </c>
      <c r="H587" t="s">
        <v>1744</v>
      </c>
    </row>
    <row r="588" spans="1:8" hidden="1" x14ac:dyDescent="0.25">
      <c r="A588" t="str">
        <f>+IFERROR(VLOOKUP(Tabla2[[#This Row],[Nombre]],BasedeDatos!A:B,2,FALSE),"ERROR")</f>
        <v>7591206282787</v>
      </c>
      <c r="B588" s="4" t="s">
        <v>591</v>
      </c>
      <c r="C588" s="4" t="s">
        <v>620</v>
      </c>
      <c r="D588" s="9">
        <f>+VLOOKUP(Tabla2[[#This Row],[CODIGO DE BARRA]],BasedeDatos!B:C,2,FALSE)</f>
        <v>1.8</v>
      </c>
      <c r="E588" s="7" t="s">
        <v>612</v>
      </c>
      <c r="F588" t="str">
        <f>+IF(Tabla2[[#This Row],[STOCK]]&gt;0.1,"1","0")</f>
        <v>0</v>
      </c>
      <c r="G588">
        <f>+VLOOKUP(Tabla2[[#This Row],[CODIGO DE BARRA]],BasedeDatos!B:E,3,FALSE)</f>
        <v>0</v>
      </c>
      <c r="H588" t="s">
        <v>1716</v>
      </c>
    </row>
    <row r="589" spans="1:8" hidden="1" x14ac:dyDescent="0.25">
      <c r="A589" t="str">
        <f>+IFERROR(VLOOKUP(Tabla2[[#This Row],[Nombre]],BasedeDatos!A:B,2,FALSE),"ERROR")</f>
        <v>CHU6</v>
      </c>
      <c r="B589" s="4" t="s">
        <v>592</v>
      </c>
      <c r="C589" s="4" t="s">
        <v>620</v>
      </c>
      <c r="D589" s="9">
        <f>+VLOOKUP(Tabla2[[#This Row],[CODIGO DE BARRA]],BasedeDatos!B:C,2,FALSE)</f>
        <v>0.7</v>
      </c>
      <c r="E589" s="5" t="s">
        <v>612</v>
      </c>
      <c r="F589" t="str">
        <f>+IF(Tabla2[[#This Row],[STOCK]]&gt;0.1,"1","0")</f>
        <v>0</v>
      </c>
      <c r="G589">
        <f>+VLOOKUP(Tabla2[[#This Row],[CODIGO DE BARRA]],BasedeDatos!B:E,3,FALSE)</f>
        <v>0</v>
      </c>
      <c r="H589" t="s">
        <v>1716</v>
      </c>
    </row>
    <row r="590" spans="1:8" hidden="1" x14ac:dyDescent="0.25">
      <c r="A590" t="str">
        <f>+IFERROR(VLOOKUP(Tabla2[[#This Row],[Nombre]],BasedeDatos!A:B,2,FALSE),"ERROR")</f>
        <v>7591874000393</v>
      </c>
      <c r="B590" s="4" t="s">
        <v>593</v>
      </c>
      <c r="C590" s="4" t="s">
        <v>620</v>
      </c>
      <c r="D590" s="9">
        <f>+VLOOKUP(Tabla2[[#This Row],[CODIGO DE BARRA]],BasedeDatos!B:C,2,FALSE)</f>
        <v>0</v>
      </c>
      <c r="E590" s="5" t="s">
        <v>1691</v>
      </c>
      <c r="F590" t="str">
        <f>+IF(Tabla2[[#This Row],[STOCK]]&gt;0.1,"1","0")</f>
        <v>0</v>
      </c>
      <c r="G590">
        <f>+VLOOKUP(Tabla2[[#This Row],[CODIGO DE BARRA]],BasedeDatos!B:E,3,FALSE)</f>
        <v>0</v>
      </c>
      <c r="H590" t="s">
        <v>1716</v>
      </c>
    </row>
    <row r="591" spans="1:8" hidden="1" x14ac:dyDescent="0.25">
      <c r="A591" t="str">
        <f>+IFERROR(VLOOKUP(Tabla2[[#This Row],[Nombre]],BasedeDatos!A:B,2,FALSE),"ERROR")</f>
        <v>7591874000287</v>
      </c>
      <c r="B591" s="4" t="s">
        <v>594</v>
      </c>
      <c r="C591" s="4" t="s">
        <v>620</v>
      </c>
      <c r="D591" s="9">
        <f>+VLOOKUP(Tabla2[[#This Row],[CODIGO DE BARRA]],BasedeDatos!B:C,2,FALSE)</f>
        <v>1.2</v>
      </c>
      <c r="E591" s="7" t="s">
        <v>1690</v>
      </c>
      <c r="F591" t="str">
        <f>+IF(Tabla2[[#This Row],[STOCK]]&gt;0.1,"1","0")</f>
        <v>0</v>
      </c>
      <c r="G591">
        <f>+VLOOKUP(Tabla2[[#This Row],[CODIGO DE BARRA]],BasedeDatos!B:E,3,FALSE)</f>
        <v>-10</v>
      </c>
      <c r="H591" t="s">
        <v>1716</v>
      </c>
    </row>
    <row r="592" spans="1:8" hidden="1" x14ac:dyDescent="0.25">
      <c r="A592" t="str">
        <f>+IFERROR(VLOOKUP(Tabla2[[#This Row],[Nombre]],BasedeDatos!A:B,2,FALSE),"ERROR")</f>
        <v>7622201776626</v>
      </c>
      <c r="B592" s="4" t="s">
        <v>595</v>
      </c>
      <c r="C592" s="4" t="s">
        <v>620</v>
      </c>
      <c r="D592" s="9">
        <f>+VLOOKUP(Tabla2[[#This Row],[CODIGO DE BARRA]],BasedeDatos!B:C,2,FALSE)</f>
        <v>0.55000000000000004</v>
      </c>
      <c r="E592" s="7" t="s">
        <v>612</v>
      </c>
      <c r="F592" t="str">
        <f>+IF(Tabla2[[#This Row],[STOCK]]&gt;0.1,"1","0")</f>
        <v>1</v>
      </c>
      <c r="G592">
        <f>+VLOOKUP(Tabla2[[#This Row],[CODIGO DE BARRA]],BasedeDatos!B:E,3,FALSE)</f>
        <v>3</v>
      </c>
      <c r="H592" t="s">
        <v>1716</v>
      </c>
    </row>
    <row r="593" spans="1:8" hidden="1" x14ac:dyDescent="0.25">
      <c r="A593" t="str">
        <f>+IFERROR(VLOOKUP(Tabla2[[#This Row],[Nombre]],BasedeDatos!A:B,2,FALSE),"ERROR")</f>
        <v>7702174081047</v>
      </c>
      <c r="B593" s="4" t="s">
        <v>596</v>
      </c>
      <c r="C593" s="4" t="s">
        <v>620</v>
      </c>
      <c r="D593" s="9">
        <f>+VLOOKUP(Tabla2[[#This Row],[CODIGO DE BARRA]],BasedeDatos!B:C,2,FALSE)</f>
        <v>0.8</v>
      </c>
      <c r="E593" s="5" t="s">
        <v>612</v>
      </c>
      <c r="F593" t="str">
        <f>+IF(Tabla2[[#This Row],[STOCK]]&gt;0.1,"1","0")</f>
        <v>0</v>
      </c>
      <c r="G593">
        <f>+VLOOKUP(Tabla2[[#This Row],[CODIGO DE BARRA]],BasedeDatos!B:E,3,FALSE)</f>
        <v>0</v>
      </c>
      <c r="H593" t="s">
        <v>1716</v>
      </c>
    </row>
    <row r="594" spans="1:8" hidden="1" x14ac:dyDescent="0.25">
      <c r="A594" t="str">
        <f>+IFERROR(VLOOKUP(Tabla2[[#This Row],[Nombre]],BasedeDatos!A:B,2,FALSE),"ERROR")</f>
        <v>7702993023792</v>
      </c>
      <c r="B594" s="4" t="s">
        <v>597</v>
      </c>
      <c r="C594" s="4" t="s">
        <v>620</v>
      </c>
      <c r="D594" s="9">
        <f>+VLOOKUP(Tabla2[[#This Row],[CODIGO DE BARRA]],BasedeDatos!B:C,2,FALSE)</f>
        <v>0.9</v>
      </c>
      <c r="E594" s="7" t="s">
        <v>1692</v>
      </c>
      <c r="F594" t="str">
        <f>+IF(Tabla2[[#This Row],[STOCK]]&gt;0.1,"1","0")</f>
        <v>1</v>
      </c>
      <c r="G594">
        <f>+VLOOKUP(Tabla2[[#This Row],[CODIGO DE BARRA]],BasedeDatos!B:E,3,FALSE)</f>
        <v>3</v>
      </c>
      <c r="H594" t="s">
        <v>1716</v>
      </c>
    </row>
    <row r="595" spans="1:8" hidden="1" x14ac:dyDescent="0.25">
      <c r="A595" t="str">
        <f>+IFERROR(VLOOKUP(Tabla2[[#This Row],[Nombre]],BasedeDatos!A:B,2,FALSE),"ERROR")</f>
        <v>CHU11</v>
      </c>
      <c r="B595" s="4" t="s">
        <v>598</v>
      </c>
      <c r="C595" s="4" t="s">
        <v>620</v>
      </c>
      <c r="D595" s="9">
        <f>+VLOOKUP(Tabla2[[#This Row],[CODIGO DE BARRA]],BasedeDatos!B:C,2,FALSE)</f>
        <v>0.55000000000000004</v>
      </c>
      <c r="E595" s="5" t="s">
        <v>612</v>
      </c>
      <c r="F595" t="str">
        <f>+IF(Tabla2[[#This Row],[STOCK]]&gt;0.1,"1","0")</f>
        <v>1</v>
      </c>
      <c r="G595">
        <f>+VLOOKUP(Tabla2[[#This Row],[CODIGO DE BARRA]],BasedeDatos!B:E,3,FALSE)</f>
        <v>11</v>
      </c>
      <c r="H595" t="s">
        <v>1716</v>
      </c>
    </row>
    <row r="596" spans="1:8" x14ac:dyDescent="0.25">
      <c r="A596" t="str">
        <f>+IFERROR(VLOOKUP(Tabla2[[#This Row],[Nombre]],BasedeDatos!A:B,2,FALSE),"ERROR")</f>
        <v>C52</v>
      </c>
      <c r="B596" s="4" t="s">
        <v>599</v>
      </c>
      <c r="C596" s="4" t="s">
        <v>613</v>
      </c>
      <c r="D596" s="9">
        <f>+VLOOKUP(Tabla2[[#This Row],[CODIGO DE BARRA]],BasedeDatos!B:C,2,FALSE)</f>
        <v>1.4</v>
      </c>
      <c r="E596" s="7" t="s">
        <v>612</v>
      </c>
      <c r="F596" t="str">
        <f>+IF(Tabla2[[#This Row],[STOCK]]&gt;0.1,"1","0")</f>
        <v>0</v>
      </c>
      <c r="G596">
        <f>+VLOOKUP(Tabla2[[#This Row],[CODIGO DE BARRA]],BasedeDatos!B:E,3,FALSE)</f>
        <v>0</v>
      </c>
      <c r="H596" t="s">
        <v>1716</v>
      </c>
    </row>
    <row r="597" spans="1:8" x14ac:dyDescent="0.25">
      <c r="A597" t="str">
        <f>+IFERROR(VLOOKUP(Tabla2[[#This Row],[Nombre]],BasedeDatos!A:B,2,FALSE),"ERROR")</f>
        <v>7598507000027</v>
      </c>
      <c r="B597" s="4" t="s">
        <v>600</v>
      </c>
      <c r="C597" s="4" t="s">
        <v>613</v>
      </c>
      <c r="D597" s="9">
        <f>+VLOOKUP(Tabla2[[#This Row],[CODIGO DE BARRA]],BasedeDatos!B:C,2,FALSE)</f>
        <v>2.5</v>
      </c>
      <c r="E597" s="5" t="s">
        <v>1693</v>
      </c>
      <c r="F597" t="str">
        <f>+IF(Tabla2[[#This Row],[STOCK]]&gt;0.1,"1","0")</f>
        <v>1</v>
      </c>
      <c r="G597">
        <f>+VLOOKUP(Tabla2[[#This Row],[CODIGO DE BARRA]],BasedeDatos!B:E,3,FALSE)</f>
        <v>6</v>
      </c>
      <c r="H597" t="s">
        <v>1716</v>
      </c>
    </row>
    <row r="598" spans="1:8" hidden="1" x14ac:dyDescent="0.25">
      <c r="A598" t="str">
        <f>+IFERROR(VLOOKUP(Tabla2[[#This Row],[Nombre]],BasedeDatos!A:B,2,FALSE),"ERROR")</f>
        <v>7593927000015</v>
      </c>
      <c r="B598" s="4" t="s">
        <v>601</v>
      </c>
      <c r="C598" s="4" t="s">
        <v>11</v>
      </c>
      <c r="D598" s="9">
        <f>+VLOOKUP(Tabla2[[#This Row],[CODIGO DE BARRA]],BasedeDatos!B:C,2,FALSE)</f>
        <v>1</v>
      </c>
      <c r="E598" s="7" t="s">
        <v>612</v>
      </c>
      <c r="F598" t="str">
        <f>+IF(Tabla2[[#This Row],[STOCK]]&gt;0.1,"1","0")</f>
        <v>1</v>
      </c>
      <c r="G598">
        <f>+VLOOKUP(Tabla2[[#This Row],[CODIGO DE BARRA]],BasedeDatos!B:E,3,FALSE)</f>
        <v>2</v>
      </c>
      <c r="H598" t="s">
        <v>1716</v>
      </c>
    </row>
    <row r="599" spans="1:8" hidden="1" x14ac:dyDescent="0.25">
      <c r="A599" t="str">
        <f>+IFERROR(VLOOKUP(Tabla2[[#This Row],[Nombre]],BasedeDatos!A:B,2,FALSE),"ERROR")</f>
        <v>VA1</v>
      </c>
      <c r="B599" s="4" t="s">
        <v>602</v>
      </c>
      <c r="C599" s="4" t="s">
        <v>621</v>
      </c>
      <c r="D599" s="9">
        <f>+VLOOKUP(Tabla2[[#This Row],[CODIGO DE BARRA]],BasedeDatos!B:C,2,FALSE)</f>
        <v>0.04</v>
      </c>
      <c r="E599" s="5" t="s">
        <v>612</v>
      </c>
      <c r="F599" t="str">
        <f>+IF(Tabla2[[#This Row],[STOCK]]&gt;0.1,"1","0")</f>
        <v>0</v>
      </c>
      <c r="G599">
        <f>+VLOOKUP(Tabla2[[#This Row],[CODIGO DE BARRA]],BasedeDatos!B:E,3,FALSE)</f>
        <v>-33</v>
      </c>
      <c r="H599" t="s">
        <v>1716</v>
      </c>
    </row>
    <row r="600" spans="1:8" hidden="1" x14ac:dyDescent="0.25">
      <c r="A600" t="str">
        <f>+IFERROR(VLOOKUP(Tabla2[[#This Row],[Nombre]],BasedeDatos!A:B,2,FALSE),"ERROR")</f>
        <v>606890011302</v>
      </c>
      <c r="B600" s="4" t="s">
        <v>603</v>
      </c>
      <c r="C600" s="4" t="s">
        <v>621</v>
      </c>
      <c r="D600" s="9">
        <f>+VLOOKUP(Tabla2[[#This Row],[CODIGO DE BARRA]],BasedeDatos!B:C,2,FALSE)</f>
        <v>2.5</v>
      </c>
      <c r="E600" s="7" t="s">
        <v>612</v>
      </c>
      <c r="F600" t="str">
        <f>+IF(Tabla2[[#This Row],[STOCK]]&gt;0.1,"1","0")</f>
        <v>0</v>
      </c>
      <c r="G600">
        <f>+VLOOKUP(Tabla2[[#This Row],[CODIGO DE BARRA]],BasedeDatos!B:E,3,FALSE)</f>
        <v>0</v>
      </c>
      <c r="H600" t="s">
        <v>1716</v>
      </c>
    </row>
    <row r="601" spans="1:8" hidden="1" x14ac:dyDescent="0.25">
      <c r="A601" t="str">
        <f>+IFERROR(VLOOKUP(Tabla2[[#This Row],[Nombre]],BasedeDatos!A:B,2,FALSE),"ERROR")</f>
        <v>8993379261764</v>
      </c>
      <c r="B601" s="4" t="s">
        <v>604</v>
      </c>
      <c r="C601" s="4" t="s">
        <v>621</v>
      </c>
      <c r="D601" s="9">
        <f>+VLOOKUP(Tabla2[[#This Row],[CODIGO DE BARRA]],BasedeDatos!B:C,2,FALSE)</f>
        <v>0.15</v>
      </c>
      <c r="E601" s="5" t="s">
        <v>612</v>
      </c>
      <c r="F601" t="str">
        <f>+IF(Tabla2[[#This Row],[STOCK]]&gt;0.1,"1","0")</f>
        <v>0</v>
      </c>
      <c r="G601">
        <f>+VLOOKUP(Tabla2[[#This Row],[CODIGO DE BARRA]],BasedeDatos!B:E,3,FALSE)</f>
        <v>-5</v>
      </c>
      <c r="H601" t="s">
        <v>1716</v>
      </c>
    </row>
    <row r="602" spans="1:8" hidden="1" x14ac:dyDescent="0.25">
      <c r="A602" t="str">
        <f>+IFERROR(VLOOKUP(Tabla2[[#This Row],[Nombre]],BasedeDatos!A:B,2,FALSE),"ERROR")</f>
        <v>7592099000366</v>
      </c>
      <c r="B602" s="4" t="s">
        <v>605</v>
      </c>
      <c r="C602" s="4" t="s">
        <v>11</v>
      </c>
      <c r="D602" s="9">
        <f>+VLOOKUP(Tabla2[[#This Row],[CODIGO DE BARRA]],BasedeDatos!B:C,2,FALSE)</f>
        <v>1.1000000000000001</v>
      </c>
      <c r="E602" s="7" t="s">
        <v>1694</v>
      </c>
      <c r="F602" t="str">
        <f>+IF(Tabla2[[#This Row],[STOCK]]&gt;0.1,"1","0")</f>
        <v>1</v>
      </c>
      <c r="G602">
        <f>+VLOOKUP(Tabla2[[#This Row],[CODIGO DE BARRA]],BasedeDatos!B:E,3,FALSE)</f>
        <v>3</v>
      </c>
      <c r="H602" t="s">
        <v>1716</v>
      </c>
    </row>
    <row r="603" spans="1:8" hidden="1" x14ac:dyDescent="0.25">
      <c r="A603" t="str">
        <f>+IFERROR(VLOOKUP(Tabla2[[#This Row],[Nombre]],BasedeDatos!A:B,2,FALSE),"ERROR")</f>
        <v>7598001001230</v>
      </c>
      <c r="B603" s="4" t="s">
        <v>606</v>
      </c>
      <c r="C603" s="4" t="s">
        <v>11</v>
      </c>
      <c r="D603" s="9">
        <f>+VLOOKUP(Tabla2[[#This Row],[CODIGO DE BARRA]],BasedeDatos!B:C,2,FALSE)</f>
        <v>1.5</v>
      </c>
      <c r="E603" s="5" t="s">
        <v>612</v>
      </c>
      <c r="F603" t="str">
        <f>+IF(Tabla2[[#This Row],[STOCK]]&gt;0.1,"1","0")</f>
        <v>1</v>
      </c>
      <c r="G603">
        <f>+VLOOKUP(Tabla2[[#This Row],[CODIGO DE BARRA]],BasedeDatos!B:E,3,FALSE)</f>
        <v>2</v>
      </c>
      <c r="H603" t="s">
        <v>1716</v>
      </c>
    </row>
    <row r="604" spans="1:8" hidden="1" x14ac:dyDescent="0.25">
      <c r="A604" t="str">
        <f>+IFERROR(VLOOKUP(Tabla2[[#This Row],[Nombre]],BasedeDatos!A:B,2,FALSE),"ERROR")</f>
        <v>YES</v>
      </c>
      <c r="B604" s="4" t="s">
        <v>607</v>
      </c>
      <c r="C604" s="4" t="s">
        <v>621</v>
      </c>
      <c r="D604" s="9">
        <f>+VLOOKUP(Tabla2[[#This Row],[CODIGO DE BARRA]],BasedeDatos!B:C,2,FALSE)</f>
        <v>0.3</v>
      </c>
      <c r="E604" s="7" t="s">
        <v>612</v>
      </c>
      <c r="F604" t="str">
        <f>+IF(Tabla2[[#This Row],[STOCK]]&gt;0.1,"1","0")</f>
        <v>1</v>
      </c>
      <c r="G604">
        <f>+VLOOKUP(Tabla2[[#This Row],[CODIGO DE BARRA]],BasedeDatos!B:E,3,FALSE)</f>
        <v>7</v>
      </c>
      <c r="H604" t="s">
        <v>1716</v>
      </c>
    </row>
    <row r="605" spans="1:8" hidden="1" x14ac:dyDescent="0.25">
      <c r="A605" t="str">
        <f>+IFERROR(VLOOKUP(Tabla2[[#This Row],[Nombre]],BasedeDatos!A:B,2,FALSE),"ERROR")</f>
        <v>YOG2</v>
      </c>
      <c r="B605" s="4" t="s">
        <v>608</v>
      </c>
      <c r="C605" s="4" t="s">
        <v>630</v>
      </c>
      <c r="D605" s="9">
        <f>+VLOOKUP(Tabla2[[#This Row],[CODIGO DE BARRA]],BasedeDatos!B:C,2,FALSE)</f>
        <v>3.9</v>
      </c>
      <c r="E605" s="5" t="s">
        <v>612</v>
      </c>
      <c r="F605" t="str">
        <f>+IF(Tabla2[[#This Row],[STOCK]]&gt;0.1,"1","0")</f>
        <v>0</v>
      </c>
      <c r="G605">
        <f>+VLOOKUP(Tabla2[[#This Row],[CODIGO DE BARRA]],BasedeDatos!B:E,3,FALSE)</f>
        <v>0</v>
      </c>
      <c r="H605" t="s">
        <v>1716</v>
      </c>
    </row>
    <row r="606" spans="1:8" hidden="1" x14ac:dyDescent="0.25">
      <c r="A606" t="str">
        <f>+IFERROR(VLOOKUP(Tabla2[[#This Row],[Nombre]],BasedeDatos!A:B,2,FALSE),"ERROR")</f>
        <v>YOG4</v>
      </c>
      <c r="B606" s="4" t="s">
        <v>609</v>
      </c>
      <c r="C606" s="6" t="s">
        <v>630</v>
      </c>
      <c r="D606" s="9">
        <f>+VLOOKUP(Tabla2[[#This Row],[CODIGO DE BARRA]],BasedeDatos!B:C,2,FALSE)</f>
        <v>2.5</v>
      </c>
      <c r="E606" s="7" t="s">
        <v>612</v>
      </c>
      <c r="F606" t="str">
        <f>+IF(Tabla2[[#This Row],[STOCK]]&gt;0.1,"1","0")</f>
        <v>1</v>
      </c>
      <c r="G606">
        <f>+VLOOKUP(Tabla2[[#This Row],[CODIGO DE BARRA]],BasedeDatos!B:E,3,FALSE)</f>
        <v>13</v>
      </c>
      <c r="H606" t="s">
        <v>1716</v>
      </c>
    </row>
    <row r="607" spans="1:8" hidden="1" x14ac:dyDescent="0.25">
      <c r="A607" t="str">
        <f>+IFERROR(VLOOKUP(Tabla2[[#This Row],[Nombre]],BasedeDatos!A:B,2,FALSE),"ERROR")</f>
        <v>YOG</v>
      </c>
      <c r="B607" s="4" t="s">
        <v>610</v>
      </c>
      <c r="C607" s="4" t="s">
        <v>630</v>
      </c>
      <c r="D607" s="9">
        <f>+VLOOKUP(Tabla2[[#This Row],[CODIGO DE BARRA]],BasedeDatos!B:C,2,FALSE)</f>
        <v>1.5</v>
      </c>
      <c r="E607" s="5" t="s">
        <v>612</v>
      </c>
      <c r="F607" t="str">
        <f>+IF(Tabla2[[#This Row],[STOCK]]&gt;0.1,"1","0")</f>
        <v>0</v>
      </c>
      <c r="G607">
        <f>+VLOOKUP(Tabla2[[#This Row],[CODIGO DE BARRA]],BasedeDatos!B:E,3,FALSE)</f>
        <v>-1</v>
      </c>
      <c r="H607" t="s">
        <v>1716</v>
      </c>
    </row>
    <row r="608" spans="1:8" hidden="1" x14ac:dyDescent="0.25">
      <c r="A608" t="str">
        <f>+IFERROR(VLOOKUP(Tabla2[[#This Row],[Nombre]],BasedeDatos!A:B,2,FALSE),"ERROR")</f>
        <v>7591057957445</v>
      </c>
      <c r="B608" s="1" t="s">
        <v>611</v>
      </c>
      <c r="C608" s="1" t="s">
        <v>12</v>
      </c>
      <c r="D608" s="9">
        <f>+VLOOKUP(Tabla2[[#This Row],[CODIGO DE BARRA]],BasedeDatos!B:C,2,FALSE)</f>
        <v>2.7</v>
      </c>
      <c r="E608" s="11" t="s">
        <v>1695</v>
      </c>
      <c r="F608" t="str">
        <f>+IF(Tabla2[[#This Row],[STOCK]]&gt;0.1,"1","0")</f>
        <v>0</v>
      </c>
      <c r="G608">
        <f>+VLOOKUP(Tabla2[[#This Row],[CODIGO DE BARRA]],BasedeDatos!B:E,3,FALSE)</f>
        <v>0</v>
      </c>
      <c r="H608" t="s">
        <v>1742</v>
      </c>
    </row>
    <row r="609" spans="1:8" hidden="1" x14ac:dyDescent="0.25">
      <c r="A609" t="str">
        <f>+IFERROR(VLOOKUP(Tabla2[[#This Row],[Nombre]],BasedeDatos!A:B,2,FALSE),"ERROR")</f>
        <v>ERROR</v>
      </c>
      <c r="B609" s="4" t="s">
        <v>614</v>
      </c>
      <c r="C609" s="4" t="s">
        <v>614</v>
      </c>
      <c r="D609" s="9"/>
      <c r="E609" s="5" t="s">
        <v>1702</v>
      </c>
      <c r="H609" t="s">
        <v>1699</v>
      </c>
    </row>
    <row r="610" spans="1:8" hidden="1" x14ac:dyDescent="0.25">
      <c r="A610" t="str">
        <f>+IFERROR(VLOOKUP(Tabla2[[#This Row],[Nombre]],BasedeDatos!A:B,2,FALSE),"ERROR")</f>
        <v>ERROR</v>
      </c>
      <c r="B610" s="4" t="s">
        <v>614</v>
      </c>
      <c r="C610" s="4" t="s">
        <v>614</v>
      </c>
      <c r="D610" s="9"/>
      <c r="E610" s="5" t="s">
        <v>1702</v>
      </c>
      <c r="H610" t="s">
        <v>1700</v>
      </c>
    </row>
    <row r="611" spans="1:8" hidden="1" x14ac:dyDescent="0.25">
      <c r="A611" t="str">
        <f>+IFERROR(VLOOKUP(Tabla2[[#This Row],[Nombre]],BasedeDatos!A:B,2,FALSE),"ERROR")</f>
        <v>ERROR</v>
      </c>
      <c r="B611" s="4" t="s">
        <v>614</v>
      </c>
      <c r="C611" s="4" t="s">
        <v>614</v>
      </c>
      <c r="D611" s="9"/>
      <c r="E611" s="5" t="s">
        <v>1702</v>
      </c>
      <c r="H611" t="s">
        <v>1698</v>
      </c>
    </row>
    <row r="612" spans="1:8" hidden="1" x14ac:dyDescent="0.25">
      <c r="A612" t="str">
        <f>+IFERROR(VLOOKUP(Tabla2[[#This Row],[Nombre]],BasedeDatos!A:B,2,FALSE),"ERROR")</f>
        <v>ERROR</v>
      </c>
      <c r="B612" s="4" t="s">
        <v>616</v>
      </c>
      <c r="C612" s="4" t="s">
        <v>616</v>
      </c>
      <c r="D612" s="9"/>
      <c r="E612" s="5" t="s">
        <v>1702</v>
      </c>
      <c r="H612" t="s">
        <v>1704</v>
      </c>
    </row>
    <row r="613" spans="1:8" hidden="1" x14ac:dyDescent="0.25">
      <c r="A613" t="str">
        <f>+IFERROR(VLOOKUP(Tabla2[[#This Row],[Nombre]],BasedeDatos!A:B,2,FALSE),"ERROR")</f>
        <v>ERROR</v>
      </c>
      <c r="B613" s="4" t="s">
        <v>616</v>
      </c>
      <c r="C613" s="4" t="s">
        <v>616</v>
      </c>
      <c r="D613" s="9"/>
      <c r="E613" s="5" t="s">
        <v>1702</v>
      </c>
      <c r="H613" t="s">
        <v>1705</v>
      </c>
    </row>
    <row r="614" spans="1:8" hidden="1" x14ac:dyDescent="0.25">
      <c r="A614" t="str">
        <f>+IFERROR(VLOOKUP(Tabla2[[#This Row],[Nombre]],BasedeDatos!A:B,2,FALSE),"ERROR")</f>
        <v>ERROR</v>
      </c>
      <c r="B614" s="4" t="s">
        <v>616</v>
      </c>
      <c r="C614" s="4" t="s">
        <v>616</v>
      </c>
      <c r="D614" s="9"/>
      <c r="E614" s="5" t="s">
        <v>1702</v>
      </c>
      <c r="H614" t="s">
        <v>1706</v>
      </c>
    </row>
    <row r="615" spans="1:8" hidden="1" x14ac:dyDescent="0.25">
      <c r="A615" t="str">
        <f>+IFERROR(VLOOKUP(Tabla2[[#This Row],[Nombre]],BasedeDatos!A:B,2,FALSE),"ERROR")</f>
        <v>ERROR</v>
      </c>
      <c r="B615" s="4" t="s">
        <v>616</v>
      </c>
      <c r="C615" s="4" t="s">
        <v>616</v>
      </c>
      <c r="D615" s="9"/>
      <c r="E615" s="5" t="s">
        <v>1702</v>
      </c>
      <c r="H615" t="s">
        <v>1707</v>
      </c>
    </row>
    <row r="616" spans="1:8" hidden="1" x14ac:dyDescent="0.25">
      <c r="A616" t="str">
        <f>+IFERROR(VLOOKUP(Tabla2[[#This Row],[Nombre]],BasedeDatos!A:B,2,FALSE),"ERROR")</f>
        <v>ERROR</v>
      </c>
      <c r="B616" s="4" t="s">
        <v>616</v>
      </c>
      <c r="C616" s="4" t="s">
        <v>616</v>
      </c>
      <c r="D616" s="9"/>
      <c r="E616" s="5" t="s">
        <v>1702</v>
      </c>
      <c r="H616" t="s">
        <v>1708</v>
      </c>
    </row>
    <row r="617" spans="1:8" hidden="1" x14ac:dyDescent="0.25">
      <c r="A617" t="str">
        <f>+IFERROR(VLOOKUP(Tabla2[[#This Row],[Nombre]],BasedeDatos!A:B,2,FALSE),"ERROR")</f>
        <v>ERROR</v>
      </c>
      <c r="B617" s="4" t="s">
        <v>616</v>
      </c>
      <c r="C617" s="4" t="s">
        <v>616</v>
      </c>
      <c r="D617" s="9"/>
      <c r="E617" s="5" t="s">
        <v>1702</v>
      </c>
      <c r="H617" t="s">
        <v>1709</v>
      </c>
    </row>
    <row r="618" spans="1:8" hidden="1" x14ac:dyDescent="0.25">
      <c r="A618" t="str">
        <f>+IFERROR(VLOOKUP(Tabla2[[#This Row],[Nombre]],BasedeDatos!A:B,2,FALSE),"ERROR")</f>
        <v>ERROR</v>
      </c>
      <c r="B618" s="4" t="s">
        <v>616</v>
      </c>
      <c r="C618" s="4" t="s">
        <v>616</v>
      </c>
      <c r="D618" s="9"/>
      <c r="E618" s="5" t="s">
        <v>1702</v>
      </c>
      <c r="H618" t="s">
        <v>1710</v>
      </c>
    </row>
    <row r="619" spans="1:8" hidden="1" x14ac:dyDescent="0.25">
      <c r="A619" t="str">
        <f>+IFERROR(VLOOKUP(Tabla2[[#This Row],[Nombre]],BasedeDatos!A:B,2,FALSE),"ERROR")</f>
        <v>ERROR</v>
      </c>
      <c r="B619" s="4" t="s">
        <v>616</v>
      </c>
      <c r="C619" s="4" t="s">
        <v>616</v>
      </c>
      <c r="D619" s="9"/>
      <c r="E619" s="5" t="s">
        <v>1702</v>
      </c>
      <c r="H619" t="s">
        <v>1711</v>
      </c>
    </row>
    <row r="620" spans="1:8" hidden="1" x14ac:dyDescent="0.25">
      <c r="A620" t="str">
        <f>+IFERROR(VLOOKUP(Tabla2[[#This Row],[Nombre]],BasedeDatos!A:B,2,FALSE),"ERROR")</f>
        <v>ERROR</v>
      </c>
      <c r="B620" s="4" t="s">
        <v>616</v>
      </c>
      <c r="C620" s="4" t="s">
        <v>616</v>
      </c>
      <c r="D620" s="9"/>
      <c r="E620" s="5" t="s">
        <v>1702</v>
      </c>
      <c r="H620" t="s">
        <v>1712</v>
      </c>
    </row>
    <row r="621" spans="1:8" hidden="1" x14ac:dyDescent="0.25">
      <c r="A621" t="str">
        <f>+IFERROR(VLOOKUP(Tabla2[[#This Row],[Nombre]],BasedeDatos!A:B,2,FALSE),"ERROR")</f>
        <v>ERROR</v>
      </c>
      <c r="B621" s="4" t="s">
        <v>616</v>
      </c>
      <c r="C621" s="4" t="s">
        <v>616</v>
      </c>
      <c r="D621" s="9"/>
      <c r="E621" s="5" t="s">
        <v>1702</v>
      </c>
      <c r="H621" t="s">
        <v>1713</v>
      </c>
    </row>
    <row r="622" spans="1:8" hidden="1" x14ac:dyDescent="0.25">
      <c r="A622" t="str">
        <f>+IFERROR(VLOOKUP(Tabla2[[#This Row],[Nombre]],BasedeDatos!A:B,2,FALSE),"ERROR")</f>
        <v>ERROR</v>
      </c>
      <c r="B622" s="4" t="s">
        <v>616</v>
      </c>
      <c r="C622" s="4" t="s">
        <v>616</v>
      </c>
      <c r="D622" s="9"/>
      <c r="E622" s="5" t="s">
        <v>1702</v>
      </c>
      <c r="H622" t="s">
        <v>1714</v>
      </c>
    </row>
    <row r="623" spans="1:8" hidden="1" x14ac:dyDescent="0.25">
      <c r="A623" t="str">
        <f>+IFERROR(VLOOKUP(Tabla2[[#This Row],[Nombre]],BasedeDatos!A:B,2,FALSE),"ERROR")</f>
        <v>ERROR</v>
      </c>
      <c r="B623" s="4" t="s">
        <v>616</v>
      </c>
      <c r="C623" s="4" t="s">
        <v>616</v>
      </c>
      <c r="D623" s="9"/>
      <c r="E623" s="5" t="s">
        <v>1702</v>
      </c>
      <c r="H623" t="s">
        <v>1715</v>
      </c>
    </row>
    <row r="624" spans="1:8" hidden="1" x14ac:dyDescent="0.25">
      <c r="B624" s="4" t="s">
        <v>628</v>
      </c>
      <c r="C624" s="4" t="s">
        <v>628</v>
      </c>
      <c r="D624" s="9"/>
      <c r="E624" s="5" t="s">
        <v>1702</v>
      </c>
      <c r="H624" t="s">
        <v>1739</v>
      </c>
    </row>
    <row r="625" spans="2:8" hidden="1" x14ac:dyDescent="0.25">
      <c r="B625" s="19" t="s">
        <v>628</v>
      </c>
      <c r="C625" s="19" t="s">
        <v>628</v>
      </c>
      <c r="D625" s="20"/>
      <c r="E625" s="21" t="s">
        <v>1702</v>
      </c>
      <c r="G625" s="22"/>
      <c r="H625" t="s">
        <v>1738</v>
      </c>
    </row>
    <row r="626" spans="2:8" hidden="1" x14ac:dyDescent="0.25">
      <c r="B626" s="19" t="s">
        <v>12</v>
      </c>
      <c r="C626" s="19" t="s">
        <v>12</v>
      </c>
      <c r="D626" s="20"/>
      <c r="E626" s="21" t="s">
        <v>1702</v>
      </c>
      <c r="G626" s="22"/>
      <c r="H626" t="s">
        <v>1742</v>
      </c>
    </row>
    <row r="627" spans="2:8" hidden="1" x14ac:dyDescent="0.25">
      <c r="B627" s="19" t="s">
        <v>12</v>
      </c>
      <c r="C627" s="19" t="s">
        <v>12</v>
      </c>
      <c r="D627" s="20"/>
      <c r="E627" s="21" t="s">
        <v>1702</v>
      </c>
      <c r="G627" s="22"/>
      <c r="H627" t="s">
        <v>1740</v>
      </c>
    </row>
    <row r="628" spans="2:8" hidden="1" x14ac:dyDescent="0.25">
      <c r="B628" s="19" t="s">
        <v>12</v>
      </c>
      <c r="C628" s="19" t="s">
        <v>12</v>
      </c>
      <c r="D628" s="20"/>
      <c r="E628" s="21" t="s">
        <v>1702</v>
      </c>
      <c r="G628" s="22"/>
      <c r="H628" t="s">
        <v>1741</v>
      </c>
    </row>
    <row r="629" spans="2:8" x14ac:dyDescent="0.25">
      <c r="B629" s="19" t="s">
        <v>613</v>
      </c>
      <c r="C629" s="19" t="s">
        <v>613</v>
      </c>
      <c r="D629" s="20"/>
      <c r="E629" s="21" t="s">
        <v>1702</v>
      </c>
      <c r="G629" s="22"/>
      <c r="H629" t="s">
        <v>1743</v>
      </c>
    </row>
    <row r="630" spans="2:8" x14ac:dyDescent="0.25">
      <c r="B630" s="19" t="s">
        <v>613</v>
      </c>
      <c r="C630" s="19" t="s">
        <v>613</v>
      </c>
      <c r="D630" s="20"/>
      <c r="E630" s="21" t="s">
        <v>1702</v>
      </c>
      <c r="G630" s="22"/>
      <c r="H630" t="s">
        <v>1744</v>
      </c>
    </row>
    <row r="631" spans="2:8" x14ac:dyDescent="0.25">
      <c r="B631" s="19" t="s">
        <v>613</v>
      </c>
      <c r="C631" s="19" t="s">
        <v>613</v>
      </c>
      <c r="D631" s="20"/>
      <c r="E631" s="21" t="s">
        <v>1702</v>
      </c>
      <c r="G631" s="22"/>
      <c r="H631" t="s">
        <v>1745</v>
      </c>
    </row>
    <row r="632" spans="2:8" x14ac:dyDescent="0.25">
      <c r="B632" s="19" t="s">
        <v>613</v>
      </c>
      <c r="C632" s="19" t="s">
        <v>613</v>
      </c>
      <c r="D632" s="20"/>
      <c r="E632" s="21" t="s">
        <v>1702</v>
      </c>
      <c r="G632" s="22"/>
      <c r="H632" t="s">
        <v>1746</v>
      </c>
    </row>
    <row r="633" spans="2:8" x14ac:dyDescent="0.25">
      <c r="B633" s="19" t="s">
        <v>613</v>
      </c>
      <c r="C633" s="19" t="s">
        <v>613</v>
      </c>
      <c r="D633" s="20"/>
      <c r="E633" s="21" t="s">
        <v>1702</v>
      </c>
      <c r="G633" s="22"/>
      <c r="H633" t="s">
        <v>1747</v>
      </c>
    </row>
    <row r="634" spans="2:8" x14ac:dyDescent="0.25">
      <c r="B634" s="19" t="s">
        <v>613</v>
      </c>
      <c r="C634" s="19" t="s">
        <v>613</v>
      </c>
      <c r="D634" s="20"/>
      <c r="E634" s="21" t="s">
        <v>1702</v>
      </c>
      <c r="G634" s="22"/>
      <c r="H634" t="s">
        <v>1748</v>
      </c>
    </row>
    <row r="635" spans="2:8" x14ac:dyDescent="0.25">
      <c r="B635" s="19" t="s">
        <v>613</v>
      </c>
      <c r="C635" s="19" t="s">
        <v>613</v>
      </c>
      <c r="D635" s="20"/>
      <c r="E635" s="21" t="s">
        <v>1702</v>
      </c>
      <c r="G635" s="22"/>
      <c r="H635" t="s">
        <v>1749</v>
      </c>
    </row>
    <row r="636" spans="2:8" hidden="1" x14ac:dyDescent="0.25">
      <c r="B636" s="19"/>
      <c r="C636" s="19"/>
      <c r="D636" s="20"/>
      <c r="E636" s="21"/>
      <c r="G636" s="22"/>
    </row>
    <row r="637" spans="2:8" hidden="1" x14ac:dyDescent="0.25">
      <c r="B637" s="19"/>
      <c r="C637" s="19"/>
      <c r="D637" s="20"/>
      <c r="E637" s="21"/>
      <c r="G637" s="22"/>
    </row>
    <row r="638" spans="2:8" hidden="1" x14ac:dyDescent="0.25">
      <c r="B638" s="19"/>
      <c r="C638" s="19"/>
      <c r="D638" s="20"/>
      <c r="E638" s="21"/>
      <c r="G638" s="22"/>
    </row>
    <row r="639" spans="2:8" hidden="1" x14ac:dyDescent="0.25">
      <c r="B639" s="19"/>
      <c r="C639" s="19"/>
      <c r="D639" s="20"/>
      <c r="E639" s="21"/>
      <c r="G639" s="22"/>
    </row>
    <row r="640" spans="2:8" hidden="1" x14ac:dyDescent="0.25">
      <c r="B640" s="19"/>
      <c r="C640" s="19"/>
      <c r="D640" s="20"/>
      <c r="E640" s="21"/>
      <c r="G640" s="22"/>
    </row>
    <row r="641" spans="2:7" hidden="1" x14ac:dyDescent="0.25">
      <c r="B641" s="19"/>
      <c r="C641" s="19"/>
      <c r="D641" s="20"/>
      <c r="E641" s="21"/>
      <c r="G641" s="22"/>
    </row>
    <row r="642" spans="2:7" hidden="1" x14ac:dyDescent="0.25">
      <c r="B642" s="19"/>
      <c r="C642" s="19"/>
      <c r="D642" s="20"/>
      <c r="E642" s="21"/>
      <c r="G642" s="22"/>
    </row>
    <row r="643" spans="2:7" hidden="1" x14ac:dyDescent="0.25">
      <c r="B643" s="19"/>
      <c r="C643" s="19"/>
      <c r="D643" s="20"/>
      <c r="E643" s="21"/>
      <c r="G643" s="22"/>
    </row>
    <row r="644" spans="2:7" hidden="1" x14ac:dyDescent="0.25">
      <c r="B644" s="19"/>
      <c r="C644" s="19"/>
      <c r="D644" s="20"/>
      <c r="E644" s="21"/>
      <c r="G644" s="22"/>
    </row>
    <row r="645" spans="2:7" hidden="1" x14ac:dyDescent="0.25">
      <c r="B645" s="19"/>
      <c r="C645" s="19"/>
      <c r="D645" s="20"/>
      <c r="E645" s="21"/>
      <c r="G645" s="2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7"/>
  <sheetViews>
    <sheetView topLeftCell="A591" workbookViewId="0">
      <selection activeCell="B3" sqref="B3"/>
    </sheetView>
  </sheetViews>
  <sheetFormatPr baseColWidth="10" defaultRowHeight="15" x14ac:dyDescent="0.25"/>
  <cols>
    <col min="1" max="3" width="45.7109375" bestFit="1" customWidth="1"/>
    <col min="5" max="5" width="11.85546875" customWidth="1"/>
  </cols>
  <sheetData>
    <row r="1" spans="1:6" x14ac:dyDescent="0.25">
      <c r="A1" s="17" t="s">
        <v>1452</v>
      </c>
      <c r="B1" t="s">
        <v>1453</v>
      </c>
      <c r="C1" t="s">
        <v>1451</v>
      </c>
      <c r="D1" t="s">
        <v>1455</v>
      </c>
      <c r="E1" t="s">
        <v>724</v>
      </c>
      <c r="F1" t="s">
        <v>1737</v>
      </c>
    </row>
    <row r="2" spans="1:6" x14ac:dyDescent="0.25">
      <c r="A2" s="1" t="s">
        <v>4</v>
      </c>
      <c r="B2" t="s">
        <v>1160</v>
      </c>
      <c r="C2" s="10">
        <f>+VLOOKUP(Tabla1[[#This Row],[CODIGO DE BARRA]],HojadeDatos!A:C,3,FALSE)</f>
        <v>2.8</v>
      </c>
      <c r="D2">
        <f>+VLOOKUP(Tabla1[[#This Row],[CODIGO DE BARRA]],Tabla3[[CODIGO DE BARRRA]:[INVENTARIO]],4,FALSE)</f>
        <v>2</v>
      </c>
      <c r="E2" t="str">
        <f>+IF(Tabla1[[#This Row],[INVENTARIO]]&gt;=0.1,"1","0")</f>
        <v>1</v>
      </c>
      <c r="F2">
        <v>1</v>
      </c>
    </row>
    <row r="3" spans="1:6" x14ac:dyDescent="0.25">
      <c r="A3" s="16" t="s">
        <v>5</v>
      </c>
      <c r="B3" t="s">
        <v>1191</v>
      </c>
      <c r="C3" s="10">
        <f>+VLOOKUP(Tabla1[[#This Row],[CODIGO DE BARRA]],HojadeDatos!A:C,3,FALSE)</f>
        <v>7.83</v>
      </c>
      <c r="D3">
        <f>+VLOOKUP(Tabla1[[#This Row],[CODIGO DE BARRA]],Tabla3[[CODIGO DE BARRRA]:[INVENTARIO]],4,FALSE)</f>
        <v>3</v>
      </c>
      <c r="E3" t="str">
        <f>+IF(Tabla1[[#This Row],[INVENTARIO]]&gt;=0.1,"1","0")</f>
        <v>1</v>
      </c>
      <c r="F3">
        <v>1</v>
      </c>
    </row>
    <row r="4" spans="1:6" x14ac:dyDescent="0.25">
      <c r="A4" s="1" t="s">
        <v>6</v>
      </c>
      <c r="B4" t="s">
        <v>835</v>
      </c>
      <c r="C4" s="10">
        <f>+VLOOKUP(Tabla1[[#This Row],[CODIGO DE BARRA]],HojadeDatos!A:C,3,FALSE)</f>
        <v>3.1</v>
      </c>
      <c r="D4">
        <f>+VLOOKUP(Tabla1[[#This Row],[CODIGO DE BARRA]],Tabla3[[CODIGO DE BARRRA]:[INVENTARIO]],4,FALSE)</f>
        <v>0</v>
      </c>
      <c r="E4" t="str">
        <f>+IF(Tabla1[[#This Row],[INVENTARIO]]&gt;=0.1,"1","0")</f>
        <v>0</v>
      </c>
      <c r="F4">
        <v>1</v>
      </c>
    </row>
    <row r="5" spans="1:6" x14ac:dyDescent="0.25">
      <c r="A5" s="16" t="s">
        <v>7</v>
      </c>
      <c r="B5" t="s">
        <v>834</v>
      </c>
      <c r="C5" s="10">
        <f>+VLOOKUP(Tabla1[[#This Row],[CODIGO DE BARRA]],HojadeDatos!A:C,3,FALSE)</f>
        <v>6.24</v>
      </c>
      <c r="D5">
        <f>+VLOOKUP(Tabla1[[#This Row],[CODIGO DE BARRA]],Tabla3[[CODIGO DE BARRRA]:[INVENTARIO]],4,FALSE)</f>
        <v>1</v>
      </c>
      <c r="E5" t="str">
        <f>+IF(Tabla1[[#This Row],[INVENTARIO]]&gt;=0.1,"1","0")</f>
        <v>1</v>
      </c>
      <c r="F5">
        <v>1</v>
      </c>
    </row>
    <row r="6" spans="1:6" x14ac:dyDescent="0.25">
      <c r="A6" s="1" t="s">
        <v>8</v>
      </c>
      <c r="B6" t="s">
        <v>836</v>
      </c>
      <c r="C6" s="10">
        <f>+VLOOKUP(Tabla1[[#This Row],[CODIGO DE BARRA]],HojadeDatos!A:C,3,FALSE)</f>
        <v>1.5</v>
      </c>
      <c r="D6">
        <f>+VLOOKUP(Tabla1[[#This Row],[CODIGO DE BARRA]],Tabla3[[CODIGO DE BARRRA]:[INVENTARIO]],4,FALSE)</f>
        <v>0</v>
      </c>
      <c r="E6" t="str">
        <f>+IF(Tabla1[[#This Row],[INVENTARIO]]&gt;=0.1,"1","0")</f>
        <v>0</v>
      </c>
      <c r="F6">
        <v>1</v>
      </c>
    </row>
    <row r="7" spans="1:6" x14ac:dyDescent="0.25">
      <c r="A7" s="16" t="s">
        <v>744</v>
      </c>
      <c r="B7" t="s">
        <v>1034</v>
      </c>
      <c r="C7" s="10">
        <f>+VLOOKUP(Tabla1[[#This Row],[CODIGO DE BARRA]],HojadeDatos!A:C,3,FALSE)</f>
        <v>6.5</v>
      </c>
      <c r="D7">
        <f>+VLOOKUP(Tabla1[[#This Row],[CODIGO DE BARRA]],Tabla3[[CODIGO DE BARRRA]:[INVENTARIO]],4,FALSE)</f>
        <v>0.43930000000000924</v>
      </c>
      <c r="E7" t="str">
        <f>+IF(Tabla1[[#This Row],[INVENTARIO]]&gt;=0.1,"1","0")</f>
        <v>1</v>
      </c>
      <c r="F7">
        <v>1</v>
      </c>
    </row>
    <row r="8" spans="1:6" x14ac:dyDescent="0.25">
      <c r="A8" s="1" t="s">
        <v>732</v>
      </c>
      <c r="B8" t="s">
        <v>931</v>
      </c>
      <c r="C8" s="10">
        <f>+VLOOKUP(Tabla1[[#This Row],[CODIGO DE BARRA]],HojadeDatos!A:C,3,FALSE)</f>
        <v>1.2</v>
      </c>
      <c r="D8">
        <f>+VLOOKUP(Tabla1[[#This Row],[CODIGO DE BARRA]],Tabla3[[CODIGO DE BARRRA]:[INVENTARIO]],4,FALSE)</f>
        <v>17</v>
      </c>
      <c r="E8" t="str">
        <f>+IF(Tabla1[[#This Row],[INVENTARIO]]&gt;=0.1,"1","0")</f>
        <v>1</v>
      </c>
      <c r="F8">
        <v>1</v>
      </c>
    </row>
    <row r="9" spans="1:6" x14ac:dyDescent="0.25">
      <c r="A9" s="16" t="s">
        <v>9</v>
      </c>
      <c r="B9" t="s">
        <v>866</v>
      </c>
      <c r="C9" s="10">
        <f>+VLOOKUP(Tabla1[[#This Row],[CODIGO DE BARRA]],HojadeDatos!A:C,3,FALSE)</f>
        <v>1.4</v>
      </c>
      <c r="D9">
        <f>+VLOOKUP(Tabla1[[#This Row],[CODIGO DE BARRA]],Tabla3[[CODIGO DE BARRRA]:[INVENTARIO]],4,FALSE)</f>
        <v>1</v>
      </c>
      <c r="E9" t="str">
        <f>+IF(Tabla1[[#This Row],[INVENTARIO]]&gt;=0.1,"1","0")</f>
        <v>1</v>
      </c>
      <c r="F9">
        <v>1</v>
      </c>
    </row>
    <row r="10" spans="1:6" x14ac:dyDescent="0.25">
      <c r="A10" s="1" t="s">
        <v>10</v>
      </c>
      <c r="B10" t="s">
        <v>913</v>
      </c>
      <c r="C10" s="10">
        <f>+VLOOKUP(Tabla1[[#This Row],[CODIGO DE BARRA]],HojadeDatos!A:C,3,FALSE)</f>
        <v>1.2</v>
      </c>
      <c r="D10">
        <f>+VLOOKUP(Tabla1[[#This Row],[CODIGO DE BARRA]],Tabla3[[CODIGO DE BARRRA]:[INVENTARIO]],4,FALSE)</f>
        <v>0</v>
      </c>
      <c r="E10" t="str">
        <f>+IF(Tabla1[[#This Row],[INVENTARIO]]&gt;=0.1,"1","0")</f>
        <v>0</v>
      </c>
      <c r="F10">
        <v>1</v>
      </c>
    </row>
    <row r="11" spans="1:6" x14ac:dyDescent="0.25">
      <c r="A11" s="16" t="s">
        <v>16</v>
      </c>
      <c r="B11" t="s">
        <v>1188</v>
      </c>
      <c r="C11" s="10">
        <f>+VLOOKUP(Tabla1[[#This Row],[CODIGO DE BARRA]],HojadeDatos!A:C,3,FALSE)</f>
        <v>0.6</v>
      </c>
      <c r="D11">
        <f>+VLOOKUP(Tabla1[[#This Row],[CODIGO DE BARRA]],Tabla3[[CODIGO DE BARRRA]:[INVENTARIO]],4,FALSE)</f>
        <v>2</v>
      </c>
      <c r="E11" t="str">
        <f>+IF(Tabla1[[#This Row],[INVENTARIO]]&gt;=0.1,"1","0")</f>
        <v>1</v>
      </c>
      <c r="F11">
        <v>1</v>
      </c>
    </row>
    <row r="12" spans="1:6" x14ac:dyDescent="0.25">
      <c r="A12" s="1" t="s">
        <v>17</v>
      </c>
      <c r="B12" t="s">
        <v>1090</v>
      </c>
      <c r="C12" s="10">
        <f>+VLOOKUP(Tabla1[[#This Row],[CODIGO DE BARRA]],HojadeDatos!A:C,3,FALSE)</f>
        <v>0.8</v>
      </c>
      <c r="D12">
        <f>+VLOOKUP(Tabla1[[#This Row],[CODIGO DE BARRA]],Tabla3[[CODIGO DE BARRRA]:[INVENTARIO]],4,FALSE)</f>
        <v>0</v>
      </c>
      <c r="E12" t="str">
        <f>+IF(Tabla1[[#This Row],[INVENTARIO]]&gt;=0.1,"1","0")</f>
        <v>0</v>
      </c>
      <c r="F12">
        <v>1</v>
      </c>
    </row>
    <row r="13" spans="1:6" x14ac:dyDescent="0.25">
      <c r="A13" s="16" t="s">
        <v>18</v>
      </c>
      <c r="B13" t="s">
        <v>1301</v>
      </c>
      <c r="C13" s="10">
        <f>+VLOOKUP(Tabla1[[#This Row],[CODIGO DE BARRA]],HojadeDatos!A:C,3,FALSE)</f>
        <v>0.5</v>
      </c>
      <c r="D13">
        <f>+VLOOKUP(Tabla1[[#This Row],[CODIGO DE BARRA]],Tabla3[[CODIGO DE BARRRA]:[INVENTARIO]],4,FALSE)</f>
        <v>6</v>
      </c>
      <c r="E13" t="str">
        <f>+IF(Tabla1[[#This Row],[INVENTARIO]]&gt;=0.1,"1","0")</f>
        <v>1</v>
      </c>
      <c r="F13">
        <v>1</v>
      </c>
    </row>
    <row r="14" spans="1:6" x14ac:dyDescent="0.25">
      <c r="A14" s="1" t="s">
        <v>19</v>
      </c>
      <c r="B14" t="s">
        <v>1331</v>
      </c>
      <c r="C14" s="10">
        <f>+VLOOKUP(Tabla1[[#This Row],[CODIGO DE BARRA]],HojadeDatos!A:C,3,FALSE)</f>
        <v>0.9</v>
      </c>
      <c r="D14">
        <f>+VLOOKUP(Tabla1[[#This Row],[CODIGO DE BARRA]],Tabla3[[CODIGO DE BARRRA]:[INVENTARIO]],4,FALSE)</f>
        <v>0</v>
      </c>
      <c r="E14" t="str">
        <f>+IF(Tabla1[[#This Row],[INVENTARIO]]&gt;=0.1,"1","0")</f>
        <v>0</v>
      </c>
      <c r="F14">
        <v>1</v>
      </c>
    </row>
    <row r="15" spans="1:6" x14ac:dyDescent="0.25">
      <c r="A15" s="16" t="s">
        <v>20</v>
      </c>
      <c r="B15" t="s">
        <v>917</v>
      </c>
      <c r="C15" s="10">
        <f>+VLOOKUP(Tabla1[[#This Row],[CODIGO DE BARRA]],HojadeDatos!A:C,3,FALSE)</f>
        <v>1</v>
      </c>
      <c r="D15">
        <f>+VLOOKUP(Tabla1[[#This Row],[CODIGO DE BARRA]],Tabla3[[CODIGO DE BARRRA]:[INVENTARIO]],4,FALSE)</f>
        <v>2</v>
      </c>
      <c r="E15" t="str">
        <f>+IF(Tabla1[[#This Row],[INVENTARIO]]&gt;=0.1,"1","0")</f>
        <v>1</v>
      </c>
      <c r="F15">
        <v>1</v>
      </c>
    </row>
    <row r="16" spans="1:6" x14ac:dyDescent="0.25">
      <c r="A16" s="1" t="s">
        <v>21</v>
      </c>
      <c r="B16" t="s">
        <v>922</v>
      </c>
      <c r="C16" s="10">
        <f>+VLOOKUP(Tabla1[[#This Row],[CODIGO DE BARRA]],HojadeDatos!A:C,3,FALSE)</f>
        <v>4.3</v>
      </c>
      <c r="D16">
        <f>+VLOOKUP(Tabla1[[#This Row],[CODIGO DE BARRA]],Tabla3[[CODIGO DE BARRRA]:[INVENTARIO]],4,FALSE)</f>
        <v>0</v>
      </c>
      <c r="E16" t="str">
        <f>+IF(Tabla1[[#This Row],[INVENTARIO]]&gt;=0.1,"1","0")</f>
        <v>0</v>
      </c>
      <c r="F16">
        <v>1</v>
      </c>
    </row>
    <row r="17" spans="1:6" x14ac:dyDescent="0.25">
      <c r="A17" s="16" t="s">
        <v>22</v>
      </c>
      <c r="B17" t="s">
        <v>825</v>
      </c>
      <c r="C17" s="10">
        <f>+VLOOKUP(Tabla1[[#This Row],[CODIGO DE BARRA]],HojadeDatos!A:C,3,FALSE)</f>
        <v>1</v>
      </c>
      <c r="D17">
        <f>+VLOOKUP(Tabla1[[#This Row],[CODIGO DE BARRA]],Tabla3[[CODIGO DE BARRRA]:[INVENTARIO]],4,FALSE)</f>
        <v>4</v>
      </c>
      <c r="E17" t="str">
        <f>+IF(Tabla1[[#This Row],[INVENTARIO]]&gt;=0.1,"1","0")</f>
        <v>1</v>
      </c>
      <c r="F17">
        <v>1</v>
      </c>
    </row>
    <row r="18" spans="1:6" x14ac:dyDescent="0.25">
      <c r="A18" s="1" t="s">
        <v>23</v>
      </c>
      <c r="B18" t="s">
        <v>995</v>
      </c>
      <c r="C18" s="10">
        <f>+VLOOKUP(Tabla1[[#This Row],[CODIGO DE BARRA]],HojadeDatos!A:C,3,FALSE)</f>
        <v>3</v>
      </c>
      <c r="D18">
        <f>+VLOOKUP(Tabla1[[#This Row],[CODIGO DE BARRA]],Tabla3[[CODIGO DE BARRRA]:[INVENTARIO]],4,FALSE)</f>
        <v>-1.725000000000001</v>
      </c>
      <c r="E18" t="str">
        <f>+IF(Tabla1[[#This Row],[INVENTARIO]]&gt;=0.1,"1","0")</f>
        <v>0</v>
      </c>
      <c r="F18">
        <v>1</v>
      </c>
    </row>
    <row r="19" spans="1:6" x14ac:dyDescent="0.25">
      <c r="A19" s="16" t="s">
        <v>24</v>
      </c>
      <c r="B19" t="s">
        <v>890</v>
      </c>
      <c r="C19" s="10">
        <f>+VLOOKUP(Tabla1[[#This Row],[CODIGO DE BARRA]],HojadeDatos!A:C,3,FALSE)</f>
        <v>0.6</v>
      </c>
      <c r="D19">
        <f>+VLOOKUP(Tabla1[[#This Row],[CODIGO DE BARRA]],Tabla3[[CODIGO DE BARRRA]:[INVENTARIO]],4,FALSE)</f>
        <v>0</v>
      </c>
      <c r="E19" t="str">
        <f>+IF(Tabla1[[#This Row],[INVENTARIO]]&gt;=0.1,"1","0")</f>
        <v>0</v>
      </c>
      <c r="F19">
        <v>1</v>
      </c>
    </row>
    <row r="20" spans="1:6" x14ac:dyDescent="0.25">
      <c r="A20" s="1" t="s">
        <v>25</v>
      </c>
      <c r="B20" t="s">
        <v>1396</v>
      </c>
      <c r="C20" s="10">
        <f>+VLOOKUP(Tabla1[[#This Row],[CODIGO DE BARRA]],HojadeDatos!A:C,3,FALSE)</f>
        <v>22</v>
      </c>
      <c r="D20">
        <f>+VLOOKUP(Tabla1[[#This Row],[CODIGO DE BARRA]],Tabla3[[CODIGO DE BARRRA]:[INVENTARIO]],4,FALSE)</f>
        <v>0.76999999999999935</v>
      </c>
      <c r="E20" t="str">
        <f>+IF(Tabla1[[#This Row],[INVENTARIO]]&gt;=0.1,"1","0")</f>
        <v>1</v>
      </c>
      <c r="F20">
        <v>1</v>
      </c>
    </row>
    <row r="21" spans="1:6" x14ac:dyDescent="0.25">
      <c r="A21" s="16" t="s">
        <v>26</v>
      </c>
      <c r="B21" t="s">
        <v>949</v>
      </c>
      <c r="C21" s="10">
        <f>+VLOOKUP(Tabla1[[#This Row],[CODIGO DE BARRA]],HojadeDatos!A:C,3,FALSE)</f>
        <v>0.8</v>
      </c>
      <c r="D21">
        <f>+VLOOKUP(Tabla1[[#This Row],[CODIGO DE BARRA]],Tabla3[[CODIGO DE BARRRA]:[INVENTARIO]],4,FALSE)</f>
        <v>1</v>
      </c>
      <c r="E21" t="str">
        <f>+IF(Tabla1[[#This Row],[INVENTARIO]]&gt;=0.1,"1","0")</f>
        <v>1</v>
      </c>
      <c r="F21">
        <v>1</v>
      </c>
    </row>
    <row r="22" spans="1:6" x14ac:dyDescent="0.25">
      <c r="A22" s="1" t="s">
        <v>27</v>
      </c>
      <c r="B22" t="s">
        <v>1161</v>
      </c>
      <c r="C22" s="10">
        <f>+VLOOKUP(Tabla1[[#This Row],[CODIGO DE BARRA]],HojadeDatos!A:C,3,FALSE)</f>
        <v>1.2</v>
      </c>
      <c r="D22">
        <f>+VLOOKUP(Tabla1[[#This Row],[CODIGO DE BARRA]],Tabla3[[CODIGO DE BARRRA]:[INVENTARIO]],4,FALSE)</f>
        <v>3</v>
      </c>
      <c r="E22" t="str">
        <f>+IF(Tabla1[[#This Row],[INVENTARIO]]&gt;=0.1,"1","0")</f>
        <v>1</v>
      </c>
      <c r="F22">
        <v>1</v>
      </c>
    </row>
    <row r="23" spans="1:6" x14ac:dyDescent="0.25">
      <c r="A23" s="16" t="s">
        <v>28</v>
      </c>
      <c r="B23" t="s">
        <v>1427</v>
      </c>
      <c r="C23" s="10">
        <f>+VLOOKUP(Tabla1[[#This Row],[CODIGO DE BARRA]],HojadeDatos!A:C,3,FALSE)</f>
        <v>3</v>
      </c>
      <c r="D23">
        <f>+VLOOKUP(Tabla1[[#This Row],[CODIGO DE BARRA]],Tabla3[[CODIGO DE BARRRA]:[INVENTARIO]],4,FALSE)</f>
        <v>2</v>
      </c>
      <c r="E23" t="str">
        <f>+IF(Tabla1[[#This Row],[INVENTARIO]]&gt;=0.1,"1","0")</f>
        <v>1</v>
      </c>
      <c r="F23">
        <v>1</v>
      </c>
    </row>
    <row r="24" spans="1:6" x14ac:dyDescent="0.25">
      <c r="A24" s="1" t="s">
        <v>29</v>
      </c>
      <c r="B24" t="s">
        <v>859</v>
      </c>
      <c r="C24" s="10">
        <f>+VLOOKUP(Tabla1[[#This Row],[CODIGO DE BARRA]],HojadeDatos!A:C,3,FALSE)</f>
        <v>1.2</v>
      </c>
      <c r="D24">
        <f>+VLOOKUP(Tabla1[[#This Row],[CODIGO DE BARRA]],Tabla3[[CODIGO DE BARRRA]:[INVENTARIO]],4,FALSE)</f>
        <v>5</v>
      </c>
      <c r="E24" t="str">
        <f>+IF(Tabla1[[#This Row],[INVENTARIO]]&gt;=0.1,"1","0")</f>
        <v>1</v>
      </c>
      <c r="F24">
        <v>1</v>
      </c>
    </row>
    <row r="25" spans="1:6" x14ac:dyDescent="0.25">
      <c r="A25" s="16" t="s">
        <v>30</v>
      </c>
      <c r="B25" t="s">
        <v>1401</v>
      </c>
      <c r="C25" s="10">
        <f>+VLOOKUP(Tabla1[[#This Row],[CODIGO DE BARRA]],HojadeDatos!A:C,3,FALSE)</f>
        <v>1.46</v>
      </c>
      <c r="D25">
        <f>+VLOOKUP(Tabla1[[#This Row],[CODIGO DE BARRA]],Tabla3[[CODIGO DE BARRRA]:[INVENTARIO]],4,FALSE)</f>
        <v>-1</v>
      </c>
      <c r="E25" t="str">
        <f>+IF(Tabla1[[#This Row],[INVENTARIO]]&gt;=0.1,"1","0")</f>
        <v>0</v>
      </c>
      <c r="F25">
        <v>1</v>
      </c>
    </row>
    <row r="26" spans="1:6" x14ac:dyDescent="0.25">
      <c r="A26" s="1" t="s">
        <v>31</v>
      </c>
      <c r="B26" t="s">
        <v>854</v>
      </c>
      <c r="C26" s="10">
        <f>+VLOOKUP(Tabla1[[#This Row],[CODIGO DE BARRA]],HojadeDatos!A:C,3,FALSE)</f>
        <v>1.4</v>
      </c>
      <c r="D26">
        <f>+VLOOKUP(Tabla1[[#This Row],[CODIGO DE BARRA]],Tabla3[[CODIGO DE BARRRA]:[INVENTARIO]],4,FALSE)</f>
        <v>8</v>
      </c>
      <c r="E26" t="str">
        <f>+IF(Tabla1[[#This Row],[INVENTARIO]]&gt;=0.1,"1","0")</f>
        <v>1</v>
      </c>
      <c r="F26">
        <v>1</v>
      </c>
    </row>
    <row r="27" spans="1:6" x14ac:dyDescent="0.25">
      <c r="A27" s="16" t="s">
        <v>32</v>
      </c>
      <c r="B27" t="s">
        <v>1155</v>
      </c>
      <c r="C27" s="10">
        <f>+VLOOKUP(Tabla1[[#This Row],[CODIGO DE BARRA]],HojadeDatos!A:C,3,FALSE)</f>
        <v>1.4</v>
      </c>
      <c r="D27">
        <f>+VLOOKUP(Tabla1[[#This Row],[CODIGO DE BARRA]],Tabla3[[CODIGO DE BARRRA]:[INVENTARIO]],4,FALSE)</f>
        <v>4</v>
      </c>
      <c r="E27" t="str">
        <f>+IF(Tabla1[[#This Row],[INVENTARIO]]&gt;=0.1,"1","0")</f>
        <v>1</v>
      </c>
      <c r="F27">
        <v>1</v>
      </c>
    </row>
    <row r="28" spans="1:6" x14ac:dyDescent="0.25">
      <c r="A28" s="1" t="s">
        <v>33</v>
      </c>
      <c r="B28" t="s">
        <v>905</v>
      </c>
      <c r="C28" s="10">
        <f>+VLOOKUP(Tabla1[[#This Row],[CODIGO DE BARRA]],HojadeDatos!A:C,3,FALSE)</f>
        <v>1.4</v>
      </c>
      <c r="D28">
        <f>+VLOOKUP(Tabla1[[#This Row],[CODIGO DE BARRA]],Tabla3[[CODIGO DE BARRRA]:[INVENTARIO]],4,FALSE)</f>
        <v>0</v>
      </c>
      <c r="E28" t="str">
        <f>+IF(Tabla1[[#This Row],[INVENTARIO]]&gt;=0.1,"1","0")</f>
        <v>0</v>
      </c>
      <c r="F28">
        <v>1</v>
      </c>
    </row>
    <row r="29" spans="1:6" x14ac:dyDescent="0.25">
      <c r="A29" s="16" t="s">
        <v>34</v>
      </c>
      <c r="B29" t="s">
        <v>1049</v>
      </c>
      <c r="C29" s="10">
        <f>+VLOOKUP(Tabla1[[#This Row],[CODIGO DE BARRA]],HojadeDatos!A:C,3,FALSE)</f>
        <v>2.5499999999999998</v>
      </c>
      <c r="D29">
        <f>+VLOOKUP(Tabla1[[#This Row],[CODIGO DE BARRA]],Tabla3[[CODIGO DE BARRRA]:[INVENTARIO]],4,FALSE)</f>
        <v>-1</v>
      </c>
      <c r="E29" t="str">
        <f>+IF(Tabla1[[#This Row],[INVENTARIO]]&gt;=0.1,"1","0")</f>
        <v>0</v>
      </c>
      <c r="F29">
        <v>1</v>
      </c>
    </row>
    <row r="30" spans="1:6" x14ac:dyDescent="0.25">
      <c r="A30" s="1" t="s">
        <v>35</v>
      </c>
      <c r="B30" t="s">
        <v>829</v>
      </c>
      <c r="C30" s="10">
        <f>+VLOOKUP(Tabla1[[#This Row],[CODIGO DE BARRA]],HojadeDatos!A:C,3,FALSE)</f>
        <v>2.0499999999999998</v>
      </c>
      <c r="D30">
        <f>+VLOOKUP(Tabla1[[#This Row],[CODIGO DE BARRA]],Tabla3[[CODIGO DE BARRRA]:[INVENTARIO]],4,FALSE)</f>
        <v>-3</v>
      </c>
      <c r="E30" t="str">
        <f>+IF(Tabla1[[#This Row],[INVENTARIO]]&gt;=0.1,"1","0")</f>
        <v>0</v>
      </c>
      <c r="F30">
        <v>1</v>
      </c>
    </row>
    <row r="31" spans="1:6" x14ac:dyDescent="0.25">
      <c r="A31" s="16" t="s">
        <v>36</v>
      </c>
      <c r="B31" t="s">
        <v>1313</v>
      </c>
      <c r="C31" s="10">
        <f>+VLOOKUP(Tabla1[[#This Row],[CODIGO DE BARRA]],HojadeDatos!A:C,3,FALSE)</f>
        <v>2.66</v>
      </c>
      <c r="D31">
        <f>+VLOOKUP(Tabla1[[#This Row],[CODIGO DE BARRA]],Tabla3[[CODIGO DE BARRRA]:[INVENTARIO]],4,FALSE)</f>
        <v>0</v>
      </c>
      <c r="E31" t="str">
        <f>+IF(Tabla1[[#This Row],[INVENTARIO]]&gt;=0.1,"1","0")</f>
        <v>0</v>
      </c>
      <c r="F31">
        <v>1</v>
      </c>
    </row>
    <row r="32" spans="1:6" x14ac:dyDescent="0.25">
      <c r="A32" s="1" t="s">
        <v>37</v>
      </c>
      <c r="B32" t="s">
        <v>1390</v>
      </c>
      <c r="C32" s="10">
        <f>+VLOOKUP(Tabla1[[#This Row],[CODIGO DE BARRA]],HojadeDatos!A:C,3,FALSE)</f>
        <v>1.8</v>
      </c>
      <c r="D32">
        <f>+VLOOKUP(Tabla1[[#This Row],[CODIGO DE BARRA]],Tabla3[[CODIGO DE BARRRA]:[INVENTARIO]],4,FALSE)</f>
        <v>0</v>
      </c>
      <c r="E32" t="str">
        <f>+IF(Tabla1[[#This Row],[INVENTARIO]]&gt;=0.1,"1","0")</f>
        <v>0</v>
      </c>
      <c r="F32">
        <v>1</v>
      </c>
    </row>
    <row r="33" spans="1:6" x14ac:dyDescent="0.25">
      <c r="A33" s="16" t="s">
        <v>38</v>
      </c>
      <c r="B33" t="s">
        <v>1247</v>
      </c>
      <c r="C33" s="10">
        <f>+VLOOKUP(Tabla1[[#This Row],[CODIGO DE BARRA]],HojadeDatos!A:C,3,FALSE)</f>
        <v>1.6</v>
      </c>
      <c r="D33">
        <f>+VLOOKUP(Tabla1[[#This Row],[CODIGO DE BARRA]],Tabla3[[CODIGO DE BARRRA]:[INVENTARIO]],4,FALSE)</f>
        <v>-1</v>
      </c>
      <c r="E33" t="str">
        <f>+IF(Tabla1[[#This Row],[INVENTARIO]]&gt;=0.1,"1","0")</f>
        <v>0</v>
      </c>
      <c r="F33">
        <v>1</v>
      </c>
    </row>
    <row r="34" spans="1:6" x14ac:dyDescent="0.25">
      <c r="A34" s="1" t="s">
        <v>39</v>
      </c>
      <c r="B34" t="s">
        <v>1162</v>
      </c>
      <c r="C34" s="10">
        <f>+VLOOKUP(Tabla1[[#This Row],[CODIGO DE BARRA]],HojadeDatos!A:C,3,FALSE)</f>
        <v>1.5</v>
      </c>
      <c r="D34">
        <f>+VLOOKUP(Tabla1[[#This Row],[CODIGO DE BARRA]],Tabla3[[CODIGO DE BARRRA]:[INVENTARIO]],4,FALSE)</f>
        <v>0</v>
      </c>
      <c r="E34" t="str">
        <f>+IF(Tabla1[[#This Row],[INVENTARIO]]&gt;=0.1,"1","0")</f>
        <v>0</v>
      </c>
      <c r="F34">
        <v>1</v>
      </c>
    </row>
    <row r="35" spans="1:6" x14ac:dyDescent="0.25">
      <c r="A35" s="16" t="s">
        <v>40</v>
      </c>
      <c r="B35" t="s">
        <v>1437</v>
      </c>
      <c r="C35" s="10">
        <f>+VLOOKUP(Tabla1[[#This Row],[CODIGO DE BARRA]],HojadeDatos!A:C,3,FALSE)</f>
        <v>1</v>
      </c>
      <c r="D35">
        <f>+VLOOKUP(Tabla1[[#This Row],[CODIGO DE BARRA]],Tabla3[[CODIGO DE BARRRA]:[INVENTARIO]],4,FALSE)</f>
        <v>4</v>
      </c>
      <c r="E35" t="str">
        <f>+IF(Tabla1[[#This Row],[INVENTARIO]]&gt;=0.1,"1","0")</f>
        <v>1</v>
      </c>
      <c r="F35">
        <v>1</v>
      </c>
    </row>
    <row r="36" spans="1:6" x14ac:dyDescent="0.25">
      <c r="A36" s="1" t="s">
        <v>41</v>
      </c>
      <c r="B36" t="s">
        <v>843</v>
      </c>
      <c r="C36" s="10">
        <f>+VLOOKUP(Tabla1[[#This Row],[CODIGO DE BARRA]],HojadeDatos!A:C,3,FALSE)</f>
        <v>1.6</v>
      </c>
      <c r="D36">
        <f>+VLOOKUP(Tabla1[[#This Row],[CODIGO DE BARRA]],Tabla3[[CODIGO DE BARRRA]:[INVENTARIO]],4,FALSE)</f>
        <v>0</v>
      </c>
      <c r="E36" t="str">
        <f>+IF(Tabla1[[#This Row],[INVENTARIO]]&gt;=0.1,"1","0")</f>
        <v>0</v>
      </c>
      <c r="F36">
        <v>1</v>
      </c>
    </row>
    <row r="37" spans="1:6" x14ac:dyDescent="0.25">
      <c r="A37" s="16" t="s">
        <v>42</v>
      </c>
      <c r="B37" t="s">
        <v>875</v>
      </c>
      <c r="C37" s="10">
        <f>+VLOOKUP(Tabla1[[#This Row],[CODIGO DE BARRA]],HojadeDatos!A:C,3,FALSE)</f>
        <v>2.9</v>
      </c>
      <c r="D37">
        <f>+VLOOKUP(Tabla1[[#This Row],[CODIGO DE BARRA]],Tabla3[[CODIGO DE BARRRA]:[INVENTARIO]],4,FALSE)</f>
        <v>7</v>
      </c>
      <c r="E37" t="str">
        <f>+IF(Tabla1[[#This Row],[INVENTARIO]]&gt;=0.1,"1","0")</f>
        <v>1</v>
      </c>
      <c r="F37">
        <v>1</v>
      </c>
    </row>
    <row r="38" spans="1:6" x14ac:dyDescent="0.25">
      <c r="A38" s="1" t="s">
        <v>43</v>
      </c>
      <c r="B38" t="s">
        <v>1096</v>
      </c>
      <c r="C38" s="10">
        <f>+VLOOKUP(Tabla1[[#This Row],[CODIGO DE BARRA]],HojadeDatos!A:C,3,FALSE)</f>
        <v>1.19</v>
      </c>
      <c r="D38">
        <f>+VLOOKUP(Tabla1[[#This Row],[CODIGO DE BARRA]],Tabla3[[CODIGO DE BARRRA]:[INVENTARIO]],4,FALSE)</f>
        <v>0</v>
      </c>
      <c r="E38" t="str">
        <f>+IF(Tabla1[[#This Row],[INVENTARIO]]&gt;=0.1,"1","0")</f>
        <v>0</v>
      </c>
      <c r="F38">
        <v>1</v>
      </c>
    </row>
    <row r="39" spans="1:6" x14ac:dyDescent="0.25">
      <c r="A39" s="16" t="s">
        <v>44</v>
      </c>
      <c r="B39" t="s">
        <v>1163</v>
      </c>
      <c r="C39" s="10">
        <f>+VLOOKUP(Tabla1[[#This Row],[CODIGO DE BARRA]],HojadeDatos!A:C,3,FALSE)</f>
        <v>2.5</v>
      </c>
      <c r="D39">
        <f>+VLOOKUP(Tabla1[[#This Row],[CODIGO DE BARRA]],Tabla3[[CODIGO DE BARRRA]:[INVENTARIO]],4,FALSE)</f>
        <v>0</v>
      </c>
      <c r="E39" t="str">
        <f>+IF(Tabla1[[#This Row],[INVENTARIO]]&gt;=0.1,"1","0")</f>
        <v>0</v>
      </c>
      <c r="F39">
        <v>1</v>
      </c>
    </row>
    <row r="40" spans="1:6" x14ac:dyDescent="0.25">
      <c r="A40" s="1" t="s">
        <v>45</v>
      </c>
      <c r="B40" t="s">
        <v>958</v>
      </c>
      <c r="C40" s="10">
        <f>+VLOOKUP(Tabla1[[#This Row],[CODIGO DE BARRA]],HojadeDatos!A:C,3,FALSE)</f>
        <v>1.2</v>
      </c>
      <c r="D40">
        <f>+VLOOKUP(Tabla1[[#This Row],[CODIGO DE BARRA]],Tabla3[[CODIGO DE BARRRA]:[INVENTARIO]],4,FALSE)</f>
        <v>-4</v>
      </c>
      <c r="E40" t="str">
        <f>+IF(Tabla1[[#This Row],[INVENTARIO]]&gt;=0.1,"1","0")</f>
        <v>0</v>
      </c>
      <c r="F40">
        <v>1</v>
      </c>
    </row>
    <row r="41" spans="1:6" x14ac:dyDescent="0.25">
      <c r="A41" s="16" t="s">
        <v>46</v>
      </c>
      <c r="B41" t="s">
        <v>1273</v>
      </c>
      <c r="C41" s="10">
        <f>+VLOOKUP(Tabla1[[#This Row],[CODIGO DE BARRA]],HojadeDatos!A:C,3,FALSE)</f>
        <v>0.4</v>
      </c>
      <c r="D41">
        <f>+VLOOKUP(Tabla1[[#This Row],[CODIGO DE BARRA]],Tabla3[[CODIGO DE BARRRA]:[INVENTARIO]],4,FALSE)</f>
        <v>-1</v>
      </c>
      <c r="E41" t="str">
        <f>+IF(Tabla1[[#This Row],[INVENTARIO]]&gt;=0.1,"1","0")</f>
        <v>0</v>
      </c>
      <c r="F41">
        <v>1</v>
      </c>
    </row>
    <row r="42" spans="1:6" x14ac:dyDescent="0.25">
      <c r="A42" s="1" t="s">
        <v>47</v>
      </c>
      <c r="B42" t="s">
        <v>927</v>
      </c>
      <c r="C42" s="10">
        <f>+VLOOKUP(Tabla1[[#This Row],[CODIGO DE BARRA]],HojadeDatos!A:C,3,FALSE)</f>
        <v>1</v>
      </c>
      <c r="D42">
        <f>+VLOOKUP(Tabla1[[#This Row],[CODIGO DE BARRA]],Tabla3[[CODIGO DE BARRRA]:[INVENTARIO]],4,FALSE)</f>
        <v>3</v>
      </c>
      <c r="E42" t="str">
        <f>+IF(Tabla1[[#This Row],[INVENTARIO]]&gt;=0.1,"1","0")</f>
        <v>1</v>
      </c>
      <c r="F42">
        <v>1</v>
      </c>
    </row>
    <row r="43" spans="1:6" x14ac:dyDescent="0.25">
      <c r="A43" s="16" t="s">
        <v>48</v>
      </c>
      <c r="B43" t="s">
        <v>1361</v>
      </c>
      <c r="C43" s="10">
        <f>+VLOOKUP(Tabla1[[#This Row],[CODIGO DE BARRA]],HojadeDatos!A:C,3,FALSE)</f>
        <v>1.6</v>
      </c>
      <c r="D43">
        <f>+VLOOKUP(Tabla1[[#This Row],[CODIGO DE BARRA]],Tabla3[[CODIGO DE BARRRA]:[INVENTARIO]],4,FALSE)</f>
        <v>0</v>
      </c>
      <c r="E43" t="str">
        <f>+IF(Tabla1[[#This Row],[INVENTARIO]]&gt;=0.1,"1","0")</f>
        <v>0</v>
      </c>
      <c r="F43">
        <v>1</v>
      </c>
    </row>
    <row r="44" spans="1:6" x14ac:dyDescent="0.25">
      <c r="A44" s="1" t="s">
        <v>49</v>
      </c>
      <c r="B44" t="s">
        <v>1360</v>
      </c>
      <c r="C44" s="10">
        <f>+VLOOKUP(Tabla1[[#This Row],[CODIGO DE BARRA]],HojadeDatos!A:C,3,FALSE)</f>
        <v>0.5</v>
      </c>
      <c r="D44">
        <f>+VLOOKUP(Tabla1[[#This Row],[CODIGO DE BARRA]],Tabla3[[CODIGO DE BARRRA]:[INVENTARIO]],4,FALSE)</f>
        <v>0</v>
      </c>
      <c r="E44" t="str">
        <f>+IF(Tabla1[[#This Row],[INVENTARIO]]&gt;=0.1,"1","0")</f>
        <v>0</v>
      </c>
      <c r="F44">
        <v>1</v>
      </c>
    </row>
    <row r="45" spans="1:6" x14ac:dyDescent="0.25">
      <c r="A45" s="16" t="s">
        <v>50</v>
      </c>
      <c r="B45" t="s">
        <v>924</v>
      </c>
      <c r="C45" s="10">
        <f>+VLOOKUP(Tabla1[[#This Row],[CODIGO DE BARRA]],HojadeDatos!A:C,3,FALSE)</f>
        <v>6</v>
      </c>
      <c r="D45">
        <f>+VLOOKUP(Tabla1[[#This Row],[CODIGO DE BARRA]],Tabla3[[CODIGO DE BARRRA]:[INVENTARIO]],4,FALSE)</f>
        <v>0</v>
      </c>
      <c r="E45" t="str">
        <f>+IF(Tabla1[[#This Row],[INVENTARIO]]&gt;=0.1,"1","0")</f>
        <v>0</v>
      </c>
      <c r="F45">
        <v>1</v>
      </c>
    </row>
    <row r="46" spans="1:6" x14ac:dyDescent="0.25">
      <c r="A46" s="1" t="s">
        <v>51</v>
      </c>
      <c r="B46" t="s">
        <v>1359</v>
      </c>
      <c r="C46" s="10">
        <f>+VLOOKUP(Tabla1[[#This Row],[CODIGO DE BARRA]],HojadeDatos!A:C,3,FALSE)</f>
        <v>4.9000000000000004</v>
      </c>
      <c r="D46">
        <f>+VLOOKUP(Tabla1[[#This Row],[CODIGO DE BARRA]],Tabla3[[CODIGO DE BARRRA]:[INVENTARIO]],4,FALSE)</f>
        <v>-7.7</v>
      </c>
      <c r="E46" t="str">
        <f>+IF(Tabla1[[#This Row],[INVENTARIO]]&gt;=0.1,"1","0")</f>
        <v>0</v>
      </c>
      <c r="F46">
        <v>1</v>
      </c>
    </row>
    <row r="47" spans="1:6" x14ac:dyDescent="0.25">
      <c r="A47" s="16" t="s">
        <v>52</v>
      </c>
      <c r="B47" t="s">
        <v>966</v>
      </c>
      <c r="C47" s="10">
        <f>+VLOOKUP(Tabla1[[#This Row],[CODIGO DE BARRA]],HojadeDatos!A:C,3,FALSE)</f>
        <v>0.4</v>
      </c>
      <c r="D47">
        <f>+VLOOKUP(Tabla1[[#This Row],[CODIGO DE BARRA]],Tabla3[[CODIGO DE BARRRA]:[INVENTARIO]],4,FALSE)</f>
        <v>-156</v>
      </c>
      <c r="E47" t="str">
        <f>+IF(Tabla1[[#This Row],[INVENTARIO]]&gt;=0.1,"1","0")</f>
        <v>0</v>
      </c>
      <c r="F47">
        <v>1</v>
      </c>
    </row>
    <row r="48" spans="1:6" x14ac:dyDescent="0.25">
      <c r="A48" s="1" t="s">
        <v>53</v>
      </c>
      <c r="B48" t="s">
        <v>1442</v>
      </c>
      <c r="C48" s="10">
        <f>+VLOOKUP(Tabla1[[#This Row],[CODIGO DE BARRA]],HojadeDatos!A:C,3,FALSE)</f>
        <v>1.2</v>
      </c>
      <c r="D48">
        <f>+VLOOKUP(Tabla1[[#This Row],[CODIGO DE BARRA]],Tabla3[[CODIGO DE BARRRA]:[INVENTARIO]],4,FALSE)</f>
        <v>0</v>
      </c>
      <c r="E48" t="str">
        <f>+IF(Tabla1[[#This Row],[INVENTARIO]]&gt;=0.1,"1","0")</f>
        <v>0</v>
      </c>
      <c r="F48">
        <v>1</v>
      </c>
    </row>
    <row r="49" spans="1:6" x14ac:dyDescent="0.25">
      <c r="A49" s="16" t="s">
        <v>54</v>
      </c>
      <c r="B49" t="s">
        <v>1448</v>
      </c>
      <c r="C49" s="10">
        <f>+VLOOKUP(Tabla1[[#This Row],[CODIGO DE BARRA]],HojadeDatos!A:C,3,FALSE)</f>
        <v>1.2</v>
      </c>
      <c r="D49">
        <f>+VLOOKUP(Tabla1[[#This Row],[CODIGO DE BARRA]],Tabla3[[CODIGO DE BARRRA]:[INVENTARIO]],4,FALSE)</f>
        <v>0</v>
      </c>
      <c r="E49" t="str">
        <f>+IF(Tabla1[[#This Row],[INVENTARIO]]&gt;=0.1,"1","0")</f>
        <v>0</v>
      </c>
      <c r="F49">
        <v>1</v>
      </c>
    </row>
    <row r="50" spans="1:6" x14ac:dyDescent="0.25">
      <c r="A50" s="1" t="s">
        <v>55</v>
      </c>
      <c r="B50" t="s">
        <v>989</v>
      </c>
      <c r="C50" s="10">
        <f>+VLOOKUP(Tabla1[[#This Row],[CODIGO DE BARRA]],HojadeDatos!A:C,3,FALSE)</f>
        <v>2.5</v>
      </c>
      <c r="D50">
        <f>+VLOOKUP(Tabla1[[#This Row],[CODIGO DE BARRA]],Tabla3[[CODIGO DE BARRRA]:[INVENTARIO]],4,FALSE)</f>
        <v>1</v>
      </c>
      <c r="E50" t="str">
        <f>+IF(Tabla1[[#This Row],[INVENTARIO]]&gt;=0.1,"1","0")</f>
        <v>1</v>
      </c>
      <c r="F50">
        <v>1</v>
      </c>
    </row>
    <row r="51" spans="1:6" x14ac:dyDescent="0.25">
      <c r="A51" s="16" t="s">
        <v>56</v>
      </c>
      <c r="B51" t="s">
        <v>1193</v>
      </c>
      <c r="C51" s="10">
        <f>+VLOOKUP(Tabla1[[#This Row],[CODIGO DE BARRA]],HojadeDatos!A:C,3,FALSE)</f>
        <v>1.6</v>
      </c>
      <c r="D51">
        <f>+VLOOKUP(Tabla1[[#This Row],[CODIGO DE BARRA]],Tabla3[[CODIGO DE BARRRA]:[INVENTARIO]],4,FALSE)</f>
        <v>0</v>
      </c>
      <c r="E51" t="str">
        <f>+IF(Tabla1[[#This Row],[INVENTARIO]]&gt;=0.1,"1","0")</f>
        <v>0</v>
      </c>
      <c r="F51">
        <v>1</v>
      </c>
    </row>
    <row r="52" spans="1:6" x14ac:dyDescent="0.25">
      <c r="A52" s="1" t="s">
        <v>57</v>
      </c>
      <c r="B52" t="s">
        <v>990</v>
      </c>
      <c r="C52" s="10">
        <f>+VLOOKUP(Tabla1[[#This Row],[CODIGO DE BARRA]],HojadeDatos!A:C,3,FALSE)</f>
        <v>2.6</v>
      </c>
      <c r="D52">
        <f>+VLOOKUP(Tabla1[[#This Row],[CODIGO DE BARRA]],Tabla3[[CODIGO DE BARRRA]:[INVENTARIO]],4,FALSE)</f>
        <v>2</v>
      </c>
      <c r="E52" t="str">
        <f>+IF(Tabla1[[#This Row],[INVENTARIO]]&gt;=0.1,"1","0")</f>
        <v>1</v>
      </c>
      <c r="F52">
        <v>1</v>
      </c>
    </row>
    <row r="53" spans="1:6" x14ac:dyDescent="0.25">
      <c r="A53" s="16" t="s">
        <v>58</v>
      </c>
      <c r="B53" t="s">
        <v>1194</v>
      </c>
      <c r="C53" s="10">
        <f>+VLOOKUP(Tabla1[[#This Row],[CODIGO DE BARRA]],HojadeDatos!A:C,3,FALSE)</f>
        <v>4.0999999999999996</v>
      </c>
      <c r="D53">
        <f>+VLOOKUP(Tabla1[[#This Row],[CODIGO DE BARRA]],Tabla3[[CODIGO DE BARRRA]:[INVENTARIO]],4,FALSE)</f>
        <v>1</v>
      </c>
      <c r="E53" t="str">
        <f>+IF(Tabla1[[#This Row],[INVENTARIO]]&gt;=0.1,"1","0")</f>
        <v>1</v>
      </c>
      <c r="F53">
        <v>1</v>
      </c>
    </row>
    <row r="54" spans="1:6" x14ac:dyDescent="0.25">
      <c r="A54" s="1" t="s">
        <v>59</v>
      </c>
      <c r="B54" t="s">
        <v>797</v>
      </c>
      <c r="C54" s="10">
        <f>+VLOOKUP(Tabla1[[#This Row],[CODIGO DE BARRA]],HojadeDatos!A:C,3,FALSE)</f>
        <v>0.4</v>
      </c>
      <c r="D54">
        <f>+VLOOKUP(Tabla1[[#This Row],[CODIGO DE BARRA]],Tabla3[[CODIGO DE BARRRA]:[INVENTARIO]],4,FALSE)</f>
        <v>-6</v>
      </c>
      <c r="E54" t="str">
        <f>+IF(Tabla1[[#This Row],[INVENTARIO]]&gt;=0.1,"1","0")</f>
        <v>0</v>
      </c>
      <c r="F54">
        <v>1</v>
      </c>
    </row>
    <row r="55" spans="1:6" x14ac:dyDescent="0.25">
      <c r="A55" s="16" t="s">
        <v>60</v>
      </c>
      <c r="B55" t="s">
        <v>1139</v>
      </c>
      <c r="C55" s="10">
        <f>+VLOOKUP(Tabla1[[#This Row],[CODIGO DE BARRA]],HojadeDatos!A:C,3,FALSE)</f>
        <v>0.25</v>
      </c>
      <c r="D55">
        <f>+VLOOKUP(Tabla1[[#This Row],[CODIGO DE BARRA]],Tabla3[[CODIGO DE BARRRA]:[INVENTARIO]],4,FALSE)</f>
        <v>-11</v>
      </c>
      <c r="E55" t="str">
        <f>+IF(Tabla1[[#This Row],[INVENTARIO]]&gt;=0.1,"1","0")</f>
        <v>0</v>
      </c>
      <c r="F55">
        <v>1</v>
      </c>
    </row>
    <row r="56" spans="1:6" x14ac:dyDescent="0.25">
      <c r="A56" s="1" t="s">
        <v>61</v>
      </c>
      <c r="B56" t="s">
        <v>1298</v>
      </c>
      <c r="C56" s="10">
        <f>+VLOOKUP(Tabla1[[#This Row],[CODIGO DE BARRA]],HojadeDatos!A:C,3,FALSE)</f>
        <v>0.1</v>
      </c>
      <c r="D56">
        <f>+VLOOKUP(Tabla1[[#This Row],[CODIGO DE BARRA]],Tabla3[[CODIGO DE BARRRA]:[INVENTARIO]],4,FALSE)</f>
        <v>56</v>
      </c>
      <c r="E56" t="str">
        <f>+IF(Tabla1[[#This Row],[INVENTARIO]]&gt;=0.1,"1","0")</f>
        <v>1</v>
      </c>
      <c r="F56">
        <v>1</v>
      </c>
    </row>
    <row r="57" spans="1:6" x14ac:dyDescent="0.25">
      <c r="A57" s="16" t="s">
        <v>62</v>
      </c>
      <c r="B57" t="s">
        <v>1195</v>
      </c>
      <c r="C57" s="10">
        <f>+VLOOKUP(Tabla1[[#This Row],[CODIGO DE BARRA]],HojadeDatos!A:C,3,FALSE)</f>
        <v>0.4</v>
      </c>
      <c r="D57">
        <f>+VLOOKUP(Tabla1[[#This Row],[CODIGO DE BARRA]],Tabla3[[CODIGO DE BARRRA]:[INVENTARIO]],4,FALSE)</f>
        <v>0</v>
      </c>
      <c r="E57" t="str">
        <f>+IF(Tabla1[[#This Row],[INVENTARIO]]&gt;=0.1,"1","0")</f>
        <v>0</v>
      </c>
      <c r="F57">
        <v>1</v>
      </c>
    </row>
    <row r="58" spans="1:6" x14ac:dyDescent="0.25">
      <c r="A58" s="1" t="s">
        <v>63</v>
      </c>
      <c r="B58" t="s">
        <v>1192</v>
      </c>
      <c r="C58" s="10">
        <f>+VLOOKUP(Tabla1[[#This Row],[CODIGO DE BARRA]],HojadeDatos!A:C,3,FALSE)</f>
        <v>0.15</v>
      </c>
      <c r="D58">
        <f>+VLOOKUP(Tabla1[[#This Row],[CODIGO DE BARRA]],Tabla3[[CODIGO DE BARRRA]:[INVENTARIO]],4,FALSE)</f>
        <v>0</v>
      </c>
      <c r="E58" t="str">
        <f>+IF(Tabla1[[#This Row],[INVENTARIO]]&gt;=0.1,"1","0")</f>
        <v>0</v>
      </c>
      <c r="F58">
        <v>1</v>
      </c>
    </row>
    <row r="59" spans="1:6" x14ac:dyDescent="0.25">
      <c r="A59" s="16" t="s">
        <v>64</v>
      </c>
      <c r="B59" t="s">
        <v>1211</v>
      </c>
      <c r="C59" s="10">
        <f>+VLOOKUP(Tabla1[[#This Row],[CODIGO DE BARRA]],HojadeDatos!A:C,3,FALSE)</f>
        <v>0.55000000000000004</v>
      </c>
      <c r="D59">
        <f>+VLOOKUP(Tabla1[[#This Row],[CODIGO DE BARRA]],Tabla3[[CODIGO DE BARRRA]:[INVENTARIO]],4,FALSE)</f>
        <v>0</v>
      </c>
      <c r="E59" t="str">
        <f>+IF(Tabla1[[#This Row],[INVENTARIO]]&gt;=0.1,"1","0")</f>
        <v>0</v>
      </c>
      <c r="F59">
        <v>1</v>
      </c>
    </row>
    <row r="60" spans="1:6" x14ac:dyDescent="0.25">
      <c r="A60" s="1" t="s">
        <v>65</v>
      </c>
      <c r="B60" t="s">
        <v>1164</v>
      </c>
      <c r="C60" s="10">
        <f>+VLOOKUP(Tabla1[[#This Row],[CODIGO DE BARRA]],HojadeDatos!A:C,3,FALSE)</f>
        <v>0.8</v>
      </c>
      <c r="D60">
        <f>+VLOOKUP(Tabla1[[#This Row],[CODIGO DE BARRA]],Tabla3[[CODIGO DE BARRRA]:[INVENTARIO]],4,FALSE)</f>
        <v>-23</v>
      </c>
      <c r="E60" t="str">
        <f>+IF(Tabla1[[#This Row],[INVENTARIO]]&gt;=0.1,"1","0")</f>
        <v>0</v>
      </c>
      <c r="F60">
        <v>1</v>
      </c>
    </row>
    <row r="61" spans="1:6" x14ac:dyDescent="0.25">
      <c r="A61" s="16" t="s">
        <v>66</v>
      </c>
      <c r="B61" t="s">
        <v>1321</v>
      </c>
      <c r="C61" s="10">
        <f>+VLOOKUP(Tabla1[[#This Row],[CODIGO DE BARRA]],HojadeDatos!A:C,3,FALSE)</f>
        <v>0.25</v>
      </c>
      <c r="D61">
        <f>+VLOOKUP(Tabla1[[#This Row],[CODIGO DE BARRA]],Tabla3[[CODIGO DE BARRRA]:[INVENTARIO]],4,FALSE)</f>
        <v>0</v>
      </c>
      <c r="E61" t="str">
        <f>+IF(Tabla1[[#This Row],[INVENTARIO]]&gt;=0.1,"1","0")</f>
        <v>0</v>
      </c>
      <c r="F61">
        <v>1</v>
      </c>
    </row>
    <row r="62" spans="1:6" x14ac:dyDescent="0.25">
      <c r="A62" s="1" t="s">
        <v>67</v>
      </c>
      <c r="B62" t="s">
        <v>1181</v>
      </c>
      <c r="C62" s="10">
        <f>+VLOOKUP(Tabla1[[#This Row],[CODIGO DE BARRA]],HojadeDatos!A:C,3,FALSE)</f>
        <v>7</v>
      </c>
      <c r="D62">
        <f>+VLOOKUP(Tabla1[[#This Row],[CODIGO DE BARRA]],Tabla3[[CODIGO DE BARRRA]:[INVENTARIO]],4,FALSE)</f>
        <v>-2.7000000000000006</v>
      </c>
      <c r="E62" t="str">
        <f>+IF(Tabla1[[#This Row],[INVENTARIO]]&gt;=0.1,"1","0")</f>
        <v>0</v>
      </c>
      <c r="F62">
        <v>1</v>
      </c>
    </row>
    <row r="63" spans="1:6" x14ac:dyDescent="0.25">
      <c r="A63" s="16" t="s">
        <v>68</v>
      </c>
      <c r="B63" t="s">
        <v>869</v>
      </c>
      <c r="C63" s="10">
        <f>+VLOOKUP(Tabla1[[#This Row],[CODIGO DE BARRA]],HojadeDatos!A:C,3,FALSE)</f>
        <v>2.7</v>
      </c>
      <c r="D63">
        <f>+VLOOKUP(Tabla1[[#This Row],[CODIGO DE BARRA]],Tabla3[[CODIGO DE BARRRA]:[INVENTARIO]],4,FALSE)</f>
        <v>24</v>
      </c>
      <c r="E63" t="str">
        <f>+IF(Tabla1[[#This Row],[INVENTARIO]]&gt;=0.1,"1","0")</f>
        <v>1</v>
      </c>
      <c r="F63">
        <v>1</v>
      </c>
    </row>
    <row r="64" spans="1:6" x14ac:dyDescent="0.25">
      <c r="A64" s="1" t="s">
        <v>69</v>
      </c>
      <c r="B64" t="s">
        <v>1200</v>
      </c>
      <c r="C64" s="10">
        <f>+VLOOKUP(Tabla1[[#This Row],[CODIGO DE BARRA]],HojadeDatos!A:C,3,FALSE)</f>
        <v>3.3</v>
      </c>
      <c r="D64">
        <f>+VLOOKUP(Tabla1[[#This Row],[CODIGO DE BARRA]],Tabla3[[CODIGO DE BARRRA]:[INVENTARIO]],4,FALSE)</f>
        <v>0</v>
      </c>
      <c r="E64" t="str">
        <f>+IF(Tabla1[[#This Row],[INVENTARIO]]&gt;=0.1,"1","0")</f>
        <v>0</v>
      </c>
      <c r="F64">
        <v>1</v>
      </c>
    </row>
    <row r="65" spans="1:6" x14ac:dyDescent="0.25">
      <c r="A65" s="16" t="s">
        <v>70</v>
      </c>
      <c r="B65" t="s">
        <v>1201</v>
      </c>
      <c r="C65" s="10">
        <f>+VLOOKUP(Tabla1[[#This Row],[CODIGO DE BARRA]],HojadeDatos!A:C,3,FALSE)</f>
        <v>3.3</v>
      </c>
      <c r="D65">
        <f>+VLOOKUP(Tabla1[[#This Row],[CODIGO DE BARRA]],Tabla3[[CODIGO DE BARRRA]:[INVENTARIO]],4,FALSE)</f>
        <v>0</v>
      </c>
      <c r="E65" t="str">
        <f>+IF(Tabla1[[#This Row],[INVENTARIO]]&gt;=0.1,"1","0")</f>
        <v>0</v>
      </c>
      <c r="F65">
        <v>1</v>
      </c>
    </row>
    <row r="66" spans="1:6" x14ac:dyDescent="0.25">
      <c r="A66" s="1" t="s">
        <v>71</v>
      </c>
      <c r="B66" t="s">
        <v>871</v>
      </c>
      <c r="C66" s="10">
        <f>+VLOOKUP(Tabla1[[#This Row],[CODIGO DE BARRA]],HojadeDatos!A:C,3,FALSE)</f>
        <v>2.6</v>
      </c>
      <c r="D66">
        <f>+VLOOKUP(Tabla1[[#This Row],[CODIGO DE BARRA]],Tabla3[[CODIGO DE BARRRA]:[INVENTARIO]],4,FALSE)</f>
        <v>0</v>
      </c>
      <c r="E66" t="str">
        <f>+IF(Tabla1[[#This Row],[INVENTARIO]]&gt;=0.1,"1","0")</f>
        <v>0</v>
      </c>
      <c r="F66">
        <v>1</v>
      </c>
    </row>
    <row r="67" spans="1:6" x14ac:dyDescent="0.25">
      <c r="A67" s="16" t="s">
        <v>72</v>
      </c>
      <c r="B67" t="s">
        <v>868</v>
      </c>
      <c r="C67" s="10">
        <f>+VLOOKUP(Tabla1[[#This Row],[CODIGO DE BARRA]],HojadeDatos!A:C,3,FALSE)</f>
        <v>3</v>
      </c>
      <c r="D67">
        <f>+VLOOKUP(Tabla1[[#This Row],[CODIGO DE BARRA]],Tabla3[[CODIGO DE BARRRA]:[INVENTARIO]],4,FALSE)</f>
        <v>0</v>
      </c>
      <c r="E67" t="str">
        <f>+IF(Tabla1[[#This Row],[INVENTARIO]]&gt;=0.1,"1","0")</f>
        <v>0</v>
      </c>
      <c r="F67">
        <v>1</v>
      </c>
    </row>
    <row r="68" spans="1:6" x14ac:dyDescent="0.25">
      <c r="A68" s="1" t="s">
        <v>73</v>
      </c>
      <c r="B68" t="s">
        <v>955</v>
      </c>
      <c r="C68" s="10">
        <f>+VLOOKUP(Tabla1[[#This Row],[CODIGO DE BARRA]],HojadeDatos!A:C,3,FALSE)</f>
        <v>1.2</v>
      </c>
      <c r="D68">
        <f>+VLOOKUP(Tabla1[[#This Row],[CODIGO DE BARRA]],Tabla3[[CODIGO DE BARRRA]:[INVENTARIO]],4,FALSE)</f>
        <v>2</v>
      </c>
      <c r="E68" t="str">
        <f>+IF(Tabla1[[#This Row],[INVENTARIO]]&gt;=0.1,"1","0")</f>
        <v>1</v>
      </c>
      <c r="F68">
        <v>1</v>
      </c>
    </row>
    <row r="69" spans="1:6" x14ac:dyDescent="0.25">
      <c r="A69" s="16" t="s">
        <v>74</v>
      </c>
      <c r="B69" t="s">
        <v>910</v>
      </c>
      <c r="C69" s="10">
        <f>+VLOOKUP(Tabla1[[#This Row],[CODIGO DE BARRA]],HojadeDatos!A:C,3,FALSE)</f>
        <v>1.2</v>
      </c>
      <c r="D69">
        <f>+VLOOKUP(Tabla1[[#This Row],[CODIGO DE BARRA]],Tabla3[[CODIGO DE BARRRA]:[INVENTARIO]],4,FALSE)</f>
        <v>-2</v>
      </c>
      <c r="E69" t="str">
        <f>+IF(Tabla1[[#This Row],[INVENTARIO]]&gt;=0.1,"1","0")</f>
        <v>0</v>
      </c>
      <c r="F69">
        <v>1</v>
      </c>
    </row>
    <row r="70" spans="1:6" x14ac:dyDescent="0.25">
      <c r="A70" s="1" t="s">
        <v>75</v>
      </c>
      <c r="B70" t="s">
        <v>1323</v>
      </c>
      <c r="C70" s="10">
        <f>+VLOOKUP(Tabla1[[#This Row],[CODIGO DE BARRA]],HojadeDatos!A:C,3,FALSE)</f>
        <v>0.05</v>
      </c>
      <c r="D70">
        <f>+VLOOKUP(Tabla1[[#This Row],[CODIGO DE BARRA]],Tabla3[[CODIGO DE BARRRA]:[INVENTARIO]],4,FALSE)</f>
        <v>-1</v>
      </c>
      <c r="E70" t="str">
        <f>+IF(Tabla1[[#This Row],[INVENTARIO]]&gt;=0.1,"1","0")</f>
        <v>0</v>
      </c>
      <c r="F70">
        <v>1</v>
      </c>
    </row>
    <row r="71" spans="1:6" x14ac:dyDescent="0.25">
      <c r="A71" s="16" t="s">
        <v>76</v>
      </c>
      <c r="B71" t="s">
        <v>1099</v>
      </c>
      <c r="C71" s="10">
        <f>+VLOOKUP(Tabla1[[#This Row],[CODIGO DE BARRA]],HojadeDatos!A:C,3,FALSE)</f>
        <v>0.35</v>
      </c>
      <c r="D71">
        <f>+VLOOKUP(Tabla1[[#This Row],[CODIGO DE BARRA]],Tabla3[[CODIGO DE BARRRA]:[INVENTARIO]],4,FALSE)</f>
        <v>40</v>
      </c>
      <c r="E71" t="str">
        <f>+IF(Tabla1[[#This Row],[INVENTARIO]]&gt;=0.1,"1","0")</f>
        <v>1</v>
      </c>
      <c r="F71">
        <v>1</v>
      </c>
    </row>
    <row r="72" spans="1:6" x14ac:dyDescent="0.25">
      <c r="A72" s="1" t="s">
        <v>77</v>
      </c>
      <c r="B72" t="s">
        <v>1243</v>
      </c>
      <c r="C72" s="10">
        <f>+VLOOKUP(Tabla1[[#This Row],[CODIGO DE BARRA]],HojadeDatos!A:C,3,FALSE)</f>
        <v>0.1</v>
      </c>
      <c r="D72">
        <f>+VLOOKUP(Tabla1[[#This Row],[CODIGO DE BARRA]],Tabla3[[CODIGO DE BARRRA]:[INVENTARIO]],4,FALSE)</f>
        <v>6.0000000000000036</v>
      </c>
      <c r="E72" t="str">
        <f>+IF(Tabla1[[#This Row],[INVENTARIO]]&gt;=0.1,"1","0")</f>
        <v>1</v>
      </c>
      <c r="F72">
        <v>1</v>
      </c>
    </row>
    <row r="73" spans="1:6" x14ac:dyDescent="0.25">
      <c r="A73" s="16" t="s">
        <v>78</v>
      </c>
      <c r="B73" t="s">
        <v>1165</v>
      </c>
      <c r="C73" s="10">
        <f>+VLOOKUP(Tabla1[[#This Row],[CODIGO DE BARRA]],HojadeDatos!A:C,3,FALSE)</f>
        <v>0.25</v>
      </c>
      <c r="D73">
        <f>+VLOOKUP(Tabla1[[#This Row],[CODIGO DE BARRA]],Tabla3[[CODIGO DE BARRRA]:[INVENTARIO]],4,FALSE)</f>
        <v>0</v>
      </c>
      <c r="E73" t="str">
        <f>+IF(Tabla1[[#This Row],[INVENTARIO]]&gt;=0.1,"1","0")</f>
        <v>0</v>
      </c>
      <c r="F73">
        <v>1</v>
      </c>
    </row>
    <row r="74" spans="1:6" x14ac:dyDescent="0.25">
      <c r="A74" s="1" t="s">
        <v>79</v>
      </c>
      <c r="B74" t="s">
        <v>1300</v>
      </c>
      <c r="C74" s="10">
        <f>+VLOOKUP(Tabla1[[#This Row],[CODIGO DE BARRA]],HojadeDatos!A:C,3,FALSE)</f>
        <v>0.05</v>
      </c>
      <c r="D74">
        <f>+VLOOKUP(Tabla1[[#This Row],[CODIGO DE BARRA]],Tabla3[[CODIGO DE BARRRA]:[INVENTARIO]],4,FALSE)</f>
        <v>98</v>
      </c>
      <c r="E74" t="str">
        <f>+IF(Tabla1[[#This Row],[INVENTARIO]]&gt;=0.1,"1","0")</f>
        <v>1</v>
      </c>
      <c r="F74">
        <v>1</v>
      </c>
    </row>
    <row r="75" spans="1:6" x14ac:dyDescent="0.25">
      <c r="A75" s="16" t="s">
        <v>80</v>
      </c>
      <c r="B75" t="s">
        <v>946</v>
      </c>
      <c r="C75" s="10">
        <f>+VLOOKUP(Tabla1[[#This Row],[CODIGO DE BARRA]],HojadeDatos!A:C,3,FALSE)</f>
        <v>0.05</v>
      </c>
      <c r="D75">
        <f>+VLOOKUP(Tabla1[[#This Row],[CODIGO DE BARRA]],Tabla3[[CODIGO DE BARRRA]:[INVENTARIO]],4,FALSE)</f>
        <v>0</v>
      </c>
      <c r="E75" t="str">
        <f>+IF(Tabla1[[#This Row],[INVENTARIO]]&gt;=0.1,"1","0")</f>
        <v>0</v>
      </c>
      <c r="F75">
        <v>1</v>
      </c>
    </row>
    <row r="76" spans="1:6" x14ac:dyDescent="0.25">
      <c r="A76" s="1" t="s">
        <v>81</v>
      </c>
      <c r="B76" t="s">
        <v>1245</v>
      </c>
      <c r="C76" s="10">
        <f>+VLOOKUP(Tabla1[[#This Row],[CODIGO DE BARRA]],HojadeDatos!A:C,3,FALSE)</f>
        <v>1.8</v>
      </c>
      <c r="D76">
        <f>+VLOOKUP(Tabla1[[#This Row],[CODIGO DE BARRA]],Tabla3[[CODIGO DE BARRRA]:[INVENTARIO]],4,FALSE)</f>
        <v>-1</v>
      </c>
      <c r="E76" t="str">
        <f>+IF(Tabla1[[#This Row],[INVENTARIO]]&gt;=0.1,"1","0")</f>
        <v>0</v>
      </c>
      <c r="F76">
        <v>1</v>
      </c>
    </row>
    <row r="77" spans="1:6" x14ac:dyDescent="0.25">
      <c r="A77" s="16" t="s">
        <v>82</v>
      </c>
      <c r="B77" t="s">
        <v>1042</v>
      </c>
      <c r="C77" s="10">
        <f>+VLOOKUP(Tabla1[[#This Row],[CODIGO DE BARRA]],HojadeDatos!A:C,3,FALSE)</f>
        <v>1.2</v>
      </c>
      <c r="D77">
        <f>+VLOOKUP(Tabla1[[#This Row],[CODIGO DE BARRA]],Tabla3[[CODIGO DE BARRRA]:[INVENTARIO]],4,FALSE)</f>
        <v>0</v>
      </c>
      <c r="E77" t="str">
        <f>+IF(Tabla1[[#This Row],[INVENTARIO]]&gt;=0.1,"1","0")</f>
        <v>0</v>
      </c>
      <c r="F77">
        <v>1</v>
      </c>
    </row>
    <row r="78" spans="1:6" x14ac:dyDescent="0.25">
      <c r="A78" s="1" t="s">
        <v>83</v>
      </c>
      <c r="B78" t="s">
        <v>1324</v>
      </c>
      <c r="C78" s="10">
        <f>+VLOOKUP(Tabla1[[#This Row],[CODIGO DE BARRA]],HojadeDatos!A:C,3,FALSE)</f>
        <v>2.2000000000000002</v>
      </c>
      <c r="D78">
        <f>+VLOOKUP(Tabla1[[#This Row],[CODIGO DE BARRA]],Tabla3[[CODIGO DE BARRRA]:[INVENTARIO]],4,FALSE)</f>
        <v>-11</v>
      </c>
      <c r="E78" t="str">
        <f>+IF(Tabla1[[#This Row],[INVENTARIO]]&gt;=0.1,"1","0")</f>
        <v>0</v>
      </c>
      <c r="F78">
        <v>1</v>
      </c>
    </row>
    <row r="79" spans="1:6" x14ac:dyDescent="0.25">
      <c r="A79" s="16" t="s">
        <v>84</v>
      </c>
      <c r="B79" t="s">
        <v>991</v>
      </c>
      <c r="C79" s="10">
        <f>+VLOOKUP(Tabla1[[#This Row],[CODIGO DE BARRA]],HojadeDatos!A:C,3,FALSE)</f>
        <v>0</v>
      </c>
      <c r="D79">
        <f>+VLOOKUP(Tabla1[[#This Row],[CODIGO DE BARRA]],Tabla3[[CODIGO DE BARRRA]:[INVENTARIO]],4,FALSE)</f>
        <v>0</v>
      </c>
      <c r="E79" t="str">
        <f>+IF(Tabla1[[#This Row],[INVENTARIO]]&gt;=0.1,"1","0")</f>
        <v>0</v>
      </c>
      <c r="F79">
        <v>1</v>
      </c>
    </row>
    <row r="80" spans="1:6" x14ac:dyDescent="0.25">
      <c r="A80" s="1" t="s">
        <v>85</v>
      </c>
      <c r="B80" t="s">
        <v>888</v>
      </c>
      <c r="C80" s="10">
        <f>+VLOOKUP(Tabla1[[#This Row],[CODIGO DE BARRA]],HojadeDatos!A:C,3,FALSE)</f>
        <v>0.8</v>
      </c>
      <c r="D80">
        <f>+VLOOKUP(Tabla1[[#This Row],[CODIGO DE BARRA]],Tabla3[[CODIGO DE BARRRA]:[INVENTARIO]],4,FALSE)</f>
        <v>7</v>
      </c>
      <c r="E80" t="str">
        <f>+IF(Tabla1[[#This Row],[INVENTARIO]]&gt;=0.1,"1","0")</f>
        <v>1</v>
      </c>
      <c r="F80">
        <v>1</v>
      </c>
    </row>
    <row r="81" spans="1:6" x14ac:dyDescent="0.25">
      <c r="A81" s="16" t="s">
        <v>86</v>
      </c>
      <c r="B81" t="s">
        <v>945</v>
      </c>
      <c r="C81" s="10">
        <f>+VLOOKUP(Tabla1[[#This Row],[CODIGO DE BARRA]],HojadeDatos!A:C,3,FALSE)</f>
        <v>2.5</v>
      </c>
      <c r="D81">
        <f>+VLOOKUP(Tabla1[[#This Row],[CODIGO DE BARRA]],Tabla3[[CODIGO DE BARRRA]:[INVENTARIO]],4,FALSE)</f>
        <v>-1</v>
      </c>
      <c r="E81" t="str">
        <f>+IF(Tabla1[[#This Row],[INVENTARIO]]&gt;=0.1,"1","0")</f>
        <v>0</v>
      </c>
      <c r="F81">
        <v>1</v>
      </c>
    </row>
    <row r="82" spans="1:6" x14ac:dyDescent="0.25">
      <c r="A82" s="1" t="s">
        <v>87</v>
      </c>
      <c r="B82" t="s">
        <v>912</v>
      </c>
      <c r="C82" s="10">
        <f>+VLOOKUP(Tabla1[[#This Row],[CODIGO DE BARRA]],HojadeDatos!A:C,3,FALSE)</f>
        <v>6.3</v>
      </c>
      <c r="D82">
        <f>+VLOOKUP(Tabla1[[#This Row],[CODIGO DE BARRA]],Tabla3[[CODIGO DE BARRRA]:[INVENTARIO]],4,FALSE)</f>
        <v>-4.5007999999999742</v>
      </c>
      <c r="E82" t="str">
        <f>+IF(Tabla1[[#This Row],[INVENTARIO]]&gt;=0.1,"1","0")</f>
        <v>0</v>
      </c>
      <c r="F82">
        <v>1</v>
      </c>
    </row>
    <row r="83" spans="1:6" x14ac:dyDescent="0.25">
      <c r="A83" s="16" t="s">
        <v>88</v>
      </c>
      <c r="B83" t="s">
        <v>1219</v>
      </c>
      <c r="C83" s="10">
        <f>+VLOOKUP(Tabla1[[#This Row],[CODIGO DE BARRA]],HojadeDatos!A:C,3,FALSE)</f>
        <v>1.1000000000000001</v>
      </c>
      <c r="D83">
        <f>+VLOOKUP(Tabla1[[#This Row],[CODIGO DE BARRA]],Tabla3[[CODIGO DE BARRRA]:[INVENTARIO]],4,FALSE)</f>
        <v>6</v>
      </c>
      <c r="E83" t="str">
        <f>+IF(Tabla1[[#This Row],[INVENTARIO]]&gt;=0.1,"1","0")</f>
        <v>1</v>
      </c>
      <c r="F83">
        <v>1</v>
      </c>
    </row>
    <row r="84" spans="1:6" x14ac:dyDescent="0.25">
      <c r="A84" s="1" t="s">
        <v>89</v>
      </c>
      <c r="B84" t="s">
        <v>1104</v>
      </c>
      <c r="C84" s="10">
        <f>+VLOOKUP(Tabla1[[#This Row],[CODIGO DE BARRA]],HojadeDatos!A:C,3,FALSE)</f>
        <v>0.5</v>
      </c>
      <c r="D84">
        <f>+VLOOKUP(Tabla1[[#This Row],[CODIGO DE BARRA]],Tabla3[[CODIGO DE BARRRA]:[INVENTARIO]],4,FALSE)</f>
        <v>6</v>
      </c>
      <c r="E84" t="str">
        <f>+IF(Tabla1[[#This Row],[INVENTARIO]]&gt;=0.1,"1","0")</f>
        <v>1</v>
      </c>
      <c r="F84">
        <v>1</v>
      </c>
    </row>
    <row r="85" spans="1:6" x14ac:dyDescent="0.25">
      <c r="A85" s="16" t="s">
        <v>90</v>
      </c>
      <c r="B85" t="s">
        <v>974</v>
      </c>
      <c r="C85" s="10">
        <f>+VLOOKUP(Tabla1[[#This Row],[CODIGO DE BARRA]],HojadeDatos!A:C,3,FALSE)</f>
        <v>0.4</v>
      </c>
      <c r="D85">
        <f>+VLOOKUP(Tabla1[[#This Row],[CODIGO DE BARRA]],Tabla3[[CODIGO DE BARRRA]:[INVENTARIO]],4,FALSE)</f>
        <v>1</v>
      </c>
      <c r="E85" t="str">
        <f>+IF(Tabla1[[#This Row],[INVENTARIO]]&gt;=0.1,"1","0")</f>
        <v>1</v>
      </c>
      <c r="F85">
        <v>1</v>
      </c>
    </row>
    <row r="86" spans="1:6" x14ac:dyDescent="0.25">
      <c r="A86" s="1" t="s">
        <v>91</v>
      </c>
      <c r="B86" t="s">
        <v>1121</v>
      </c>
      <c r="C86" s="10">
        <f>+VLOOKUP(Tabla1[[#This Row],[CODIGO DE BARRA]],HojadeDatos!A:C,3,FALSE)</f>
        <v>1.85</v>
      </c>
      <c r="D86">
        <f>+VLOOKUP(Tabla1[[#This Row],[CODIGO DE BARRA]],Tabla3[[CODIGO DE BARRRA]:[INVENTARIO]],4,FALSE)</f>
        <v>-1</v>
      </c>
      <c r="E86" t="str">
        <f>+IF(Tabla1[[#This Row],[INVENTARIO]]&gt;=0.1,"1","0")</f>
        <v>0</v>
      </c>
      <c r="F86">
        <v>1</v>
      </c>
    </row>
    <row r="87" spans="1:6" x14ac:dyDescent="0.25">
      <c r="A87" s="16" t="s">
        <v>92</v>
      </c>
      <c r="B87" t="s">
        <v>1172</v>
      </c>
      <c r="C87" s="10">
        <f>+VLOOKUP(Tabla1[[#This Row],[CODIGO DE BARRA]],HojadeDatos!A:C,3,FALSE)</f>
        <v>6</v>
      </c>
      <c r="D87">
        <f>+VLOOKUP(Tabla1[[#This Row],[CODIGO DE BARRA]],Tabla3[[CODIGO DE BARRRA]:[INVENTARIO]],4,FALSE)</f>
        <v>0</v>
      </c>
      <c r="E87" t="str">
        <f>+IF(Tabla1[[#This Row],[INVENTARIO]]&gt;=0.1,"1","0")</f>
        <v>0</v>
      </c>
      <c r="F87">
        <v>1</v>
      </c>
    </row>
    <row r="88" spans="1:6" x14ac:dyDescent="0.25">
      <c r="A88" s="1" t="s">
        <v>93</v>
      </c>
      <c r="B88" t="s">
        <v>865</v>
      </c>
      <c r="C88" s="10">
        <f>+VLOOKUP(Tabla1[[#This Row],[CODIGO DE BARRA]],HojadeDatos!A:C,3,FALSE)</f>
        <v>3</v>
      </c>
      <c r="D88">
        <f>+VLOOKUP(Tabla1[[#This Row],[CODIGO DE BARRA]],Tabla3[[CODIGO DE BARRRA]:[INVENTARIO]],4,FALSE)</f>
        <v>0</v>
      </c>
      <c r="E88" t="str">
        <f>+IF(Tabla1[[#This Row],[INVENTARIO]]&gt;=0.1,"1","0")</f>
        <v>0</v>
      </c>
      <c r="F88">
        <v>1</v>
      </c>
    </row>
    <row r="89" spans="1:6" x14ac:dyDescent="0.25">
      <c r="A89" s="16" t="s">
        <v>94</v>
      </c>
      <c r="B89" t="s">
        <v>1006</v>
      </c>
      <c r="C89" s="10">
        <f>+VLOOKUP(Tabla1[[#This Row],[CODIGO DE BARRA]],HojadeDatos!A:C,3,FALSE)</f>
        <v>1.1000000000000001</v>
      </c>
      <c r="D89">
        <f>+VLOOKUP(Tabla1[[#This Row],[CODIGO DE BARRA]],Tabla3[[CODIGO DE BARRRA]:[INVENTARIO]],4,FALSE)</f>
        <v>0</v>
      </c>
      <c r="E89" t="str">
        <f>+IF(Tabla1[[#This Row],[INVENTARIO]]&gt;=0.1,"1","0")</f>
        <v>0</v>
      </c>
      <c r="F89">
        <v>1</v>
      </c>
    </row>
    <row r="90" spans="1:6" x14ac:dyDescent="0.25">
      <c r="A90" s="1" t="s">
        <v>95</v>
      </c>
      <c r="B90" t="s">
        <v>986</v>
      </c>
      <c r="C90" s="10">
        <f>+VLOOKUP(Tabla1[[#This Row],[CODIGO DE BARRA]],HojadeDatos!A:C,3,FALSE)</f>
        <v>1.85</v>
      </c>
      <c r="D90">
        <f>+VLOOKUP(Tabla1[[#This Row],[CODIGO DE BARRA]],Tabla3[[CODIGO DE BARRRA]:[INVENTARIO]],4,FALSE)</f>
        <v>0</v>
      </c>
      <c r="E90" t="str">
        <f>+IF(Tabla1[[#This Row],[INVENTARIO]]&gt;=0.1,"1","0")</f>
        <v>0</v>
      </c>
      <c r="F90">
        <v>1</v>
      </c>
    </row>
    <row r="91" spans="1:6" x14ac:dyDescent="0.25">
      <c r="A91" s="16" t="s">
        <v>96</v>
      </c>
      <c r="B91" t="s">
        <v>1229</v>
      </c>
      <c r="C91" s="10">
        <f>+VLOOKUP(Tabla1[[#This Row],[CODIGO DE BARRA]],HojadeDatos!A:C,3,FALSE)</f>
        <v>0.9</v>
      </c>
      <c r="D91">
        <f>+VLOOKUP(Tabla1[[#This Row],[CODIGO DE BARRA]],Tabla3[[CODIGO DE BARRRA]:[INVENTARIO]],4,FALSE)</f>
        <v>1</v>
      </c>
      <c r="E91" t="str">
        <f>+IF(Tabla1[[#This Row],[INVENTARIO]]&gt;=0.1,"1","0")</f>
        <v>1</v>
      </c>
      <c r="F91">
        <v>1</v>
      </c>
    </row>
    <row r="92" spans="1:6" x14ac:dyDescent="0.25">
      <c r="A92" s="1" t="s">
        <v>97</v>
      </c>
      <c r="B92" t="s">
        <v>1138</v>
      </c>
      <c r="C92" s="10">
        <f>+VLOOKUP(Tabla1[[#This Row],[CODIGO DE BARRA]],HojadeDatos!A:C,3,FALSE)</f>
        <v>2</v>
      </c>
      <c r="D92">
        <f>+VLOOKUP(Tabla1[[#This Row],[CODIGO DE BARRA]],Tabla3[[CODIGO DE BARRRA]:[INVENTARIO]],4,FALSE)</f>
        <v>0</v>
      </c>
      <c r="E92" t="str">
        <f>+IF(Tabla1[[#This Row],[INVENTARIO]]&gt;=0.1,"1","0")</f>
        <v>0</v>
      </c>
      <c r="F92">
        <v>1</v>
      </c>
    </row>
    <row r="93" spans="1:6" x14ac:dyDescent="0.25">
      <c r="A93" s="16" t="s">
        <v>98</v>
      </c>
      <c r="B93" t="s">
        <v>1379</v>
      </c>
      <c r="C93" s="10">
        <f>+VLOOKUP(Tabla1[[#This Row],[CODIGO DE BARRA]],HojadeDatos!A:C,3,FALSE)</f>
        <v>0.5</v>
      </c>
      <c r="D93">
        <f>+VLOOKUP(Tabla1[[#This Row],[CODIGO DE BARRA]],Tabla3[[CODIGO DE BARRRA]:[INVENTARIO]],4,FALSE)</f>
        <v>0</v>
      </c>
      <c r="E93" t="str">
        <f>+IF(Tabla1[[#This Row],[INVENTARIO]]&gt;=0.1,"1","0")</f>
        <v>0</v>
      </c>
      <c r="F93">
        <v>1</v>
      </c>
    </row>
    <row r="94" spans="1:6" x14ac:dyDescent="0.25">
      <c r="A94" s="1" t="s">
        <v>99</v>
      </c>
      <c r="B94" t="s">
        <v>1225</v>
      </c>
      <c r="C94" s="10">
        <f>+VLOOKUP(Tabla1[[#This Row],[CODIGO DE BARRA]],HojadeDatos!A:C,3,FALSE)</f>
        <v>3.5</v>
      </c>
      <c r="D94">
        <f>+VLOOKUP(Tabla1[[#This Row],[CODIGO DE BARRA]],Tabla3[[CODIGO DE BARRRA]:[INVENTARIO]],4,FALSE)</f>
        <v>0</v>
      </c>
      <c r="E94" t="str">
        <f>+IF(Tabla1[[#This Row],[INVENTARIO]]&gt;=0.1,"1","0")</f>
        <v>0</v>
      </c>
      <c r="F94">
        <v>1</v>
      </c>
    </row>
    <row r="95" spans="1:6" x14ac:dyDescent="0.25">
      <c r="A95" s="16" t="s">
        <v>100</v>
      </c>
      <c r="B95" t="s">
        <v>926</v>
      </c>
      <c r="C95" s="10">
        <f>+VLOOKUP(Tabla1[[#This Row],[CODIGO DE BARRA]],HojadeDatos!A:C,3,FALSE)</f>
        <v>2</v>
      </c>
      <c r="D95">
        <f>+VLOOKUP(Tabla1[[#This Row],[CODIGO DE BARRA]],Tabla3[[CODIGO DE BARRRA]:[INVENTARIO]],4,FALSE)</f>
        <v>0</v>
      </c>
      <c r="E95" t="str">
        <f>+IF(Tabla1[[#This Row],[INVENTARIO]]&gt;=0.1,"1","0")</f>
        <v>0</v>
      </c>
      <c r="F95">
        <v>1</v>
      </c>
    </row>
    <row r="96" spans="1:6" x14ac:dyDescent="0.25">
      <c r="A96" s="1" t="s">
        <v>101</v>
      </c>
      <c r="B96" t="s">
        <v>1414</v>
      </c>
      <c r="C96" s="10">
        <f>+VLOOKUP(Tabla1[[#This Row],[CODIGO DE BARRA]],HojadeDatos!A:C,3,FALSE)</f>
        <v>1</v>
      </c>
      <c r="D96">
        <f>+VLOOKUP(Tabla1[[#This Row],[CODIGO DE BARRA]],Tabla3[[CODIGO DE BARRRA]:[INVENTARIO]],4,FALSE)</f>
        <v>2</v>
      </c>
      <c r="E96" t="str">
        <f>+IF(Tabla1[[#This Row],[INVENTARIO]]&gt;=0.1,"1","0")</f>
        <v>1</v>
      </c>
      <c r="F96">
        <v>1</v>
      </c>
    </row>
    <row r="97" spans="1:6" x14ac:dyDescent="0.25">
      <c r="A97" s="16" t="s">
        <v>102</v>
      </c>
      <c r="B97" t="s">
        <v>969</v>
      </c>
      <c r="C97" s="10">
        <f>+VLOOKUP(Tabla1[[#This Row],[CODIGO DE BARRA]],HojadeDatos!A:C,3,FALSE)</f>
        <v>0.1</v>
      </c>
      <c r="D97">
        <f>+VLOOKUP(Tabla1[[#This Row],[CODIGO DE BARRA]],Tabla3[[CODIGO DE BARRRA]:[INVENTARIO]],4,FALSE)</f>
        <v>156</v>
      </c>
      <c r="E97" t="str">
        <f>+IF(Tabla1[[#This Row],[INVENTARIO]]&gt;=0.1,"1","0")</f>
        <v>1</v>
      </c>
      <c r="F97">
        <v>1</v>
      </c>
    </row>
    <row r="98" spans="1:6" x14ac:dyDescent="0.25">
      <c r="A98" s="1" t="s">
        <v>103</v>
      </c>
      <c r="B98" t="s">
        <v>814</v>
      </c>
      <c r="C98" s="10">
        <f>+VLOOKUP(Tabla1[[#This Row],[CODIGO DE BARRA]],HojadeDatos!A:C,3,FALSE)</f>
        <v>0.35</v>
      </c>
      <c r="D98">
        <f>+VLOOKUP(Tabla1[[#This Row],[CODIGO DE BARRA]],Tabla3[[CODIGO DE BARRRA]:[INVENTARIO]],4,FALSE)</f>
        <v>36</v>
      </c>
      <c r="E98" t="str">
        <f>+IF(Tabla1[[#This Row],[INVENTARIO]]&gt;=0.1,"1","0")</f>
        <v>1</v>
      </c>
      <c r="F98">
        <v>1</v>
      </c>
    </row>
    <row r="99" spans="1:6" x14ac:dyDescent="0.25">
      <c r="A99" s="16" t="s">
        <v>104</v>
      </c>
      <c r="B99" t="s">
        <v>1251</v>
      </c>
      <c r="C99" s="10">
        <f>+VLOOKUP(Tabla1[[#This Row],[CODIGO DE BARRA]],HojadeDatos!A:C,3,FALSE)</f>
        <v>0.2</v>
      </c>
      <c r="D99">
        <f>+VLOOKUP(Tabla1[[#This Row],[CODIGO DE BARRA]],Tabla3[[CODIGO DE BARRRA]:[INVENTARIO]],4,FALSE)</f>
        <v>22</v>
      </c>
      <c r="E99" t="str">
        <f>+IF(Tabla1[[#This Row],[INVENTARIO]]&gt;=0.1,"1","0")</f>
        <v>1</v>
      </c>
      <c r="F99">
        <v>1</v>
      </c>
    </row>
    <row r="100" spans="1:6" x14ac:dyDescent="0.25">
      <c r="A100" s="1" t="s">
        <v>105</v>
      </c>
      <c r="B100" t="s">
        <v>812</v>
      </c>
      <c r="C100" s="10">
        <f>+VLOOKUP(Tabla1[[#This Row],[CODIGO DE BARRA]],HojadeDatos!A:C,3,FALSE)</f>
        <v>0.25</v>
      </c>
      <c r="D100">
        <f>+VLOOKUP(Tabla1[[#This Row],[CODIGO DE BARRA]],Tabla3[[CODIGO DE BARRRA]:[INVENTARIO]],4,FALSE)</f>
        <v>0</v>
      </c>
      <c r="E100" t="str">
        <f>+IF(Tabla1[[#This Row],[INVENTARIO]]&gt;=0.1,"1","0")</f>
        <v>0</v>
      </c>
      <c r="F100">
        <v>1</v>
      </c>
    </row>
    <row r="101" spans="1:6" x14ac:dyDescent="0.25">
      <c r="A101" s="16" t="s">
        <v>106</v>
      </c>
      <c r="B101" t="s">
        <v>1388</v>
      </c>
      <c r="C101" s="10">
        <f>+VLOOKUP(Tabla1[[#This Row],[CODIGO DE BARRA]],HojadeDatos!A:C,3,FALSE)</f>
        <v>0.25</v>
      </c>
      <c r="D101">
        <f>+VLOOKUP(Tabla1[[#This Row],[CODIGO DE BARRA]],Tabla3[[CODIGO DE BARRRA]:[INVENTARIO]],4,FALSE)</f>
        <v>2</v>
      </c>
      <c r="E101" t="str">
        <f>+IF(Tabla1[[#This Row],[INVENTARIO]]&gt;=0.1,"1","0")</f>
        <v>1</v>
      </c>
      <c r="F101">
        <v>1</v>
      </c>
    </row>
    <row r="102" spans="1:6" x14ac:dyDescent="0.25">
      <c r="A102" s="1" t="s">
        <v>107</v>
      </c>
      <c r="B102" t="s">
        <v>1202</v>
      </c>
      <c r="C102" s="10">
        <f>+VLOOKUP(Tabla1[[#This Row],[CODIGO DE BARRA]],HojadeDatos!A:C,3,FALSE)</f>
        <v>2.8</v>
      </c>
      <c r="D102">
        <f>+VLOOKUP(Tabla1[[#This Row],[CODIGO DE BARRA]],Tabla3[[CODIGO DE BARRRA]:[INVENTARIO]],4,FALSE)</f>
        <v>-0.20000000000000018</v>
      </c>
      <c r="E102" t="str">
        <f>+IF(Tabla1[[#This Row],[INVENTARIO]]&gt;=0.1,"1","0")</f>
        <v>0</v>
      </c>
      <c r="F102">
        <v>1</v>
      </c>
    </row>
    <row r="103" spans="1:6" x14ac:dyDescent="0.25">
      <c r="A103" s="16" t="s">
        <v>108</v>
      </c>
      <c r="B103" t="s">
        <v>1106</v>
      </c>
      <c r="C103" s="10">
        <f>+VLOOKUP(Tabla1[[#This Row],[CODIGO DE BARRA]],HojadeDatos!A:C,3,FALSE)</f>
        <v>0.4</v>
      </c>
      <c r="D103">
        <f>+VLOOKUP(Tabla1[[#This Row],[CODIGO DE BARRA]],Tabla3[[CODIGO DE BARRRA]:[INVENTARIO]],4,FALSE)</f>
        <v>8</v>
      </c>
      <c r="E103" t="str">
        <f>+IF(Tabla1[[#This Row],[INVENTARIO]]&gt;=0.1,"1","0")</f>
        <v>1</v>
      </c>
      <c r="F103">
        <v>1</v>
      </c>
    </row>
    <row r="104" spans="1:6" x14ac:dyDescent="0.25">
      <c r="A104" s="1" t="s">
        <v>109</v>
      </c>
      <c r="B104" t="s">
        <v>1426</v>
      </c>
      <c r="C104" s="10">
        <f>+VLOOKUP(Tabla1[[#This Row],[CODIGO DE BARRA]],HojadeDatos!A:C,3,FALSE)</f>
        <v>0.45</v>
      </c>
      <c r="D104">
        <f>+VLOOKUP(Tabla1[[#This Row],[CODIGO DE BARRA]],Tabla3[[CODIGO DE BARRRA]:[INVENTARIO]],4,FALSE)</f>
        <v>0</v>
      </c>
      <c r="E104" t="str">
        <f>+IF(Tabla1[[#This Row],[INVENTARIO]]&gt;=0.1,"1","0")</f>
        <v>0</v>
      </c>
      <c r="F104">
        <v>1</v>
      </c>
    </row>
    <row r="105" spans="1:6" x14ac:dyDescent="0.25">
      <c r="A105" s="16" t="s">
        <v>110</v>
      </c>
      <c r="B105" t="s">
        <v>1108</v>
      </c>
      <c r="C105" s="10">
        <f>+VLOOKUP(Tabla1[[#This Row],[CODIGO DE BARRA]],HojadeDatos!A:C,3,FALSE)</f>
        <v>1.5</v>
      </c>
      <c r="D105">
        <f>+VLOOKUP(Tabla1[[#This Row],[CODIGO DE BARRA]],Tabla3[[CODIGO DE BARRRA]:[INVENTARIO]],4,FALSE)</f>
        <v>0</v>
      </c>
      <c r="E105" t="str">
        <f>+IF(Tabla1[[#This Row],[INVENTARIO]]&gt;=0.1,"1","0")</f>
        <v>0</v>
      </c>
      <c r="F105">
        <v>1</v>
      </c>
    </row>
    <row r="106" spans="1:6" x14ac:dyDescent="0.25">
      <c r="A106" s="1" t="s">
        <v>111</v>
      </c>
      <c r="B106" t="s">
        <v>1425</v>
      </c>
      <c r="C106" s="10">
        <f>+VLOOKUP(Tabla1[[#This Row],[CODIGO DE BARRA]],HojadeDatos!A:C,3,FALSE)</f>
        <v>7.1</v>
      </c>
      <c r="D106">
        <f>+VLOOKUP(Tabla1[[#This Row],[CODIGO DE BARRA]],Tabla3[[CODIGO DE BARRRA]:[INVENTARIO]],4,FALSE)</f>
        <v>0.10000000000000003</v>
      </c>
      <c r="E106" t="str">
        <f>+IF(Tabla1[[#This Row],[INVENTARIO]]&gt;=0.1,"1","0")</f>
        <v>1</v>
      </c>
      <c r="F106">
        <v>1</v>
      </c>
    </row>
    <row r="107" spans="1:6" x14ac:dyDescent="0.25">
      <c r="A107" s="16" t="s">
        <v>112</v>
      </c>
      <c r="B107" t="s">
        <v>847</v>
      </c>
      <c r="C107" s="10">
        <f>+VLOOKUP(Tabla1[[#This Row],[CODIGO DE BARRA]],HojadeDatos!A:C,3,FALSE)</f>
        <v>1.7</v>
      </c>
      <c r="D107">
        <f>+VLOOKUP(Tabla1[[#This Row],[CODIGO DE BARRA]],Tabla3[[CODIGO DE BARRRA]:[INVENTARIO]],4,FALSE)</f>
        <v>0</v>
      </c>
      <c r="E107" t="str">
        <f>+IF(Tabla1[[#This Row],[INVENTARIO]]&gt;=0.1,"1","0")</f>
        <v>0</v>
      </c>
      <c r="F107">
        <v>1</v>
      </c>
    </row>
    <row r="108" spans="1:6" x14ac:dyDescent="0.25">
      <c r="A108" s="1" t="s">
        <v>113</v>
      </c>
      <c r="B108" t="s">
        <v>1422</v>
      </c>
      <c r="C108" s="10">
        <f>+VLOOKUP(Tabla1[[#This Row],[CODIGO DE BARRA]],HojadeDatos!A:C,3,FALSE)</f>
        <v>2.4</v>
      </c>
      <c r="D108">
        <f>+VLOOKUP(Tabla1[[#This Row],[CODIGO DE BARRA]],Tabla3[[CODIGO DE BARRRA]:[INVENTARIO]],4,FALSE)</f>
        <v>-1</v>
      </c>
      <c r="E108" t="str">
        <f>+IF(Tabla1[[#This Row],[INVENTARIO]]&gt;=0.1,"1","0")</f>
        <v>0</v>
      </c>
      <c r="F108">
        <v>1</v>
      </c>
    </row>
    <row r="109" spans="1:6" x14ac:dyDescent="0.25">
      <c r="A109" s="16" t="s">
        <v>114</v>
      </c>
      <c r="B109" t="s">
        <v>1378</v>
      </c>
      <c r="C109" s="10">
        <f>+VLOOKUP(Tabla1[[#This Row],[CODIGO DE BARRA]],HojadeDatos!A:C,3,FALSE)</f>
        <v>2.9</v>
      </c>
      <c r="D109">
        <f>+VLOOKUP(Tabla1[[#This Row],[CODIGO DE BARRA]],Tabla3[[CODIGO DE BARRRA]:[INVENTARIO]],4,FALSE)</f>
        <v>1</v>
      </c>
      <c r="E109" t="str">
        <f>+IF(Tabla1[[#This Row],[INVENTARIO]]&gt;=0.1,"1","0")</f>
        <v>1</v>
      </c>
      <c r="F109">
        <v>1</v>
      </c>
    </row>
    <row r="110" spans="1:6" x14ac:dyDescent="0.25">
      <c r="A110" s="1" t="s">
        <v>115</v>
      </c>
      <c r="B110" t="s">
        <v>971</v>
      </c>
      <c r="C110" s="10">
        <f>+VLOOKUP(Tabla1[[#This Row],[CODIGO DE BARRA]],HojadeDatos!A:C,3,FALSE)</f>
        <v>0.8</v>
      </c>
      <c r="D110">
        <f>+VLOOKUP(Tabla1[[#This Row],[CODIGO DE BARRA]],Tabla3[[CODIGO DE BARRRA]:[INVENTARIO]],4,FALSE)</f>
        <v>16</v>
      </c>
      <c r="E110" t="str">
        <f>+IF(Tabla1[[#This Row],[INVENTARIO]]&gt;=0.1,"1","0")</f>
        <v>1</v>
      </c>
      <c r="F110">
        <v>1</v>
      </c>
    </row>
    <row r="111" spans="1:6" x14ac:dyDescent="0.25">
      <c r="A111" s="16" t="s">
        <v>116</v>
      </c>
      <c r="B111" t="s">
        <v>1391</v>
      </c>
      <c r="C111" s="10">
        <f>+VLOOKUP(Tabla1[[#This Row],[CODIGO DE BARRA]],HojadeDatos!A:C,3,FALSE)</f>
        <v>0.25</v>
      </c>
      <c r="D111">
        <f>+VLOOKUP(Tabla1[[#This Row],[CODIGO DE BARRA]],Tabla3[[CODIGO DE BARRRA]:[INVENTARIO]],4,FALSE)</f>
        <v>1</v>
      </c>
      <c r="E111" t="str">
        <f>+IF(Tabla1[[#This Row],[INVENTARIO]]&gt;=0.1,"1","0")</f>
        <v>1</v>
      </c>
      <c r="F111">
        <v>1</v>
      </c>
    </row>
    <row r="112" spans="1:6" x14ac:dyDescent="0.25">
      <c r="A112" s="1" t="s">
        <v>117</v>
      </c>
      <c r="B112" t="s">
        <v>1206</v>
      </c>
      <c r="C112" s="10">
        <f>+VLOOKUP(Tabla1[[#This Row],[CODIGO DE BARRA]],HojadeDatos!A:C,3,FALSE)</f>
        <v>1.8</v>
      </c>
      <c r="D112">
        <f>+VLOOKUP(Tabla1[[#This Row],[CODIGO DE BARRA]],Tabla3[[CODIGO DE BARRRA]:[INVENTARIO]],4,FALSE)</f>
        <v>0</v>
      </c>
      <c r="E112" t="str">
        <f>+IF(Tabla1[[#This Row],[INVENTARIO]]&gt;=0.1,"1","0")</f>
        <v>0</v>
      </c>
      <c r="F112">
        <v>1</v>
      </c>
    </row>
    <row r="113" spans="1:6" x14ac:dyDescent="0.25">
      <c r="A113" s="16" t="s">
        <v>118</v>
      </c>
      <c r="B113" t="s">
        <v>1008</v>
      </c>
      <c r="C113" s="10">
        <f>+VLOOKUP(Tabla1[[#This Row],[CODIGO DE BARRA]],HojadeDatos!A:C,3,FALSE)</f>
        <v>2</v>
      </c>
      <c r="D113">
        <f>+VLOOKUP(Tabla1[[#This Row],[CODIGO DE BARRA]],Tabla3[[CODIGO DE BARRRA]:[INVENTARIO]],4,FALSE)</f>
        <v>0</v>
      </c>
      <c r="E113" t="str">
        <f>+IF(Tabla1[[#This Row],[INVENTARIO]]&gt;=0.1,"1","0")</f>
        <v>0</v>
      </c>
      <c r="F113">
        <v>1</v>
      </c>
    </row>
    <row r="114" spans="1:6" x14ac:dyDescent="0.25">
      <c r="A114" s="1" t="s">
        <v>119</v>
      </c>
      <c r="B114" t="s">
        <v>1122</v>
      </c>
      <c r="C114" s="10">
        <f>+VLOOKUP(Tabla1[[#This Row],[CODIGO DE BARRA]],HojadeDatos!A:C,3,FALSE)</f>
        <v>3</v>
      </c>
      <c r="D114">
        <f>+VLOOKUP(Tabla1[[#This Row],[CODIGO DE BARRA]],Tabla3[[CODIGO DE BARRRA]:[INVENTARIO]],4,FALSE)</f>
        <v>0</v>
      </c>
      <c r="E114" t="str">
        <f>+IF(Tabla1[[#This Row],[INVENTARIO]]&gt;=0.1,"1","0")</f>
        <v>0</v>
      </c>
      <c r="F114">
        <v>1</v>
      </c>
    </row>
    <row r="115" spans="1:6" x14ac:dyDescent="0.25">
      <c r="A115" s="16" t="s">
        <v>120</v>
      </c>
      <c r="B115" t="s">
        <v>1226</v>
      </c>
      <c r="C115" s="10">
        <f>+VLOOKUP(Tabla1[[#This Row],[CODIGO DE BARRA]],HojadeDatos!A:C,3,FALSE)</f>
        <v>0.33</v>
      </c>
      <c r="D115">
        <f>+VLOOKUP(Tabla1[[#This Row],[CODIGO DE BARRA]],Tabla3[[CODIGO DE BARRRA]:[INVENTARIO]],4,FALSE)</f>
        <v>0</v>
      </c>
      <c r="E115" t="str">
        <f>+IF(Tabla1[[#This Row],[INVENTARIO]]&gt;=0.1,"1","0")</f>
        <v>0</v>
      </c>
      <c r="F115">
        <v>1</v>
      </c>
    </row>
    <row r="116" spans="1:6" x14ac:dyDescent="0.25">
      <c r="A116" s="1" t="s">
        <v>121</v>
      </c>
      <c r="B116" t="s">
        <v>1252</v>
      </c>
      <c r="C116" s="10">
        <f>+VLOOKUP(Tabla1[[#This Row],[CODIGO DE BARRA]],HojadeDatos!A:C,3,FALSE)</f>
        <v>0.85</v>
      </c>
      <c r="D116">
        <f>+VLOOKUP(Tabla1[[#This Row],[CODIGO DE BARRA]],Tabla3[[CODIGO DE BARRRA]:[INVENTARIO]],4,FALSE)</f>
        <v>0</v>
      </c>
      <c r="E116" t="str">
        <f>+IF(Tabla1[[#This Row],[INVENTARIO]]&gt;=0.1,"1","0")</f>
        <v>0</v>
      </c>
      <c r="F116">
        <v>1</v>
      </c>
    </row>
    <row r="117" spans="1:6" x14ac:dyDescent="0.25">
      <c r="A117" s="16" t="s">
        <v>122</v>
      </c>
      <c r="B117" t="s">
        <v>1182</v>
      </c>
      <c r="C117" s="10">
        <f>+VLOOKUP(Tabla1[[#This Row],[CODIGO DE BARRA]],HojadeDatos!A:C,3,FALSE)</f>
        <v>3.4</v>
      </c>
      <c r="D117">
        <f>+VLOOKUP(Tabla1[[#This Row],[CODIGO DE BARRA]],Tabla3[[CODIGO DE BARRRA]:[INVENTARIO]],4,FALSE)</f>
        <v>6</v>
      </c>
      <c r="E117" t="str">
        <f>+IF(Tabla1[[#This Row],[INVENTARIO]]&gt;=0.1,"1","0")</f>
        <v>1</v>
      </c>
      <c r="F117">
        <v>1</v>
      </c>
    </row>
    <row r="118" spans="1:6" x14ac:dyDescent="0.25">
      <c r="A118" s="1" t="s">
        <v>123</v>
      </c>
      <c r="B118" t="s">
        <v>1043</v>
      </c>
      <c r="C118" s="10">
        <f>+VLOOKUP(Tabla1[[#This Row],[CODIGO DE BARRA]],HojadeDatos!A:C,3,FALSE)</f>
        <v>1</v>
      </c>
      <c r="D118">
        <f>+VLOOKUP(Tabla1[[#This Row],[CODIGO DE BARRA]],Tabla3[[CODIGO DE BARRRA]:[INVENTARIO]],4,FALSE)</f>
        <v>-3</v>
      </c>
      <c r="E118" t="str">
        <f>+IF(Tabla1[[#This Row],[INVENTARIO]]&gt;=0.1,"1","0")</f>
        <v>0</v>
      </c>
      <c r="F118">
        <v>1</v>
      </c>
    </row>
    <row r="119" spans="1:6" x14ac:dyDescent="0.25">
      <c r="A119" s="16" t="s">
        <v>124</v>
      </c>
      <c r="B119" t="s">
        <v>1220</v>
      </c>
      <c r="C119" s="10">
        <f>+VLOOKUP(Tabla1[[#This Row],[CODIGO DE BARRA]],HojadeDatos!A:C,3,FALSE)</f>
        <v>1.2</v>
      </c>
      <c r="D119">
        <f>+VLOOKUP(Tabla1[[#This Row],[CODIGO DE BARRA]],Tabla3[[CODIGO DE BARRRA]:[INVENTARIO]],4,FALSE)</f>
        <v>0</v>
      </c>
      <c r="E119" t="str">
        <f>+IF(Tabla1[[#This Row],[INVENTARIO]]&gt;=0.1,"1","0")</f>
        <v>0</v>
      </c>
      <c r="F119">
        <v>1</v>
      </c>
    </row>
    <row r="120" spans="1:6" x14ac:dyDescent="0.25">
      <c r="A120" s="1" t="s">
        <v>125</v>
      </c>
      <c r="B120" t="s">
        <v>997</v>
      </c>
      <c r="C120" s="10">
        <f>+VLOOKUP(Tabla1[[#This Row],[CODIGO DE BARRA]],HojadeDatos!A:C,3,FALSE)</f>
        <v>4.5</v>
      </c>
      <c r="D120">
        <f>+VLOOKUP(Tabla1[[#This Row],[CODIGO DE BARRA]],Tabla3[[CODIGO DE BARRRA]:[INVENTARIO]],4,FALSE)</f>
        <v>4</v>
      </c>
      <c r="E120" t="str">
        <f>+IF(Tabla1[[#This Row],[INVENTARIO]]&gt;=0.1,"1","0")</f>
        <v>1</v>
      </c>
      <c r="F120">
        <v>1</v>
      </c>
    </row>
    <row r="121" spans="1:6" x14ac:dyDescent="0.25">
      <c r="A121" s="16" t="s">
        <v>126</v>
      </c>
      <c r="B121" t="s">
        <v>1044</v>
      </c>
      <c r="C121" s="10">
        <f>+VLOOKUP(Tabla1[[#This Row],[CODIGO DE BARRA]],HojadeDatos!A:C,3,FALSE)</f>
        <v>0.25</v>
      </c>
      <c r="D121">
        <f>+VLOOKUP(Tabla1[[#This Row],[CODIGO DE BARRA]],Tabla3[[CODIGO DE BARRRA]:[INVENTARIO]],4,FALSE)</f>
        <v>-1</v>
      </c>
      <c r="E121" t="str">
        <f>+IF(Tabla1[[#This Row],[INVENTARIO]]&gt;=0.1,"1","0")</f>
        <v>0</v>
      </c>
      <c r="F121">
        <v>1</v>
      </c>
    </row>
    <row r="122" spans="1:6" x14ac:dyDescent="0.25">
      <c r="A122" s="1" t="s">
        <v>127</v>
      </c>
      <c r="B122" t="s">
        <v>1392</v>
      </c>
      <c r="C122" s="10">
        <f>+VLOOKUP(Tabla1[[#This Row],[CODIGO DE BARRA]],HojadeDatos!A:C,3,FALSE)</f>
        <v>0.3</v>
      </c>
      <c r="D122">
        <f>+VLOOKUP(Tabla1[[#This Row],[CODIGO DE BARRA]],Tabla3[[CODIGO DE BARRRA]:[INVENTARIO]],4,FALSE)</f>
        <v>0</v>
      </c>
      <c r="E122" t="str">
        <f>+IF(Tabla1[[#This Row],[INVENTARIO]]&gt;=0.1,"1","0")</f>
        <v>0</v>
      </c>
      <c r="F122">
        <v>1</v>
      </c>
    </row>
    <row r="123" spans="1:6" x14ac:dyDescent="0.25">
      <c r="A123" s="16" t="s">
        <v>128</v>
      </c>
      <c r="B123" t="s">
        <v>1196</v>
      </c>
      <c r="C123" s="10">
        <f>+VLOOKUP(Tabla1[[#This Row],[CODIGO DE BARRA]],HojadeDatos!A:C,3,FALSE)</f>
        <v>0.2</v>
      </c>
      <c r="D123">
        <f>+VLOOKUP(Tabla1[[#This Row],[CODIGO DE BARRA]],Tabla3[[CODIGO DE BARRRA]:[INVENTARIO]],4,FALSE)</f>
        <v>0</v>
      </c>
      <c r="E123" t="str">
        <f>+IF(Tabla1[[#This Row],[INVENTARIO]]&gt;=0.1,"1","0")</f>
        <v>0</v>
      </c>
      <c r="F123">
        <v>1</v>
      </c>
    </row>
    <row r="124" spans="1:6" x14ac:dyDescent="0.25">
      <c r="A124" s="1" t="s">
        <v>129</v>
      </c>
      <c r="B124" t="s">
        <v>1278</v>
      </c>
      <c r="C124" s="10">
        <f>+VLOOKUP(Tabla1[[#This Row],[CODIGO DE BARRA]],HojadeDatos!A:C,3,FALSE)</f>
        <v>5.2</v>
      </c>
      <c r="D124">
        <f>+VLOOKUP(Tabla1[[#This Row],[CODIGO DE BARRA]],Tabla3[[CODIGO DE BARRRA]:[INVENTARIO]],4,FALSE)</f>
        <v>-1.1549999999999971</v>
      </c>
      <c r="E124" t="str">
        <f>+IF(Tabla1[[#This Row],[INVENTARIO]]&gt;=0.1,"1","0")</f>
        <v>0</v>
      </c>
      <c r="F124">
        <v>1</v>
      </c>
    </row>
    <row r="125" spans="1:6" x14ac:dyDescent="0.25">
      <c r="A125" s="16" t="s">
        <v>130</v>
      </c>
      <c r="B125" t="s">
        <v>952</v>
      </c>
      <c r="C125" s="10">
        <f>+VLOOKUP(Tabla1[[#This Row],[CODIGO DE BARRA]],HojadeDatos!A:C,3,FALSE)</f>
        <v>2.9</v>
      </c>
      <c r="D125">
        <f>+VLOOKUP(Tabla1[[#This Row],[CODIGO DE BARRA]],Tabla3[[CODIGO DE BARRRA]:[INVENTARIO]],4,FALSE)</f>
        <v>1.6999999999999993</v>
      </c>
      <c r="E125" t="str">
        <f>+IF(Tabla1[[#This Row],[INVENTARIO]]&gt;=0.1,"1","0")</f>
        <v>1</v>
      </c>
      <c r="F125">
        <v>1</v>
      </c>
    </row>
    <row r="126" spans="1:6" x14ac:dyDescent="0.25">
      <c r="A126" s="1" t="s">
        <v>131</v>
      </c>
      <c r="B126" t="s">
        <v>1105</v>
      </c>
      <c r="C126" s="10">
        <f>+VLOOKUP(Tabla1[[#This Row],[CODIGO DE BARRA]],HojadeDatos!A:C,3,FALSE)</f>
        <v>11.2</v>
      </c>
      <c r="D126">
        <f>+VLOOKUP(Tabla1[[#This Row],[CODIGO DE BARRA]],Tabla3[[CODIGO DE BARRRA]:[INVENTARIO]],4,FALSE)</f>
        <v>5.4920000000000035</v>
      </c>
      <c r="E126" t="str">
        <f>+IF(Tabla1[[#This Row],[INVENTARIO]]&gt;=0.1,"1","0")</f>
        <v>1</v>
      </c>
      <c r="F126">
        <v>1</v>
      </c>
    </row>
    <row r="127" spans="1:6" x14ac:dyDescent="0.25">
      <c r="A127" s="16" t="s">
        <v>132</v>
      </c>
      <c r="B127" t="s">
        <v>942</v>
      </c>
      <c r="C127" s="10">
        <f>+VLOOKUP(Tabla1[[#This Row],[CODIGO DE BARRA]],HojadeDatos!A:C,3,FALSE)</f>
        <v>0</v>
      </c>
      <c r="D127">
        <f>+VLOOKUP(Tabla1[[#This Row],[CODIGO DE BARRA]],Tabla3[[CODIGO DE BARRRA]:[INVENTARIO]],4,FALSE)</f>
        <v>0</v>
      </c>
      <c r="E127" t="str">
        <f>+IF(Tabla1[[#This Row],[INVENTARIO]]&gt;=0.1,"1","0")</f>
        <v>0</v>
      </c>
      <c r="F127">
        <v>1</v>
      </c>
    </row>
    <row r="128" spans="1:6" x14ac:dyDescent="0.25">
      <c r="A128" s="1" t="s">
        <v>133</v>
      </c>
      <c r="B128" t="s">
        <v>1018</v>
      </c>
      <c r="C128" s="10">
        <f>+VLOOKUP(Tabla1[[#This Row],[CODIGO DE BARRA]],HojadeDatos!A:C,3,FALSE)</f>
        <v>0.15</v>
      </c>
      <c r="D128">
        <f>+VLOOKUP(Tabla1[[#This Row],[CODIGO DE BARRA]],Tabla3[[CODIGO DE BARRRA]:[INVENTARIO]],4,FALSE)</f>
        <v>-10</v>
      </c>
      <c r="E128" t="str">
        <f>+IF(Tabla1[[#This Row],[INVENTARIO]]&gt;=0.1,"1","0")</f>
        <v>0</v>
      </c>
      <c r="F128">
        <v>1</v>
      </c>
    </row>
    <row r="129" spans="1:6" x14ac:dyDescent="0.25">
      <c r="A129" s="16" t="s">
        <v>134</v>
      </c>
      <c r="B129" t="s">
        <v>810</v>
      </c>
      <c r="C129" s="10">
        <f>+VLOOKUP(Tabla1[[#This Row],[CODIGO DE BARRA]],HojadeDatos!A:C,3,FALSE)</f>
        <v>71.400000000000006</v>
      </c>
      <c r="D129">
        <f>+VLOOKUP(Tabla1[[#This Row],[CODIGO DE BARRA]],Tabla3[[CODIGO DE BARRRA]:[INVENTARIO]],4,FALSE)</f>
        <v>-5</v>
      </c>
      <c r="E129" t="str">
        <f>+IF(Tabla1[[#This Row],[INVENTARIO]]&gt;=0.1,"1","0")</f>
        <v>0</v>
      </c>
      <c r="F129">
        <v>1</v>
      </c>
    </row>
    <row r="130" spans="1:6" x14ac:dyDescent="0.25">
      <c r="A130" s="1" t="s">
        <v>135</v>
      </c>
      <c r="B130" t="s">
        <v>792</v>
      </c>
      <c r="C130" s="10">
        <f>+VLOOKUP(Tabla1[[#This Row],[CODIGO DE BARRA]],HojadeDatos!A:C,3,FALSE)</f>
        <v>122.09</v>
      </c>
      <c r="D130">
        <f>+VLOOKUP(Tabla1[[#This Row],[CODIGO DE BARRA]],Tabla3[[CODIGO DE BARRRA]:[INVENTARIO]],4,FALSE)</f>
        <v>-10</v>
      </c>
      <c r="E130" t="str">
        <f>+IF(Tabla1[[#This Row],[INVENTARIO]]&gt;=0.1,"1","0")</f>
        <v>0</v>
      </c>
      <c r="F130">
        <v>1</v>
      </c>
    </row>
    <row r="131" spans="1:6" x14ac:dyDescent="0.25">
      <c r="A131" s="16" t="s">
        <v>136</v>
      </c>
      <c r="B131" t="s">
        <v>1184</v>
      </c>
      <c r="C131" s="10">
        <f>+VLOOKUP(Tabla1[[#This Row],[CODIGO DE BARRA]],HojadeDatos!A:C,3,FALSE)</f>
        <v>0.08</v>
      </c>
      <c r="D131">
        <f>+VLOOKUP(Tabla1[[#This Row],[CODIGO DE BARRA]],Tabla3[[CODIGO DE BARRRA]:[INVENTARIO]],4,FALSE)</f>
        <v>0</v>
      </c>
      <c r="E131" t="str">
        <f>+IF(Tabla1[[#This Row],[INVENTARIO]]&gt;=0.1,"1","0")</f>
        <v>0</v>
      </c>
      <c r="F131">
        <v>1</v>
      </c>
    </row>
    <row r="132" spans="1:6" x14ac:dyDescent="0.25">
      <c r="A132" s="1" t="s">
        <v>137</v>
      </c>
      <c r="B132" t="s">
        <v>1023</v>
      </c>
      <c r="C132" s="10">
        <f>+VLOOKUP(Tabla1[[#This Row],[CODIGO DE BARRA]],HojadeDatos!A:C,3,FALSE)</f>
        <v>0.1</v>
      </c>
      <c r="D132">
        <f>+VLOOKUP(Tabla1[[#This Row],[CODIGO DE BARRA]],Tabla3[[CODIGO DE BARRRA]:[INVENTARIO]],4,FALSE)</f>
        <v>-54</v>
      </c>
      <c r="E132" t="str">
        <f>+IF(Tabla1[[#This Row],[INVENTARIO]]&gt;=0.1,"1","0")</f>
        <v>0</v>
      </c>
      <c r="F132">
        <v>1</v>
      </c>
    </row>
    <row r="133" spans="1:6" x14ac:dyDescent="0.25">
      <c r="A133" s="16" t="s">
        <v>138</v>
      </c>
      <c r="B133" t="s">
        <v>939</v>
      </c>
      <c r="C133" s="10">
        <f>+VLOOKUP(Tabla1[[#This Row],[CODIGO DE BARRA]],HojadeDatos!A:C,3,FALSE)</f>
        <v>1.1000000000000001</v>
      </c>
      <c r="D133">
        <f>+VLOOKUP(Tabla1[[#This Row],[CODIGO DE BARRA]],Tabla3[[CODIGO DE BARRRA]:[INVENTARIO]],4,FALSE)</f>
        <v>0</v>
      </c>
      <c r="E133" t="str">
        <f>+IF(Tabla1[[#This Row],[INVENTARIO]]&gt;=0.1,"1","0")</f>
        <v>0</v>
      </c>
      <c r="F133">
        <v>1</v>
      </c>
    </row>
    <row r="134" spans="1:6" x14ac:dyDescent="0.25">
      <c r="A134" s="1" t="s">
        <v>139</v>
      </c>
      <c r="B134" t="s">
        <v>1316</v>
      </c>
      <c r="C134" s="10">
        <f>+VLOOKUP(Tabla1[[#This Row],[CODIGO DE BARRA]],HojadeDatos!A:C,3,FALSE)</f>
        <v>0.15</v>
      </c>
      <c r="D134">
        <f>+VLOOKUP(Tabla1[[#This Row],[CODIGO DE BARRA]],Tabla3[[CODIGO DE BARRRA]:[INVENTARIO]],4,FALSE)</f>
        <v>100</v>
      </c>
      <c r="E134" t="str">
        <f>+IF(Tabla1[[#This Row],[INVENTARIO]]&gt;=0.1,"1","0")</f>
        <v>1</v>
      </c>
      <c r="F134">
        <v>1</v>
      </c>
    </row>
    <row r="135" spans="1:6" x14ac:dyDescent="0.25">
      <c r="A135" s="16" t="s">
        <v>140</v>
      </c>
      <c r="B135" t="s">
        <v>1254</v>
      </c>
      <c r="C135" s="10">
        <f>+VLOOKUP(Tabla1[[#This Row],[CODIGO DE BARRA]],HojadeDatos!A:C,3,FALSE)</f>
        <v>1.5</v>
      </c>
      <c r="D135">
        <f>+VLOOKUP(Tabla1[[#This Row],[CODIGO DE BARRA]],Tabla3[[CODIGO DE BARRRA]:[INVENTARIO]],4,FALSE)</f>
        <v>3</v>
      </c>
      <c r="E135" t="str">
        <f>+IF(Tabla1[[#This Row],[INVENTARIO]]&gt;=0.1,"1","0")</f>
        <v>1</v>
      </c>
      <c r="F135">
        <v>1</v>
      </c>
    </row>
    <row r="136" spans="1:6" x14ac:dyDescent="0.25">
      <c r="A136" s="1" t="s">
        <v>141</v>
      </c>
      <c r="B136" t="s">
        <v>795</v>
      </c>
      <c r="C136" s="10">
        <f>+VLOOKUP(Tabla1[[#This Row],[CODIGO DE BARRA]],HojadeDatos!A:C,3,FALSE)</f>
        <v>73.95</v>
      </c>
      <c r="D136">
        <f>+VLOOKUP(Tabla1[[#This Row],[CODIGO DE BARRA]],Tabla3[[CODIGO DE BARRRA]:[INVENTARIO]],4,FALSE)</f>
        <v>-2</v>
      </c>
      <c r="E136" t="str">
        <f>+IF(Tabla1[[#This Row],[INVENTARIO]]&gt;=0.1,"1","0")</f>
        <v>0</v>
      </c>
      <c r="F136">
        <v>1</v>
      </c>
    </row>
    <row r="137" spans="1:6" x14ac:dyDescent="0.25">
      <c r="A137" s="16" t="s">
        <v>142</v>
      </c>
      <c r="B137" t="s">
        <v>1450</v>
      </c>
      <c r="C137" s="10">
        <f>+VLOOKUP(Tabla1[[#This Row],[CODIGO DE BARRA]],HojadeDatos!A:C,3,FALSE)</f>
        <v>136.85</v>
      </c>
      <c r="D137">
        <f>+VLOOKUP(Tabla1[[#This Row],[CODIGO DE BARRA]],Tabla3[[CODIGO DE BARRRA]:[INVENTARIO]],4,FALSE)</f>
        <v>0</v>
      </c>
      <c r="E137" t="str">
        <f>+IF(Tabla1[[#This Row],[INVENTARIO]]&gt;=0.1,"1","0")</f>
        <v>0</v>
      </c>
      <c r="F137">
        <v>1</v>
      </c>
    </row>
    <row r="138" spans="1:6" x14ac:dyDescent="0.25">
      <c r="A138" s="1" t="s">
        <v>143</v>
      </c>
      <c r="B138" t="s">
        <v>794</v>
      </c>
      <c r="C138" s="10">
        <f>+VLOOKUP(Tabla1[[#This Row],[CODIGO DE BARRA]],HojadeDatos!A:C,3,FALSE)</f>
        <v>81.599999999999994</v>
      </c>
      <c r="D138">
        <f>+VLOOKUP(Tabla1[[#This Row],[CODIGO DE BARRA]],Tabla3[[CODIGO DE BARRRA]:[INVENTARIO]],4,FALSE)</f>
        <v>-46</v>
      </c>
      <c r="E138" t="str">
        <f>+IF(Tabla1[[#This Row],[INVENTARIO]]&gt;=0.1,"1","0")</f>
        <v>0</v>
      </c>
      <c r="F138">
        <v>1</v>
      </c>
    </row>
    <row r="139" spans="1:6" x14ac:dyDescent="0.25">
      <c r="A139" s="16" t="s">
        <v>143</v>
      </c>
      <c r="B139" t="s">
        <v>1183</v>
      </c>
      <c r="C139" s="10">
        <f>+VLOOKUP(Tabla1[[#This Row],[CODIGO DE BARRA]],HojadeDatos!A:C,3,FALSE)</f>
        <v>81.599999999999994</v>
      </c>
      <c r="D139">
        <f>+VLOOKUP(Tabla1[[#This Row],[CODIGO DE BARRA]],Tabla3[[CODIGO DE BARRRA]:[INVENTARIO]],4,FALSE)</f>
        <v>501</v>
      </c>
      <c r="E139" t="str">
        <f>+IF(Tabla1[[#This Row],[INVENTARIO]]&gt;=0.1,"1","0")</f>
        <v>1</v>
      </c>
      <c r="F139">
        <v>1</v>
      </c>
    </row>
    <row r="140" spans="1:6" x14ac:dyDescent="0.25">
      <c r="A140" s="1" t="s">
        <v>144</v>
      </c>
      <c r="B140" t="s">
        <v>1446</v>
      </c>
      <c r="C140" s="10">
        <f>+VLOOKUP(Tabla1[[#This Row],[CODIGO DE BARRA]],HojadeDatos!A:C,3,FALSE)</f>
        <v>1628.52</v>
      </c>
      <c r="D140">
        <f>+VLOOKUP(Tabla1[[#This Row],[CODIGO DE BARRA]],Tabla3[[CODIGO DE BARRRA]:[INVENTARIO]],4,FALSE)</f>
        <v>0</v>
      </c>
      <c r="E140" t="str">
        <f>+IF(Tabla1[[#This Row],[INVENTARIO]]&gt;=0.1,"1","0")</f>
        <v>0</v>
      </c>
      <c r="F140">
        <v>1</v>
      </c>
    </row>
    <row r="141" spans="1:6" x14ac:dyDescent="0.25">
      <c r="A141" s="16" t="s">
        <v>145</v>
      </c>
      <c r="B141" t="s">
        <v>1346</v>
      </c>
      <c r="C141" s="10">
        <f>+VLOOKUP(Tabla1[[#This Row],[CODIGO DE BARRA]],HojadeDatos!A:C,3,FALSE)</f>
        <v>1.1000000000000001</v>
      </c>
      <c r="D141">
        <f>+VLOOKUP(Tabla1[[#This Row],[CODIGO DE BARRA]],Tabla3[[CODIGO DE BARRRA]:[INVENTARIO]],4,FALSE)</f>
        <v>8</v>
      </c>
      <c r="E141" t="str">
        <f>+IF(Tabla1[[#This Row],[INVENTARIO]]&gt;=0.1,"1","0")</f>
        <v>1</v>
      </c>
      <c r="F141">
        <v>1</v>
      </c>
    </row>
    <row r="142" spans="1:6" x14ac:dyDescent="0.25">
      <c r="A142" s="1" t="s">
        <v>146</v>
      </c>
      <c r="B142" t="s">
        <v>1343</v>
      </c>
      <c r="C142" s="10">
        <f>+VLOOKUP(Tabla1[[#This Row],[CODIGO DE BARRA]],HojadeDatos!A:C,3,FALSE)</f>
        <v>1.9</v>
      </c>
      <c r="D142">
        <f>+VLOOKUP(Tabla1[[#This Row],[CODIGO DE BARRA]],Tabla3[[CODIGO DE BARRRA]:[INVENTARIO]],4,FALSE)</f>
        <v>3</v>
      </c>
      <c r="E142" t="str">
        <f>+IF(Tabla1[[#This Row],[INVENTARIO]]&gt;=0.1,"1","0")</f>
        <v>1</v>
      </c>
      <c r="F142">
        <v>1</v>
      </c>
    </row>
    <row r="143" spans="1:6" x14ac:dyDescent="0.25">
      <c r="A143" s="16" t="s">
        <v>147</v>
      </c>
      <c r="B143" t="s">
        <v>940</v>
      </c>
      <c r="C143" s="10">
        <f>+VLOOKUP(Tabla1[[#This Row],[CODIGO DE BARRA]],HojadeDatos!A:C,3,FALSE)</f>
        <v>1</v>
      </c>
      <c r="D143">
        <f>+VLOOKUP(Tabla1[[#This Row],[CODIGO DE BARRA]],Tabla3[[CODIGO DE BARRRA]:[INVENTARIO]],4,FALSE)</f>
        <v>0</v>
      </c>
      <c r="E143" t="str">
        <f>+IF(Tabla1[[#This Row],[INVENTARIO]]&gt;=0.1,"1","0")</f>
        <v>0</v>
      </c>
      <c r="F143">
        <v>1</v>
      </c>
    </row>
    <row r="144" spans="1:6" x14ac:dyDescent="0.25">
      <c r="A144" s="1" t="s">
        <v>148</v>
      </c>
      <c r="B144" t="s">
        <v>887</v>
      </c>
      <c r="C144" s="10">
        <f>+VLOOKUP(Tabla1[[#This Row],[CODIGO DE BARRA]],HojadeDatos!A:C,3,FALSE)</f>
        <v>1.1000000000000001</v>
      </c>
      <c r="D144">
        <f>+VLOOKUP(Tabla1[[#This Row],[CODIGO DE BARRA]],Tabla3[[CODIGO DE BARRRA]:[INVENTARIO]],4,FALSE)</f>
        <v>6</v>
      </c>
      <c r="E144" t="str">
        <f>+IF(Tabla1[[#This Row],[INVENTARIO]]&gt;=0.1,"1","0")</f>
        <v>1</v>
      </c>
      <c r="F144">
        <v>1</v>
      </c>
    </row>
    <row r="145" spans="1:6" x14ac:dyDescent="0.25">
      <c r="A145" s="16" t="s">
        <v>149</v>
      </c>
      <c r="B145" t="s">
        <v>1015</v>
      </c>
      <c r="C145" s="10">
        <f>+VLOOKUP(Tabla1[[#This Row],[CODIGO DE BARRA]],HojadeDatos!A:C,3,FALSE)</f>
        <v>0.85</v>
      </c>
      <c r="D145">
        <f>+VLOOKUP(Tabla1[[#This Row],[CODIGO DE BARRA]],Tabla3[[CODIGO DE BARRRA]:[INVENTARIO]],4,FALSE)</f>
        <v>0</v>
      </c>
      <c r="E145" t="str">
        <f>+IF(Tabla1[[#This Row],[INVENTARIO]]&gt;=0.1,"1","0")</f>
        <v>0</v>
      </c>
      <c r="F145">
        <v>1</v>
      </c>
    </row>
    <row r="146" spans="1:6" x14ac:dyDescent="0.25">
      <c r="A146" s="1" t="s">
        <v>150</v>
      </c>
      <c r="B146" t="s">
        <v>961</v>
      </c>
      <c r="C146" s="10">
        <f>+VLOOKUP(Tabla1[[#This Row],[CODIGO DE BARRA]],HojadeDatos!A:C,3,FALSE)</f>
        <v>1.2</v>
      </c>
      <c r="D146">
        <f>+VLOOKUP(Tabla1[[#This Row],[CODIGO DE BARRA]],Tabla3[[CODIGO DE BARRRA]:[INVENTARIO]],4,FALSE)</f>
        <v>-1</v>
      </c>
      <c r="E146" t="str">
        <f>+IF(Tabla1[[#This Row],[INVENTARIO]]&gt;=0.1,"1","0")</f>
        <v>0</v>
      </c>
      <c r="F146">
        <v>1</v>
      </c>
    </row>
    <row r="147" spans="1:6" x14ac:dyDescent="0.25">
      <c r="A147" s="16" t="s">
        <v>151</v>
      </c>
      <c r="B147" t="s">
        <v>1056</v>
      </c>
      <c r="C147" s="10">
        <f>+VLOOKUP(Tabla1[[#This Row],[CODIGO DE BARRA]],HojadeDatos!A:C,3,FALSE)</f>
        <v>2</v>
      </c>
      <c r="D147">
        <f>+VLOOKUP(Tabla1[[#This Row],[CODIGO DE BARRA]],Tabla3[[CODIGO DE BARRRA]:[INVENTARIO]],4,FALSE)</f>
        <v>0</v>
      </c>
      <c r="E147" t="str">
        <f>+IF(Tabla1[[#This Row],[INVENTARIO]]&gt;=0.1,"1","0")</f>
        <v>0</v>
      </c>
      <c r="F147">
        <v>1</v>
      </c>
    </row>
    <row r="148" spans="1:6" x14ac:dyDescent="0.25">
      <c r="A148" s="1" t="s">
        <v>152</v>
      </c>
      <c r="B148" t="s">
        <v>1330</v>
      </c>
      <c r="C148" s="10">
        <f>+VLOOKUP(Tabla1[[#This Row],[CODIGO DE BARRA]],HojadeDatos!A:C,3,FALSE)</f>
        <v>1.3</v>
      </c>
      <c r="D148">
        <f>+VLOOKUP(Tabla1[[#This Row],[CODIGO DE BARRA]],Tabla3[[CODIGO DE BARRRA]:[INVENTARIO]],4,FALSE)</f>
        <v>0</v>
      </c>
      <c r="E148" t="str">
        <f>+IF(Tabla1[[#This Row],[INVENTARIO]]&gt;=0.1,"1","0")</f>
        <v>0</v>
      </c>
      <c r="F148">
        <v>1</v>
      </c>
    </row>
    <row r="149" spans="1:6" x14ac:dyDescent="0.25">
      <c r="A149" s="16" t="s">
        <v>153</v>
      </c>
      <c r="B149" t="s">
        <v>1113</v>
      </c>
      <c r="C149" s="10">
        <f>+VLOOKUP(Tabla1[[#This Row],[CODIGO DE BARRA]],HojadeDatos!A:C,3,FALSE)</f>
        <v>2.6</v>
      </c>
      <c r="D149">
        <f>+VLOOKUP(Tabla1[[#This Row],[CODIGO DE BARRA]],Tabla3[[CODIGO DE BARRRA]:[INVENTARIO]],4,FALSE)</f>
        <v>13</v>
      </c>
      <c r="E149" t="str">
        <f>+IF(Tabla1[[#This Row],[INVENTARIO]]&gt;=0.1,"1","0")</f>
        <v>1</v>
      </c>
      <c r="F149">
        <v>1</v>
      </c>
    </row>
    <row r="150" spans="1:6" x14ac:dyDescent="0.25">
      <c r="A150" s="1" t="s">
        <v>154</v>
      </c>
      <c r="B150" t="s">
        <v>1433</v>
      </c>
      <c r="C150" s="10">
        <f>+VLOOKUP(Tabla1[[#This Row],[CODIGO DE BARRA]],HojadeDatos!A:C,3,FALSE)</f>
        <v>2.2000000000000002</v>
      </c>
      <c r="D150">
        <f>+VLOOKUP(Tabla1[[#This Row],[CODIGO DE BARRA]],Tabla3[[CODIGO DE BARRRA]:[INVENTARIO]],4,FALSE)</f>
        <v>0</v>
      </c>
      <c r="E150" t="str">
        <f>+IF(Tabla1[[#This Row],[INVENTARIO]]&gt;=0.1,"1","0")</f>
        <v>0</v>
      </c>
      <c r="F150">
        <v>1</v>
      </c>
    </row>
    <row r="151" spans="1:6" x14ac:dyDescent="0.25">
      <c r="A151" s="16" t="s">
        <v>155</v>
      </c>
      <c r="B151" t="s">
        <v>975</v>
      </c>
      <c r="C151" s="10">
        <f>+VLOOKUP(Tabla1[[#This Row],[CODIGO DE BARRA]],HojadeDatos!A:C,3,FALSE)</f>
        <v>5</v>
      </c>
      <c r="D151">
        <f>+VLOOKUP(Tabla1[[#This Row],[CODIGO DE BARRA]],Tabla3[[CODIGO DE BARRRA]:[INVENTARIO]],4,FALSE)</f>
        <v>-1.0000000000000231E-2</v>
      </c>
      <c r="E151" t="str">
        <f>+IF(Tabla1[[#This Row],[INVENTARIO]]&gt;=0.1,"1","0")</f>
        <v>0</v>
      </c>
      <c r="F151">
        <v>1</v>
      </c>
    </row>
    <row r="152" spans="1:6" x14ac:dyDescent="0.25">
      <c r="A152" s="1" t="s">
        <v>156</v>
      </c>
      <c r="B152" t="s">
        <v>1101</v>
      </c>
      <c r="C152" s="10">
        <f>+VLOOKUP(Tabla1[[#This Row],[CODIGO DE BARRA]],HojadeDatos!A:C,3,FALSE)</f>
        <v>0.9</v>
      </c>
      <c r="D152">
        <f>+VLOOKUP(Tabla1[[#This Row],[CODIGO DE BARRA]],Tabla3[[CODIGO DE BARRRA]:[INVENTARIO]],4,FALSE)</f>
        <v>1</v>
      </c>
      <c r="E152" t="str">
        <f>+IF(Tabla1[[#This Row],[INVENTARIO]]&gt;=0.1,"1","0")</f>
        <v>1</v>
      </c>
      <c r="F152">
        <v>1</v>
      </c>
    </row>
    <row r="153" spans="1:6" x14ac:dyDescent="0.25">
      <c r="A153" s="16" t="s">
        <v>157</v>
      </c>
      <c r="B153" t="s">
        <v>1100</v>
      </c>
      <c r="C153" s="10">
        <f>+VLOOKUP(Tabla1[[#This Row],[CODIGO DE BARRA]],HojadeDatos!A:C,3,FALSE)</f>
        <v>0</v>
      </c>
      <c r="D153">
        <f>+VLOOKUP(Tabla1[[#This Row],[CODIGO DE BARRA]],Tabla3[[CODIGO DE BARRRA]:[INVENTARIO]],4,FALSE)</f>
        <v>0</v>
      </c>
      <c r="E153" t="str">
        <f>+IF(Tabla1[[#This Row],[INVENTARIO]]&gt;=0.1,"1","0")</f>
        <v>0</v>
      </c>
      <c r="F153">
        <v>1</v>
      </c>
    </row>
    <row r="154" spans="1:6" x14ac:dyDescent="0.25">
      <c r="A154" s="1" t="s">
        <v>158</v>
      </c>
      <c r="B154" t="s">
        <v>1299</v>
      </c>
      <c r="C154" s="10">
        <f>+VLOOKUP(Tabla1[[#This Row],[CODIGO DE BARRA]],HojadeDatos!A:C,3,FALSE)</f>
        <v>0.9</v>
      </c>
      <c r="D154">
        <f>+VLOOKUP(Tabla1[[#This Row],[CODIGO DE BARRA]],Tabla3[[CODIGO DE BARRRA]:[INVENTARIO]],4,FALSE)</f>
        <v>0</v>
      </c>
      <c r="E154" t="str">
        <f>+IF(Tabla1[[#This Row],[INVENTARIO]]&gt;=0.1,"1","0")</f>
        <v>0</v>
      </c>
      <c r="F154">
        <v>1</v>
      </c>
    </row>
    <row r="155" spans="1:6" x14ac:dyDescent="0.25">
      <c r="A155" s="16" t="s">
        <v>159</v>
      </c>
      <c r="B155" t="s">
        <v>1154</v>
      </c>
      <c r="C155" s="10">
        <f>+VLOOKUP(Tabla1[[#This Row],[CODIGO DE BARRA]],HojadeDatos!A:C,3,FALSE)</f>
        <v>3.5</v>
      </c>
      <c r="D155">
        <f>+VLOOKUP(Tabla1[[#This Row],[CODIGO DE BARRA]],Tabla3[[CODIGO DE BARRRA]:[INVENTARIO]],4,FALSE)</f>
        <v>1</v>
      </c>
      <c r="E155" t="str">
        <f>+IF(Tabla1[[#This Row],[INVENTARIO]]&gt;=0.1,"1","0")</f>
        <v>1</v>
      </c>
      <c r="F155">
        <v>1</v>
      </c>
    </row>
    <row r="156" spans="1:6" x14ac:dyDescent="0.25">
      <c r="A156" s="1" t="s">
        <v>160</v>
      </c>
      <c r="B156" t="s">
        <v>1114</v>
      </c>
      <c r="C156" s="10">
        <f>+VLOOKUP(Tabla1[[#This Row],[CODIGO DE BARRA]],HojadeDatos!A:C,3,FALSE)</f>
        <v>0</v>
      </c>
      <c r="D156">
        <f>+VLOOKUP(Tabla1[[#This Row],[CODIGO DE BARRA]],Tabla3[[CODIGO DE BARRRA]:[INVENTARIO]],4,FALSE)</f>
        <v>2</v>
      </c>
      <c r="E156" t="str">
        <f>+IF(Tabla1[[#This Row],[INVENTARIO]]&gt;=0.1,"1","0")</f>
        <v>1</v>
      </c>
      <c r="F156">
        <v>1</v>
      </c>
    </row>
    <row r="157" spans="1:6" x14ac:dyDescent="0.25">
      <c r="A157" s="16" t="s">
        <v>161</v>
      </c>
      <c r="B157" t="s">
        <v>823</v>
      </c>
      <c r="C157" s="10">
        <f>+VLOOKUP(Tabla1[[#This Row],[CODIGO DE BARRA]],HojadeDatos!A:C,3,FALSE)</f>
        <v>0.4</v>
      </c>
      <c r="D157">
        <f>+VLOOKUP(Tabla1[[#This Row],[CODIGO DE BARRA]],Tabla3[[CODIGO DE BARRRA]:[INVENTARIO]],4,FALSE)</f>
        <v>0</v>
      </c>
      <c r="E157" t="str">
        <f>+IF(Tabla1[[#This Row],[INVENTARIO]]&gt;=0.1,"1","0")</f>
        <v>0</v>
      </c>
      <c r="F157">
        <v>1</v>
      </c>
    </row>
    <row r="158" spans="1:6" x14ac:dyDescent="0.25">
      <c r="A158" s="1" t="s">
        <v>162</v>
      </c>
      <c r="B158" t="s">
        <v>1272</v>
      </c>
      <c r="C158" s="10">
        <f>+VLOOKUP(Tabla1[[#This Row],[CODIGO DE BARRA]],HojadeDatos!A:C,3,FALSE)</f>
        <v>0.15</v>
      </c>
      <c r="D158">
        <f>+VLOOKUP(Tabla1[[#This Row],[CODIGO DE BARRA]],Tabla3[[CODIGO DE BARRRA]:[INVENTARIO]],4,FALSE)</f>
        <v>30</v>
      </c>
      <c r="E158" t="str">
        <f>+IF(Tabla1[[#This Row],[INVENTARIO]]&gt;=0.1,"1","0")</f>
        <v>1</v>
      </c>
      <c r="F158">
        <v>1</v>
      </c>
    </row>
    <row r="159" spans="1:6" x14ac:dyDescent="0.25">
      <c r="A159" s="16" t="s">
        <v>163</v>
      </c>
      <c r="B159" t="s">
        <v>1445</v>
      </c>
      <c r="C159" s="10">
        <f>+VLOOKUP(Tabla1[[#This Row],[CODIGO DE BARRA]],HojadeDatos!A:C,3,FALSE)</f>
        <v>3.93</v>
      </c>
      <c r="D159">
        <f>+VLOOKUP(Tabla1[[#This Row],[CODIGO DE BARRA]],Tabla3[[CODIGO DE BARRRA]:[INVENTARIO]],4,FALSE)</f>
        <v>0</v>
      </c>
      <c r="E159" t="str">
        <f>+IF(Tabla1[[#This Row],[INVENTARIO]]&gt;=0.1,"1","0")</f>
        <v>0</v>
      </c>
      <c r="F159">
        <v>1</v>
      </c>
    </row>
    <row r="160" spans="1:6" x14ac:dyDescent="0.25">
      <c r="A160" s="1" t="s">
        <v>164</v>
      </c>
      <c r="B160" t="s">
        <v>1444</v>
      </c>
      <c r="C160" s="10">
        <f>+VLOOKUP(Tabla1[[#This Row],[CODIGO DE BARRA]],HojadeDatos!A:C,3,FALSE)</f>
        <v>4.0199999999999996</v>
      </c>
      <c r="D160">
        <f>+VLOOKUP(Tabla1[[#This Row],[CODIGO DE BARRA]],Tabla3[[CODIGO DE BARRRA]:[INVENTARIO]],4,FALSE)</f>
        <v>0</v>
      </c>
      <c r="E160" t="str">
        <f>+IF(Tabla1[[#This Row],[INVENTARIO]]&gt;=0.1,"1","0")</f>
        <v>0</v>
      </c>
      <c r="F160">
        <v>1</v>
      </c>
    </row>
    <row r="161" spans="1:6" x14ac:dyDescent="0.25">
      <c r="A161" s="16" t="s">
        <v>165</v>
      </c>
      <c r="B161" t="s">
        <v>1447</v>
      </c>
      <c r="C161" s="10">
        <f>+VLOOKUP(Tabla1[[#This Row],[CODIGO DE BARRA]],HojadeDatos!A:C,3,FALSE)</f>
        <v>5.6</v>
      </c>
      <c r="D161">
        <f>+VLOOKUP(Tabla1[[#This Row],[CODIGO DE BARRA]],Tabla3[[CODIGO DE BARRRA]:[INVENTARIO]],4,FALSE)</f>
        <v>0</v>
      </c>
      <c r="E161" t="str">
        <f>+IF(Tabla1[[#This Row],[INVENTARIO]]&gt;=0.1,"1","0")</f>
        <v>0</v>
      </c>
      <c r="F161">
        <v>1</v>
      </c>
    </row>
    <row r="162" spans="1:6" x14ac:dyDescent="0.25">
      <c r="A162" s="1" t="s">
        <v>166</v>
      </c>
      <c r="B162" t="s">
        <v>1443</v>
      </c>
      <c r="C162" s="10">
        <f>+VLOOKUP(Tabla1[[#This Row],[CODIGO DE BARRA]],HojadeDatos!A:C,3,FALSE)</f>
        <v>0.25</v>
      </c>
      <c r="D162">
        <f>+VLOOKUP(Tabla1[[#This Row],[CODIGO DE BARRA]],Tabla3[[CODIGO DE BARRRA]:[INVENTARIO]],4,FALSE)</f>
        <v>0</v>
      </c>
      <c r="E162" t="str">
        <f>+IF(Tabla1[[#This Row],[INVENTARIO]]&gt;=0.1,"1","0")</f>
        <v>0</v>
      </c>
      <c r="F162">
        <v>1</v>
      </c>
    </row>
    <row r="163" spans="1:6" x14ac:dyDescent="0.25">
      <c r="A163" s="16" t="s">
        <v>167</v>
      </c>
      <c r="B163" t="s">
        <v>954</v>
      </c>
      <c r="C163" s="10">
        <f>+VLOOKUP(Tabla1[[#This Row],[CODIGO DE BARRA]],HojadeDatos!A:C,3,FALSE)</f>
        <v>1</v>
      </c>
      <c r="D163">
        <f>+VLOOKUP(Tabla1[[#This Row],[CODIGO DE BARRA]],Tabla3[[CODIGO DE BARRRA]:[INVENTARIO]],4,FALSE)</f>
        <v>-3</v>
      </c>
      <c r="E163" t="str">
        <f>+IF(Tabla1[[#This Row],[INVENTARIO]]&gt;=0.1,"1","0")</f>
        <v>0</v>
      </c>
      <c r="F163">
        <v>1</v>
      </c>
    </row>
    <row r="164" spans="1:6" x14ac:dyDescent="0.25">
      <c r="A164" s="1" t="s">
        <v>168</v>
      </c>
      <c r="B164" t="s">
        <v>785</v>
      </c>
      <c r="C164" s="10">
        <f>+VLOOKUP(Tabla1[[#This Row],[CODIGO DE BARRA]],HojadeDatos!A:C,3,FALSE)</f>
        <v>0.95</v>
      </c>
      <c r="D164">
        <f>+VLOOKUP(Tabla1[[#This Row],[CODIGO DE BARRA]],Tabla3[[CODIGO DE BARRRA]:[INVENTARIO]],4,FALSE)</f>
        <v>15</v>
      </c>
      <c r="E164" t="str">
        <f>+IF(Tabla1[[#This Row],[INVENTARIO]]&gt;=0.1,"1","0")</f>
        <v>1</v>
      </c>
      <c r="F164">
        <v>1</v>
      </c>
    </row>
    <row r="165" spans="1:6" x14ac:dyDescent="0.25">
      <c r="A165" s="16" t="s">
        <v>169</v>
      </c>
      <c r="B165" t="s">
        <v>1399</v>
      </c>
      <c r="C165" s="10">
        <f>+VLOOKUP(Tabla1[[#This Row],[CODIGO DE BARRA]],HojadeDatos!A:C,3,FALSE)</f>
        <v>1.05</v>
      </c>
      <c r="D165">
        <f>+VLOOKUP(Tabla1[[#This Row],[CODIGO DE BARRA]],Tabla3[[CODIGO DE BARRRA]:[INVENTARIO]],4,FALSE)</f>
        <v>-4</v>
      </c>
      <c r="E165" t="str">
        <f>+IF(Tabla1[[#This Row],[INVENTARIO]]&gt;=0.1,"1","0")</f>
        <v>0</v>
      </c>
      <c r="F165">
        <v>1</v>
      </c>
    </row>
    <row r="166" spans="1:6" x14ac:dyDescent="0.25">
      <c r="A166" s="1" t="s">
        <v>170</v>
      </c>
      <c r="B166" t="s">
        <v>1204</v>
      </c>
      <c r="C166" s="10">
        <f>+VLOOKUP(Tabla1[[#This Row],[CODIGO DE BARRA]],HojadeDatos!A:C,3,FALSE)</f>
        <v>0.8</v>
      </c>
      <c r="D166">
        <f>+VLOOKUP(Tabla1[[#This Row],[CODIGO DE BARRA]],Tabla3[[CODIGO DE BARRRA]:[INVENTARIO]],4,FALSE)</f>
        <v>-26</v>
      </c>
      <c r="E166" t="str">
        <f>+IF(Tabla1[[#This Row],[INVENTARIO]]&gt;=0.1,"1","0")</f>
        <v>0</v>
      </c>
      <c r="F166">
        <v>1</v>
      </c>
    </row>
    <row r="167" spans="1:6" x14ac:dyDescent="0.25">
      <c r="A167" s="16" t="s">
        <v>171</v>
      </c>
      <c r="B167" t="s">
        <v>1306</v>
      </c>
      <c r="C167" s="10">
        <f>+VLOOKUP(Tabla1[[#This Row],[CODIGO DE BARRA]],HojadeDatos!A:C,3,FALSE)</f>
        <v>2.2999999999999998</v>
      </c>
      <c r="D167">
        <f>+VLOOKUP(Tabla1[[#This Row],[CODIGO DE BARRA]],Tabla3[[CODIGO DE BARRRA]:[INVENTARIO]],4,FALSE)</f>
        <v>0</v>
      </c>
      <c r="E167" t="str">
        <f>+IF(Tabla1[[#This Row],[INVENTARIO]]&gt;=0.1,"1","0")</f>
        <v>0</v>
      </c>
      <c r="F167">
        <v>1</v>
      </c>
    </row>
    <row r="168" spans="1:6" x14ac:dyDescent="0.25">
      <c r="A168" s="1" t="s">
        <v>172</v>
      </c>
      <c r="B168" t="s">
        <v>996</v>
      </c>
      <c r="C168" s="10">
        <f>+VLOOKUP(Tabla1[[#This Row],[CODIGO DE BARRA]],HojadeDatos!A:C,3,FALSE)</f>
        <v>4.9000000000000004</v>
      </c>
      <c r="D168">
        <f>+VLOOKUP(Tabla1[[#This Row],[CODIGO DE BARRA]],Tabla3[[CODIGO DE BARRRA]:[INVENTARIO]],4,FALSE)</f>
        <v>-1.0000000000000564E-2</v>
      </c>
      <c r="E168" t="str">
        <f>+IF(Tabla1[[#This Row],[INVENTARIO]]&gt;=0.1,"1","0")</f>
        <v>0</v>
      </c>
      <c r="F168">
        <v>1</v>
      </c>
    </row>
    <row r="169" spans="1:6" x14ac:dyDescent="0.25">
      <c r="A169" s="16" t="s">
        <v>173</v>
      </c>
      <c r="B169" t="s">
        <v>911</v>
      </c>
      <c r="C169" s="10">
        <f>+VLOOKUP(Tabla1[[#This Row],[CODIGO DE BARRA]],HojadeDatos!A:C,3,FALSE)</f>
        <v>4.5</v>
      </c>
      <c r="D169">
        <f>+VLOOKUP(Tabla1[[#This Row],[CODIGO DE BARRA]],Tabla3[[CODIGO DE BARRRA]:[INVENTARIO]],4,FALSE)</f>
        <v>4.0000000000000258E-2</v>
      </c>
      <c r="E169" t="str">
        <f>+IF(Tabla1[[#This Row],[INVENTARIO]]&gt;=0.1,"1","0")</f>
        <v>0</v>
      </c>
      <c r="F169">
        <v>1</v>
      </c>
    </row>
    <row r="170" spans="1:6" x14ac:dyDescent="0.25">
      <c r="A170" s="1" t="s">
        <v>174</v>
      </c>
      <c r="B170" t="s">
        <v>1203</v>
      </c>
      <c r="C170" s="10">
        <f>+VLOOKUP(Tabla1[[#This Row],[CODIGO DE BARRA]],HojadeDatos!A:C,3,FALSE)</f>
        <v>1.7</v>
      </c>
      <c r="D170">
        <f>+VLOOKUP(Tabla1[[#This Row],[CODIGO DE BARRA]],Tabla3[[CODIGO DE BARRRA]:[INVENTARIO]],4,FALSE)</f>
        <v>3</v>
      </c>
      <c r="E170" t="str">
        <f>+IF(Tabla1[[#This Row],[INVENTARIO]]&gt;=0.1,"1","0")</f>
        <v>1</v>
      </c>
      <c r="F170">
        <v>1</v>
      </c>
    </row>
    <row r="171" spans="1:6" x14ac:dyDescent="0.25">
      <c r="A171" s="16" t="s">
        <v>175</v>
      </c>
      <c r="B171" t="s">
        <v>1167</v>
      </c>
      <c r="C171" s="10">
        <f>+VLOOKUP(Tabla1[[#This Row],[CODIGO DE BARRA]],HojadeDatos!A:C,3,FALSE)</f>
        <v>1.5</v>
      </c>
      <c r="D171">
        <f>+VLOOKUP(Tabla1[[#This Row],[CODIGO DE BARRA]],Tabla3[[CODIGO DE BARRRA]:[INVENTARIO]],4,FALSE)</f>
        <v>4</v>
      </c>
      <c r="E171" t="str">
        <f>+IF(Tabla1[[#This Row],[INVENTARIO]]&gt;=0.1,"1","0")</f>
        <v>1</v>
      </c>
      <c r="F171">
        <v>1</v>
      </c>
    </row>
    <row r="172" spans="1:6" x14ac:dyDescent="0.25">
      <c r="A172" s="1" t="s">
        <v>176</v>
      </c>
      <c r="B172" t="s">
        <v>1166</v>
      </c>
      <c r="C172" s="10">
        <f>+VLOOKUP(Tabla1[[#This Row],[CODIGO DE BARRA]],HojadeDatos!A:C,3,FALSE)</f>
        <v>2.8</v>
      </c>
      <c r="D172">
        <f>+VLOOKUP(Tabla1[[#This Row],[CODIGO DE BARRA]],Tabla3[[CODIGO DE BARRRA]:[INVENTARIO]],4,FALSE)</f>
        <v>2</v>
      </c>
      <c r="E172" t="str">
        <f>+IF(Tabla1[[#This Row],[INVENTARIO]]&gt;=0.1,"1","0")</f>
        <v>1</v>
      </c>
      <c r="F172">
        <v>1</v>
      </c>
    </row>
    <row r="173" spans="1:6" x14ac:dyDescent="0.25">
      <c r="A173" s="16" t="s">
        <v>177</v>
      </c>
      <c r="B173" t="s">
        <v>1354</v>
      </c>
      <c r="C173" s="10">
        <f>+VLOOKUP(Tabla1[[#This Row],[CODIGO DE BARRA]],HojadeDatos!A:C,3,FALSE)</f>
        <v>0.9</v>
      </c>
      <c r="D173">
        <f>+VLOOKUP(Tabla1[[#This Row],[CODIGO DE BARRA]],Tabla3[[CODIGO DE BARRRA]:[INVENTARIO]],4,FALSE)</f>
        <v>4</v>
      </c>
      <c r="E173" t="str">
        <f>+IF(Tabla1[[#This Row],[INVENTARIO]]&gt;=0.1,"1","0")</f>
        <v>1</v>
      </c>
      <c r="F173">
        <v>1</v>
      </c>
    </row>
    <row r="174" spans="1:6" x14ac:dyDescent="0.25">
      <c r="A174" s="1" t="s">
        <v>178</v>
      </c>
      <c r="B174" t="s">
        <v>1135</v>
      </c>
      <c r="C174" s="10">
        <f>+VLOOKUP(Tabla1[[#This Row],[CODIGO DE BARRA]],HojadeDatos!A:C,3,FALSE)</f>
        <v>3</v>
      </c>
      <c r="D174">
        <f>+VLOOKUP(Tabla1[[#This Row],[CODIGO DE BARRA]],Tabla3[[CODIGO DE BARRRA]:[INVENTARIO]],4,FALSE)</f>
        <v>1</v>
      </c>
      <c r="E174" t="str">
        <f>+IF(Tabla1[[#This Row],[INVENTARIO]]&gt;=0.1,"1","0")</f>
        <v>1</v>
      </c>
      <c r="F174">
        <v>1</v>
      </c>
    </row>
    <row r="175" spans="1:6" x14ac:dyDescent="0.25">
      <c r="A175" s="16" t="s">
        <v>179</v>
      </c>
      <c r="B175" t="s">
        <v>800</v>
      </c>
      <c r="C175" s="10">
        <f>+VLOOKUP(Tabla1[[#This Row],[CODIGO DE BARRA]],HojadeDatos!A:C,3,FALSE)</f>
        <v>1.2</v>
      </c>
      <c r="D175">
        <f>+VLOOKUP(Tabla1[[#This Row],[CODIGO DE BARRA]],Tabla3[[CODIGO DE BARRRA]:[INVENTARIO]],4,FALSE)</f>
        <v>2</v>
      </c>
      <c r="E175" t="str">
        <f>+IF(Tabla1[[#This Row],[INVENTARIO]]&gt;=0.1,"1","0")</f>
        <v>1</v>
      </c>
      <c r="F175">
        <v>1</v>
      </c>
    </row>
    <row r="176" spans="1:6" x14ac:dyDescent="0.25">
      <c r="A176" s="1" t="s">
        <v>180</v>
      </c>
      <c r="B176" t="s">
        <v>1197</v>
      </c>
      <c r="C176" s="10">
        <f>+VLOOKUP(Tabla1[[#This Row],[CODIGO DE BARRA]],HojadeDatos!A:C,3,FALSE)</f>
        <v>1.3</v>
      </c>
      <c r="D176">
        <f>+VLOOKUP(Tabla1[[#This Row],[CODIGO DE BARRA]],Tabla3[[CODIGO DE BARRRA]:[INVENTARIO]],4,FALSE)</f>
        <v>0</v>
      </c>
      <c r="E176" t="str">
        <f>+IF(Tabla1[[#This Row],[INVENTARIO]]&gt;=0.1,"1","0")</f>
        <v>0</v>
      </c>
      <c r="F176">
        <v>1</v>
      </c>
    </row>
    <row r="177" spans="1:6" x14ac:dyDescent="0.25">
      <c r="A177" s="16" t="s">
        <v>181</v>
      </c>
      <c r="B177" t="s">
        <v>1199</v>
      </c>
      <c r="C177" s="10">
        <f>+VLOOKUP(Tabla1[[#This Row],[CODIGO DE BARRA]],HojadeDatos!A:C,3,FALSE)</f>
        <v>2.5</v>
      </c>
      <c r="D177">
        <f>+VLOOKUP(Tabla1[[#This Row],[CODIGO DE BARRA]],Tabla3[[CODIGO DE BARRRA]:[INVENTARIO]],4,FALSE)</f>
        <v>0</v>
      </c>
      <c r="E177" t="str">
        <f>+IF(Tabla1[[#This Row],[INVENTARIO]]&gt;=0.1,"1","0")</f>
        <v>0</v>
      </c>
      <c r="F177">
        <v>1</v>
      </c>
    </row>
    <row r="178" spans="1:6" x14ac:dyDescent="0.25">
      <c r="A178" s="1" t="s">
        <v>182</v>
      </c>
      <c r="B178" t="s">
        <v>1198</v>
      </c>
      <c r="C178" s="10">
        <f>+VLOOKUP(Tabla1[[#This Row],[CODIGO DE BARRA]],HojadeDatos!A:C,3,FALSE)</f>
        <v>2.5</v>
      </c>
      <c r="D178">
        <f>+VLOOKUP(Tabla1[[#This Row],[CODIGO DE BARRA]],Tabla3[[CODIGO DE BARRRA]:[INVENTARIO]],4,FALSE)</f>
        <v>1</v>
      </c>
      <c r="E178" t="str">
        <f>+IF(Tabla1[[#This Row],[INVENTARIO]]&gt;=0.1,"1","0")</f>
        <v>1</v>
      </c>
      <c r="F178">
        <v>1</v>
      </c>
    </row>
    <row r="179" spans="1:6" x14ac:dyDescent="0.25">
      <c r="A179" s="16" t="s">
        <v>183</v>
      </c>
      <c r="B179" t="s">
        <v>1168</v>
      </c>
      <c r="C179" s="10">
        <f>+VLOOKUP(Tabla1[[#This Row],[CODIGO DE BARRA]],HojadeDatos!A:C,3,FALSE)</f>
        <v>0.6</v>
      </c>
      <c r="D179">
        <f>+VLOOKUP(Tabla1[[#This Row],[CODIGO DE BARRA]],Tabla3[[CODIGO DE BARRRA]:[INVENTARIO]],4,FALSE)</f>
        <v>0</v>
      </c>
      <c r="E179" t="str">
        <f>+IF(Tabla1[[#This Row],[INVENTARIO]]&gt;=0.1,"1","0")</f>
        <v>0</v>
      </c>
      <c r="F179">
        <v>1</v>
      </c>
    </row>
    <row r="180" spans="1:6" x14ac:dyDescent="0.25">
      <c r="A180" s="1" t="s">
        <v>184</v>
      </c>
      <c r="B180" t="s">
        <v>1169</v>
      </c>
      <c r="C180" s="10">
        <f>+VLOOKUP(Tabla1[[#This Row],[CODIGO DE BARRA]],HojadeDatos!A:C,3,FALSE)</f>
        <v>2.4</v>
      </c>
      <c r="D180">
        <f>+VLOOKUP(Tabla1[[#This Row],[CODIGO DE BARRA]],Tabla3[[CODIGO DE BARRRA]:[INVENTARIO]],4,FALSE)</f>
        <v>0</v>
      </c>
      <c r="E180" t="str">
        <f>+IF(Tabla1[[#This Row],[INVENTARIO]]&gt;=0.1,"1","0")</f>
        <v>0</v>
      </c>
      <c r="F180">
        <v>1</v>
      </c>
    </row>
    <row r="181" spans="1:6" x14ac:dyDescent="0.25">
      <c r="A181" s="16" t="s">
        <v>185</v>
      </c>
      <c r="B181" t="s">
        <v>874</v>
      </c>
      <c r="C181" s="10">
        <f>+VLOOKUP(Tabla1[[#This Row],[CODIGO DE BARRA]],HojadeDatos!A:C,3,FALSE)</f>
        <v>2.9</v>
      </c>
      <c r="D181">
        <f>+VLOOKUP(Tabla1[[#This Row],[CODIGO DE BARRA]],Tabla3[[CODIGO DE BARRRA]:[INVENTARIO]],4,FALSE)</f>
        <v>5</v>
      </c>
      <c r="E181" t="str">
        <f>+IF(Tabla1[[#This Row],[INVENTARIO]]&gt;=0.1,"1","0")</f>
        <v>1</v>
      </c>
      <c r="F181">
        <v>1</v>
      </c>
    </row>
    <row r="182" spans="1:6" x14ac:dyDescent="0.25">
      <c r="A182" s="1" t="s">
        <v>186</v>
      </c>
      <c r="B182" t="s">
        <v>1175</v>
      </c>
      <c r="C182" s="10">
        <f>+VLOOKUP(Tabla1[[#This Row],[CODIGO DE BARRA]],HojadeDatos!A:C,3,FALSE)</f>
        <v>4.5</v>
      </c>
      <c r="D182">
        <f>+VLOOKUP(Tabla1[[#This Row],[CODIGO DE BARRA]],Tabla3[[CODIGO DE BARRRA]:[INVENTARIO]],4,FALSE)</f>
        <v>0</v>
      </c>
      <c r="E182" t="str">
        <f>+IF(Tabla1[[#This Row],[INVENTARIO]]&gt;=0.1,"1","0")</f>
        <v>0</v>
      </c>
      <c r="F182">
        <v>1</v>
      </c>
    </row>
    <row r="183" spans="1:6" x14ac:dyDescent="0.25">
      <c r="A183" s="16" t="s">
        <v>187</v>
      </c>
      <c r="B183" t="s">
        <v>1110</v>
      </c>
      <c r="C183" s="10">
        <f>+VLOOKUP(Tabla1[[#This Row],[CODIGO DE BARRA]],HojadeDatos!A:C,3,FALSE)</f>
        <v>0.2</v>
      </c>
      <c r="D183">
        <f>+VLOOKUP(Tabla1[[#This Row],[CODIGO DE BARRA]],Tabla3[[CODIGO DE BARRRA]:[INVENTARIO]],4,FALSE)</f>
        <v>-51</v>
      </c>
      <c r="E183" t="str">
        <f>+IF(Tabla1[[#This Row],[INVENTARIO]]&gt;=0.1,"1","0")</f>
        <v>0</v>
      </c>
      <c r="F183">
        <v>1</v>
      </c>
    </row>
    <row r="184" spans="1:6" x14ac:dyDescent="0.25">
      <c r="A184" s="1" t="s">
        <v>188</v>
      </c>
      <c r="B184" t="s">
        <v>941</v>
      </c>
      <c r="C184" s="10">
        <f>+VLOOKUP(Tabla1[[#This Row],[CODIGO DE BARRA]],HojadeDatos!A:C,3,FALSE)</f>
        <v>0.15</v>
      </c>
      <c r="D184">
        <f>+VLOOKUP(Tabla1[[#This Row],[CODIGO DE BARRA]],Tabla3[[CODIGO DE BARRRA]:[INVENTARIO]],4,FALSE)</f>
        <v>0</v>
      </c>
      <c r="E184" t="str">
        <f>+IF(Tabla1[[#This Row],[INVENTARIO]]&gt;=0.1,"1","0")</f>
        <v>0</v>
      </c>
      <c r="F184">
        <v>1</v>
      </c>
    </row>
    <row r="185" spans="1:6" x14ac:dyDescent="0.25">
      <c r="A185" s="16" t="s">
        <v>189</v>
      </c>
      <c r="B185" t="s">
        <v>867</v>
      </c>
      <c r="C185" s="10">
        <f>+VLOOKUP(Tabla1[[#This Row],[CODIGO DE BARRA]],HojadeDatos!A:C,3,FALSE)</f>
        <v>2.85</v>
      </c>
      <c r="D185">
        <f>+VLOOKUP(Tabla1[[#This Row],[CODIGO DE BARRA]],Tabla3[[CODIGO DE BARRRA]:[INVENTARIO]],4,FALSE)</f>
        <v>0</v>
      </c>
      <c r="E185" t="str">
        <f>+IF(Tabla1[[#This Row],[INVENTARIO]]&gt;=0.1,"1","0")</f>
        <v>0</v>
      </c>
      <c r="F185">
        <v>1</v>
      </c>
    </row>
    <row r="186" spans="1:6" x14ac:dyDescent="0.25">
      <c r="A186" s="1" t="s">
        <v>190</v>
      </c>
      <c r="B186" t="s">
        <v>833</v>
      </c>
      <c r="C186" s="10">
        <f>+VLOOKUP(Tabla1[[#This Row],[CODIGO DE BARRA]],HojadeDatos!A:C,3,FALSE)</f>
        <v>3.9</v>
      </c>
      <c r="D186">
        <f>+VLOOKUP(Tabla1[[#This Row],[CODIGO DE BARRA]],Tabla3[[CODIGO DE BARRRA]:[INVENTARIO]],4,FALSE)</f>
        <v>0</v>
      </c>
      <c r="E186" t="str">
        <f>+IF(Tabla1[[#This Row],[INVENTARIO]]&gt;=0.1,"1","0")</f>
        <v>0</v>
      </c>
      <c r="F186">
        <v>1</v>
      </c>
    </row>
    <row r="187" spans="1:6" x14ac:dyDescent="0.25">
      <c r="A187" s="16" t="s">
        <v>191</v>
      </c>
      <c r="B187" t="s">
        <v>1231</v>
      </c>
      <c r="C187" s="10">
        <f>+VLOOKUP(Tabla1[[#This Row],[CODIGO DE BARRA]],HojadeDatos!A:C,3,FALSE)</f>
        <v>1</v>
      </c>
      <c r="D187">
        <f>+VLOOKUP(Tabla1[[#This Row],[CODIGO DE BARRA]],Tabla3[[CODIGO DE BARRRA]:[INVENTARIO]],4,FALSE)</f>
        <v>4</v>
      </c>
      <c r="E187" t="str">
        <f>+IF(Tabla1[[#This Row],[INVENTARIO]]&gt;=0.1,"1","0")</f>
        <v>1</v>
      </c>
      <c r="F187">
        <v>1</v>
      </c>
    </row>
    <row r="188" spans="1:6" x14ac:dyDescent="0.25">
      <c r="A188" s="1" t="s">
        <v>192</v>
      </c>
      <c r="B188" t="s">
        <v>1111</v>
      </c>
      <c r="C188" s="10">
        <f>+VLOOKUP(Tabla1[[#This Row],[CODIGO DE BARRA]],HojadeDatos!A:C,3,FALSE)</f>
        <v>2.5</v>
      </c>
      <c r="D188">
        <f>+VLOOKUP(Tabla1[[#This Row],[CODIGO DE BARRA]],Tabla3[[CODIGO DE BARRRA]:[INVENTARIO]],4,FALSE)</f>
        <v>-1</v>
      </c>
      <c r="E188" t="str">
        <f>+IF(Tabla1[[#This Row],[INVENTARIO]]&gt;=0.1,"1","0")</f>
        <v>0</v>
      </c>
      <c r="F188">
        <v>1</v>
      </c>
    </row>
    <row r="189" spans="1:6" x14ac:dyDescent="0.25">
      <c r="A189" s="16" t="s">
        <v>193</v>
      </c>
      <c r="B189" t="s">
        <v>1351</v>
      </c>
      <c r="C189" s="10">
        <f>+VLOOKUP(Tabla1[[#This Row],[CODIGO DE BARRA]],HojadeDatos!A:C,3,FALSE)</f>
        <v>0.75</v>
      </c>
      <c r="D189">
        <f>+VLOOKUP(Tabla1[[#This Row],[CODIGO DE BARRA]],Tabla3[[CODIGO DE BARRRA]:[INVENTARIO]],4,FALSE)</f>
        <v>0</v>
      </c>
      <c r="E189" t="str">
        <f>+IF(Tabla1[[#This Row],[INVENTARIO]]&gt;=0.1,"1","0")</f>
        <v>0</v>
      </c>
      <c r="F189">
        <v>1</v>
      </c>
    </row>
    <row r="190" spans="1:6" x14ac:dyDescent="0.25">
      <c r="A190" s="1" t="s">
        <v>194</v>
      </c>
      <c r="B190" t="s">
        <v>1014</v>
      </c>
      <c r="C190" s="10">
        <f>+VLOOKUP(Tabla1[[#This Row],[CODIGO DE BARRA]],HojadeDatos!A:C,3,FALSE)</f>
        <v>0.8</v>
      </c>
      <c r="D190">
        <f>+VLOOKUP(Tabla1[[#This Row],[CODIGO DE BARRA]],Tabla3[[CODIGO DE BARRRA]:[INVENTARIO]],4,FALSE)</f>
        <v>0</v>
      </c>
      <c r="E190" t="str">
        <f>+IF(Tabla1[[#This Row],[INVENTARIO]]&gt;=0.1,"1","0")</f>
        <v>0</v>
      </c>
      <c r="F190">
        <v>1</v>
      </c>
    </row>
    <row r="191" spans="1:6" x14ac:dyDescent="0.25">
      <c r="A191" s="16" t="s">
        <v>195</v>
      </c>
      <c r="B191" t="s">
        <v>1011</v>
      </c>
      <c r="C191" s="10">
        <f>+VLOOKUP(Tabla1[[#This Row],[CODIGO DE BARRA]],HojadeDatos!A:C,3,FALSE)</f>
        <v>0.3</v>
      </c>
      <c r="D191">
        <f>+VLOOKUP(Tabla1[[#This Row],[CODIGO DE BARRA]],Tabla3[[CODIGO DE BARRRA]:[INVENTARIO]],4,FALSE)</f>
        <v>2</v>
      </c>
      <c r="E191" t="str">
        <f>+IF(Tabla1[[#This Row],[INVENTARIO]]&gt;=0.1,"1","0")</f>
        <v>1</v>
      </c>
      <c r="F191">
        <v>1</v>
      </c>
    </row>
    <row r="192" spans="1:6" x14ac:dyDescent="0.25">
      <c r="A192" s="1" t="s">
        <v>196</v>
      </c>
      <c r="B192" t="s">
        <v>915</v>
      </c>
      <c r="C192" s="10">
        <f>+VLOOKUP(Tabla1[[#This Row],[CODIGO DE BARRA]],HojadeDatos!A:C,3,FALSE)</f>
        <v>0.15</v>
      </c>
      <c r="D192">
        <f>+VLOOKUP(Tabla1[[#This Row],[CODIGO DE BARRA]],Tabla3[[CODIGO DE BARRRA]:[INVENTARIO]],4,FALSE)</f>
        <v>0</v>
      </c>
      <c r="E192" t="str">
        <f>+IF(Tabla1[[#This Row],[INVENTARIO]]&gt;=0.1,"1","0")</f>
        <v>0</v>
      </c>
      <c r="F192">
        <v>1</v>
      </c>
    </row>
    <row r="193" spans="1:6" x14ac:dyDescent="0.25">
      <c r="A193" s="16" t="s">
        <v>197</v>
      </c>
      <c r="B193" t="s">
        <v>1041</v>
      </c>
      <c r="C193" s="10">
        <f>+VLOOKUP(Tabla1[[#This Row],[CODIGO DE BARRA]],HojadeDatos!A:C,3,FALSE)</f>
        <v>1.3</v>
      </c>
      <c r="D193">
        <f>+VLOOKUP(Tabla1[[#This Row],[CODIGO DE BARRA]],Tabla3[[CODIGO DE BARRRA]:[INVENTARIO]],4,FALSE)</f>
        <v>0</v>
      </c>
      <c r="E193" t="str">
        <f>+IF(Tabla1[[#This Row],[INVENTARIO]]&gt;=0.1,"1","0")</f>
        <v>0</v>
      </c>
      <c r="F193">
        <v>1</v>
      </c>
    </row>
    <row r="194" spans="1:6" x14ac:dyDescent="0.25">
      <c r="A194" s="1" t="s">
        <v>198</v>
      </c>
      <c r="B194" t="s">
        <v>837</v>
      </c>
      <c r="C194" s="10">
        <f>+VLOOKUP(Tabla1[[#This Row],[CODIGO DE BARRA]],HojadeDatos!A:C,3,FALSE)</f>
        <v>2</v>
      </c>
      <c r="D194">
        <f>+VLOOKUP(Tabla1[[#This Row],[CODIGO DE BARRA]],Tabla3[[CODIGO DE BARRRA]:[INVENTARIO]],4,FALSE)</f>
        <v>-1</v>
      </c>
      <c r="E194" t="str">
        <f>+IF(Tabla1[[#This Row],[INVENTARIO]]&gt;=0.1,"1","0")</f>
        <v>0</v>
      </c>
      <c r="F194">
        <v>1</v>
      </c>
    </row>
    <row r="195" spans="1:6" x14ac:dyDescent="0.25">
      <c r="A195" s="16" t="s">
        <v>199</v>
      </c>
      <c r="B195" t="s">
        <v>1238</v>
      </c>
      <c r="C195" s="10">
        <f>+VLOOKUP(Tabla1[[#This Row],[CODIGO DE BARRA]],HojadeDatos!A:C,3,FALSE)</f>
        <v>2.5</v>
      </c>
      <c r="D195">
        <f>+VLOOKUP(Tabla1[[#This Row],[CODIGO DE BARRA]],Tabla3[[CODIGO DE BARRRA]:[INVENTARIO]],4,FALSE)</f>
        <v>0</v>
      </c>
      <c r="E195" t="str">
        <f>+IF(Tabla1[[#This Row],[INVENTARIO]]&gt;=0.1,"1","0")</f>
        <v>0</v>
      </c>
      <c r="F195">
        <v>1</v>
      </c>
    </row>
    <row r="196" spans="1:6" x14ac:dyDescent="0.25">
      <c r="A196" s="1" t="s">
        <v>200</v>
      </c>
      <c r="B196" t="s">
        <v>1377</v>
      </c>
      <c r="C196" s="10">
        <f>+VLOOKUP(Tabla1[[#This Row],[CODIGO DE BARRA]],HojadeDatos!A:C,3,FALSE)</f>
        <v>2.5</v>
      </c>
      <c r="D196">
        <f>+VLOOKUP(Tabla1[[#This Row],[CODIGO DE BARRA]],Tabla3[[CODIGO DE BARRRA]:[INVENTARIO]],4,FALSE)</f>
        <v>-14</v>
      </c>
      <c r="E196" t="str">
        <f>+IF(Tabla1[[#This Row],[INVENTARIO]]&gt;=0.1,"1","0")</f>
        <v>0</v>
      </c>
      <c r="F196">
        <v>1</v>
      </c>
    </row>
    <row r="197" spans="1:6" x14ac:dyDescent="0.25">
      <c r="A197" s="16" t="s">
        <v>201</v>
      </c>
      <c r="B197" t="s">
        <v>807</v>
      </c>
      <c r="C197" s="10">
        <f>+VLOOKUP(Tabla1[[#This Row],[CODIGO DE BARRA]],HojadeDatos!A:C,3,FALSE)</f>
        <v>1.3</v>
      </c>
      <c r="D197">
        <f>+VLOOKUP(Tabla1[[#This Row],[CODIGO DE BARRA]],Tabla3[[CODIGO DE BARRRA]:[INVENTARIO]],4,FALSE)</f>
        <v>3</v>
      </c>
      <c r="E197" t="str">
        <f>+IF(Tabla1[[#This Row],[INVENTARIO]]&gt;=0.1,"1","0")</f>
        <v>1</v>
      </c>
      <c r="F197">
        <v>1</v>
      </c>
    </row>
    <row r="198" spans="1:6" x14ac:dyDescent="0.25">
      <c r="A198" s="1" t="s">
        <v>202</v>
      </c>
      <c r="B198" t="s">
        <v>1393</v>
      </c>
      <c r="C198" s="10">
        <f>+VLOOKUP(Tabla1[[#This Row],[CODIGO DE BARRA]],HojadeDatos!A:C,3,FALSE)</f>
        <v>1.1000000000000001</v>
      </c>
      <c r="D198">
        <f>+VLOOKUP(Tabla1[[#This Row],[CODIGO DE BARRA]],Tabla3[[CODIGO DE BARRRA]:[INVENTARIO]],4,FALSE)</f>
        <v>-2</v>
      </c>
      <c r="E198" t="str">
        <f>+IF(Tabla1[[#This Row],[INVENTARIO]]&gt;=0.1,"1","0")</f>
        <v>0</v>
      </c>
      <c r="F198">
        <v>1</v>
      </c>
    </row>
    <row r="199" spans="1:6" x14ac:dyDescent="0.25">
      <c r="A199" s="16" t="s">
        <v>203</v>
      </c>
      <c r="B199" t="s">
        <v>1406</v>
      </c>
      <c r="C199" s="10">
        <f>+VLOOKUP(Tabla1[[#This Row],[CODIGO DE BARRA]],HojadeDatos!A:C,3,FALSE)</f>
        <v>2.08</v>
      </c>
      <c r="D199">
        <f>+VLOOKUP(Tabla1[[#This Row],[CODIGO DE BARRA]],Tabla3[[CODIGO DE BARRRA]:[INVENTARIO]],4,FALSE)</f>
        <v>0</v>
      </c>
      <c r="E199" t="str">
        <f>+IF(Tabla1[[#This Row],[INVENTARIO]]&gt;=0.1,"1","0")</f>
        <v>0</v>
      </c>
      <c r="F199">
        <v>1</v>
      </c>
    </row>
    <row r="200" spans="1:6" x14ac:dyDescent="0.25">
      <c r="A200" s="1" t="s">
        <v>204</v>
      </c>
      <c r="B200" t="s">
        <v>1236</v>
      </c>
      <c r="C200" s="10">
        <f>+VLOOKUP(Tabla1[[#This Row],[CODIGO DE BARRA]],HojadeDatos!A:C,3,FALSE)</f>
        <v>1.75</v>
      </c>
      <c r="D200">
        <f>+VLOOKUP(Tabla1[[#This Row],[CODIGO DE BARRA]],Tabla3[[CODIGO DE BARRRA]:[INVENTARIO]],4,FALSE)</f>
        <v>2</v>
      </c>
      <c r="E200" t="str">
        <f>+IF(Tabla1[[#This Row],[INVENTARIO]]&gt;=0.1,"1","0")</f>
        <v>1</v>
      </c>
      <c r="F200">
        <v>1</v>
      </c>
    </row>
    <row r="201" spans="1:6" x14ac:dyDescent="0.25">
      <c r="A201" s="16" t="s">
        <v>205</v>
      </c>
      <c r="B201" t="s">
        <v>1116</v>
      </c>
      <c r="C201" s="10">
        <f>+VLOOKUP(Tabla1[[#This Row],[CODIGO DE BARRA]],HojadeDatos!A:C,3,FALSE)</f>
        <v>0.25</v>
      </c>
      <c r="D201">
        <f>+VLOOKUP(Tabla1[[#This Row],[CODIGO DE BARRA]],Tabla3[[CODIGO DE BARRRA]:[INVENTARIO]],4,FALSE)</f>
        <v>0</v>
      </c>
      <c r="E201" t="str">
        <f>+IF(Tabla1[[#This Row],[INVENTARIO]]&gt;=0.1,"1","0")</f>
        <v>0</v>
      </c>
      <c r="F201">
        <v>1</v>
      </c>
    </row>
    <row r="202" spans="1:6" x14ac:dyDescent="0.25">
      <c r="A202" s="1" t="s">
        <v>206</v>
      </c>
      <c r="B202" t="s">
        <v>1234</v>
      </c>
      <c r="C202" s="10">
        <f>+VLOOKUP(Tabla1[[#This Row],[CODIGO DE BARRA]],HojadeDatos!A:C,3,FALSE)</f>
        <v>1</v>
      </c>
      <c r="D202">
        <f>+VLOOKUP(Tabla1[[#This Row],[CODIGO DE BARRA]],Tabla3[[CODIGO DE BARRRA]:[INVENTARIO]],4,FALSE)</f>
        <v>5</v>
      </c>
      <c r="E202" t="str">
        <f>+IF(Tabla1[[#This Row],[INVENTARIO]]&gt;=0.1,"1","0")</f>
        <v>1</v>
      </c>
      <c r="F202">
        <v>1</v>
      </c>
    </row>
    <row r="203" spans="1:6" x14ac:dyDescent="0.25">
      <c r="A203" s="16" t="s">
        <v>207</v>
      </c>
      <c r="B203" t="s">
        <v>984</v>
      </c>
      <c r="C203" s="10">
        <f>+VLOOKUP(Tabla1[[#This Row],[CODIGO DE BARRA]],HojadeDatos!A:C,3,FALSE)</f>
        <v>2.8</v>
      </c>
      <c r="D203">
        <f>+VLOOKUP(Tabla1[[#This Row],[CODIGO DE BARRA]],Tabla3[[CODIGO DE BARRRA]:[INVENTARIO]],4,FALSE)</f>
        <v>0</v>
      </c>
      <c r="E203" t="str">
        <f>+IF(Tabla1[[#This Row],[INVENTARIO]]&gt;=0.1,"1","0")</f>
        <v>0</v>
      </c>
      <c r="F203">
        <v>1</v>
      </c>
    </row>
    <row r="204" spans="1:6" x14ac:dyDescent="0.25">
      <c r="A204" s="1" t="s">
        <v>208</v>
      </c>
      <c r="B204" t="s">
        <v>1185</v>
      </c>
      <c r="C204" s="10">
        <f>+VLOOKUP(Tabla1[[#This Row],[CODIGO DE BARRA]],HojadeDatos!A:C,3,FALSE)</f>
        <v>0.45</v>
      </c>
      <c r="D204">
        <f>+VLOOKUP(Tabla1[[#This Row],[CODIGO DE BARRA]],Tabla3[[CODIGO DE BARRRA]:[INVENTARIO]],4,FALSE)</f>
        <v>5</v>
      </c>
      <c r="E204" t="str">
        <f>+IF(Tabla1[[#This Row],[INVENTARIO]]&gt;=0.1,"1","0")</f>
        <v>1</v>
      </c>
      <c r="F204">
        <v>1</v>
      </c>
    </row>
    <row r="205" spans="1:6" x14ac:dyDescent="0.25">
      <c r="A205" s="16" t="s">
        <v>209</v>
      </c>
      <c r="B205" t="s">
        <v>1156</v>
      </c>
      <c r="C205" s="10">
        <f>+VLOOKUP(Tabla1[[#This Row],[CODIGO DE BARRA]],HojadeDatos!A:C,3,FALSE)</f>
        <v>1.4</v>
      </c>
      <c r="D205">
        <f>+VLOOKUP(Tabla1[[#This Row],[CODIGO DE BARRA]],Tabla3[[CODIGO DE BARRRA]:[INVENTARIO]],4,FALSE)</f>
        <v>15</v>
      </c>
      <c r="E205" t="str">
        <f>+IF(Tabla1[[#This Row],[INVENTARIO]]&gt;=0.1,"1","0")</f>
        <v>1</v>
      </c>
      <c r="F205">
        <v>1</v>
      </c>
    </row>
    <row r="206" spans="1:6" x14ac:dyDescent="0.25">
      <c r="A206" s="1" t="s">
        <v>210</v>
      </c>
      <c r="B206" t="s">
        <v>1286</v>
      </c>
      <c r="C206" s="10">
        <f>+VLOOKUP(Tabla1[[#This Row],[CODIGO DE BARRA]],HojadeDatos!A:C,3,FALSE)</f>
        <v>1.4</v>
      </c>
      <c r="D206">
        <f>+VLOOKUP(Tabla1[[#This Row],[CODIGO DE BARRA]],Tabla3[[CODIGO DE BARRRA]:[INVENTARIO]],4,FALSE)</f>
        <v>3</v>
      </c>
      <c r="E206" t="str">
        <f>+IF(Tabla1[[#This Row],[INVENTARIO]]&gt;=0.1,"1","0")</f>
        <v>1</v>
      </c>
      <c r="F206">
        <v>1</v>
      </c>
    </row>
    <row r="207" spans="1:6" x14ac:dyDescent="0.25">
      <c r="A207" s="16" t="s">
        <v>211</v>
      </c>
      <c r="B207" t="s">
        <v>1413</v>
      </c>
      <c r="C207" s="10">
        <f>+VLOOKUP(Tabla1[[#This Row],[CODIGO DE BARRA]],HojadeDatos!A:C,3,FALSE)</f>
        <v>6</v>
      </c>
      <c r="D207">
        <f>+VLOOKUP(Tabla1[[#This Row],[CODIGO DE BARRA]],Tabla3[[CODIGO DE BARRRA]:[INVENTARIO]],4,FALSE)</f>
        <v>0</v>
      </c>
      <c r="E207" t="str">
        <f>+IF(Tabla1[[#This Row],[INVENTARIO]]&gt;=0.1,"1","0")</f>
        <v>0</v>
      </c>
      <c r="F207">
        <v>1</v>
      </c>
    </row>
    <row r="208" spans="1:6" x14ac:dyDescent="0.25">
      <c r="A208" s="1" t="s">
        <v>212</v>
      </c>
      <c r="B208" t="s">
        <v>1140</v>
      </c>
      <c r="C208" s="10">
        <f>+VLOOKUP(Tabla1[[#This Row],[CODIGO DE BARRA]],HojadeDatos!A:C,3,FALSE)</f>
        <v>4.88</v>
      </c>
      <c r="D208">
        <f>+VLOOKUP(Tabla1[[#This Row],[CODIGO DE BARRA]],Tabla3[[CODIGO DE BARRRA]:[INVENTARIO]],4,FALSE)</f>
        <v>0</v>
      </c>
      <c r="E208" t="str">
        <f>+IF(Tabla1[[#This Row],[INVENTARIO]]&gt;=0.1,"1","0")</f>
        <v>0</v>
      </c>
      <c r="F208">
        <v>1</v>
      </c>
    </row>
    <row r="209" spans="1:6" x14ac:dyDescent="0.25">
      <c r="A209" s="16" t="s">
        <v>213</v>
      </c>
      <c r="B209" t="s">
        <v>1132</v>
      </c>
      <c r="C209" s="10">
        <f>+VLOOKUP(Tabla1[[#This Row],[CODIGO DE BARRA]],HojadeDatos!A:C,3,FALSE)</f>
        <v>0.55000000000000004</v>
      </c>
      <c r="D209">
        <f>+VLOOKUP(Tabla1[[#This Row],[CODIGO DE BARRA]],Tabla3[[CODIGO DE BARRRA]:[INVENTARIO]],4,FALSE)</f>
        <v>3</v>
      </c>
      <c r="E209" t="str">
        <f>+IF(Tabla1[[#This Row],[INVENTARIO]]&gt;=0.1,"1","0")</f>
        <v>1</v>
      </c>
      <c r="F209">
        <v>1</v>
      </c>
    </row>
    <row r="210" spans="1:6" x14ac:dyDescent="0.25">
      <c r="A210" s="1" t="s">
        <v>214</v>
      </c>
      <c r="B210" t="s">
        <v>827</v>
      </c>
      <c r="C210" s="10">
        <f>+VLOOKUP(Tabla1[[#This Row],[CODIGO DE BARRA]],HojadeDatos!A:C,3,FALSE)</f>
        <v>1.3</v>
      </c>
      <c r="D210">
        <f>+VLOOKUP(Tabla1[[#This Row],[CODIGO DE BARRA]],Tabla3[[CODIGO DE BARRRA]:[INVENTARIO]],4,FALSE)</f>
        <v>0</v>
      </c>
      <c r="E210" t="str">
        <f>+IF(Tabla1[[#This Row],[INVENTARIO]]&gt;=0.1,"1","0")</f>
        <v>0</v>
      </c>
      <c r="F210">
        <v>1</v>
      </c>
    </row>
    <row r="211" spans="1:6" x14ac:dyDescent="0.25">
      <c r="A211" s="16" t="s">
        <v>215</v>
      </c>
      <c r="B211" t="s">
        <v>1000</v>
      </c>
      <c r="C211" s="10">
        <f>+VLOOKUP(Tabla1[[#This Row],[CODIGO DE BARRA]],HojadeDatos!A:C,3,FALSE)</f>
        <v>0.7</v>
      </c>
      <c r="D211">
        <f>+VLOOKUP(Tabla1[[#This Row],[CODIGO DE BARRA]],Tabla3[[CODIGO DE BARRRA]:[INVENTARIO]],4,FALSE)</f>
        <v>15</v>
      </c>
      <c r="E211" t="str">
        <f>+IF(Tabla1[[#This Row],[INVENTARIO]]&gt;=0.1,"1","0")</f>
        <v>1</v>
      </c>
      <c r="F211">
        <v>1</v>
      </c>
    </row>
    <row r="212" spans="1:6" x14ac:dyDescent="0.25">
      <c r="A212" s="1" t="s">
        <v>216</v>
      </c>
      <c r="B212" t="s">
        <v>957</v>
      </c>
      <c r="C212" s="10">
        <f>+VLOOKUP(Tabla1[[#This Row],[CODIGO DE BARRA]],HojadeDatos!A:C,3,FALSE)</f>
        <v>2.2999999999999998</v>
      </c>
      <c r="D212">
        <f>+VLOOKUP(Tabla1[[#This Row],[CODIGO DE BARRA]],Tabla3[[CODIGO DE BARRRA]:[INVENTARIO]],4,FALSE)</f>
        <v>0</v>
      </c>
      <c r="E212" t="str">
        <f>+IF(Tabla1[[#This Row],[INVENTARIO]]&gt;=0.1,"1","0")</f>
        <v>0</v>
      </c>
      <c r="F212">
        <v>1</v>
      </c>
    </row>
    <row r="213" spans="1:6" x14ac:dyDescent="0.25">
      <c r="A213" s="16" t="s">
        <v>217</v>
      </c>
      <c r="B213" t="s">
        <v>1179</v>
      </c>
      <c r="C213" s="10">
        <f>+VLOOKUP(Tabla1[[#This Row],[CODIGO DE BARRA]],HojadeDatos!A:C,3,FALSE)</f>
        <v>2.1</v>
      </c>
      <c r="D213">
        <f>+VLOOKUP(Tabla1[[#This Row],[CODIGO DE BARRA]],Tabla3[[CODIGO DE BARRRA]:[INVENTARIO]],4,FALSE)</f>
        <v>3</v>
      </c>
      <c r="E213" t="str">
        <f>+IF(Tabla1[[#This Row],[INVENTARIO]]&gt;=0.1,"1","0")</f>
        <v>1</v>
      </c>
      <c r="F213">
        <v>1</v>
      </c>
    </row>
    <row r="214" spans="1:6" x14ac:dyDescent="0.25">
      <c r="A214" s="1" t="s">
        <v>218</v>
      </c>
      <c r="B214" t="s">
        <v>1178</v>
      </c>
      <c r="C214" s="10">
        <f>+VLOOKUP(Tabla1[[#This Row],[CODIGO DE BARRA]],HojadeDatos!A:C,3,FALSE)</f>
        <v>3.5</v>
      </c>
      <c r="D214">
        <f>+VLOOKUP(Tabla1[[#This Row],[CODIGO DE BARRA]],Tabla3[[CODIGO DE BARRRA]:[INVENTARIO]],4,FALSE)</f>
        <v>-4</v>
      </c>
      <c r="E214" t="str">
        <f>+IF(Tabla1[[#This Row],[INVENTARIO]]&gt;=0.1,"1","0")</f>
        <v>0</v>
      </c>
      <c r="F214">
        <v>1</v>
      </c>
    </row>
    <row r="215" spans="1:6" x14ac:dyDescent="0.25">
      <c r="A215" s="16" t="s">
        <v>219</v>
      </c>
      <c r="B215" t="s">
        <v>1303</v>
      </c>
      <c r="C215" s="10">
        <f>+VLOOKUP(Tabla1[[#This Row],[CODIGO DE BARRA]],HojadeDatos!A:C,3,FALSE)</f>
        <v>0.55000000000000004</v>
      </c>
      <c r="D215">
        <f>+VLOOKUP(Tabla1[[#This Row],[CODIGO DE BARRA]],Tabla3[[CODIGO DE BARRRA]:[INVENTARIO]],4,FALSE)</f>
        <v>10</v>
      </c>
      <c r="E215" t="str">
        <f>+IF(Tabla1[[#This Row],[INVENTARIO]]&gt;=0.1,"1","0")</f>
        <v>1</v>
      </c>
      <c r="F215">
        <v>1</v>
      </c>
    </row>
    <row r="216" spans="1:6" x14ac:dyDescent="0.25">
      <c r="A216" s="1" t="s">
        <v>220</v>
      </c>
      <c r="B216" t="s">
        <v>1005</v>
      </c>
      <c r="C216" s="10">
        <f>+VLOOKUP(Tabla1[[#This Row],[CODIGO DE BARRA]],HojadeDatos!A:C,3,FALSE)</f>
        <v>0.8</v>
      </c>
      <c r="D216">
        <f>+VLOOKUP(Tabla1[[#This Row],[CODIGO DE BARRA]],Tabla3[[CODIGO DE BARRRA]:[INVENTARIO]],4,FALSE)</f>
        <v>0</v>
      </c>
      <c r="E216" t="str">
        <f>+IF(Tabla1[[#This Row],[INVENTARIO]]&gt;=0.1,"1","0")</f>
        <v>0</v>
      </c>
      <c r="F216">
        <v>1</v>
      </c>
    </row>
    <row r="217" spans="1:6" x14ac:dyDescent="0.25">
      <c r="A217" s="16" t="s">
        <v>221</v>
      </c>
      <c r="B217" t="s">
        <v>221</v>
      </c>
      <c r="C217" s="10">
        <f>+VLOOKUP(Tabla1[[#This Row],[CODIGO DE BARRA]],HojadeDatos!A:C,3,FALSE)</f>
        <v>0.15</v>
      </c>
      <c r="D217">
        <f>+VLOOKUP(Tabla1[[#This Row],[CODIGO DE BARRA]],Tabla3[[CODIGO DE BARRRA]:[INVENTARIO]],4,FALSE)</f>
        <v>0</v>
      </c>
      <c r="E217" t="str">
        <f>+IF(Tabla1[[#This Row],[INVENTARIO]]&gt;=0.1,"1","0")</f>
        <v>0</v>
      </c>
      <c r="F217">
        <v>1</v>
      </c>
    </row>
    <row r="218" spans="1:6" x14ac:dyDescent="0.25">
      <c r="A218" s="1" t="s">
        <v>222</v>
      </c>
      <c r="B218" t="s">
        <v>1326</v>
      </c>
      <c r="C218" s="10">
        <f>+VLOOKUP(Tabla1[[#This Row],[CODIGO DE BARRA]],HojadeDatos!A:C,3,FALSE)</f>
        <v>3</v>
      </c>
      <c r="D218">
        <f>+VLOOKUP(Tabla1[[#This Row],[CODIGO DE BARRA]],Tabla3[[CODIGO DE BARRRA]:[INVENTARIO]],4,FALSE)</f>
        <v>1</v>
      </c>
      <c r="E218" t="str">
        <f>+IF(Tabla1[[#This Row],[INVENTARIO]]&gt;=0.1,"1","0")</f>
        <v>1</v>
      </c>
      <c r="F218">
        <v>1</v>
      </c>
    </row>
    <row r="219" spans="1:6" x14ac:dyDescent="0.25">
      <c r="A219" s="16" t="s">
        <v>223</v>
      </c>
      <c r="B219" t="s">
        <v>1411</v>
      </c>
      <c r="C219" s="10">
        <f>+VLOOKUP(Tabla1[[#This Row],[CODIGO DE BARRA]],HojadeDatos!A:C,3,FALSE)</f>
        <v>0.8</v>
      </c>
      <c r="D219">
        <f>+VLOOKUP(Tabla1[[#This Row],[CODIGO DE BARRA]],Tabla3[[CODIGO DE BARRRA]:[INVENTARIO]],4,FALSE)</f>
        <v>0</v>
      </c>
      <c r="E219" t="str">
        <f>+IF(Tabla1[[#This Row],[INVENTARIO]]&gt;=0.1,"1","0")</f>
        <v>0</v>
      </c>
      <c r="F219">
        <v>1</v>
      </c>
    </row>
    <row r="220" spans="1:6" x14ac:dyDescent="0.25">
      <c r="A220" s="1" t="s">
        <v>224</v>
      </c>
      <c r="B220" t="s">
        <v>1173</v>
      </c>
      <c r="C220" s="10">
        <f>+VLOOKUP(Tabla1[[#This Row],[CODIGO DE BARRA]],HojadeDatos!A:C,3,FALSE)</f>
        <v>2.9</v>
      </c>
      <c r="D220">
        <f>+VLOOKUP(Tabla1[[#This Row],[CODIGO DE BARRA]],Tabla3[[CODIGO DE BARRRA]:[INVENTARIO]],4,FALSE)</f>
        <v>2</v>
      </c>
      <c r="E220" t="str">
        <f>+IF(Tabla1[[#This Row],[INVENTARIO]]&gt;=0.1,"1","0")</f>
        <v>1</v>
      </c>
      <c r="F220">
        <v>1</v>
      </c>
    </row>
    <row r="221" spans="1:6" x14ac:dyDescent="0.25">
      <c r="A221" s="16" t="s">
        <v>225</v>
      </c>
      <c r="B221" t="s">
        <v>1322</v>
      </c>
      <c r="C221" s="10">
        <f>+VLOOKUP(Tabla1[[#This Row],[CODIGO DE BARRA]],HojadeDatos!A:C,3,FALSE)</f>
        <v>0.35</v>
      </c>
      <c r="D221">
        <f>+VLOOKUP(Tabla1[[#This Row],[CODIGO DE BARRA]],Tabla3[[CODIGO DE BARRRA]:[INVENTARIO]],4,FALSE)</f>
        <v>0</v>
      </c>
      <c r="E221" t="str">
        <f>+IF(Tabla1[[#This Row],[INVENTARIO]]&gt;=0.1,"1","0")</f>
        <v>0</v>
      </c>
      <c r="F221">
        <v>1</v>
      </c>
    </row>
    <row r="222" spans="1:6" x14ac:dyDescent="0.25">
      <c r="A222" s="1" t="s">
        <v>226</v>
      </c>
      <c r="B222" t="s">
        <v>1134</v>
      </c>
      <c r="C222" s="10">
        <f>+VLOOKUP(Tabla1[[#This Row],[CODIGO DE BARRA]],HojadeDatos!A:C,3,FALSE)</f>
        <v>0.33</v>
      </c>
      <c r="D222">
        <f>+VLOOKUP(Tabla1[[#This Row],[CODIGO DE BARRA]],Tabla3[[CODIGO DE BARRRA]:[INVENTARIO]],4,FALSE)</f>
        <v>-8</v>
      </c>
      <c r="E222" t="str">
        <f>+IF(Tabla1[[#This Row],[INVENTARIO]]&gt;=0.1,"1","0")</f>
        <v>0</v>
      </c>
      <c r="F222">
        <v>1</v>
      </c>
    </row>
    <row r="223" spans="1:6" x14ac:dyDescent="0.25">
      <c r="A223" s="16" t="s">
        <v>227</v>
      </c>
      <c r="B223" t="s">
        <v>1334</v>
      </c>
      <c r="C223" s="10">
        <f>+VLOOKUP(Tabla1[[#This Row],[CODIGO DE BARRA]],HojadeDatos!A:C,3,FALSE)</f>
        <v>2</v>
      </c>
      <c r="D223">
        <f>+VLOOKUP(Tabla1[[#This Row],[CODIGO DE BARRA]],Tabla3[[CODIGO DE BARRRA]:[INVENTARIO]],4,FALSE)</f>
        <v>0</v>
      </c>
      <c r="E223" t="str">
        <f>+IF(Tabla1[[#This Row],[INVENTARIO]]&gt;=0.1,"1","0")</f>
        <v>0</v>
      </c>
      <c r="F223">
        <v>1</v>
      </c>
    </row>
    <row r="224" spans="1:6" x14ac:dyDescent="0.25">
      <c r="A224" s="1" t="s">
        <v>228</v>
      </c>
      <c r="B224" t="s">
        <v>1240</v>
      </c>
      <c r="C224" s="10">
        <f>+VLOOKUP(Tabla1[[#This Row],[CODIGO DE BARRA]],HojadeDatos!A:C,3,FALSE)</f>
        <v>1.8</v>
      </c>
      <c r="D224">
        <f>+VLOOKUP(Tabla1[[#This Row],[CODIGO DE BARRA]],Tabla3[[CODIGO DE BARRRA]:[INVENTARIO]],4,FALSE)</f>
        <v>-7</v>
      </c>
      <c r="E224" t="str">
        <f>+IF(Tabla1[[#This Row],[INVENTARIO]]&gt;=0.1,"1","0")</f>
        <v>0</v>
      </c>
      <c r="F224">
        <v>1</v>
      </c>
    </row>
    <row r="225" spans="1:6" x14ac:dyDescent="0.25">
      <c r="A225" s="16" t="s">
        <v>229</v>
      </c>
      <c r="B225" t="s">
        <v>960</v>
      </c>
      <c r="C225" s="10">
        <f>+VLOOKUP(Tabla1[[#This Row],[CODIGO DE BARRA]],HojadeDatos!A:C,3,FALSE)</f>
        <v>1.4</v>
      </c>
      <c r="D225">
        <f>+VLOOKUP(Tabla1[[#This Row],[CODIGO DE BARRA]],Tabla3[[CODIGO DE BARRRA]:[INVENTARIO]],4,FALSE)</f>
        <v>5</v>
      </c>
      <c r="E225" t="str">
        <f>+IF(Tabla1[[#This Row],[INVENTARIO]]&gt;=0.1,"1","0")</f>
        <v>1</v>
      </c>
      <c r="F225">
        <v>1</v>
      </c>
    </row>
    <row r="226" spans="1:6" x14ac:dyDescent="0.25">
      <c r="A226" s="1" t="s">
        <v>230</v>
      </c>
      <c r="B226" t="s">
        <v>1276</v>
      </c>
      <c r="C226" s="10">
        <f>+VLOOKUP(Tabla1[[#This Row],[CODIGO DE BARRA]],HojadeDatos!A:C,3,FALSE)</f>
        <v>1.6</v>
      </c>
      <c r="D226">
        <f>+VLOOKUP(Tabla1[[#This Row],[CODIGO DE BARRA]],Tabla3[[CODIGO DE BARRRA]:[INVENTARIO]],4,FALSE)</f>
        <v>5</v>
      </c>
      <c r="E226" t="str">
        <f>+IF(Tabla1[[#This Row],[INVENTARIO]]&gt;=0.1,"1","0")</f>
        <v>1</v>
      </c>
      <c r="F226">
        <v>1</v>
      </c>
    </row>
    <row r="227" spans="1:6" x14ac:dyDescent="0.25">
      <c r="A227" s="16" t="s">
        <v>231</v>
      </c>
      <c r="B227" t="s">
        <v>959</v>
      </c>
      <c r="C227" s="10">
        <f>+VLOOKUP(Tabla1[[#This Row],[CODIGO DE BARRA]],HojadeDatos!A:C,3,FALSE)</f>
        <v>3.2</v>
      </c>
      <c r="D227">
        <f>+VLOOKUP(Tabla1[[#This Row],[CODIGO DE BARRA]],Tabla3[[CODIGO DE BARRRA]:[INVENTARIO]],4,FALSE)</f>
        <v>0</v>
      </c>
      <c r="E227" t="str">
        <f>+IF(Tabla1[[#This Row],[INVENTARIO]]&gt;=0.1,"1","0")</f>
        <v>0</v>
      </c>
      <c r="F227">
        <v>1</v>
      </c>
    </row>
    <row r="228" spans="1:6" x14ac:dyDescent="0.25">
      <c r="A228" s="1" t="s">
        <v>232</v>
      </c>
      <c r="B228" t="s">
        <v>1021</v>
      </c>
      <c r="C228" s="10">
        <f>+VLOOKUP(Tabla1[[#This Row],[CODIGO DE BARRA]],HojadeDatos!A:C,3,FALSE)</f>
        <v>1.2</v>
      </c>
      <c r="D228">
        <f>+VLOOKUP(Tabla1[[#This Row],[CODIGO DE BARRA]],Tabla3[[CODIGO DE BARRRA]:[INVENTARIO]],4,FALSE)</f>
        <v>-1</v>
      </c>
      <c r="E228" t="str">
        <f>+IF(Tabla1[[#This Row],[INVENTARIO]]&gt;=0.1,"1","0")</f>
        <v>0</v>
      </c>
      <c r="F228">
        <v>1</v>
      </c>
    </row>
    <row r="229" spans="1:6" x14ac:dyDescent="0.25">
      <c r="A229" s="16" t="s">
        <v>233</v>
      </c>
      <c r="B229" t="s">
        <v>1350</v>
      </c>
      <c r="C229" s="10">
        <f>+VLOOKUP(Tabla1[[#This Row],[CODIGO DE BARRA]],HojadeDatos!A:C,3,FALSE)</f>
        <v>1.2</v>
      </c>
      <c r="D229">
        <f>+VLOOKUP(Tabla1[[#This Row],[CODIGO DE BARRA]],Tabla3[[CODIGO DE BARRRA]:[INVENTARIO]],4,FALSE)</f>
        <v>-1</v>
      </c>
      <c r="E229" t="str">
        <f>+IF(Tabla1[[#This Row],[INVENTARIO]]&gt;=0.1,"1","0")</f>
        <v>0</v>
      </c>
      <c r="F229">
        <v>1</v>
      </c>
    </row>
    <row r="230" spans="1:6" x14ac:dyDescent="0.25">
      <c r="A230" s="1" t="s">
        <v>234</v>
      </c>
      <c r="B230" t="s">
        <v>1158</v>
      </c>
      <c r="C230" s="10">
        <f>+VLOOKUP(Tabla1[[#This Row],[CODIGO DE BARRA]],HojadeDatos!A:C,3,FALSE)</f>
        <v>2.15</v>
      </c>
      <c r="D230">
        <f>+VLOOKUP(Tabla1[[#This Row],[CODIGO DE BARRA]],Tabla3[[CODIGO DE BARRRA]:[INVENTARIO]],4,FALSE)</f>
        <v>2</v>
      </c>
      <c r="E230" t="str">
        <f>+IF(Tabla1[[#This Row],[INVENTARIO]]&gt;=0.1,"1","0")</f>
        <v>1</v>
      </c>
      <c r="F230">
        <v>1</v>
      </c>
    </row>
    <row r="231" spans="1:6" x14ac:dyDescent="0.25">
      <c r="A231" s="16" t="s">
        <v>235</v>
      </c>
      <c r="B231" t="s">
        <v>1255</v>
      </c>
      <c r="C231" s="10">
        <f>+VLOOKUP(Tabla1[[#This Row],[CODIGO DE BARRA]],HojadeDatos!A:C,3,FALSE)</f>
        <v>1.6</v>
      </c>
      <c r="D231">
        <f>+VLOOKUP(Tabla1[[#This Row],[CODIGO DE BARRA]],Tabla3[[CODIGO DE BARRRA]:[INVENTARIO]],4,FALSE)</f>
        <v>0</v>
      </c>
      <c r="E231" t="str">
        <f>+IF(Tabla1[[#This Row],[INVENTARIO]]&gt;=0.1,"1","0")</f>
        <v>0</v>
      </c>
      <c r="F231">
        <v>1</v>
      </c>
    </row>
    <row r="232" spans="1:6" x14ac:dyDescent="0.25">
      <c r="A232" s="1" t="s">
        <v>236</v>
      </c>
      <c r="B232" t="s">
        <v>1237</v>
      </c>
      <c r="C232" s="10">
        <f>+VLOOKUP(Tabla1[[#This Row],[CODIGO DE BARRA]],HojadeDatos!A:C,3,FALSE)</f>
        <v>1.8</v>
      </c>
      <c r="D232">
        <f>+VLOOKUP(Tabla1[[#This Row],[CODIGO DE BARRA]],Tabla3[[CODIGO DE BARRRA]:[INVENTARIO]],4,FALSE)</f>
        <v>1</v>
      </c>
      <c r="E232" t="str">
        <f>+IF(Tabla1[[#This Row],[INVENTARIO]]&gt;=0.1,"1","0")</f>
        <v>1</v>
      </c>
      <c r="F232">
        <v>1</v>
      </c>
    </row>
    <row r="233" spans="1:6" x14ac:dyDescent="0.25">
      <c r="A233" s="16" t="s">
        <v>237</v>
      </c>
      <c r="B233" t="s">
        <v>1241</v>
      </c>
      <c r="C233" s="10">
        <f>+VLOOKUP(Tabla1[[#This Row],[CODIGO DE BARRA]],HojadeDatos!A:C,3,FALSE)</f>
        <v>0.9</v>
      </c>
      <c r="D233">
        <f>+VLOOKUP(Tabla1[[#This Row],[CODIGO DE BARRA]],Tabla3[[CODIGO DE BARRRA]:[INVENTARIO]],4,FALSE)</f>
        <v>0</v>
      </c>
      <c r="E233" t="str">
        <f>+IF(Tabla1[[#This Row],[INVENTARIO]]&gt;=0.1,"1","0")</f>
        <v>0</v>
      </c>
      <c r="F233">
        <v>1</v>
      </c>
    </row>
    <row r="234" spans="1:6" x14ac:dyDescent="0.25">
      <c r="A234" s="1" t="s">
        <v>238</v>
      </c>
      <c r="B234" t="s">
        <v>963</v>
      </c>
      <c r="C234" s="10">
        <f>+VLOOKUP(Tabla1[[#This Row],[CODIGO DE BARRA]],HojadeDatos!A:C,3,FALSE)</f>
        <v>0.8</v>
      </c>
      <c r="D234">
        <f>+VLOOKUP(Tabla1[[#This Row],[CODIGO DE BARRA]],Tabla3[[CODIGO DE BARRRA]:[INVENTARIO]],4,FALSE)</f>
        <v>0</v>
      </c>
      <c r="E234" t="str">
        <f>+IF(Tabla1[[#This Row],[INVENTARIO]]&gt;=0.1,"1","0")</f>
        <v>0</v>
      </c>
      <c r="F234">
        <v>1</v>
      </c>
    </row>
    <row r="235" spans="1:6" x14ac:dyDescent="0.25">
      <c r="A235" s="16" t="s">
        <v>239</v>
      </c>
      <c r="B235" t="s">
        <v>962</v>
      </c>
      <c r="C235" s="10">
        <f>+VLOOKUP(Tabla1[[#This Row],[CODIGO DE BARRA]],HojadeDatos!A:C,3,FALSE)</f>
        <v>1.1000000000000001</v>
      </c>
      <c r="D235">
        <f>+VLOOKUP(Tabla1[[#This Row],[CODIGO DE BARRA]],Tabla3[[CODIGO DE BARRRA]:[INVENTARIO]],4,FALSE)</f>
        <v>0</v>
      </c>
      <c r="E235" t="str">
        <f>+IF(Tabla1[[#This Row],[INVENTARIO]]&gt;=0.1,"1","0")</f>
        <v>0</v>
      </c>
      <c r="F235">
        <v>1</v>
      </c>
    </row>
    <row r="236" spans="1:6" x14ac:dyDescent="0.25">
      <c r="A236" s="1" t="s">
        <v>240</v>
      </c>
      <c r="B236" t="s">
        <v>965</v>
      </c>
      <c r="C236" s="10">
        <f>+VLOOKUP(Tabla1[[#This Row],[CODIGO DE BARRA]],HojadeDatos!A:C,3,FALSE)</f>
        <v>1</v>
      </c>
      <c r="D236">
        <f>+VLOOKUP(Tabla1[[#This Row],[CODIGO DE BARRA]],Tabla3[[CODIGO DE BARRRA]:[INVENTARIO]],4,FALSE)</f>
        <v>0</v>
      </c>
      <c r="E236" t="str">
        <f>+IF(Tabla1[[#This Row],[INVENTARIO]]&gt;=0.1,"1","0")</f>
        <v>0</v>
      </c>
      <c r="F236">
        <v>1</v>
      </c>
    </row>
    <row r="237" spans="1:6" x14ac:dyDescent="0.25">
      <c r="A237" s="16" t="s">
        <v>241</v>
      </c>
      <c r="B237" t="s">
        <v>964</v>
      </c>
      <c r="C237" s="10">
        <f>+VLOOKUP(Tabla1[[#This Row],[CODIGO DE BARRA]],HojadeDatos!A:C,3,FALSE)</f>
        <v>1</v>
      </c>
      <c r="D237">
        <f>+VLOOKUP(Tabla1[[#This Row],[CODIGO DE BARRA]],Tabla3[[CODIGO DE BARRRA]:[INVENTARIO]],4,FALSE)</f>
        <v>0</v>
      </c>
      <c r="E237" t="str">
        <f>+IF(Tabla1[[#This Row],[INVENTARIO]]&gt;=0.1,"1","0")</f>
        <v>0</v>
      </c>
      <c r="F237">
        <v>1</v>
      </c>
    </row>
    <row r="238" spans="1:6" x14ac:dyDescent="0.25">
      <c r="A238" s="1" t="s">
        <v>242</v>
      </c>
      <c r="B238" t="s">
        <v>1275</v>
      </c>
      <c r="C238" s="10">
        <f>+VLOOKUP(Tabla1[[#This Row],[CODIGO DE BARRA]],HojadeDatos!A:C,3,FALSE)</f>
        <v>1.6</v>
      </c>
      <c r="D238">
        <f>+VLOOKUP(Tabla1[[#This Row],[CODIGO DE BARRA]],Tabla3[[CODIGO DE BARRRA]:[INVENTARIO]],4,FALSE)</f>
        <v>5</v>
      </c>
      <c r="E238" t="str">
        <f>+IF(Tabla1[[#This Row],[INVENTARIO]]&gt;=0.1,"1","0")</f>
        <v>1</v>
      </c>
      <c r="F238">
        <v>1</v>
      </c>
    </row>
    <row r="239" spans="1:6" x14ac:dyDescent="0.25">
      <c r="A239" s="16" t="s">
        <v>243</v>
      </c>
      <c r="B239" t="s">
        <v>1001</v>
      </c>
      <c r="C239" s="10">
        <f>+VLOOKUP(Tabla1[[#This Row],[CODIGO DE BARRA]],HojadeDatos!A:C,3,FALSE)</f>
        <v>0.1</v>
      </c>
      <c r="D239">
        <f>+VLOOKUP(Tabla1[[#This Row],[CODIGO DE BARRA]],Tabla3[[CODIGO DE BARRRA]:[INVENTARIO]],4,FALSE)</f>
        <v>0</v>
      </c>
      <c r="E239" t="str">
        <f>+IF(Tabla1[[#This Row],[INVENTARIO]]&gt;=0.1,"1","0")</f>
        <v>0</v>
      </c>
      <c r="F239">
        <v>1</v>
      </c>
    </row>
    <row r="240" spans="1:6" x14ac:dyDescent="0.25">
      <c r="A240" s="1" t="s">
        <v>244</v>
      </c>
      <c r="B240" t="s">
        <v>1424</v>
      </c>
      <c r="C240" s="10">
        <f>+VLOOKUP(Tabla1[[#This Row],[CODIGO DE BARRA]],HojadeDatos!A:C,3,FALSE)</f>
        <v>1.3</v>
      </c>
      <c r="D240">
        <f>+VLOOKUP(Tabla1[[#This Row],[CODIGO DE BARRA]],Tabla3[[CODIGO DE BARRRA]:[INVENTARIO]],4,FALSE)</f>
        <v>7</v>
      </c>
      <c r="E240" t="str">
        <f>+IF(Tabla1[[#This Row],[INVENTARIO]]&gt;=0.1,"1","0")</f>
        <v>1</v>
      </c>
      <c r="F240">
        <v>1</v>
      </c>
    </row>
    <row r="241" spans="1:6" x14ac:dyDescent="0.25">
      <c r="A241" s="16" t="s">
        <v>245</v>
      </c>
      <c r="B241" t="s">
        <v>855</v>
      </c>
      <c r="C241" s="10">
        <f>+VLOOKUP(Tabla1[[#This Row],[CODIGO DE BARRA]],HojadeDatos!A:C,3,FALSE)</f>
        <v>0.6</v>
      </c>
      <c r="D241">
        <f>+VLOOKUP(Tabla1[[#This Row],[CODIGO DE BARRA]],Tabla3[[CODIGO DE BARRRA]:[INVENTARIO]],4,FALSE)</f>
        <v>0</v>
      </c>
      <c r="E241" t="str">
        <f>+IF(Tabla1[[#This Row],[INVENTARIO]]&gt;=0.1,"1","0")</f>
        <v>0</v>
      </c>
      <c r="F241">
        <v>1</v>
      </c>
    </row>
    <row r="242" spans="1:6" x14ac:dyDescent="0.25">
      <c r="A242" s="1" t="s">
        <v>246</v>
      </c>
      <c r="B242" t="s">
        <v>907</v>
      </c>
      <c r="C242" s="10">
        <f>+VLOOKUP(Tabla1[[#This Row],[CODIGO DE BARRA]],HojadeDatos!A:C,3,FALSE)</f>
        <v>0.9</v>
      </c>
      <c r="D242">
        <f>+VLOOKUP(Tabla1[[#This Row],[CODIGO DE BARRA]],Tabla3[[CODIGO DE BARRRA]:[INVENTARIO]],4,FALSE)</f>
        <v>0</v>
      </c>
      <c r="E242" t="str">
        <f>+IF(Tabla1[[#This Row],[INVENTARIO]]&gt;=0.1,"1","0")</f>
        <v>0</v>
      </c>
      <c r="F242">
        <v>1</v>
      </c>
    </row>
    <row r="243" spans="1:6" x14ac:dyDescent="0.25">
      <c r="A243" s="16" t="s">
        <v>247</v>
      </c>
      <c r="B243" t="s">
        <v>1349</v>
      </c>
      <c r="C243" s="10">
        <f>+VLOOKUP(Tabla1[[#This Row],[CODIGO DE BARRA]],HojadeDatos!A:C,3,FALSE)</f>
        <v>1.5</v>
      </c>
      <c r="D243">
        <f>+VLOOKUP(Tabla1[[#This Row],[CODIGO DE BARRA]],Tabla3[[CODIGO DE BARRRA]:[INVENTARIO]],4,FALSE)</f>
        <v>0</v>
      </c>
      <c r="E243" t="str">
        <f>+IF(Tabla1[[#This Row],[INVENTARIO]]&gt;=0.1,"1","0")</f>
        <v>0</v>
      </c>
      <c r="F243">
        <v>1</v>
      </c>
    </row>
    <row r="244" spans="1:6" x14ac:dyDescent="0.25">
      <c r="A244" s="1" t="s">
        <v>248</v>
      </c>
      <c r="B244" t="s">
        <v>1112</v>
      </c>
      <c r="C244" s="10">
        <f>+VLOOKUP(Tabla1[[#This Row],[CODIGO DE BARRA]],HojadeDatos!A:C,3,FALSE)</f>
        <v>1.4</v>
      </c>
      <c r="D244">
        <f>+VLOOKUP(Tabla1[[#This Row],[CODIGO DE BARRA]],Tabla3[[CODIGO DE BARRRA]:[INVENTARIO]],4,FALSE)</f>
        <v>0</v>
      </c>
      <c r="E244" t="str">
        <f>+IF(Tabla1[[#This Row],[INVENTARIO]]&gt;=0.1,"1","0")</f>
        <v>0</v>
      </c>
      <c r="F244">
        <v>1</v>
      </c>
    </row>
    <row r="245" spans="1:6" x14ac:dyDescent="0.25">
      <c r="A245" s="16" t="s">
        <v>249</v>
      </c>
      <c r="B245" t="s">
        <v>1294</v>
      </c>
      <c r="C245" s="10">
        <f>+VLOOKUP(Tabla1[[#This Row],[CODIGO DE BARRA]],HojadeDatos!A:C,3,FALSE)</f>
        <v>0.08</v>
      </c>
      <c r="D245">
        <f>+VLOOKUP(Tabla1[[#This Row],[CODIGO DE BARRA]],Tabla3[[CODIGO DE BARRRA]:[INVENTARIO]],4,FALSE)</f>
        <v>0</v>
      </c>
      <c r="E245" t="str">
        <f>+IF(Tabla1[[#This Row],[INVENTARIO]]&gt;=0.1,"1","0")</f>
        <v>0</v>
      </c>
      <c r="F245">
        <v>1</v>
      </c>
    </row>
    <row r="246" spans="1:6" x14ac:dyDescent="0.25">
      <c r="A246" s="1" t="s">
        <v>250</v>
      </c>
      <c r="B246" t="s">
        <v>1256</v>
      </c>
      <c r="C246" s="10">
        <f>+VLOOKUP(Tabla1[[#This Row],[CODIGO DE BARRA]],HojadeDatos!A:C,3,FALSE)</f>
        <v>5</v>
      </c>
      <c r="D246">
        <f>+VLOOKUP(Tabla1[[#This Row],[CODIGO DE BARRA]],Tabla3[[CODIGO DE BARRRA]:[INVENTARIO]],4,FALSE)</f>
        <v>4</v>
      </c>
      <c r="E246" t="str">
        <f>+IF(Tabla1[[#This Row],[INVENTARIO]]&gt;=0.1,"1","0")</f>
        <v>1</v>
      </c>
      <c r="F246">
        <v>1</v>
      </c>
    </row>
    <row r="247" spans="1:6" x14ac:dyDescent="0.25">
      <c r="A247" s="16" t="s">
        <v>251</v>
      </c>
      <c r="B247" t="s">
        <v>925</v>
      </c>
      <c r="C247" s="10">
        <f>+VLOOKUP(Tabla1[[#This Row],[CODIGO DE BARRA]],HojadeDatos!A:C,3,FALSE)</f>
        <v>1.85</v>
      </c>
      <c r="D247">
        <f>+VLOOKUP(Tabla1[[#This Row],[CODIGO DE BARRA]],Tabla3[[CODIGO DE BARRRA]:[INVENTARIO]],4,FALSE)</f>
        <v>5</v>
      </c>
      <c r="E247" t="str">
        <f>+IF(Tabla1[[#This Row],[INVENTARIO]]&gt;=0.1,"1","0")</f>
        <v>1</v>
      </c>
      <c r="F247">
        <v>1</v>
      </c>
    </row>
    <row r="248" spans="1:6" x14ac:dyDescent="0.25">
      <c r="A248" s="1" t="s">
        <v>252</v>
      </c>
      <c r="B248" t="s">
        <v>1257</v>
      </c>
      <c r="C248" s="10">
        <f>+VLOOKUP(Tabla1[[#This Row],[CODIGO DE BARRA]],HojadeDatos!A:C,3,FALSE)</f>
        <v>1.3</v>
      </c>
      <c r="D248">
        <f>+VLOOKUP(Tabla1[[#This Row],[CODIGO DE BARRA]],Tabla3[[CODIGO DE BARRRA]:[INVENTARIO]],4,FALSE)</f>
        <v>0</v>
      </c>
      <c r="E248" t="str">
        <f>+IF(Tabla1[[#This Row],[INVENTARIO]]&gt;=0.1,"1","0")</f>
        <v>0</v>
      </c>
      <c r="F248">
        <v>1</v>
      </c>
    </row>
    <row r="249" spans="1:6" x14ac:dyDescent="0.25">
      <c r="A249" s="16" t="s">
        <v>253</v>
      </c>
      <c r="B249" t="s">
        <v>1352</v>
      </c>
      <c r="C249" s="10">
        <f>+VLOOKUP(Tabla1[[#This Row],[CODIGO DE BARRA]],HojadeDatos!A:C,3,FALSE)</f>
        <v>1.7</v>
      </c>
      <c r="D249">
        <f>+VLOOKUP(Tabla1[[#This Row],[CODIGO DE BARRA]],Tabla3[[CODIGO DE BARRRA]:[INVENTARIO]],4,FALSE)</f>
        <v>1</v>
      </c>
      <c r="E249" t="str">
        <f>+IF(Tabla1[[#This Row],[INVENTARIO]]&gt;=0.1,"1","0")</f>
        <v>1</v>
      </c>
      <c r="F249">
        <v>1</v>
      </c>
    </row>
    <row r="250" spans="1:6" x14ac:dyDescent="0.25">
      <c r="A250" s="1" t="s">
        <v>254</v>
      </c>
      <c r="B250" t="s">
        <v>1320</v>
      </c>
      <c r="C250" s="10">
        <f>+VLOOKUP(Tabla1[[#This Row],[CODIGO DE BARRA]],HojadeDatos!A:C,3,FALSE)</f>
        <v>0.1</v>
      </c>
      <c r="D250">
        <f>+VLOOKUP(Tabla1[[#This Row],[CODIGO DE BARRA]],Tabla3[[CODIGO DE BARRRA]:[INVENTARIO]],4,FALSE)</f>
        <v>0</v>
      </c>
      <c r="E250" t="str">
        <f>+IF(Tabla1[[#This Row],[INVENTARIO]]&gt;=0.1,"1","0")</f>
        <v>0</v>
      </c>
      <c r="F250">
        <v>1</v>
      </c>
    </row>
    <row r="251" spans="1:6" x14ac:dyDescent="0.25">
      <c r="A251" s="16" t="s">
        <v>255</v>
      </c>
      <c r="B251" t="s">
        <v>826</v>
      </c>
      <c r="C251" s="10">
        <f>+VLOOKUP(Tabla1[[#This Row],[CODIGO DE BARRA]],HojadeDatos!A:C,3,FALSE)</f>
        <v>1.2</v>
      </c>
      <c r="D251">
        <f>+VLOOKUP(Tabla1[[#This Row],[CODIGO DE BARRA]],Tabla3[[CODIGO DE BARRRA]:[INVENTARIO]],4,FALSE)</f>
        <v>-1</v>
      </c>
      <c r="E251" t="str">
        <f>+IF(Tabla1[[#This Row],[INVENTARIO]]&gt;=0.1,"1","0")</f>
        <v>0</v>
      </c>
      <c r="F251">
        <v>1</v>
      </c>
    </row>
    <row r="252" spans="1:6" x14ac:dyDescent="0.25">
      <c r="A252" s="1" t="s">
        <v>256</v>
      </c>
      <c r="B252" t="s">
        <v>1130</v>
      </c>
      <c r="C252" s="10">
        <f>+VLOOKUP(Tabla1[[#This Row],[CODIGO DE BARRA]],HojadeDatos!A:C,3,FALSE)</f>
        <v>0.6</v>
      </c>
      <c r="D252">
        <f>+VLOOKUP(Tabla1[[#This Row],[CODIGO DE BARRA]],Tabla3[[CODIGO DE BARRRA]:[INVENTARIO]],4,FALSE)</f>
        <v>4</v>
      </c>
      <c r="E252" t="str">
        <f>+IF(Tabla1[[#This Row],[INVENTARIO]]&gt;=0.1,"1","0")</f>
        <v>1</v>
      </c>
      <c r="F252">
        <v>1</v>
      </c>
    </row>
    <row r="253" spans="1:6" x14ac:dyDescent="0.25">
      <c r="A253" s="16" t="s">
        <v>257</v>
      </c>
      <c r="B253" t="s">
        <v>1407</v>
      </c>
      <c r="C253" s="10">
        <f>+VLOOKUP(Tabla1[[#This Row],[CODIGO DE BARRA]],HojadeDatos!A:C,3,FALSE)</f>
        <v>0.9</v>
      </c>
      <c r="D253">
        <f>+VLOOKUP(Tabla1[[#This Row],[CODIGO DE BARRA]],Tabla3[[CODIGO DE BARRRA]:[INVENTARIO]],4,FALSE)</f>
        <v>13</v>
      </c>
      <c r="E253" t="str">
        <f>+IF(Tabla1[[#This Row],[INVENTARIO]]&gt;=0.1,"1","0")</f>
        <v>1</v>
      </c>
      <c r="F253">
        <v>1</v>
      </c>
    </row>
    <row r="254" spans="1:6" x14ac:dyDescent="0.25">
      <c r="A254" s="1" t="s">
        <v>258</v>
      </c>
      <c r="B254" t="s">
        <v>1381</v>
      </c>
      <c r="C254" s="10">
        <f>+VLOOKUP(Tabla1[[#This Row],[CODIGO DE BARRA]],HojadeDatos!A:C,3,FALSE)</f>
        <v>0.15</v>
      </c>
      <c r="D254">
        <f>+VLOOKUP(Tabla1[[#This Row],[CODIGO DE BARRA]],Tabla3[[CODIGO DE BARRRA]:[INVENTARIO]],4,FALSE)</f>
        <v>2</v>
      </c>
      <c r="E254" t="str">
        <f>+IF(Tabla1[[#This Row],[INVENTARIO]]&gt;=0.1,"1","0")</f>
        <v>1</v>
      </c>
      <c r="F254">
        <v>1</v>
      </c>
    </row>
    <row r="255" spans="1:6" x14ac:dyDescent="0.25">
      <c r="A255" s="16" t="s">
        <v>259</v>
      </c>
      <c r="B255" t="s">
        <v>1434</v>
      </c>
      <c r="C255" s="10">
        <f>+VLOOKUP(Tabla1[[#This Row],[CODIGO DE BARRA]],HojadeDatos!A:C,3,FALSE)</f>
        <v>0.05</v>
      </c>
      <c r="D255">
        <f>+VLOOKUP(Tabla1[[#This Row],[CODIGO DE BARRA]],Tabla3[[CODIGO DE BARRRA]:[INVENTARIO]],4,FALSE)</f>
        <v>22</v>
      </c>
      <c r="E255" t="str">
        <f>+IF(Tabla1[[#This Row],[INVENTARIO]]&gt;=0.1,"1","0")</f>
        <v>1</v>
      </c>
      <c r="F255">
        <v>1</v>
      </c>
    </row>
    <row r="256" spans="1:6" x14ac:dyDescent="0.25">
      <c r="A256" s="1" t="s">
        <v>260</v>
      </c>
      <c r="B256" t="s">
        <v>1136</v>
      </c>
      <c r="C256" s="10">
        <f>+VLOOKUP(Tabla1[[#This Row],[CODIGO DE BARRA]],HojadeDatos!A:C,3,FALSE)</f>
        <v>1.95</v>
      </c>
      <c r="D256">
        <f>+VLOOKUP(Tabla1[[#This Row],[CODIGO DE BARRA]],Tabla3[[CODIGO DE BARRRA]:[INVENTARIO]],4,FALSE)</f>
        <v>0</v>
      </c>
      <c r="E256" t="str">
        <f>+IF(Tabla1[[#This Row],[INVENTARIO]]&gt;=0.1,"1","0")</f>
        <v>0</v>
      </c>
      <c r="F256">
        <v>1</v>
      </c>
    </row>
    <row r="257" spans="1:6" x14ac:dyDescent="0.25">
      <c r="A257" s="16" t="s">
        <v>261</v>
      </c>
      <c r="B257" t="s">
        <v>1210</v>
      </c>
      <c r="C257" s="10">
        <f>+VLOOKUP(Tabla1[[#This Row],[CODIGO DE BARRA]],HojadeDatos!A:C,3,FALSE)</f>
        <v>0.75</v>
      </c>
      <c r="D257">
        <f>+VLOOKUP(Tabla1[[#This Row],[CODIGO DE BARRA]],Tabla3[[CODIGO DE BARRRA]:[INVENTARIO]],4,FALSE)</f>
        <v>0</v>
      </c>
      <c r="E257" t="str">
        <f>+IF(Tabla1[[#This Row],[INVENTARIO]]&gt;=0.1,"1","0")</f>
        <v>0</v>
      </c>
      <c r="F257">
        <v>1</v>
      </c>
    </row>
    <row r="258" spans="1:6" x14ac:dyDescent="0.25">
      <c r="A258" s="1" t="s">
        <v>262</v>
      </c>
      <c r="B258" t="s">
        <v>1046</v>
      </c>
      <c r="C258" s="10">
        <f>+VLOOKUP(Tabla1[[#This Row],[CODIGO DE BARRA]],HojadeDatos!A:C,3,FALSE)</f>
        <v>1.67</v>
      </c>
      <c r="D258">
        <f>+VLOOKUP(Tabla1[[#This Row],[CODIGO DE BARRA]],Tabla3[[CODIGO DE BARRRA]:[INVENTARIO]],4,FALSE)</f>
        <v>5</v>
      </c>
      <c r="E258" t="str">
        <f>+IF(Tabla1[[#This Row],[INVENTARIO]]&gt;=0.1,"1","0")</f>
        <v>1</v>
      </c>
      <c r="F258">
        <v>1</v>
      </c>
    </row>
    <row r="259" spans="1:6" x14ac:dyDescent="0.25">
      <c r="A259" s="16" t="s">
        <v>263</v>
      </c>
      <c r="B259" t="s">
        <v>851</v>
      </c>
      <c r="C259" s="10">
        <f>+VLOOKUP(Tabla1[[#This Row],[CODIGO DE BARRA]],HojadeDatos!A:C,3,FALSE)</f>
        <v>1.85</v>
      </c>
      <c r="D259">
        <f>+VLOOKUP(Tabla1[[#This Row],[CODIGO DE BARRA]],Tabla3[[CODIGO DE BARRRA]:[INVENTARIO]],4,FALSE)</f>
        <v>5</v>
      </c>
      <c r="E259" t="str">
        <f>+IF(Tabla1[[#This Row],[INVENTARIO]]&gt;=0.1,"1","0")</f>
        <v>1</v>
      </c>
      <c r="F259">
        <v>1</v>
      </c>
    </row>
    <row r="260" spans="1:6" x14ac:dyDescent="0.25">
      <c r="A260" s="1" t="s">
        <v>264</v>
      </c>
      <c r="B260" t="s">
        <v>852</v>
      </c>
      <c r="C260" s="10">
        <f>+VLOOKUP(Tabla1[[#This Row],[CODIGO DE BARRA]],HojadeDatos!A:C,3,FALSE)</f>
        <v>1.9</v>
      </c>
      <c r="D260">
        <f>+VLOOKUP(Tabla1[[#This Row],[CODIGO DE BARRA]],Tabla3[[CODIGO DE BARRRA]:[INVENTARIO]],4,FALSE)</f>
        <v>-8</v>
      </c>
      <c r="E260" t="str">
        <f>+IF(Tabla1[[#This Row],[INVENTARIO]]&gt;=0.1,"1","0")</f>
        <v>0</v>
      </c>
      <c r="F260">
        <v>1</v>
      </c>
    </row>
    <row r="261" spans="1:6" x14ac:dyDescent="0.25">
      <c r="A261" s="16" t="s">
        <v>265</v>
      </c>
      <c r="B261" t="s">
        <v>853</v>
      </c>
      <c r="C261" s="10">
        <f>+VLOOKUP(Tabla1[[#This Row],[CODIGO DE BARRA]],HojadeDatos!A:C,3,FALSE)</f>
        <v>0</v>
      </c>
      <c r="D261">
        <f>+VLOOKUP(Tabla1[[#This Row],[CODIGO DE BARRA]],Tabla3[[CODIGO DE BARRRA]:[INVENTARIO]],4,FALSE)</f>
        <v>0</v>
      </c>
      <c r="E261" t="str">
        <f>+IF(Tabla1[[#This Row],[INVENTARIO]]&gt;=0.1,"1","0")</f>
        <v>0</v>
      </c>
      <c r="F261">
        <v>1</v>
      </c>
    </row>
    <row r="262" spans="1:6" x14ac:dyDescent="0.25">
      <c r="A262" s="1" t="s">
        <v>266</v>
      </c>
      <c r="B262" t="s">
        <v>839</v>
      </c>
      <c r="C262" s="10">
        <f>+VLOOKUP(Tabla1[[#This Row],[CODIGO DE BARRA]],HojadeDatos!A:C,3,FALSE)</f>
        <v>1.48</v>
      </c>
      <c r="D262">
        <f>+VLOOKUP(Tabla1[[#This Row],[CODIGO DE BARRA]],Tabla3[[CODIGO DE BARRRA]:[INVENTARIO]],4,FALSE)</f>
        <v>-1</v>
      </c>
      <c r="E262" t="str">
        <f>+IF(Tabla1[[#This Row],[INVENTARIO]]&gt;=0.1,"1","0")</f>
        <v>0</v>
      </c>
      <c r="F262">
        <v>1</v>
      </c>
    </row>
    <row r="263" spans="1:6" x14ac:dyDescent="0.25">
      <c r="A263" s="16" t="s">
        <v>267</v>
      </c>
      <c r="B263" t="s">
        <v>838</v>
      </c>
      <c r="C263" s="10">
        <f>+VLOOKUP(Tabla1[[#This Row],[CODIGO DE BARRA]],HojadeDatos!A:C,3,FALSE)</f>
        <v>1.7</v>
      </c>
      <c r="D263">
        <f>+VLOOKUP(Tabla1[[#This Row],[CODIGO DE BARRA]],Tabla3[[CODIGO DE BARRRA]:[INVENTARIO]],4,FALSE)</f>
        <v>-9</v>
      </c>
      <c r="E263" t="str">
        <f>+IF(Tabla1[[#This Row],[INVENTARIO]]&gt;=0.1,"1","0")</f>
        <v>0</v>
      </c>
      <c r="F263">
        <v>1</v>
      </c>
    </row>
    <row r="264" spans="1:6" x14ac:dyDescent="0.25">
      <c r="A264" s="1" t="s">
        <v>268</v>
      </c>
      <c r="B264" t="s">
        <v>1186</v>
      </c>
      <c r="C264" s="10">
        <f>+VLOOKUP(Tabla1[[#This Row],[CODIGO DE BARRA]],HojadeDatos!A:C,3,FALSE)</f>
        <v>1</v>
      </c>
      <c r="D264">
        <f>+VLOOKUP(Tabla1[[#This Row],[CODIGO DE BARRA]],Tabla3[[CODIGO DE BARRRA]:[INVENTARIO]],4,FALSE)</f>
        <v>0</v>
      </c>
      <c r="E264" t="str">
        <f>+IF(Tabla1[[#This Row],[INVENTARIO]]&gt;=0.1,"1","0")</f>
        <v>0</v>
      </c>
      <c r="F264">
        <v>1</v>
      </c>
    </row>
    <row r="265" spans="1:6" x14ac:dyDescent="0.25">
      <c r="A265" s="16" t="s">
        <v>269</v>
      </c>
      <c r="B265" t="s">
        <v>901</v>
      </c>
      <c r="C265" s="10">
        <f>+VLOOKUP(Tabla1[[#This Row],[CODIGO DE BARRA]],HojadeDatos!A:C,3,FALSE)</f>
        <v>4.5999999999999996</v>
      </c>
      <c r="D265">
        <f>+VLOOKUP(Tabla1[[#This Row],[CODIGO DE BARRA]],Tabla3[[CODIGO DE BARRRA]:[INVENTARIO]],4,FALSE)</f>
        <v>-1.5550000000000006</v>
      </c>
      <c r="E265" t="str">
        <f>+IF(Tabla1[[#This Row],[INVENTARIO]]&gt;=0.1,"1","0")</f>
        <v>0</v>
      </c>
      <c r="F265">
        <v>1</v>
      </c>
    </row>
    <row r="266" spans="1:6" x14ac:dyDescent="0.25">
      <c r="A266" s="1" t="s">
        <v>270</v>
      </c>
      <c r="B266" t="s">
        <v>1022</v>
      </c>
      <c r="C266" s="10">
        <f>+VLOOKUP(Tabla1[[#This Row],[CODIGO DE BARRA]],HojadeDatos!A:C,3,FALSE)</f>
        <v>2.9</v>
      </c>
      <c r="D266">
        <f>+VLOOKUP(Tabla1[[#This Row],[CODIGO DE BARRA]],Tabla3[[CODIGO DE BARRRA]:[INVENTARIO]],4,FALSE)</f>
        <v>14.004999999999995</v>
      </c>
      <c r="E266" t="str">
        <f>+IF(Tabla1[[#This Row],[INVENTARIO]]&gt;=0.1,"1","0")</f>
        <v>1</v>
      </c>
      <c r="F266">
        <v>1</v>
      </c>
    </row>
    <row r="267" spans="1:6" x14ac:dyDescent="0.25">
      <c r="A267" s="16" t="s">
        <v>271</v>
      </c>
      <c r="B267" t="s">
        <v>793</v>
      </c>
      <c r="C267" s="10">
        <f>+VLOOKUP(Tabla1[[#This Row],[CODIGO DE BARRA]],HojadeDatos!A:C,3,FALSE)</f>
        <v>1.5</v>
      </c>
      <c r="D267">
        <f>+VLOOKUP(Tabla1[[#This Row],[CODIGO DE BARRA]],Tabla3[[CODIGO DE BARRRA]:[INVENTARIO]],4,FALSE)</f>
        <v>1</v>
      </c>
      <c r="E267" t="str">
        <f>+IF(Tabla1[[#This Row],[INVENTARIO]]&gt;=0.1,"1","0")</f>
        <v>1</v>
      </c>
      <c r="F267">
        <v>1</v>
      </c>
    </row>
    <row r="268" spans="1:6" x14ac:dyDescent="0.25">
      <c r="A268" s="1" t="s">
        <v>272</v>
      </c>
      <c r="B268" t="s">
        <v>1338</v>
      </c>
      <c r="C268" s="10">
        <f>+VLOOKUP(Tabla1[[#This Row],[CODIGO DE BARRA]],HojadeDatos!A:C,3,FALSE)</f>
        <v>0.8</v>
      </c>
      <c r="D268">
        <f>+VLOOKUP(Tabla1[[#This Row],[CODIGO DE BARRA]],Tabla3[[CODIGO DE BARRRA]:[INVENTARIO]],4,FALSE)</f>
        <v>0</v>
      </c>
      <c r="E268" t="str">
        <f>+IF(Tabla1[[#This Row],[INVENTARIO]]&gt;=0.1,"1","0")</f>
        <v>0</v>
      </c>
      <c r="F268">
        <v>1</v>
      </c>
    </row>
    <row r="269" spans="1:6" x14ac:dyDescent="0.25">
      <c r="A269" s="16" t="s">
        <v>273</v>
      </c>
      <c r="B269" t="s">
        <v>1013</v>
      </c>
      <c r="C269" s="10">
        <f>+VLOOKUP(Tabla1[[#This Row],[CODIGO DE BARRA]],HojadeDatos!A:C,3,FALSE)</f>
        <v>0.95</v>
      </c>
      <c r="D269">
        <f>+VLOOKUP(Tabla1[[#This Row],[CODIGO DE BARRA]],Tabla3[[CODIGO DE BARRRA]:[INVENTARIO]],4,FALSE)</f>
        <v>0</v>
      </c>
      <c r="E269" t="str">
        <f>+IF(Tabla1[[#This Row],[INVENTARIO]]&gt;=0.1,"1","0")</f>
        <v>0</v>
      </c>
      <c r="F269">
        <v>1</v>
      </c>
    </row>
    <row r="270" spans="1:6" x14ac:dyDescent="0.25">
      <c r="A270" s="1" t="s">
        <v>274</v>
      </c>
      <c r="B270" t="s">
        <v>811</v>
      </c>
      <c r="C270" s="10">
        <f>+VLOOKUP(Tabla1[[#This Row],[CODIGO DE BARRA]],HojadeDatos!A:C,3,FALSE)</f>
        <v>0.4</v>
      </c>
      <c r="D270">
        <f>+VLOOKUP(Tabla1[[#This Row],[CODIGO DE BARRA]],Tabla3[[CODIGO DE BARRRA]:[INVENTARIO]],4,FALSE)</f>
        <v>0</v>
      </c>
      <c r="E270" t="str">
        <f>+IF(Tabla1[[#This Row],[INVENTARIO]]&gt;=0.1,"1","0")</f>
        <v>0</v>
      </c>
      <c r="F270">
        <v>1</v>
      </c>
    </row>
    <row r="271" spans="1:6" x14ac:dyDescent="0.25">
      <c r="A271" s="16" t="s">
        <v>275</v>
      </c>
      <c r="B271" t="s">
        <v>802</v>
      </c>
      <c r="C271" s="10">
        <f>+VLOOKUP(Tabla1[[#This Row],[CODIGO DE BARRA]],HojadeDatos!A:C,3,FALSE)</f>
        <v>0.5</v>
      </c>
      <c r="D271">
        <f>+VLOOKUP(Tabla1[[#This Row],[CODIGO DE BARRA]],Tabla3[[CODIGO DE BARRRA]:[INVENTARIO]],4,FALSE)</f>
        <v>0</v>
      </c>
      <c r="E271" t="str">
        <f>+IF(Tabla1[[#This Row],[INVENTARIO]]&gt;=0.1,"1","0")</f>
        <v>0</v>
      </c>
      <c r="F271">
        <v>1</v>
      </c>
    </row>
    <row r="272" spans="1:6" x14ac:dyDescent="0.25">
      <c r="A272" s="1" t="s">
        <v>276</v>
      </c>
      <c r="B272" t="s">
        <v>805</v>
      </c>
      <c r="C272" s="10">
        <f>+VLOOKUP(Tabla1[[#This Row],[CODIGO DE BARRA]],HojadeDatos!A:C,3,FALSE)</f>
        <v>0.3</v>
      </c>
      <c r="D272">
        <f>+VLOOKUP(Tabla1[[#This Row],[CODIGO DE BARRA]],Tabla3[[CODIGO DE BARRRA]:[INVENTARIO]],4,FALSE)</f>
        <v>0</v>
      </c>
      <c r="E272" t="str">
        <f>+IF(Tabla1[[#This Row],[INVENTARIO]]&gt;=0.1,"1","0")</f>
        <v>0</v>
      </c>
      <c r="F272">
        <v>1</v>
      </c>
    </row>
    <row r="273" spans="1:6" x14ac:dyDescent="0.25">
      <c r="A273" s="16" t="s">
        <v>277</v>
      </c>
      <c r="B273" t="s">
        <v>1355</v>
      </c>
      <c r="C273" s="10">
        <f>+VLOOKUP(Tabla1[[#This Row],[CODIGO DE BARRA]],HojadeDatos!A:C,3,FALSE)</f>
        <v>1.35</v>
      </c>
      <c r="D273">
        <f>+VLOOKUP(Tabla1[[#This Row],[CODIGO DE BARRA]],Tabla3[[CODIGO DE BARRRA]:[INVENTARIO]],4,FALSE)</f>
        <v>0</v>
      </c>
      <c r="E273" t="str">
        <f>+IF(Tabla1[[#This Row],[INVENTARIO]]&gt;=0.1,"1","0")</f>
        <v>0</v>
      </c>
      <c r="F273">
        <v>1</v>
      </c>
    </row>
    <row r="274" spans="1:6" x14ac:dyDescent="0.25">
      <c r="A274" s="1" t="s">
        <v>278</v>
      </c>
      <c r="B274" t="s">
        <v>1317</v>
      </c>
      <c r="C274" s="10">
        <f>+VLOOKUP(Tabla1[[#This Row],[CODIGO DE BARRA]],HojadeDatos!A:C,3,FALSE)</f>
        <v>0.4</v>
      </c>
      <c r="D274">
        <f>+VLOOKUP(Tabla1[[#This Row],[CODIGO DE BARRA]],Tabla3[[CODIGO DE BARRRA]:[INVENTARIO]],4,FALSE)</f>
        <v>6</v>
      </c>
      <c r="E274" t="str">
        <f>+IF(Tabla1[[#This Row],[INVENTARIO]]&gt;=0.1,"1","0")</f>
        <v>1</v>
      </c>
      <c r="F274">
        <v>1</v>
      </c>
    </row>
    <row r="275" spans="1:6" x14ac:dyDescent="0.25">
      <c r="A275" s="16" t="s">
        <v>279</v>
      </c>
      <c r="B275" t="s">
        <v>1131</v>
      </c>
      <c r="C275" s="10">
        <f>+VLOOKUP(Tabla1[[#This Row],[CODIGO DE BARRA]],HojadeDatos!A:C,3,FALSE)</f>
        <v>1.25</v>
      </c>
      <c r="D275">
        <f>+VLOOKUP(Tabla1[[#This Row],[CODIGO DE BARRA]],Tabla3[[CODIGO DE BARRRA]:[INVENTARIO]],4,FALSE)</f>
        <v>5</v>
      </c>
      <c r="E275" t="str">
        <f>+IF(Tabla1[[#This Row],[INVENTARIO]]&gt;=0.1,"1","0")</f>
        <v>1</v>
      </c>
      <c r="F275">
        <v>1</v>
      </c>
    </row>
    <row r="276" spans="1:6" x14ac:dyDescent="0.25">
      <c r="A276" s="1" t="s">
        <v>280</v>
      </c>
      <c r="B276" t="s">
        <v>1187</v>
      </c>
      <c r="C276" s="10">
        <f>+VLOOKUP(Tabla1[[#This Row],[CODIGO DE BARRA]],HojadeDatos!A:C,3,FALSE)</f>
        <v>1</v>
      </c>
      <c r="D276">
        <f>+VLOOKUP(Tabla1[[#This Row],[CODIGO DE BARRA]],Tabla3[[CODIGO DE BARRRA]:[INVENTARIO]],4,FALSE)</f>
        <v>0</v>
      </c>
      <c r="E276" t="str">
        <f>+IF(Tabla1[[#This Row],[INVENTARIO]]&gt;=0.1,"1","0")</f>
        <v>0</v>
      </c>
      <c r="F276">
        <v>1</v>
      </c>
    </row>
    <row r="277" spans="1:6" x14ac:dyDescent="0.25">
      <c r="A277" s="16" t="s">
        <v>281</v>
      </c>
      <c r="B277" t="s">
        <v>933</v>
      </c>
      <c r="C277" s="10">
        <f>+VLOOKUP(Tabla1[[#This Row],[CODIGO DE BARRA]],HojadeDatos!A:C,3,FALSE)</f>
        <v>0.9</v>
      </c>
      <c r="D277">
        <f>+VLOOKUP(Tabla1[[#This Row],[CODIGO DE BARRA]],Tabla3[[CODIGO DE BARRRA]:[INVENTARIO]],4,FALSE)</f>
        <v>0</v>
      </c>
      <c r="E277" t="str">
        <f>+IF(Tabla1[[#This Row],[INVENTARIO]]&gt;=0.1,"1","0")</f>
        <v>0</v>
      </c>
      <c r="F277">
        <v>1</v>
      </c>
    </row>
    <row r="278" spans="1:6" x14ac:dyDescent="0.25">
      <c r="A278" s="1" t="s">
        <v>282</v>
      </c>
      <c r="B278" t="s">
        <v>1016</v>
      </c>
      <c r="C278" s="10">
        <f>+VLOOKUP(Tabla1[[#This Row],[CODIGO DE BARRA]],HojadeDatos!A:C,3,FALSE)</f>
        <v>0.6</v>
      </c>
      <c r="D278">
        <f>+VLOOKUP(Tabla1[[#This Row],[CODIGO DE BARRA]],Tabla3[[CODIGO DE BARRRA]:[INVENTARIO]],4,FALSE)</f>
        <v>3</v>
      </c>
      <c r="E278" t="str">
        <f>+IF(Tabla1[[#This Row],[INVENTARIO]]&gt;=0.1,"1","0")</f>
        <v>1</v>
      </c>
      <c r="F278">
        <v>1</v>
      </c>
    </row>
    <row r="279" spans="1:6" x14ac:dyDescent="0.25">
      <c r="A279" s="16" t="s">
        <v>283</v>
      </c>
      <c r="B279" t="s">
        <v>1176</v>
      </c>
      <c r="C279" s="10">
        <f>+VLOOKUP(Tabla1[[#This Row],[CODIGO DE BARRA]],HojadeDatos!A:C,3,FALSE)</f>
        <v>0.5</v>
      </c>
      <c r="D279">
        <f>+VLOOKUP(Tabla1[[#This Row],[CODIGO DE BARRA]],Tabla3[[CODIGO DE BARRRA]:[INVENTARIO]],4,FALSE)</f>
        <v>0</v>
      </c>
      <c r="E279" t="str">
        <f>+IF(Tabla1[[#This Row],[INVENTARIO]]&gt;=0.1,"1","0")</f>
        <v>0</v>
      </c>
      <c r="F279">
        <v>1</v>
      </c>
    </row>
    <row r="280" spans="1:6" x14ac:dyDescent="0.25">
      <c r="A280" s="1" t="s">
        <v>284</v>
      </c>
      <c r="B280" t="s">
        <v>801</v>
      </c>
      <c r="C280" s="10">
        <f>+VLOOKUP(Tabla1[[#This Row],[CODIGO DE BARRA]],HojadeDatos!A:C,3,FALSE)</f>
        <v>1</v>
      </c>
      <c r="D280">
        <f>+VLOOKUP(Tabla1[[#This Row],[CODIGO DE BARRA]],Tabla3[[CODIGO DE BARRRA]:[INVENTARIO]],4,FALSE)</f>
        <v>0</v>
      </c>
      <c r="E280" t="str">
        <f>+IF(Tabla1[[#This Row],[INVENTARIO]]&gt;=0.1,"1","0")</f>
        <v>0</v>
      </c>
      <c r="F280">
        <v>1</v>
      </c>
    </row>
    <row r="281" spans="1:6" x14ac:dyDescent="0.25">
      <c r="A281" s="16" t="s">
        <v>285</v>
      </c>
      <c r="B281" t="s">
        <v>803</v>
      </c>
      <c r="C281" s="10">
        <f>+VLOOKUP(Tabla1[[#This Row],[CODIGO DE BARRA]],HojadeDatos!A:C,3,FALSE)</f>
        <v>2.5</v>
      </c>
      <c r="D281">
        <f>+VLOOKUP(Tabla1[[#This Row],[CODIGO DE BARRA]],Tabla3[[CODIGO DE BARRRA]:[INVENTARIO]],4,FALSE)</f>
        <v>12</v>
      </c>
      <c r="E281" t="str">
        <f>+IF(Tabla1[[#This Row],[INVENTARIO]]&gt;=0.1,"1","0")</f>
        <v>1</v>
      </c>
      <c r="F281">
        <v>1</v>
      </c>
    </row>
    <row r="282" spans="1:6" x14ac:dyDescent="0.25">
      <c r="A282" s="1" t="s">
        <v>286</v>
      </c>
      <c r="B282" t="s">
        <v>892</v>
      </c>
      <c r="C282" s="10">
        <f>+VLOOKUP(Tabla1[[#This Row],[CODIGO DE BARRA]],HojadeDatos!A:C,3,FALSE)</f>
        <v>8</v>
      </c>
      <c r="D282">
        <f>+VLOOKUP(Tabla1[[#This Row],[CODIGO DE BARRA]],Tabla3[[CODIGO DE BARRRA]:[INVENTARIO]],4,FALSE)</f>
        <v>1.3249999999999984</v>
      </c>
      <c r="E282" t="str">
        <f>+IF(Tabla1[[#This Row],[INVENTARIO]]&gt;=0.1,"1","0")</f>
        <v>1</v>
      </c>
      <c r="F282">
        <v>1</v>
      </c>
    </row>
    <row r="283" spans="1:6" x14ac:dyDescent="0.25">
      <c r="A283" s="16" t="s">
        <v>287</v>
      </c>
      <c r="B283" t="s">
        <v>1141</v>
      </c>
      <c r="C283" s="10">
        <f>+VLOOKUP(Tabla1[[#This Row],[CODIGO DE BARRA]],HojadeDatos!A:C,3,FALSE)</f>
        <v>6</v>
      </c>
      <c r="D283">
        <f>+VLOOKUP(Tabla1[[#This Row],[CODIGO DE BARRA]],Tabla3[[CODIGO DE BARRRA]:[INVENTARIO]],4,FALSE)</f>
        <v>0</v>
      </c>
      <c r="E283" t="str">
        <f>+IF(Tabla1[[#This Row],[INVENTARIO]]&gt;=0.1,"1","0")</f>
        <v>0</v>
      </c>
      <c r="F283">
        <v>1</v>
      </c>
    </row>
    <row r="284" spans="1:6" x14ac:dyDescent="0.25">
      <c r="A284" s="1" t="s">
        <v>288</v>
      </c>
      <c r="B284" t="s">
        <v>1260</v>
      </c>
      <c r="C284" s="10">
        <f>+VLOOKUP(Tabla1[[#This Row],[CODIGO DE BARRA]],HojadeDatos!A:C,3,FALSE)</f>
        <v>8.5</v>
      </c>
      <c r="D284">
        <f>+VLOOKUP(Tabla1[[#This Row],[CODIGO DE BARRA]],Tabla3[[CODIGO DE BARRRA]:[INVENTARIO]],4,FALSE)</f>
        <v>3.4428999999999865</v>
      </c>
      <c r="E284" t="str">
        <f>+IF(Tabla1[[#This Row],[INVENTARIO]]&gt;=0.1,"1","0")</f>
        <v>1</v>
      </c>
      <c r="F284">
        <v>1</v>
      </c>
    </row>
    <row r="285" spans="1:6" x14ac:dyDescent="0.25">
      <c r="A285" s="16" t="s">
        <v>289</v>
      </c>
      <c r="B285" t="s">
        <v>1150</v>
      </c>
      <c r="C285" s="10">
        <f>+VLOOKUP(Tabla1[[#This Row],[CODIGO DE BARRA]],HojadeDatos!A:C,3,FALSE)</f>
        <v>1.5</v>
      </c>
      <c r="D285">
        <f>+VLOOKUP(Tabla1[[#This Row],[CODIGO DE BARRA]],Tabla3[[CODIGO DE BARRRA]:[INVENTARIO]],4,FALSE)</f>
        <v>0</v>
      </c>
      <c r="E285" t="str">
        <f>+IF(Tabla1[[#This Row],[INVENTARIO]]&gt;=0.1,"1","0")</f>
        <v>0</v>
      </c>
      <c r="F285">
        <v>1</v>
      </c>
    </row>
    <row r="286" spans="1:6" x14ac:dyDescent="0.25">
      <c r="A286" s="1" t="s">
        <v>290</v>
      </c>
      <c r="B286" t="s">
        <v>1024</v>
      </c>
      <c r="C286" s="10">
        <f>+VLOOKUP(Tabla1[[#This Row],[CODIGO DE BARRA]],HojadeDatos!A:C,3,FALSE)</f>
        <v>1.85</v>
      </c>
      <c r="D286">
        <f>+VLOOKUP(Tabla1[[#This Row],[CODIGO DE BARRA]],Tabla3[[CODIGO DE BARRRA]:[INVENTARIO]],4,FALSE)</f>
        <v>5</v>
      </c>
      <c r="E286" t="str">
        <f>+IF(Tabla1[[#This Row],[INVENTARIO]]&gt;=0.1,"1","0")</f>
        <v>1</v>
      </c>
      <c r="F286">
        <v>1</v>
      </c>
    </row>
    <row r="287" spans="1:6" x14ac:dyDescent="0.25">
      <c r="A287" s="16" t="s">
        <v>291</v>
      </c>
      <c r="B287" t="s">
        <v>789</v>
      </c>
      <c r="C287" s="10">
        <f>+VLOOKUP(Tabla1[[#This Row],[CODIGO DE BARRA]],HojadeDatos!A:C,3,FALSE)</f>
        <v>7</v>
      </c>
      <c r="D287">
        <f>+VLOOKUP(Tabla1[[#This Row],[CODIGO DE BARRA]],Tabla3[[CODIGO DE BARRRA]:[INVENTARIO]],4,FALSE)</f>
        <v>-0.12520000000000525</v>
      </c>
      <c r="E287" t="str">
        <f>+IF(Tabla1[[#This Row],[INVENTARIO]]&gt;=0.1,"1","0")</f>
        <v>0</v>
      </c>
      <c r="F287">
        <v>1</v>
      </c>
    </row>
    <row r="288" spans="1:6" x14ac:dyDescent="0.25">
      <c r="A288" s="1" t="s">
        <v>292</v>
      </c>
      <c r="B288" t="s">
        <v>891</v>
      </c>
      <c r="C288" s="10">
        <f>+VLOOKUP(Tabla1[[#This Row],[CODIGO DE BARRA]],HojadeDatos!A:C,3,FALSE)</f>
        <v>7.9</v>
      </c>
      <c r="D288">
        <f>+VLOOKUP(Tabla1[[#This Row],[CODIGO DE BARRA]],Tabla3[[CODIGO DE BARRRA]:[INVENTARIO]],4,FALSE)</f>
        <v>1.2116999999999916</v>
      </c>
      <c r="E288" t="str">
        <f>+IF(Tabla1[[#This Row],[INVENTARIO]]&gt;=0.1,"1","0")</f>
        <v>1</v>
      </c>
      <c r="F288">
        <v>1</v>
      </c>
    </row>
    <row r="289" spans="1:6" x14ac:dyDescent="0.25">
      <c r="A289" s="16" t="s">
        <v>293</v>
      </c>
      <c r="B289" t="s">
        <v>893</v>
      </c>
      <c r="C289" s="10">
        <f>+VLOOKUP(Tabla1[[#This Row],[CODIGO DE BARRA]],HojadeDatos!A:C,3,FALSE)</f>
        <v>8</v>
      </c>
      <c r="D289">
        <f>+VLOOKUP(Tabla1[[#This Row],[CODIGO DE BARRA]],Tabla3[[CODIGO DE BARRRA]:[INVENTARIO]],4,FALSE)</f>
        <v>2.5841999999999818</v>
      </c>
      <c r="E289" t="str">
        <f>+IF(Tabla1[[#This Row],[INVENTARIO]]&gt;=0.1,"1","0")</f>
        <v>1</v>
      </c>
      <c r="F289">
        <v>1</v>
      </c>
    </row>
    <row r="290" spans="1:6" x14ac:dyDescent="0.25">
      <c r="A290" s="1" t="s">
        <v>294</v>
      </c>
      <c r="B290" t="s">
        <v>948</v>
      </c>
      <c r="C290" s="10">
        <f>+VLOOKUP(Tabla1[[#This Row],[CODIGO DE BARRA]],HojadeDatos!A:C,3,FALSE)</f>
        <v>7.5</v>
      </c>
      <c r="D290">
        <f>+VLOOKUP(Tabla1[[#This Row],[CODIGO DE BARRA]],Tabla3[[CODIGO DE BARRRA]:[INVENTARIO]],4,FALSE)</f>
        <v>-1.1099999999999994</v>
      </c>
      <c r="E290" t="str">
        <f>+IF(Tabla1[[#This Row],[INVENTARIO]]&gt;=0.1,"1","0")</f>
        <v>0</v>
      </c>
      <c r="F290">
        <v>1</v>
      </c>
    </row>
    <row r="291" spans="1:6" x14ac:dyDescent="0.25">
      <c r="A291" s="16" t="s">
        <v>295</v>
      </c>
      <c r="B291" t="s">
        <v>1012</v>
      </c>
      <c r="C291" s="10">
        <f>+VLOOKUP(Tabla1[[#This Row],[CODIGO DE BARRA]],HojadeDatos!A:C,3,FALSE)</f>
        <v>7.2</v>
      </c>
      <c r="D291">
        <f>+VLOOKUP(Tabla1[[#This Row],[CODIGO DE BARRA]],Tabla3[[CODIGO DE BARRRA]:[INVENTARIO]],4,FALSE)</f>
        <v>0.14999999999999974</v>
      </c>
      <c r="E291" t="str">
        <f>+IF(Tabla1[[#This Row],[INVENTARIO]]&gt;=0.1,"1","0")</f>
        <v>1</v>
      </c>
      <c r="F291">
        <v>1</v>
      </c>
    </row>
    <row r="292" spans="1:6" x14ac:dyDescent="0.25">
      <c r="A292" s="1" t="s">
        <v>296</v>
      </c>
      <c r="B292" t="s">
        <v>1261</v>
      </c>
      <c r="C292" s="10">
        <f>+VLOOKUP(Tabla1[[#This Row],[CODIGO DE BARRA]],HojadeDatos!A:C,3,FALSE)</f>
        <v>2</v>
      </c>
      <c r="D292">
        <f>+VLOOKUP(Tabla1[[#This Row],[CODIGO DE BARRA]],Tabla3[[CODIGO DE BARRRA]:[INVENTARIO]],4,FALSE)</f>
        <v>0</v>
      </c>
      <c r="E292" t="str">
        <f>+IF(Tabla1[[#This Row],[INVENTARIO]]&gt;=0.1,"1","0")</f>
        <v>0</v>
      </c>
      <c r="F292">
        <v>1</v>
      </c>
    </row>
    <row r="293" spans="1:6" x14ac:dyDescent="0.25">
      <c r="A293" s="16" t="s">
        <v>297</v>
      </c>
      <c r="B293" t="s">
        <v>815</v>
      </c>
      <c r="C293" s="10">
        <f>+VLOOKUP(Tabla1[[#This Row],[CODIGO DE BARRA]],HojadeDatos!A:C,3,FALSE)</f>
        <v>2.7</v>
      </c>
      <c r="D293">
        <f>+VLOOKUP(Tabla1[[#This Row],[CODIGO DE BARRA]],Tabla3[[CODIGO DE BARRRA]:[INVENTARIO]],4,FALSE)</f>
        <v>0</v>
      </c>
      <c r="E293" t="str">
        <f>+IF(Tabla1[[#This Row],[INVENTARIO]]&gt;=0.1,"1","0")</f>
        <v>0</v>
      </c>
      <c r="F293">
        <v>1</v>
      </c>
    </row>
    <row r="294" spans="1:6" x14ac:dyDescent="0.25">
      <c r="A294" s="1" t="s">
        <v>298</v>
      </c>
      <c r="B294" t="s">
        <v>1025</v>
      </c>
      <c r="C294" s="10">
        <f>+VLOOKUP(Tabla1[[#This Row],[CODIGO DE BARRA]],HojadeDatos!A:C,3,FALSE)</f>
        <v>4.3</v>
      </c>
      <c r="D294">
        <f>+VLOOKUP(Tabla1[[#This Row],[CODIGO DE BARRA]],Tabla3[[CODIGO DE BARRRA]:[INVENTARIO]],4,FALSE)</f>
        <v>0</v>
      </c>
      <c r="E294" t="str">
        <f>+IF(Tabla1[[#This Row],[INVENTARIO]]&gt;=0.1,"1","0")</f>
        <v>0</v>
      </c>
      <c r="F294">
        <v>1</v>
      </c>
    </row>
    <row r="295" spans="1:6" x14ac:dyDescent="0.25">
      <c r="A295" s="16" t="s">
        <v>299</v>
      </c>
      <c r="B295" t="s">
        <v>1328</v>
      </c>
      <c r="C295" s="10">
        <f>+VLOOKUP(Tabla1[[#This Row],[CODIGO DE BARRA]],HojadeDatos!A:C,3,FALSE)</f>
        <v>1.8</v>
      </c>
      <c r="D295">
        <f>+VLOOKUP(Tabla1[[#This Row],[CODIGO DE BARRA]],Tabla3[[CODIGO DE BARRRA]:[INVENTARIO]],4,FALSE)</f>
        <v>0</v>
      </c>
      <c r="E295" t="str">
        <f>+IF(Tabla1[[#This Row],[INVENTARIO]]&gt;=0.1,"1","0")</f>
        <v>0</v>
      </c>
      <c r="F295">
        <v>1</v>
      </c>
    </row>
    <row r="296" spans="1:6" x14ac:dyDescent="0.25">
      <c r="A296" s="1" t="s">
        <v>300</v>
      </c>
      <c r="B296" t="s">
        <v>1051</v>
      </c>
      <c r="C296" s="10">
        <f>+VLOOKUP(Tabla1[[#This Row],[CODIGO DE BARRA]],HojadeDatos!A:C,3,FALSE)</f>
        <v>1</v>
      </c>
      <c r="D296">
        <f>+VLOOKUP(Tabla1[[#This Row],[CODIGO DE BARRA]],Tabla3[[CODIGO DE BARRRA]:[INVENTARIO]],4,FALSE)</f>
        <v>2</v>
      </c>
      <c r="E296" t="str">
        <f>+IF(Tabla1[[#This Row],[INVENTARIO]]&gt;=0.1,"1","0")</f>
        <v>1</v>
      </c>
      <c r="F296">
        <v>1</v>
      </c>
    </row>
    <row r="297" spans="1:6" x14ac:dyDescent="0.25">
      <c r="A297" s="16" t="s">
        <v>301</v>
      </c>
      <c r="B297" t="s">
        <v>1358</v>
      </c>
      <c r="C297" s="10">
        <f>+VLOOKUP(Tabla1[[#This Row],[CODIGO DE BARRA]],HojadeDatos!A:C,3,FALSE)</f>
        <v>1.9</v>
      </c>
      <c r="D297">
        <f>+VLOOKUP(Tabla1[[#This Row],[CODIGO DE BARRA]],Tabla3[[CODIGO DE BARRRA]:[INVENTARIO]],4,FALSE)</f>
        <v>0</v>
      </c>
      <c r="E297" t="str">
        <f>+IF(Tabla1[[#This Row],[INVENTARIO]]&gt;=0.1,"1","0")</f>
        <v>0</v>
      </c>
      <c r="F297">
        <v>1</v>
      </c>
    </row>
    <row r="298" spans="1:6" x14ac:dyDescent="0.25">
      <c r="A298" s="1" t="s">
        <v>302</v>
      </c>
      <c r="B298" t="s">
        <v>1382</v>
      </c>
      <c r="C298" s="10">
        <f>+VLOOKUP(Tabla1[[#This Row],[CODIGO DE BARRA]],HojadeDatos!A:C,3,FALSE)</f>
        <v>0.5</v>
      </c>
      <c r="D298">
        <f>+VLOOKUP(Tabla1[[#This Row],[CODIGO DE BARRA]],Tabla3[[CODIGO DE BARRRA]:[INVENTARIO]],4,FALSE)</f>
        <v>2</v>
      </c>
      <c r="E298" t="str">
        <f>+IF(Tabla1[[#This Row],[INVENTARIO]]&gt;=0.1,"1","0")</f>
        <v>1</v>
      </c>
      <c r="F298">
        <v>1</v>
      </c>
    </row>
    <row r="299" spans="1:6" x14ac:dyDescent="0.25">
      <c r="A299" s="16" t="s">
        <v>303</v>
      </c>
      <c r="B299" t="s">
        <v>985</v>
      </c>
      <c r="C299" s="10">
        <f>+VLOOKUP(Tabla1[[#This Row],[CODIGO DE BARRA]],HojadeDatos!A:C,3,FALSE)</f>
        <v>1</v>
      </c>
      <c r="D299">
        <f>+VLOOKUP(Tabla1[[#This Row],[CODIGO DE BARRA]],Tabla3[[CODIGO DE BARRRA]:[INVENTARIO]],4,FALSE)</f>
        <v>0</v>
      </c>
      <c r="E299" t="str">
        <f>+IF(Tabla1[[#This Row],[INVENTARIO]]&gt;=0.1,"1","0")</f>
        <v>0</v>
      </c>
      <c r="F299">
        <v>1</v>
      </c>
    </row>
    <row r="300" spans="1:6" x14ac:dyDescent="0.25">
      <c r="A300" s="1" t="s">
        <v>304</v>
      </c>
      <c r="B300" t="s">
        <v>1142</v>
      </c>
      <c r="C300" s="10">
        <f>+VLOOKUP(Tabla1[[#This Row],[CODIGO DE BARRA]],HojadeDatos!A:C,3,FALSE)</f>
        <v>1.3</v>
      </c>
      <c r="D300">
        <f>+VLOOKUP(Tabla1[[#This Row],[CODIGO DE BARRA]],Tabla3[[CODIGO DE BARRRA]:[INVENTARIO]],4,FALSE)</f>
        <v>0</v>
      </c>
      <c r="E300" t="str">
        <f>+IF(Tabla1[[#This Row],[INVENTARIO]]&gt;=0.1,"1","0")</f>
        <v>0</v>
      </c>
      <c r="F300">
        <v>1</v>
      </c>
    </row>
    <row r="301" spans="1:6" x14ac:dyDescent="0.25">
      <c r="A301" s="16" t="s">
        <v>305</v>
      </c>
      <c r="B301" t="s">
        <v>885</v>
      </c>
      <c r="C301" s="10">
        <f>+VLOOKUP(Tabla1[[#This Row],[CODIGO DE BARRA]],HojadeDatos!A:C,3,FALSE)</f>
        <v>1.8</v>
      </c>
      <c r="D301">
        <f>+VLOOKUP(Tabla1[[#This Row],[CODIGO DE BARRA]],Tabla3[[CODIGO DE BARRRA]:[INVENTARIO]],4,FALSE)</f>
        <v>0</v>
      </c>
      <c r="E301" t="str">
        <f>+IF(Tabla1[[#This Row],[INVENTARIO]]&gt;=0.1,"1","0")</f>
        <v>0</v>
      </c>
      <c r="F301">
        <v>1</v>
      </c>
    </row>
    <row r="302" spans="1:6" x14ac:dyDescent="0.25">
      <c r="A302" s="1" t="s">
        <v>306</v>
      </c>
      <c r="B302" t="s">
        <v>1421</v>
      </c>
      <c r="C302" s="10">
        <f>+VLOOKUP(Tabla1[[#This Row],[CODIGO DE BARRA]],HojadeDatos!A:C,3,FALSE)</f>
        <v>1.2</v>
      </c>
      <c r="D302">
        <f>+VLOOKUP(Tabla1[[#This Row],[CODIGO DE BARRA]],Tabla3[[CODIGO DE BARRRA]:[INVENTARIO]],4,FALSE)</f>
        <v>4</v>
      </c>
      <c r="E302" t="str">
        <f>+IF(Tabla1[[#This Row],[INVENTARIO]]&gt;=0.1,"1","0")</f>
        <v>1</v>
      </c>
      <c r="F302">
        <v>1</v>
      </c>
    </row>
    <row r="303" spans="1:6" x14ac:dyDescent="0.25">
      <c r="A303" s="16" t="s">
        <v>307</v>
      </c>
      <c r="B303" t="s">
        <v>1026</v>
      </c>
      <c r="C303" s="10">
        <f>+VLOOKUP(Tabla1[[#This Row],[CODIGO DE BARRA]],HojadeDatos!A:C,3,FALSE)</f>
        <v>2.1</v>
      </c>
      <c r="D303">
        <f>+VLOOKUP(Tabla1[[#This Row],[CODIGO DE BARRA]],Tabla3[[CODIGO DE BARRRA]:[INVENTARIO]],4,FALSE)</f>
        <v>-1</v>
      </c>
      <c r="E303" t="str">
        <f>+IF(Tabla1[[#This Row],[INVENTARIO]]&gt;=0.1,"1","0")</f>
        <v>0</v>
      </c>
      <c r="F303">
        <v>1</v>
      </c>
    </row>
    <row r="304" spans="1:6" x14ac:dyDescent="0.25">
      <c r="A304" s="1" t="s">
        <v>308</v>
      </c>
      <c r="B304" t="s">
        <v>884</v>
      </c>
      <c r="C304" s="10">
        <f>+VLOOKUP(Tabla1[[#This Row],[CODIGO DE BARRA]],HojadeDatos!A:C,3,FALSE)</f>
        <v>1.2</v>
      </c>
      <c r="D304">
        <f>+VLOOKUP(Tabla1[[#This Row],[CODIGO DE BARRA]],Tabla3[[CODIGO DE BARRRA]:[INVENTARIO]],4,FALSE)</f>
        <v>0</v>
      </c>
      <c r="E304" t="str">
        <f>+IF(Tabla1[[#This Row],[INVENTARIO]]&gt;=0.1,"1","0")</f>
        <v>0</v>
      </c>
      <c r="F304">
        <v>1</v>
      </c>
    </row>
    <row r="305" spans="1:6" x14ac:dyDescent="0.25">
      <c r="A305" s="16" t="s">
        <v>309</v>
      </c>
      <c r="B305" t="s">
        <v>1263</v>
      </c>
      <c r="C305" s="10">
        <f>+VLOOKUP(Tabla1[[#This Row],[CODIGO DE BARRA]],HojadeDatos!A:C,3,FALSE)</f>
        <v>1.7</v>
      </c>
      <c r="D305">
        <f>+VLOOKUP(Tabla1[[#This Row],[CODIGO DE BARRA]],Tabla3[[CODIGO DE BARRRA]:[INVENTARIO]],4,FALSE)</f>
        <v>0</v>
      </c>
      <c r="E305" t="str">
        <f>+IF(Tabla1[[#This Row],[INVENTARIO]]&gt;=0.1,"1","0")</f>
        <v>0</v>
      </c>
      <c r="F305">
        <v>1</v>
      </c>
    </row>
    <row r="306" spans="1:6" x14ac:dyDescent="0.25">
      <c r="A306" s="1" t="s">
        <v>310</v>
      </c>
      <c r="B306" t="s">
        <v>1307</v>
      </c>
      <c r="C306" s="10">
        <f>+VLOOKUP(Tabla1[[#This Row],[CODIGO DE BARRA]],HojadeDatos!A:C,3,FALSE)</f>
        <v>1.3</v>
      </c>
      <c r="D306">
        <f>+VLOOKUP(Tabla1[[#This Row],[CODIGO DE BARRA]],Tabla3[[CODIGO DE BARRRA]:[INVENTARIO]],4,FALSE)</f>
        <v>0</v>
      </c>
      <c r="E306" t="str">
        <f>+IF(Tabla1[[#This Row],[INVENTARIO]]&gt;=0.1,"1","0")</f>
        <v>0</v>
      </c>
      <c r="F306">
        <v>1</v>
      </c>
    </row>
    <row r="307" spans="1:6" x14ac:dyDescent="0.25">
      <c r="A307" s="16" t="s">
        <v>311</v>
      </c>
      <c r="B307" t="s">
        <v>918</v>
      </c>
      <c r="C307" s="10">
        <f>+VLOOKUP(Tabla1[[#This Row],[CODIGO DE BARRA]],HojadeDatos!A:C,3,FALSE)</f>
        <v>0.55000000000000004</v>
      </c>
      <c r="D307">
        <f>+VLOOKUP(Tabla1[[#This Row],[CODIGO DE BARRA]],Tabla3[[CODIGO DE BARRRA]:[INVENTARIO]],4,FALSE)</f>
        <v>0</v>
      </c>
      <c r="E307" t="str">
        <f>+IF(Tabla1[[#This Row],[INVENTARIO]]&gt;=0.1,"1","0")</f>
        <v>0</v>
      </c>
      <c r="F307">
        <v>1</v>
      </c>
    </row>
    <row r="308" spans="1:6" x14ac:dyDescent="0.25">
      <c r="A308" s="1" t="s">
        <v>312</v>
      </c>
      <c r="B308" t="s">
        <v>1151</v>
      </c>
      <c r="C308" s="10">
        <f>+VLOOKUP(Tabla1[[#This Row],[CODIGO DE BARRA]],HojadeDatos!A:C,3,FALSE)</f>
        <v>2.2000000000000002</v>
      </c>
      <c r="D308">
        <f>+VLOOKUP(Tabla1[[#This Row],[CODIGO DE BARRA]],Tabla3[[CODIGO DE BARRRA]:[INVENTARIO]],4,FALSE)</f>
        <v>3</v>
      </c>
      <c r="E308" t="str">
        <f>+IF(Tabla1[[#This Row],[INVENTARIO]]&gt;=0.1,"1","0")</f>
        <v>1</v>
      </c>
      <c r="F308">
        <v>1</v>
      </c>
    </row>
    <row r="309" spans="1:6" x14ac:dyDescent="0.25">
      <c r="A309" s="16" t="s">
        <v>313</v>
      </c>
      <c r="B309" t="s">
        <v>889</v>
      </c>
      <c r="C309" s="10">
        <f>+VLOOKUP(Tabla1[[#This Row],[CODIGO DE BARRA]],HojadeDatos!A:C,3,FALSE)</f>
        <v>0.65</v>
      </c>
      <c r="D309">
        <f>+VLOOKUP(Tabla1[[#This Row],[CODIGO DE BARRA]],Tabla3[[CODIGO DE BARRRA]:[INVENTARIO]],4,FALSE)</f>
        <v>2</v>
      </c>
      <c r="E309" t="str">
        <f>+IF(Tabla1[[#This Row],[INVENTARIO]]&gt;=0.1,"1","0")</f>
        <v>1</v>
      </c>
      <c r="F309">
        <v>1</v>
      </c>
    </row>
    <row r="310" spans="1:6" x14ac:dyDescent="0.25">
      <c r="A310" s="1" t="s">
        <v>314</v>
      </c>
      <c r="B310" t="s">
        <v>804</v>
      </c>
      <c r="C310" s="10">
        <f>+VLOOKUP(Tabla1[[#This Row],[CODIGO DE BARRA]],HojadeDatos!A:C,3,FALSE)</f>
        <v>0.6</v>
      </c>
      <c r="D310">
        <f>+VLOOKUP(Tabla1[[#This Row],[CODIGO DE BARRA]],Tabla3[[CODIGO DE BARRRA]:[INVENTARIO]],4,FALSE)</f>
        <v>-1</v>
      </c>
      <c r="E310" t="str">
        <f>+IF(Tabla1[[#This Row],[INVENTARIO]]&gt;=0.1,"1","0")</f>
        <v>0</v>
      </c>
      <c r="F310">
        <v>1</v>
      </c>
    </row>
    <row r="311" spans="1:6" x14ac:dyDescent="0.25">
      <c r="A311" s="16" t="s">
        <v>315</v>
      </c>
      <c r="B311" t="s">
        <v>1373</v>
      </c>
      <c r="C311" s="10">
        <f>+VLOOKUP(Tabla1[[#This Row],[CODIGO DE BARRA]],HojadeDatos!A:C,3,FALSE)</f>
        <v>0.9</v>
      </c>
      <c r="D311">
        <f>+VLOOKUP(Tabla1[[#This Row],[CODIGO DE BARRA]],Tabla3[[CODIGO DE BARRRA]:[INVENTARIO]],4,FALSE)</f>
        <v>3</v>
      </c>
      <c r="E311" t="str">
        <f>+IF(Tabla1[[#This Row],[INVENTARIO]]&gt;=0.1,"1","0")</f>
        <v>1</v>
      </c>
      <c r="F311">
        <v>1</v>
      </c>
    </row>
    <row r="312" spans="1:6" x14ac:dyDescent="0.25">
      <c r="A312" s="1" t="s">
        <v>316</v>
      </c>
      <c r="B312" t="s">
        <v>1029</v>
      </c>
      <c r="C312" s="10">
        <f>+VLOOKUP(Tabla1[[#This Row],[CODIGO DE BARRA]],HojadeDatos!A:C,3,FALSE)</f>
        <v>1.7</v>
      </c>
      <c r="D312">
        <f>+VLOOKUP(Tabla1[[#This Row],[CODIGO DE BARRA]],Tabla3[[CODIGO DE BARRRA]:[INVENTARIO]],4,FALSE)</f>
        <v>-2</v>
      </c>
      <c r="E312" t="str">
        <f>+IF(Tabla1[[#This Row],[INVENTARIO]]&gt;=0.1,"1","0")</f>
        <v>0</v>
      </c>
      <c r="F312">
        <v>1</v>
      </c>
    </row>
    <row r="313" spans="1:6" x14ac:dyDescent="0.25">
      <c r="A313" s="16" t="s">
        <v>317</v>
      </c>
      <c r="B313" t="s">
        <v>1028</v>
      </c>
      <c r="C313" s="10">
        <f>+VLOOKUP(Tabla1[[#This Row],[CODIGO DE BARRA]],HojadeDatos!A:C,3,FALSE)</f>
        <v>6.1</v>
      </c>
      <c r="D313">
        <f>+VLOOKUP(Tabla1[[#This Row],[CODIGO DE BARRA]],Tabla3[[CODIGO DE BARRRA]:[INVENTARIO]],4,FALSE)</f>
        <v>4</v>
      </c>
      <c r="E313" t="str">
        <f>+IF(Tabla1[[#This Row],[INVENTARIO]]&gt;=0.1,"1","0")</f>
        <v>1</v>
      </c>
      <c r="F313">
        <v>1</v>
      </c>
    </row>
    <row r="314" spans="1:6" x14ac:dyDescent="0.25">
      <c r="A314" s="1" t="s">
        <v>318</v>
      </c>
      <c r="B314" t="s">
        <v>817</v>
      </c>
      <c r="C314" s="10">
        <f>+VLOOKUP(Tabla1[[#This Row],[CODIGO DE BARRA]],HojadeDatos!A:C,3,FALSE)</f>
        <v>0</v>
      </c>
      <c r="D314">
        <f>+VLOOKUP(Tabla1[[#This Row],[CODIGO DE BARRA]],Tabla3[[CODIGO DE BARRRA]:[INVENTARIO]],4,FALSE)</f>
        <v>2</v>
      </c>
      <c r="E314" t="str">
        <f>+IF(Tabla1[[#This Row],[INVENTARIO]]&gt;=0.1,"1","0")</f>
        <v>1</v>
      </c>
      <c r="F314">
        <v>1</v>
      </c>
    </row>
    <row r="315" spans="1:6" x14ac:dyDescent="0.25">
      <c r="A315" s="16" t="s">
        <v>319</v>
      </c>
      <c r="B315" t="s">
        <v>846</v>
      </c>
      <c r="C315" s="10">
        <f>+VLOOKUP(Tabla1[[#This Row],[CODIGO DE BARRA]],HojadeDatos!A:C,3,FALSE)</f>
        <v>1.5</v>
      </c>
      <c r="D315">
        <f>+VLOOKUP(Tabla1[[#This Row],[CODIGO DE BARRA]],Tabla3[[CODIGO DE BARRRA]:[INVENTARIO]],4,FALSE)</f>
        <v>3</v>
      </c>
      <c r="E315" t="str">
        <f>+IF(Tabla1[[#This Row],[INVENTARIO]]&gt;=0.1,"1","0")</f>
        <v>1</v>
      </c>
      <c r="F315">
        <v>1</v>
      </c>
    </row>
    <row r="316" spans="1:6" x14ac:dyDescent="0.25">
      <c r="A316" s="1" t="s">
        <v>320</v>
      </c>
      <c r="B316" t="s">
        <v>1246</v>
      </c>
      <c r="C316" s="10">
        <f>+VLOOKUP(Tabla1[[#This Row],[CODIGO DE BARRA]],HojadeDatos!A:C,3,FALSE)</f>
        <v>3.6</v>
      </c>
      <c r="D316">
        <f>+VLOOKUP(Tabla1[[#This Row],[CODIGO DE BARRA]],Tabla3[[CODIGO DE BARRRA]:[INVENTARIO]],4,FALSE)</f>
        <v>-3</v>
      </c>
      <c r="E316" t="str">
        <f>+IF(Tabla1[[#This Row],[INVENTARIO]]&gt;=0.1,"1","0")</f>
        <v>0</v>
      </c>
      <c r="F316">
        <v>1</v>
      </c>
    </row>
    <row r="317" spans="1:6" x14ac:dyDescent="0.25">
      <c r="A317" s="16" t="s">
        <v>321</v>
      </c>
      <c r="B317" t="s">
        <v>1054</v>
      </c>
      <c r="C317" s="10">
        <f>+VLOOKUP(Tabla1[[#This Row],[CODIGO DE BARRA]],HojadeDatos!A:C,3,FALSE)</f>
        <v>3.9</v>
      </c>
      <c r="D317">
        <f>+VLOOKUP(Tabla1[[#This Row],[CODIGO DE BARRA]],Tabla3[[CODIGO DE BARRRA]:[INVENTARIO]],4,FALSE)</f>
        <v>-2</v>
      </c>
      <c r="E317" t="str">
        <f>+IF(Tabla1[[#This Row],[INVENTARIO]]&gt;=0.1,"1","0")</f>
        <v>0</v>
      </c>
      <c r="F317">
        <v>1</v>
      </c>
    </row>
    <row r="318" spans="1:6" x14ac:dyDescent="0.25">
      <c r="A318" s="1" t="s">
        <v>322</v>
      </c>
      <c r="B318" t="s">
        <v>844</v>
      </c>
      <c r="C318" s="10">
        <f>+VLOOKUP(Tabla1[[#This Row],[CODIGO DE BARRA]],HojadeDatos!A:C,3,FALSE)</f>
        <v>0.9</v>
      </c>
      <c r="D318">
        <f>+VLOOKUP(Tabla1[[#This Row],[CODIGO DE BARRA]],Tabla3[[CODIGO DE BARRRA]:[INVENTARIO]],4,FALSE)</f>
        <v>0</v>
      </c>
      <c r="E318" t="str">
        <f>+IF(Tabla1[[#This Row],[INVENTARIO]]&gt;=0.1,"1","0")</f>
        <v>0</v>
      </c>
      <c r="F318">
        <v>1</v>
      </c>
    </row>
    <row r="319" spans="1:6" x14ac:dyDescent="0.25">
      <c r="A319" s="16" t="s">
        <v>323</v>
      </c>
      <c r="B319" t="s">
        <v>1384</v>
      </c>
      <c r="C319" s="10">
        <f>+VLOOKUP(Tabla1[[#This Row],[CODIGO DE BARRA]],HojadeDatos!A:C,3,FALSE)</f>
        <v>2.8</v>
      </c>
      <c r="D319">
        <f>+VLOOKUP(Tabla1[[#This Row],[CODIGO DE BARRA]],Tabla3[[CODIGO DE BARRRA]:[INVENTARIO]],4,FALSE)</f>
        <v>0</v>
      </c>
      <c r="E319" t="str">
        <f>+IF(Tabla1[[#This Row],[INVENTARIO]]&gt;=0.1,"1","0")</f>
        <v>0</v>
      </c>
      <c r="F319">
        <v>1</v>
      </c>
    </row>
    <row r="320" spans="1:6" x14ac:dyDescent="0.25">
      <c r="A320" s="1" t="s">
        <v>324</v>
      </c>
      <c r="B320" t="s">
        <v>1264</v>
      </c>
      <c r="C320" s="10">
        <f>+VLOOKUP(Tabla1[[#This Row],[CODIGO DE BARRA]],HojadeDatos!A:C,3,FALSE)</f>
        <v>13</v>
      </c>
      <c r="D320">
        <f>+VLOOKUP(Tabla1[[#This Row],[CODIGO DE BARRA]],Tabla3[[CODIGO DE BARRRA]:[INVENTARIO]],4,FALSE)</f>
        <v>1</v>
      </c>
      <c r="E320" t="str">
        <f>+IF(Tabla1[[#This Row],[INVENTARIO]]&gt;=0.1,"1","0")</f>
        <v>1</v>
      </c>
      <c r="F320">
        <v>1</v>
      </c>
    </row>
    <row r="321" spans="1:6" x14ac:dyDescent="0.25">
      <c r="A321" s="16" t="s">
        <v>325</v>
      </c>
      <c r="B321" t="s">
        <v>1224</v>
      </c>
      <c r="C321" s="10">
        <f>+VLOOKUP(Tabla1[[#This Row],[CODIGO DE BARRA]],HojadeDatos!A:C,3,FALSE)</f>
        <v>1.57</v>
      </c>
      <c r="D321">
        <f>+VLOOKUP(Tabla1[[#This Row],[CODIGO DE BARRA]],Tabla3[[CODIGO DE BARRRA]:[INVENTARIO]],4,FALSE)</f>
        <v>0</v>
      </c>
      <c r="E321" t="str">
        <f>+IF(Tabla1[[#This Row],[INVENTARIO]]&gt;=0.1,"1","0")</f>
        <v>0</v>
      </c>
      <c r="F321">
        <v>1</v>
      </c>
    </row>
    <row r="322" spans="1:6" x14ac:dyDescent="0.25">
      <c r="A322" s="1" t="s">
        <v>326</v>
      </c>
      <c r="B322" t="s">
        <v>1370</v>
      </c>
      <c r="C322" s="10">
        <f>+VLOOKUP(Tabla1[[#This Row],[CODIGO DE BARRA]],HojadeDatos!A:C,3,FALSE)</f>
        <v>2.2000000000000002</v>
      </c>
      <c r="D322">
        <f>+VLOOKUP(Tabla1[[#This Row],[CODIGO DE BARRA]],Tabla3[[CODIGO DE BARRRA]:[INVENTARIO]],4,FALSE)</f>
        <v>0</v>
      </c>
      <c r="E322" t="str">
        <f>+IF(Tabla1[[#This Row],[INVENTARIO]]&gt;=0.1,"1","0")</f>
        <v>0</v>
      </c>
      <c r="F322">
        <v>1</v>
      </c>
    </row>
    <row r="323" spans="1:6" x14ac:dyDescent="0.25">
      <c r="A323" s="16" t="s">
        <v>327</v>
      </c>
      <c r="B323" t="s">
        <v>842</v>
      </c>
      <c r="C323" s="10">
        <f>+VLOOKUP(Tabla1[[#This Row],[CODIGO DE BARRA]],HojadeDatos!A:C,3,FALSE)</f>
        <v>1.6</v>
      </c>
      <c r="D323">
        <f>+VLOOKUP(Tabla1[[#This Row],[CODIGO DE BARRA]],Tabla3[[CODIGO DE BARRRA]:[INVENTARIO]],4,FALSE)</f>
        <v>-9</v>
      </c>
      <c r="E323" t="str">
        <f>+IF(Tabla1[[#This Row],[INVENTARIO]]&gt;=0.1,"1","0")</f>
        <v>0</v>
      </c>
      <c r="F323">
        <v>1</v>
      </c>
    </row>
    <row r="324" spans="1:6" x14ac:dyDescent="0.25">
      <c r="A324" s="1" t="s">
        <v>328</v>
      </c>
      <c r="B324" t="s">
        <v>1177</v>
      </c>
      <c r="C324" s="10">
        <f>+VLOOKUP(Tabla1[[#This Row],[CODIGO DE BARRA]],HojadeDatos!A:C,3,FALSE)</f>
        <v>3.5</v>
      </c>
      <c r="D324">
        <f>+VLOOKUP(Tabla1[[#This Row],[CODIGO DE BARRA]],Tabla3[[CODIGO DE BARRRA]:[INVENTARIO]],4,FALSE)</f>
        <v>0</v>
      </c>
      <c r="E324" t="str">
        <f>+IF(Tabla1[[#This Row],[INVENTARIO]]&gt;=0.1,"1","0")</f>
        <v>0</v>
      </c>
      <c r="F324">
        <v>1</v>
      </c>
    </row>
    <row r="325" spans="1:6" x14ac:dyDescent="0.25">
      <c r="A325" s="16" t="s">
        <v>329</v>
      </c>
      <c r="B325" t="s">
        <v>1265</v>
      </c>
      <c r="C325" s="10">
        <f>+VLOOKUP(Tabla1[[#This Row],[CODIGO DE BARRA]],HojadeDatos!A:C,3,FALSE)</f>
        <v>2.2000000000000002</v>
      </c>
      <c r="D325">
        <f>+VLOOKUP(Tabla1[[#This Row],[CODIGO DE BARRA]],Tabla3[[CODIGO DE BARRRA]:[INVENTARIO]],4,FALSE)</f>
        <v>-1</v>
      </c>
      <c r="E325" t="str">
        <f>+IF(Tabla1[[#This Row],[INVENTARIO]]&gt;=0.1,"1","0")</f>
        <v>0</v>
      </c>
      <c r="F325">
        <v>1</v>
      </c>
    </row>
    <row r="326" spans="1:6" x14ac:dyDescent="0.25">
      <c r="A326" s="1" t="s">
        <v>330</v>
      </c>
      <c r="B326" t="s">
        <v>1319</v>
      </c>
      <c r="C326" s="10">
        <f>+VLOOKUP(Tabla1[[#This Row],[CODIGO DE BARRA]],HojadeDatos!A:C,3,FALSE)</f>
        <v>1.5</v>
      </c>
      <c r="D326">
        <f>+VLOOKUP(Tabla1[[#This Row],[CODIGO DE BARRA]],Tabla3[[CODIGO DE BARRRA]:[INVENTARIO]],4,FALSE)</f>
        <v>-1</v>
      </c>
      <c r="E326" t="str">
        <f>+IF(Tabla1[[#This Row],[INVENTARIO]]&gt;=0.1,"1","0")</f>
        <v>0</v>
      </c>
      <c r="F326">
        <v>1</v>
      </c>
    </row>
    <row r="327" spans="1:6" x14ac:dyDescent="0.25">
      <c r="A327" s="16" t="s">
        <v>331</v>
      </c>
      <c r="B327" t="s">
        <v>1117</v>
      </c>
      <c r="C327" s="10">
        <f>+VLOOKUP(Tabla1[[#This Row],[CODIGO DE BARRA]],HojadeDatos!A:C,3,FALSE)</f>
        <v>5.4</v>
      </c>
      <c r="D327">
        <f>+VLOOKUP(Tabla1[[#This Row],[CODIGO DE BARRA]],Tabla3[[CODIGO DE BARRRA]:[INVENTARIO]],4,FALSE)</f>
        <v>0</v>
      </c>
      <c r="E327" t="str">
        <f>+IF(Tabla1[[#This Row],[INVENTARIO]]&gt;=0.1,"1","0")</f>
        <v>0</v>
      </c>
      <c r="F327">
        <v>1</v>
      </c>
    </row>
    <row r="328" spans="1:6" x14ac:dyDescent="0.25">
      <c r="A328" s="1" t="s">
        <v>331</v>
      </c>
      <c r="B328" t="s">
        <v>1143</v>
      </c>
      <c r="C328" s="10">
        <f>+VLOOKUP(Tabla1[[#This Row],[CODIGO DE BARRA]],HojadeDatos!A:C,3,FALSE)</f>
        <v>0</v>
      </c>
      <c r="D328">
        <f>+VLOOKUP(Tabla1[[#This Row],[CODIGO DE BARRA]],Tabla3[[CODIGO DE BARRRA]:[INVENTARIO]],4,FALSE)</f>
        <v>0</v>
      </c>
      <c r="E328" t="str">
        <f>+IF(Tabla1[[#This Row],[INVENTARIO]]&gt;=0.1,"1","0")</f>
        <v>0</v>
      </c>
      <c r="F328">
        <v>1</v>
      </c>
    </row>
    <row r="329" spans="1:6" x14ac:dyDescent="0.25">
      <c r="A329" s="16" t="s">
        <v>332</v>
      </c>
      <c r="B329" t="s">
        <v>1222</v>
      </c>
      <c r="C329" s="10">
        <f>+VLOOKUP(Tabla1[[#This Row],[CODIGO DE BARRA]],HojadeDatos!A:C,3,FALSE)</f>
        <v>1.4</v>
      </c>
      <c r="D329">
        <f>+VLOOKUP(Tabla1[[#This Row],[CODIGO DE BARRA]],Tabla3[[CODIGO DE BARRRA]:[INVENTARIO]],4,FALSE)</f>
        <v>0</v>
      </c>
      <c r="E329" t="str">
        <f>+IF(Tabla1[[#This Row],[INVENTARIO]]&gt;=0.1,"1","0")</f>
        <v>0</v>
      </c>
      <c r="F329">
        <v>1</v>
      </c>
    </row>
    <row r="330" spans="1:6" x14ac:dyDescent="0.25">
      <c r="A330" s="1" t="s">
        <v>333</v>
      </c>
      <c r="B330" t="s">
        <v>904</v>
      </c>
      <c r="C330" s="10">
        <f>+VLOOKUP(Tabla1[[#This Row],[CODIGO DE BARRA]],HojadeDatos!A:C,3,FALSE)</f>
        <v>1.9</v>
      </c>
      <c r="D330">
        <f>+VLOOKUP(Tabla1[[#This Row],[CODIGO DE BARRA]],Tabla3[[CODIGO DE BARRRA]:[INVENTARIO]],4,FALSE)</f>
        <v>-1</v>
      </c>
      <c r="E330" t="str">
        <f>+IF(Tabla1[[#This Row],[INVENTARIO]]&gt;=0.1,"1","0")</f>
        <v>0</v>
      </c>
      <c r="F330">
        <v>1</v>
      </c>
    </row>
    <row r="331" spans="1:6" x14ac:dyDescent="0.25">
      <c r="A331" s="16" t="s">
        <v>334</v>
      </c>
      <c r="B331" t="s">
        <v>1027</v>
      </c>
      <c r="C331" s="10">
        <f>+VLOOKUP(Tabla1[[#This Row],[CODIGO DE BARRA]],HojadeDatos!A:C,3,FALSE)</f>
        <v>3.2</v>
      </c>
      <c r="D331">
        <f>+VLOOKUP(Tabla1[[#This Row],[CODIGO DE BARRA]],Tabla3[[CODIGO DE BARRRA]:[INVENTARIO]],4,FALSE)</f>
        <v>0</v>
      </c>
      <c r="E331" t="str">
        <f>+IF(Tabla1[[#This Row],[INVENTARIO]]&gt;=0.1,"1","0")</f>
        <v>0</v>
      </c>
      <c r="F331">
        <v>1</v>
      </c>
    </row>
    <row r="332" spans="1:6" x14ac:dyDescent="0.25">
      <c r="A332" s="1" t="s">
        <v>335</v>
      </c>
      <c r="B332" t="s">
        <v>1144</v>
      </c>
      <c r="C332" s="10">
        <f>+VLOOKUP(Tabla1[[#This Row],[CODIGO DE BARRA]],HojadeDatos!A:C,3,FALSE)</f>
        <v>4</v>
      </c>
      <c r="D332">
        <f>+VLOOKUP(Tabla1[[#This Row],[CODIGO DE BARRA]],Tabla3[[CODIGO DE BARRRA]:[INVENTARIO]],4,FALSE)</f>
        <v>5</v>
      </c>
      <c r="E332" t="str">
        <f>+IF(Tabla1[[#This Row],[INVENTARIO]]&gt;=0.1,"1","0")</f>
        <v>1</v>
      </c>
      <c r="F332">
        <v>1</v>
      </c>
    </row>
    <row r="333" spans="1:6" x14ac:dyDescent="0.25">
      <c r="A333" s="16" t="s">
        <v>336</v>
      </c>
      <c r="B333" t="s">
        <v>1266</v>
      </c>
      <c r="C333" s="10">
        <f>+VLOOKUP(Tabla1[[#This Row],[CODIGO DE BARRA]],HojadeDatos!A:C,3,FALSE)</f>
        <v>1.85</v>
      </c>
      <c r="D333">
        <f>+VLOOKUP(Tabla1[[#This Row],[CODIGO DE BARRA]],Tabla3[[CODIGO DE BARRRA]:[INVENTARIO]],4,FALSE)</f>
        <v>2</v>
      </c>
      <c r="E333" t="str">
        <f>+IF(Tabla1[[#This Row],[INVENTARIO]]&gt;=0.1,"1","0")</f>
        <v>1</v>
      </c>
      <c r="F333">
        <v>1</v>
      </c>
    </row>
    <row r="334" spans="1:6" x14ac:dyDescent="0.25">
      <c r="A334" s="1" t="s">
        <v>337</v>
      </c>
      <c r="B334" t="s">
        <v>1118</v>
      </c>
      <c r="C334" s="10">
        <f>+VLOOKUP(Tabla1[[#This Row],[CODIGO DE BARRA]],HojadeDatos!A:C,3,FALSE)</f>
        <v>0.95</v>
      </c>
      <c r="D334">
        <f>+VLOOKUP(Tabla1[[#This Row],[CODIGO DE BARRA]],Tabla3[[CODIGO DE BARRRA]:[INVENTARIO]],4,FALSE)</f>
        <v>3</v>
      </c>
      <c r="E334" t="str">
        <f>+IF(Tabla1[[#This Row],[INVENTARIO]]&gt;=0.1,"1","0")</f>
        <v>1</v>
      </c>
      <c r="F334">
        <v>1</v>
      </c>
    </row>
    <row r="335" spans="1:6" x14ac:dyDescent="0.25">
      <c r="A335" s="16" t="s">
        <v>338</v>
      </c>
      <c r="B335" t="s">
        <v>791</v>
      </c>
      <c r="C335" s="10">
        <f>+VLOOKUP(Tabla1[[#This Row],[CODIGO DE BARRA]],HojadeDatos!A:C,3,FALSE)</f>
        <v>2.7</v>
      </c>
      <c r="D335">
        <f>+VLOOKUP(Tabla1[[#This Row],[CODIGO DE BARRA]],Tabla3[[CODIGO DE BARRRA]:[INVENTARIO]],4,FALSE)</f>
        <v>1</v>
      </c>
      <c r="E335" t="str">
        <f>+IF(Tabla1[[#This Row],[INVENTARIO]]&gt;=0.1,"1","0")</f>
        <v>1</v>
      </c>
      <c r="F335">
        <v>1</v>
      </c>
    </row>
    <row r="336" spans="1:6" x14ac:dyDescent="0.25">
      <c r="A336" s="1" t="s">
        <v>339</v>
      </c>
      <c r="B336" t="s">
        <v>943</v>
      </c>
      <c r="C336" s="10">
        <f>+VLOOKUP(Tabla1[[#This Row],[CODIGO DE BARRA]],HojadeDatos!A:C,3,FALSE)</f>
        <v>2.2999999999999998</v>
      </c>
      <c r="D336">
        <f>+VLOOKUP(Tabla1[[#This Row],[CODIGO DE BARRA]],Tabla3[[CODIGO DE BARRRA]:[INVENTARIO]],4,FALSE)</f>
        <v>0</v>
      </c>
      <c r="E336" t="str">
        <f>+IF(Tabla1[[#This Row],[INVENTARIO]]&gt;=0.1,"1","0")</f>
        <v>0</v>
      </c>
      <c r="F336">
        <v>1</v>
      </c>
    </row>
    <row r="337" spans="1:6" x14ac:dyDescent="0.25">
      <c r="A337" s="16" t="s">
        <v>340</v>
      </c>
      <c r="B337" t="s">
        <v>1449</v>
      </c>
      <c r="C337" s="10">
        <f>+VLOOKUP(Tabla1[[#This Row],[CODIGO DE BARRA]],HojadeDatos!A:C,3,FALSE)</f>
        <v>3</v>
      </c>
      <c r="D337">
        <f>+VLOOKUP(Tabla1[[#This Row],[CODIGO DE BARRA]],Tabla3[[CODIGO DE BARRRA]:[INVENTARIO]],4,FALSE)</f>
        <v>0</v>
      </c>
      <c r="E337" t="str">
        <f>+IF(Tabla1[[#This Row],[INVENTARIO]]&gt;=0.1,"1","0")</f>
        <v>0</v>
      </c>
      <c r="F337">
        <v>1</v>
      </c>
    </row>
    <row r="338" spans="1:6" x14ac:dyDescent="0.25">
      <c r="A338" s="1" t="s">
        <v>341</v>
      </c>
      <c r="B338" t="s">
        <v>1208</v>
      </c>
      <c r="C338" s="10">
        <f>+VLOOKUP(Tabla1[[#This Row],[CODIGO DE BARRA]],HojadeDatos!A:C,3,FALSE)</f>
        <v>1.75</v>
      </c>
      <c r="D338">
        <f>+VLOOKUP(Tabla1[[#This Row],[CODIGO DE BARRA]],Tabla3[[CODIGO DE BARRRA]:[INVENTARIO]],4,FALSE)</f>
        <v>3</v>
      </c>
      <c r="E338" t="str">
        <f>+IF(Tabla1[[#This Row],[INVENTARIO]]&gt;=0.1,"1","0")</f>
        <v>1</v>
      </c>
      <c r="F338">
        <v>1</v>
      </c>
    </row>
    <row r="339" spans="1:6" x14ac:dyDescent="0.25">
      <c r="A339" s="16" t="s">
        <v>342</v>
      </c>
      <c r="B339" t="s">
        <v>1145</v>
      </c>
      <c r="C339" s="10">
        <f>+VLOOKUP(Tabla1[[#This Row],[CODIGO DE BARRA]],HojadeDatos!A:C,3,FALSE)</f>
        <v>1.9</v>
      </c>
      <c r="D339">
        <f>+VLOOKUP(Tabla1[[#This Row],[CODIGO DE BARRA]],Tabla3[[CODIGO DE BARRRA]:[INVENTARIO]],4,FALSE)</f>
        <v>11</v>
      </c>
      <c r="E339" t="str">
        <f>+IF(Tabla1[[#This Row],[INVENTARIO]]&gt;=0.1,"1","0")</f>
        <v>1</v>
      </c>
      <c r="F339">
        <v>1</v>
      </c>
    </row>
    <row r="340" spans="1:6" x14ac:dyDescent="0.25">
      <c r="A340" s="1" t="s">
        <v>343</v>
      </c>
      <c r="B340" t="s">
        <v>1205</v>
      </c>
      <c r="C340" s="10">
        <f>+VLOOKUP(Tabla1[[#This Row],[CODIGO DE BARRA]],HojadeDatos!A:C,3,FALSE)</f>
        <v>1.5</v>
      </c>
      <c r="D340">
        <f>+VLOOKUP(Tabla1[[#This Row],[CODIGO DE BARRA]],Tabla3[[CODIGO DE BARRRA]:[INVENTARIO]],4,FALSE)</f>
        <v>0</v>
      </c>
      <c r="E340" t="str">
        <f>+IF(Tabla1[[#This Row],[INVENTARIO]]&gt;=0.1,"1","0")</f>
        <v>0</v>
      </c>
      <c r="F340">
        <v>1</v>
      </c>
    </row>
    <row r="341" spans="1:6" x14ac:dyDescent="0.25">
      <c r="A341" s="16" t="s">
        <v>344</v>
      </c>
      <c r="B341" t="s">
        <v>1244</v>
      </c>
      <c r="C341" s="10">
        <f>+VLOOKUP(Tabla1[[#This Row],[CODIGO DE BARRA]],HojadeDatos!A:C,3,FALSE)</f>
        <v>2</v>
      </c>
      <c r="D341">
        <f>+VLOOKUP(Tabla1[[#This Row],[CODIGO DE BARRA]],Tabla3[[CODIGO DE BARRRA]:[INVENTARIO]],4,FALSE)</f>
        <v>4.75</v>
      </c>
      <c r="E341" t="str">
        <f>+IF(Tabla1[[#This Row],[INVENTARIO]]&gt;=0.1,"1","0")</f>
        <v>1</v>
      </c>
      <c r="F341">
        <v>1</v>
      </c>
    </row>
    <row r="342" spans="1:6" x14ac:dyDescent="0.25">
      <c r="A342" s="1" t="s">
        <v>345</v>
      </c>
      <c r="B342" t="s">
        <v>841</v>
      </c>
      <c r="C342" s="10">
        <f>+VLOOKUP(Tabla1[[#This Row],[CODIGO DE BARRA]],HojadeDatos!A:C,3,FALSE)</f>
        <v>0.9</v>
      </c>
      <c r="D342">
        <f>+VLOOKUP(Tabla1[[#This Row],[CODIGO DE BARRA]],Tabla3[[CODIGO DE BARRRA]:[INVENTARIO]],4,FALSE)</f>
        <v>0</v>
      </c>
      <c r="E342" t="str">
        <f>+IF(Tabla1[[#This Row],[INVENTARIO]]&gt;=0.1,"1","0")</f>
        <v>0</v>
      </c>
      <c r="F342">
        <v>1</v>
      </c>
    </row>
    <row r="343" spans="1:6" x14ac:dyDescent="0.25">
      <c r="A343" s="16" t="s">
        <v>346</v>
      </c>
      <c r="B343" t="s">
        <v>978</v>
      </c>
      <c r="C343" s="10">
        <f>+VLOOKUP(Tabla1[[#This Row],[CODIGO DE BARRA]],HojadeDatos!A:C,3,FALSE)</f>
        <v>3.6</v>
      </c>
      <c r="D343">
        <f>+VLOOKUP(Tabla1[[#This Row],[CODIGO DE BARRA]],Tabla3[[CODIGO DE BARRRA]:[INVENTARIO]],4,FALSE)</f>
        <v>0</v>
      </c>
      <c r="E343" t="str">
        <f>+IF(Tabla1[[#This Row],[INVENTARIO]]&gt;=0.1,"1","0")</f>
        <v>0</v>
      </c>
      <c r="F343">
        <v>1</v>
      </c>
    </row>
    <row r="344" spans="1:6" x14ac:dyDescent="0.25">
      <c r="A344" s="1" t="s">
        <v>347</v>
      </c>
      <c r="B344" t="s">
        <v>980</v>
      </c>
      <c r="C344" s="10">
        <f>+VLOOKUP(Tabla1[[#This Row],[CODIGO DE BARRA]],HojadeDatos!A:C,3,FALSE)</f>
        <v>0.55000000000000004</v>
      </c>
      <c r="D344">
        <f>+VLOOKUP(Tabla1[[#This Row],[CODIGO DE BARRA]],Tabla3[[CODIGO DE BARRRA]:[INVENTARIO]],4,FALSE)</f>
        <v>4</v>
      </c>
      <c r="E344" t="str">
        <f>+IF(Tabla1[[#This Row],[INVENTARIO]]&gt;=0.1,"1","0")</f>
        <v>1</v>
      </c>
      <c r="F344">
        <v>1</v>
      </c>
    </row>
    <row r="345" spans="1:6" x14ac:dyDescent="0.25">
      <c r="A345" s="16" t="s">
        <v>348</v>
      </c>
      <c r="B345" t="s">
        <v>1357</v>
      </c>
      <c r="C345" s="10">
        <f>+VLOOKUP(Tabla1[[#This Row],[CODIGO DE BARRA]],HojadeDatos!A:C,3,FALSE)</f>
        <v>0.6</v>
      </c>
      <c r="D345">
        <f>+VLOOKUP(Tabla1[[#This Row],[CODIGO DE BARRA]],Tabla3[[CODIGO DE BARRRA]:[INVENTARIO]],4,FALSE)</f>
        <v>0</v>
      </c>
      <c r="E345" t="str">
        <f>+IF(Tabla1[[#This Row],[INVENTARIO]]&gt;=0.1,"1","0")</f>
        <v>0</v>
      </c>
      <c r="F345">
        <v>1</v>
      </c>
    </row>
    <row r="346" spans="1:6" x14ac:dyDescent="0.25">
      <c r="A346" s="1" t="s">
        <v>349</v>
      </c>
      <c r="B346" t="s">
        <v>796</v>
      </c>
      <c r="C346" s="10">
        <f>+VLOOKUP(Tabla1[[#This Row],[CODIGO DE BARRA]],HojadeDatos!A:C,3,FALSE)</f>
        <v>8</v>
      </c>
      <c r="D346">
        <f>+VLOOKUP(Tabla1[[#This Row],[CODIGO DE BARRA]],Tabla3[[CODIGO DE BARRRA]:[INVENTARIO]],4,FALSE)</f>
        <v>0.10149999999999892</v>
      </c>
      <c r="E346" t="str">
        <f>+IF(Tabla1[[#This Row],[INVENTARIO]]&gt;=0.1,"1","0")</f>
        <v>1</v>
      </c>
      <c r="F346">
        <v>1</v>
      </c>
    </row>
    <row r="347" spans="1:6" x14ac:dyDescent="0.25">
      <c r="A347" s="16" t="s">
        <v>350</v>
      </c>
      <c r="B347" t="s">
        <v>1342</v>
      </c>
      <c r="C347" s="10">
        <f>+VLOOKUP(Tabla1[[#This Row],[CODIGO DE BARRA]],HojadeDatos!A:C,3,FALSE)</f>
        <v>7</v>
      </c>
      <c r="D347">
        <f>+VLOOKUP(Tabla1[[#This Row],[CODIGO DE BARRA]],Tabla3[[CODIGO DE BARRRA]:[INVENTARIO]],4,FALSE)</f>
        <v>2.7405000000000097</v>
      </c>
      <c r="E347" t="str">
        <f>+IF(Tabla1[[#This Row],[INVENTARIO]]&gt;=0.1,"1","0")</f>
        <v>1</v>
      </c>
      <c r="F347">
        <v>1</v>
      </c>
    </row>
    <row r="348" spans="1:6" x14ac:dyDescent="0.25">
      <c r="A348" s="1" t="s">
        <v>351</v>
      </c>
      <c r="B348" t="s">
        <v>1430</v>
      </c>
      <c r="C348" s="10">
        <f>+VLOOKUP(Tabla1[[#This Row],[CODIGO DE BARRA]],HojadeDatos!A:C,3,FALSE)</f>
        <v>2.7</v>
      </c>
      <c r="D348">
        <f>+VLOOKUP(Tabla1[[#This Row],[CODIGO DE BARRA]],Tabla3[[CODIGO DE BARRRA]:[INVENTARIO]],4,FALSE)</f>
        <v>0</v>
      </c>
      <c r="E348" t="str">
        <f>+IF(Tabla1[[#This Row],[INVENTARIO]]&gt;=0.1,"1","0")</f>
        <v>0</v>
      </c>
      <c r="F348">
        <v>1</v>
      </c>
    </row>
    <row r="349" spans="1:6" x14ac:dyDescent="0.25">
      <c r="A349" s="16" t="s">
        <v>352</v>
      </c>
      <c r="B349" t="s">
        <v>1035</v>
      </c>
      <c r="C349" s="10">
        <f>+VLOOKUP(Tabla1[[#This Row],[CODIGO DE BARRA]],HojadeDatos!A:C,3,FALSE)</f>
        <v>2.9</v>
      </c>
      <c r="D349">
        <f>+VLOOKUP(Tabla1[[#This Row],[CODIGO DE BARRA]],Tabla3[[CODIGO DE BARRRA]:[INVENTARIO]],4,FALSE)</f>
        <v>6</v>
      </c>
      <c r="E349" t="str">
        <f>+IF(Tabla1[[#This Row],[INVENTARIO]]&gt;=0.1,"1","0")</f>
        <v>1</v>
      </c>
      <c r="F349">
        <v>1</v>
      </c>
    </row>
    <row r="350" spans="1:6" x14ac:dyDescent="0.25">
      <c r="A350" s="1" t="s">
        <v>353</v>
      </c>
      <c r="B350" t="s">
        <v>830</v>
      </c>
      <c r="C350" s="10">
        <f>+VLOOKUP(Tabla1[[#This Row],[CODIGO DE BARRA]],HojadeDatos!A:C,3,FALSE)</f>
        <v>1.3</v>
      </c>
      <c r="D350">
        <f>+VLOOKUP(Tabla1[[#This Row],[CODIGO DE BARRA]],Tabla3[[CODIGO DE BARRRA]:[INVENTARIO]],4,FALSE)</f>
        <v>1</v>
      </c>
      <c r="E350" t="str">
        <f>+IF(Tabla1[[#This Row],[INVENTARIO]]&gt;=0.1,"1","0")</f>
        <v>1</v>
      </c>
      <c r="F350">
        <v>1</v>
      </c>
    </row>
    <row r="351" spans="1:6" x14ac:dyDescent="0.25">
      <c r="A351" s="16" t="s">
        <v>354</v>
      </c>
      <c r="B351" t="s">
        <v>832</v>
      </c>
      <c r="C351" s="10">
        <f>+VLOOKUP(Tabla1[[#This Row],[CODIGO DE BARRA]],HojadeDatos!A:C,3,FALSE)</f>
        <v>2.5</v>
      </c>
      <c r="D351">
        <f>+VLOOKUP(Tabla1[[#This Row],[CODIGO DE BARRA]],Tabla3[[CODIGO DE BARRRA]:[INVENTARIO]],4,FALSE)</f>
        <v>0</v>
      </c>
      <c r="E351" t="str">
        <f>+IF(Tabla1[[#This Row],[INVENTARIO]]&gt;=0.1,"1","0")</f>
        <v>0</v>
      </c>
      <c r="F351">
        <v>1</v>
      </c>
    </row>
    <row r="352" spans="1:6" x14ac:dyDescent="0.25">
      <c r="A352" s="1" t="s">
        <v>355</v>
      </c>
      <c r="B352" t="s">
        <v>1410</v>
      </c>
      <c r="C352" s="10">
        <f>+VLOOKUP(Tabla1[[#This Row],[CODIGO DE BARRA]],HojadeDatos!A:C,3,FALSE)</f>
        <v>1</v>
      </c>
      <c r="D352">
        <f>+VLOOKUP(Tabla1[[#This Row],[CODIGO DE BARRA]],Tabla3[[CODIGO DE BARRRA]:[INVENTARIO]],4,FALSE)</f>
        <v>8</v>
      </c>
      <c r="E352" t="str">
        <f>+IF(Tabla1[[#This Row],[INVENTARIO]]&gt;=0.1,"1","0")</f>
        <v>1</v>
      </c>
      <c r="F352">
        <v>1</v>
      </c>
    </row>
    <row r="353" spans="1:6" x14ac:dyDescent="0.25">
      <c r="A353" s="16" t="s">
        <v>356</v>
      </c>
      <c r="B353" t="s">
        <v>1403</v>
      </c>
      <c r="C353" s="10">
        <f>+VLOOKUP(Tabla1[[#This Row],[CODIGO DE BARRA]],HojadeDatos!A:C,3,FALSE)</f>
        <v>2.2000000000000002</v>
      </c>
      <c r="D353">
        <f>+VLOOKUP(Tabla1[[#This Row],[CODIGO DE BARRA]],Tabla3[[CODIGO DE BARRRA]:[INVENTARIO]],4,FALSE)</f>
        <v>0</v>
      </c>
      <c r="E353" t="str">
        <f>+IF(Tabla1[[#This Row],[INVENTARIO]]&gt;=0.1,"1","0")</f>
        <v>0</v>
      </c>
      <c r="F353">
        <v>1</v>
      </c>
    </row>
    <row r="354" spans="1:6" x14ac:dyDescent="0.25">
      <c r="A354" s="1" t="s">
        <v>357</v>
      </c>
      <c r="B354" t="s">
        <v>1031</v>
      </c>
      <c r="C354" s="10">
        <f>+VLOOKUP(Tabla1[[#This Row],[CODIGO DE BARRA]],HojadeDatos!A:C,3,FALSE)</f>
        <v>1.7</v>
      </c>
      <c r="D354">
        <f>+VLOOKUP(Tabla1[[#This Row],[CODIGO DE BARRA]],Tabla3[[CODIGO DE BARRRA]:[INVENTARIO]],4,FALSE)</f>
        <v>0</v>
      </c>
      <c r="E354" t="str">
        <f>+IF(Tabla1[[#This Row],[INVENTARIO]]&gt;=0.1,"1","0")</f>
        <v>0</v>
      </c>
      <c r="F354">
        <v>1</v>
      </c>
    </row>
    <row r="355" spans="1:6" x14ac:dyDescent="0.25">
      <c r="A355" s="16" t="s">
        <v>358</v>
      </c>
      <c r="B355" t="s">
        <v>1267</v>
      </c>
      <c r="C355" s="10">
        <f>+VLOOKUP(Tabla1[[#This Row],[CODIGO DE BARRA]],HojadeDatos!A:C,3,FALSE)</f>
        <v>1.95</v>
      </c>
      <c r="D355">
        <f>+VLOOKUP(Tabla1[[#This Row],[CODIGO DE BARRA]],Tabla3[[CODIGO DE BARRRA]:[INVENTARIO]],4,FALSE)</f>
        <v>10</v>
      </c>
      <c r="E355" t="str">
        <f>+IF(Tabla1[[#This Row],[INVENTARIO]]&gt;=0.1,"1","0")</f>
        <v>1</v>
      </c>
      <c r="F355">
        <v>1</v>
      </c>
    </row>
    <row r="356" spans="1:6" x14ac:dyDescent="0.25">
      <c r="A356" s="1" t="s">
        <v>359</v>
      </c>
      <c r="B356" t="s">
        <v>1039</v>
      </c>
      <c r="C356" s="10">
        <f>+VLOOKUP(Tabla1[[#This Row],[CODIGO DE BARRA]],HojadeDatos!A:C,3,FALSE)</f>
        <v>2.7</v>
      </c>
      <c r="D356">
        <f>+VLOOKUP(Tabla1[[#This Row],[CODIGO DE BARRA]],Tabla3[[CODIGO DE BARRRA]:[INVENTARIO]],4,FALSE)</f>
        <v>-1</v>
      </c>
      <c r="E356" t="str">
        <f>+IF(Tabla1[[#This Row],[INVENTARIO]]&gt;=0.1,"1","0")</f>
        <v>0</v>
      </c>
      <c r="F356">
        <v>1</v>
      </c>
    </row>
    <row r="357" spans="1:6" x14ac:dyDescent="0.25">
      <c r="A357" s="16" t="s">
        <v>360</v>
      </c>
      <c r="B357" t="s">
        <v>831</v>
      </c>
      <c r="C357" s="10">
        <f>+VLOOKUP(Tabla1[[#This Row],[CODIGO DE BARRA]],HojadeDatos!A:C,3,FALSE)</f>
        <v>1.45</v>
      </c>
      <c r="D357">
        <f>+VLOOKUP(Tabla1[[#This Row],[CODIGO DE BARRA]],Tabla3[[CODIGO DE BARRRA]:[INVENTARIO]],4,FALSE)</f>
        <v>-6</v>
      </c>
      <c r="E357" t="str">
        <f>+IF(Tabla1[[#This Row],[INVENTARIO]]&gt;=0.1,"1","0")</f>
        <v>0</v>
      </c>
      <c r="F357">
        <v>1</v>
      </c>
    </row>
    <row r="358" spans="1:6" x14ac:dyDescent="0.25">
      <c r="A358" s="1" t="s">
        <v>361</v>
      </c>
      <c r="B358" t="s">
        <v>883</v>
      </c>
      <c r="C358" s="10">
        <f>+VLOOKUP(Tabla1[[#This Row],[CODIGO DE BARRA]],HojadeDatos!A:C,3,FALSE)</f>
        <v>4.3</v>
      </c>
      <c r="D358">
        <f>+VLOOKUP(Tabla1[[#This Row],[CODIGO DE BARRA]],Tabla3[[CODIGO DE BARRRA]:[INVENTARIO]],4,FALSE)</f>
        <v>5</v>
      </c>
      <c r="E358" t="str">
        <f>+IF(Tabla1[[#This Row],[INVENTARIO]]&gt;=0.1,"1","0")</f>
        <v>1</v>
      </c>
      <c r="F358">
        <v>1</v>
      </c>
    </row>
    <row r="359" spans="1:6" x14ac:dyDescent="0.25">
      <c r="A359" s="16" t="s">
        <v>362</v>
      </c>
      <c r="B359" t="s">
        <v>903</v>
      </c>
      <c r="C359" s="10">
        <f>+VLOOKUP(Tabla1[[#This Row],[CODIGO DE BARRA]],HojadeDatos!A:C,3,FALSE)</f>
        <v>2.2000000000000002</v>
      </c>
      <c r="D359">
        <f>+VLOOKUP(Tabla1[[#This Row],[CODIGO DE BARRA]],Tabla3[[CODIGO DE BARRRA]:[INVENTARIO]],4,FALSE)</f>
        <v>-8</v>
      </c>
      <c r="E359" t="str">
        <f>+IF(Tabla1[[#This Row],[INVENTARIO]]&gt;=0.1,"1","0")</f>
        <v>0</v>
      </c>
      <c r="F359">
        <v>1</v>
      </c>
    </row>
    <row r="360" spans="1:6" x14ac:dyDescent="0.25">
      <c r="A360" s="1" t="s">
        <v>363</v>
      </c>
      <c r="B360" t="s">
        <v>1268</v>
      </c>
      <c r="C360" s="10">
        <f>+VLOOKUP(Tabla1[[#This Row],[CODIGO DE BARRA]],HojadeDatos!A:C,3,FALSE)</f>
        <v>4.4000000000000004</v>
      </c>
      <c r="D360">
        <f>+VLOOKUP(Tabla1[[#This Row],[CODIGO DE BARRA]],Tabla3[[CODIGO DE BARRRA]:[INVENTARIO]],4,FALSE)</f>
        <v>2</v>
      </c>
      <c r="E360" t="str">
        <f>+IF(Tabla1[[#This Row],[INVENTARIO]]&gt;=0.1,"1","0")</f>
        <v>1</v>
      </c>
      <c r="F360">
        <v>1</v>
      </c>
    </row>
    <row r="361" spans="1:6" x14ac:dyDescent="0.25">
      <c r="A361" s="16" t="s">
        <v>364</v>
      </c>
      <c r="B361" t="s">
        <v>882</v>
      </c>
      <c r="C361" s="10">
        <f>+VLOOKUP(Tabla1[[#This Row],[CODIGO DE BARRA]],HojadeDatos!A:C,3,FALSE)</f>
        <v>2.1</v>
      </c>
      <c r="D361">
        <f>+VLOOKUP(Tabla1[[#This Row],[CODIGO DE BARRA]],Tabla3[[CODIGO DE BARRRA]:[INVENTARIO]],4,FALSE)</f>
        <v>3</v>
      </c>
      <c r="E361" t="str">
        <f>+IF(Tabla1[[#This Row],[INVENTARIO]]&gt;=0.1,"1","0")</f>
        <v>1</v>
      </c>
      <c r="F361">
        <v>1</v>
      </c>
    </row>
    <row r="362" spans="1:6" x14ac:dyDescent="0.25">
      <c r="A362" s="1" t="s">
        <v>365</v>
      </c>
      <c r="B362" t="s">
        <v>1431</v>
      </c>
      <c r="C362" s="10">
        <f>+VLOOKUP(Tabla1[[#This Row],[CODIGO DE BARRA]],HojadeDatos!A:C,3,FALSE)</f>
        <v>20</v>
      </c>
      <c r="D362">
        <f>+VLOOKUP(Tabla1[[#This Row],[CODIGO DE BARRA]],Tabla3[[CODIGO DE BARRRA]:[INVENTARIO]],4,FALSE)</f>
        <v>0.40000000000000013</v>
      </c>
      <c r="E362" t="str">
        <f>+IF(Tabla1[[#This Row],[INVENTARIO]]&gt;=0.1,"1","0")</f>
        <v>1</v>
      </c>
      <c r="F362">
        <v>1</v>
      </c>
    </row>
    <row r="363" spans="1:6" x14ac:dyDescent="0.25">
      <c r="A363" s="16" t="s">
        <v>366</v>
      </c>
      <c r="B363" t="s">
        <v>786</v>
      </c>
      <c r="C363" s="10">
        <f>+VLOOKUP(Tabla1[[#This Row],[CODIGO DE BARRA]],HojadeDatos!A:C,3,FALSE)</f>
        <v>1.7</v>
      </c>
      <c r="D363">
        <f>+VLOOKUP(Tabla1[[#This Row],[CODIGO DE BARRA]],Tabla3[[CODIGO DE BARRRA]:[INVENTARIO]],4,FALSE)</f>
        <v>0</v>
      </c>
      <c r="E363" t="str">
        <f>+IF(Tabla1[[#This Row],[INVENTARIO]]&gt;=0.1,"1","0")</f>
        <v>0</v>
      </c>
      <c r="F363">
        <v>1</v>
      </c>
    </row>
    <row r="364" spans="1:6" x14ac:dyDescent="0.25">
      <c r="A364" s="1" t="s">
        <v>367</v>
      </c>
      <c r="B364" t="s">
        <v>787</v>
      </c>
      <c r="C364" s="10">
        <f>+VLOOKUP(Tabla1[[#This Row],[CODIGO DE BARRA]],HojadeDatos!A:C,3,FALSE)</f>
        <v>2.1</v>
      </c>
      <c r="D364">
        <f>+VLOOKUP(Tabla1[[#This Row],[CODIGO DE BARRA]],Tabla3[[CODIGO DE BARRRA]:[INVENTARIO]],4,FALSE)</f>
        <v>0</v>
      </c>
      <c r="E364" t="str">
        <f>+IF(Tabla1[[#This Row],[INVENTARIO]]&gt;=0.1,"1","0")</f>
        <v>0</v>
      </c>
      <c r="F364">
        <v>1</v>
      </c>
    </row>
    <row r="365" spans="1:6" x14ac:dyDescent="0.25">
      <c r="A365" s="16" t="s">
        <v>368</v>
      </c>
      <c r="B365" t="s">
        <v>857</v>
      </c>
      <c r="C365" s="10">
        <f>+VLOOKUP(Tabla1[[#This Row],[CODIGO DE BARRA]],HojadeDatos!A:C,3,FALSE)</f>
        <v>3</v>
      </c>
      <c r="D365">
        <f>+VLOOKUP(Tabla1[[#This Row],[CODIGO DE BARRA]],Tabla3[[CODIGO DE BARRRA]:[INVENTARIO]],4,FALSE)</f>
        <v>0</v>
      </c>
      <c r="E365" t="str">
        <f>+IF(Tabla1[[#This Row],[INVENTARIO]]&gt;=0.1,"1","0")</f>
        <v>0</v>
      </c>
      <c r="F365">
        <v>1</v>
      </c>
    </row>
    <row r="366" spans="1:6" x14ac:dyDescent="0.25">
      <c r="A366" s="1" t="s">
        <v>369</v>
      </c>
      <c r="B366" t="s">
        <v>1400</v>
      </c>
      <c r="C366" s="10">
        <f>+VLOOKUP(Tabla1[[#This Row],[CODIGO DE BARRA]],HojadeDatos!A:C,3,FALSE)</f>
        <v>11</v>
      </c>
      <c r="D366">
        <f>+VLOOKUP(Tabla1[[#This Row],[CODIGO DE BARRA]],Tabla3[[CODIGO DE BARRRA]:[INVENTARIO]],4,FALSE)</f>
        <v>-4.9049999999999994</v>
      </c>
      <c r="E366" t="str">
        <f>+IF(Tabla1[[#This Row],[INVENTARIO]]&gt;=0.1,"1","0")</f>
        <v>0</v>
      </c>
      <c r="F366">
        <v>1</v>
      </c>
    </row>
    <row r="367" spans="1:6" x14ac:dyDescent="0.25">
      <c r="A367" s="16" t="s">
        <v>370</v>
      </c>
      <c r="B367" t="s">
        <v>1033</v>
      </c>
      <c r="C367" s="10">
        <f>+VLOOKUP(Tabla1[[#This Row],[CODIGO DE BARRA]],HojadeDatos!A:C,3,FALSE)</f>
        <v>7.4</v>
      </c>
      <c r="D367">
        <f>+VLOOKUP(Tabla1[[#This Row],[CODIGO DE BARRA]],Tabla3[[CODIGO DE BARRRA]:[INVENTARIO]],4,FALSE)</f>
        <v>6011.123499999997</v>
      </c>
      <c r="E367" t="str">
        <f>+IF(Tabla1[[#This Row],[INVENTARIO]]&gt;=0.1,"1","0")</f>
        <v>1</v>
      </c>
      <c r="F367">
        <v>1</v>
      </c>
    </row>
    <row r="368" spans="1:6" x14ac:dyDescent="0.25">
      <c r="A368" s="1" t="s">
        <v>371</v>
      </c>
      <c r="B368" t="s">
        <v>1383</v>
      </c>
      <c r="C368" s="10">
        <f>+VLOOKUP(Tabla1[[#This Row],[CODIGO DE BARRA]],HojadeDatos!A:C,3,FALSE)</f>
        <v>3.3</v>
      </c>
      <c r="D368">
        <f>+VLOOKUP(Tabla1[[#This Row],[CODIGO DE BARRA]],Tabla3[[CODIGO DE BARRRA]:[INVENTARIO]],4,FALSE)</f>
        <v>0</v>
      </c>
      <c r="E368" t="str">
        <f>+IF(Tabla1[[#This Row],[INVENTARIO]]&gt;=0.1,"1","0")</f>
        <v>0</v>
      </c>
      <c r="F368">
        <v>1</v>
      </c>
    </row>
    <row r="369" spans="1:6" x14ac:dyDescent="0.25">
      <c r="A369" s="16" t="s">
        <v>372</v>
      </c>
      <c r="B369" t="s">
        <v>1055</v>
      </c>
      <c r="C369" s="10">
        <f>+VLOOKUP(Tabla1[[#This Row],[CODIGO DE BARRA]],HojadeDatos!A:C,3,FALSE)</f>
        <v>1.7</v>
      </c>
      <c r="D369">
        <f>+VLOOKUP(Tabla1[[#This Row],[CODIGO DE BARRA]],Tabla3[[CODIGO DE BARRRA]:[INVENTARIO]],4,FALSE)</f>
        <v>3</v>
      </c>
      <c r="E369" t="str">
        <f>+IF(Tabla1[[#This Row],[INVENTARIO]]&gt;=0.1,"1","0")</f>
        <v>1</v>
      </c>
      <c r="F369">
        <v>1</v>
      </c>
    </row>
    <row r="370" spans="1:6" x14ac:dyDescent="0.25">
      <c r="A370" s="1" t="s">
        <v>373</v>
      </c>
      <c r="B370" t="s">
        <v>1037</v>
      </c>
      <c r="C370" s="10">
        <f>+VLOOKUP(Tabla1[[#This Row],[CODIGO DE BARRA]],HojadeDatos!A:C,3,FALSE)</f>
        <v>8.6999999999999993</v>
      </c>
      <c r="D370">
        <f>+VLOOKUP(Tabla1[[#This Row],[CODIGO DE BARRA]],Tabla3[[CODIGO DE BARRRA]:[INVENTARIO]],4,FALSE)</f>
        <v>-3.915</v>
      </c>
      <c r="E370" t="str">
        <f>+IF(Tabla1[[#This Row],[INVENTARIO]]&gt;=0.1,"1","0")</f>
        <v>0</v>
      </c>
      <c r="F370">
        <v>1</v>
      </c>
    </row>
    <row r="371" spans="1:6" x14ac:dyDescent="0.25">
      <c r="A371" s="16" t="s">
        <v>374</v>
      </c>
      <c r="B371" t="s">
        <v>1269</v>
      </c>
      <c r="C371" s="10">
        <f>+VLOOKUP(Tabla1[[#This Row],[CODIGO DE BARRA]],HojadeDatos!A:C,3,FALSE)</f>
        <v>2.1</v>
      </c>
      <c r="D371">
        <f>+VLOOKUP(Tabla1[[#This Row],[CODIGO DE BARRA]],Tabla3[[CODIGO DE BARRRA]:[INVENTARIO]],4,FALSE)</f>
        <v>0</v>
      </c>
      <c r="E371" t="str">
        <f>+IF(Tabla1[[#This Row],[INVENTARIO]]&gt;=0.1,"1","0")</f>
        <v>0</v>
      </c>
      <c r="F371">
        <v>1</v>
      </c>
    </row>
    <row r="372" spans="1:6" x14ac:dyDescent="0.25">
      <c r="A372" s="1" t="s">
        <v>375</v>
      </c>
      <c r="B372" t="s">
        <v>819</v>
      </c>
      <c r="C372" s="10">
        <f>+VLOOKUP(Tabla1[[#This Row],[CODIGO DE BARRA]],HojadeDatos!A:C,3,FALSE)</f>
        <v>1.9</v>
      </c>
      <c r="D372">
        <f>+VLOOKUP(Tabla1[[#This Row],[CODIGO DE BARRA]],Tabla3[[CODIGO DE BARRRA]:[INVENTARIO]],4,FALSE)</f>
        <v>0</v>
      </c>
      <c r="E372" t="str">
        <f>+IF(Tabla1[[#This Row],[INVENTARIO]]&gt;=0.1,"1","0")</f>
        <v>0</v>
      </c>
      <c r="F372">
        <v>1</v>
      </c>
    </row>
    <row r="373" spans="1:6" x14ac:dyDescent="0.25">
      <c r="A373" s="16" t="s">
        <v>376</v>
      </c>
      <c r="B373" t="s">
        <v>822</v>
      </c>
      <c r="C373" s="10">
        <f>+VLOOKUP(Tabla1[[#This Row],[CODIGO DE BARRA]],HojadeDatos!A:C,3,FALSE)</f>
        <v>2.2000000000000002</v>
      </c>
      <c r="D373">
        <f>+VLOOKUP(Tabla1[[#This Row],[CODIGO DE BARRA]],Tabla3[[CODIGO DE BARRRA]:[INVENTARIO]],4,FALSE)</f>
        <v>0</v>
      </c>
      <c r="E373" t="str">
        <f>+IF(Tabla1[[#This Row],[INVENTARIO]]&gt;=0.1,"1","0")</f>
        <v>0</v>
      </c>
      <c r="F373">
        <v>1</v>
      </c>
    </row>
    <row r="374" spans="1:6" x14ac:dyDescent="0.25">
      <c r="A374" s="1" t="s">
        <v>377</v>
      </c>
      <c r="B374" t="s">
        <v>1120</v>
      </c>
      <c r="C374" s="10">
        <f>+VLOOKUP(Tabla1[[#This Row],[CODIGO DE BARRA]],HojadeDatos!A:C,3,FALSE)</f>
        <v>1.5</v>
      </c>
      <c r="D374">
        <f>+VLOOKUP(Tabla1[[#This Row],[CODIGO DE BARRA]],Tabla3[[CODIGO DE BARRRA]:[INVENTARIO]],4,FALSE)</f>
        <v>0</v>
      </c>
      <c r="E374" t="str">
        <f>+IF(Tabla1[[#This Row],[INVENTARIO]]&gt;=0.1,"1","0")</f>
        <v>0</v>
      </c>
      <c r="F374">
        <v>1</v>
      </c>
    </row>
    <row r="375" spans="1:6" x14ac:dyDescent="0.25">
      <c r="A375" s="16" t="s">
        <v>378</v>
      </c>
      <c r="B375" t="s">
        <v>1339</v>
      </c>
      <c r="C375" s="10">
        <f>+VLOOKUP(Tabla1[[#This Row],[CODIGO DE BARRA]],HojadeDatos!A:C,3,FALSE)</f>
        <v>1.1299999999999999</v>
      </c>
      <c r="D375">
        <f>+VLOOKUP(Tabla1[[#This Row],[CODIGO DE BARRA]],Tabla3[[CODIGO DE BARRRA]:[INVENTARIO]],4,FALSE)</f>
        <v>0</v>
      </c>
      <c r="E375" t="str">
        <f>+IF(Tabla1[[#This Row],[INVENTARIO]]&gt;=0.1,"1","0")</f>
        <v>0</v>
      </c>
      <c r="F375">
        <v>1</v>
      </c>
    </row>
    <row r="376" spans="1:6" x14ac:dyDescent="0.25">
      <c r="A376" s="1" t="s">
        <v>379</v>
      </c>
      <c r="B376" t="s">
        <v>879</v>
      </c>
      <c r="C376" s="10">
        <f>+VLOOKUP(Tabla1[[#This Row],[CODIGO DE BARRA]],HojadeDatos!A:C,3,FALSE)</f>
        <v>1.8</v>
      </c>
      <c r="D376">
        <f>+VLOOKUP(Tabla1[[#This Row],[CODIGO DE BARRA]],Tabla3[[CODIGO DE BARRRA]:[INVENTARIO]],4,FALSE)</f>
        <v>3</v>
      </c>
      <c r="E376" t="str">
        <f>+IF(Tabla1[[#This Row],[INVENTARIO]]&gt;=0.1,"1","0")</f>
        <v>1</v>
      </c>
      <c r="F376">
        <v>1</v>
      </c>
    </row>
    <row r="377" spans="1:6" x14ac:dyDescent="0.25">
      <c r="A377" s="16" t="s">
        <v>380</v>
      </c>
      <c r="B377" t="s">
        <v>1270</v>
      </c>
      <c r="C377" s="10">
        <f>+VLOOKUP(Tabla1[[#This Row],[CODIGO DE BARRA]],HojadeDatos!A:C,3,FALSE)</f>
        <v>2.4</v>
      </c>
      <c r="D377">
        <f>+VLOOKUP(Tabla1[[#This Row],[CODIGO DE BARRA]],Tabla3[[CODIGO DE BARRRA]:[INVENTARIO]],4,FALSE)</f>
        <v>0</v>
      </c>
      <c r="E377" t="str">
        <f>+IF(Tabla1[[#This Row],[INVENTARIO]]&gt;=0.1,"1","0")</f>
        <v>0</v>
      </c>
      <c r="F377">
        <v>1</v>
      </c>
    </row>
    <row r="378" spans="1:6" x14ac:dyDescent="0.25">
      <c r="A378" s="1" t="s">
        <v>381</v>
      </c>
      <c r="B378" t="s">
        <v>1418</v>
      </c>
      <c r="C378" s="10">
        <f>+VLOOKUP(Tabla1[[#This Row],[CODIGO DE BARRA]],HojadeDatos!A:C,3,FALSE)</f>
        <v>1.7</v>
      </c>
      <c r="D378">
        <f>+VLOOKUP(Tabla1[[#This Row],[CODIGO DE BARRA]],Tabla3[[CODIGO DE BARRRA]:[INVENTARIO]],4,FALSE)</f>
        <v>0</v>
      </c>
      <c r="E378" t="str">
        <f>+IF(Tabla1[[#This Row],[INVENTARIO]]&gt;=0.1,"1","0")</f>
        <v>0</v>
      </c>
      <c r="F378">
        <v>1</v>
      </c>
    </row>
    <row r="379" spans="1:6" x14ac:dyDescent="0.25">
      <c r="A379" s="16" t="s">
        <v>382</v>
      </c>
      <c r="B379" t="s">
        <v>1412</v>
      </c>
      <c r="C379" s="10">
        <f>+VLOOKUP(Tabla1[[#This Row],[CODIGO DE BARRA]],HojadeDatos!A:C,3,FALSE)</f>
        <v>1.8</v>
      </c>
      <c r="D379">
        <f>+VLOOKUP(Tabla1[[#This Row],[CODIGO DE BARRA]],Tabla3[[CODIGO DE BARRRA]:[INVENTARIO]],4,FALSE)</f>
        <v>0</v>
      </c>
      <c r="E379" t="str">
        <f>+IF(Tabla1[[#This Row],[INVENTARIO]]&gt;=0.1,"1","0")</f>
        <v>0</v>
      </c>
      <c r="F379">
        <v>1</v>
      </c>
    </row>
    <row r="380" spans="1:6" x14ac:dyDescent="0.25">
      <c r="A380" s="1" t="s">
        <v>383</v>
      </c>
      <c r="B380" t="s">
        <v>1147</v>
      </c>
      <c r="C380" s="10">
        <f>+VLOOKUP(Tabla1[[#This Row],[CODIGO DE BARRA]],HojadeDatos!A:C,3,FALSE)</f>
        <v>2.2000000000000002</v>
      </c>
      <c r="D380">
        <f>+VLOOKUP(Tabla1[[#This Row],[CODIGO DE BARRA]],Tabla3[[CODIGO DE BARRRA]:[INVENTARIO]],4,FALSE)</f>
        <v>0</v>
      </c>
      <c r="E380" t="str">
        <f>+IF(Tabla1[[#This Row],[INVENTARIO]]&gt;=0.1,"1","0")</f>
        <v>0</v>
      </c>
      <c r="F380">
        <v>1</v>
      </c>
    </row>
    <row r="381" spans="1:6" x14ac:dyDescent="0.25">
      <c r="A381" s="16" t="s">
        <v>384</v>
      </c>
      <c r="B381" t="s">
        <v>992</v>
      </c>
      <c r="C381" s="10">
        <f>+VLOOKUP(Tabla1[[#This Row],[CODIGO DE BARRA]],HojadeDatos!A:C,3,FALSE)</f>
        <v>3.5</v>
      </c>
      <c r="D381">
        <f>+VLOOKUP(Tabla1[[#This Row],[CODIGO DE BARRA]],Tabla3[[CODIGO DE BARRRA]:[INVENTARIO]],4,FALSE)</f>
        <v>-13.263000000000005</v>
      </c>
      <c r="E381" t="str">
        <f>+IF(Tabla1[[#This Row],[INVENTARIO]]&gt;=0.1,"1","0")</f>
        <v>0</v>
      </c>
      <c r="F381">
        <v>1</v>
      </c>
    </row>
    <row r="382" spans="1:6" x14ac:dyDescent="0.25">
      <c r="A382" s="1" t="s">
        <v>385</v>
      </c>
      <c r="B382" t="s">
        <v>1038</v>
      </c>
      <c r="C382" s="10">
        <f>+VLOOKUP(Tabla1[[#This Row],[CODIGO DE BARRA]],HojadeDatos!A:C,3,FALSE)</f>
        <v>2.6</v>
      </c>
      <c r="D382">
        <f>+VLOOKUP(Tabla1[[#This Row],[CODIGO DE BARRA]],Tabla3[[CODIGO DE BARRRA]:[INVENTARIO]],4,FALSE)</f>
        <v>9</v>
      </c>
      <c r="E382" t="str">
        <f>+IF(Tabla1[[#This Row],[INVENTARIO]]&gt;=0.1,"1","0")</f>
        <v>1</v>
      </c>
      <c r="F382">
        <v>1</v>
      </c>
    </row>
    <row r="383" spans="1:6" x14ac:dyDescent="0.25">
      <c r="A383" s="16" t="s">
        <v>386</v>
      </c>
      <c r="B383" t="s">
        <v>1004</v>
      </c>
      <c r="C383" s="10">
        <f>+VLOOKUP(Tabla1[[#This Row],[CODIGO DE BARRA]],HojadeDatos!A:C,3,FALSE)</f>
        <v>1.5</v>
      </c>
      <c r="D383">
        <f>+VLOOKUP(Tabla1[[#This Row],[CODIGO DE BARRA]],Tabla3[[CODIGO DE BARRRA]:[INVENTARIO]],4,FALSE)</f>
        <v>8</v>
      </c>
      <c r="E383" t="str">
        <f>+IF(Tabla1[[#This Row],[INVENTARIO]]&gt;=0.1,"1","0")</f>
        <v>1</v>
      </c>
      <c r="F383">
        <v>1</v>
      </c>
    </row>
    <row r="384" spans="1:6" x14ac:dyDescent="0.25">
      <c r="A384" s="1" t="s">
        <v>387</v>
      </c>
      <c r="B384" t="s">
        <v>1387</v>
      </c>
      <c r="C384" s="10">
        <f>+VLOOKUP(Tabla1[[#This Row],[CODIGO DE BARRA]],HojadeDatos!A:C,3,FALSE)</f>
        <v>3.4</v>
      </c>
      <c r="D384">
        <f>+VLOOKUP(Tabla1[[#This Row],[CODIGO DE BARRA]],Tabla3[[CODIGO DE BARRRA]:[INVENTARIO]],4,FALSE)</f>
        <v>2</v>
      </c>
      <c r="E384" t="str">
        <f>+IF(Tabla1[[#This Row],[INVENTARIO]]&gt;=0.1,"1","0")</f>
        <v>1</v>
      </c>
      <c r="F384">
        <v>1</v>
      </c>
    </row>
    <row r="385" spans="1:6" x14ac:dyDescent="0.25">
      <c r="A385" s="16" t="s">
        <v>388</v>
      </c>
      <c r="B385" t="s">
        <v>1146</v>
      </c>
      <c r="C385" s="10">
        <f>+VLOOKUP(Tabla1[[#This Row],[CODIGO DE BARRA]],HojadeDatos!A:C,3,FALSE)</f>
        <v>0.6</v>
      </c>
      <c r="D385">
        <f>+VLOOKUP(Tabla1[[#This Row],[CODIGO DE BARRA]],Tabla3[[CODIGO DE BARRRA]:[INVENTARIO]],4,FALSE)</f>
        <v>0</v>
      </c>
      <c r="E385" t="str">
        <f>+IF(Tabla1[[#This Row],[INVENTARIO]]&gt;=0.1,"1","0")</f>
        <v>0</v>
      </c>
      <c r="F385">
        <v>1</v>
      </c>
    </row>
    <row r="386" spans="1:6" x14ac:dyDescent="0.25">
      <c r="A386" s="1" t="s">
        <v>389</v>
      </c>
      <c r="B386" t="s">
        <v>1402</v>
      </c>
      <c r="C386" s="10">
        <f>+VLOOKUP(Tabla1[[#This Row],[CODIGO DE BARRA]],HojadeDatos!A:C,3,FALSE)</f>
        <v>0.45</v>
      </c>
      <c r="D386">
        <f>+VLOOKUP(Tabla1[[#This Row],[CODIGO DE BARRA]],Tabla3[[CODIGO DE BARRRA]:[INVENTARIO]],4,FALSE)</f>
        <v>2</v>
      </c>
      <c r="E386" t="str">
        <f>+IF(Tabla1[[#This Row],[INVENTARIO]]&gt;=0.1,"1","0")</f>
        <v>1</v>
      </c>
      <c r="F386">
        <v>1</v>
      </c>
    </row>
    <row r="387" spans="1:6" x14ac:dyDescent="0.25">
      <c r="A387" s="16" t="s">
        <v>390</v>
      </c>
      <c r="B387" t="s">
        <v>876</v>
      </c>
      <c r="C387" s="10">
        <f>+VLOOKUP(Tabla1[[#This Row],[CODIGO DE BARRA]],HojadeDatos!A:C,3,FALSE)</f>
        <v>12</v>
      </c>
      <c r="D387">
        <f>+VLOOKUP(Tabla1[[#This Row],[CODIGO DE BARRA]],Tabla3[[CODIGO DE BARRRA]:[INVENTARIO]],4,FALSE)</f>
        <v>-5.5989999999999975</v>
      </c>
      <c r="E387" t="str">
        <f>+IF(Tabla1[[#This Row],[INVENTARIO]]&gt;=0.1,"1","0")</f>
        <v>0</v>
      </c>
      <c r="F387">
        <v>1</v>
      </c>
    </row>
    <row r="388" spans="1:6" x14ac:dyDescent="0.25">
      <c r="A388" s="1" t="s">
        <v>391</v>
      </c>
      <c r="B388" t="s">
        <v>809</v>
      </c>
      <c r="C388" s="10">
        <f>+VLOOKUP(Tabla1[[#This Row],[CODIGO DE BARRA]],HojadeDatos!A:C,3,FALSE)</f>
        <v>0.42</v>
      </c>
      <c r="D388">
        <f>+VLOOKUP(Tabla1[[#This Row],[CODIGO DE BARRA]],Tabla3[[CODIGO DE BARRRA]:[INVENTARIO]],4,FALSE)</f>
        <v>-1</v>
      </c>
      <c r="E388" t="str">
        <f>+IF(Tabla1[[#This Row],[INVENTARIO]]&gt;=0.1,"1","0")</f>
        <v>0</v>
      </c>
      <c r="F388">
        <v>1</v>
      </c>
    </row>
    <row r="389" spans="1:6" x14ac:dyDescent="0.25">
      <c r="A389" s="16" t="s">
        <v>392</v>
      </c>
      <c r="B389" t="s">
        <v>1271</v>
      </c>
      <c r="C389" s="10">
        <f>+VLOOKUP(Tabla1[[#This Row],[CODIGO DE BARRA]],HojadeDatos!A:C,3,FALSE)</f>
        <v>0.6</v>
      </c>
      <c r="D389">
        <f>+VLOOKUP(Tabla1[[#This Row],[CODIGO DE BARRA]],Tabla3[[CODIGO DE BARRRA]:[INVENTARIO]],4,FALSE)</f>
        <v>3</v>
      </c>
      <c r="E389" t="str">
        <f>+IF(Tabla1[[#This Row],[INVENTARIO]]&gt;=0.1,"1","0")</f>
        <v>1</v>
      </c>
      <c r="F389">
        <v>1</v>
      </c>
    </row>
    <row r="390" spans="1:6" x14ac:dyDescent="0.25">
      <c r="A390" s="1" t="s">
        <v>393</v>
      </c>
      <c r="B390" t="s">
        <v>824</v>
      </c>
      <c r="C390" s="10">
        <f>+VLOOKUP(Tabla1[[#This Row],[CODIGO DE BARRA]],HojadeDatos!A:C,3,FALSE)</f>
        <v>0.75</v>
      </c>
      <c r="D390">
        <f>+VLOOKUP(Tabla1[[#This Row],[CODIGO DE BARRA]],Tabla3[[CODIGO DE BARRRA]:[INVENTARIO]],4,FALSE)</f>
        <v>-1</v>
      </c>
      <c r="E390" t="str">
        <f>+IF(Tabla1[[#This Row],[INVENTARIO]]&gt;=0.1,"1","0")</f>
        <v>0</v>
      </c>
      <c r="F390">
        <v>1</v>
      </c>
    </row>
    <row r="391" spans="1:6" x14ac:dyDescent="0.25">
      <c r="A391" s="16" t="s">
        <v>394</v>
      </c>
      <c r="B391" t="s">
        <v>953</v>
      </c>
      <c r="C391" s="10">
        <f>+VLOOKUP(Tabla1[[#This Row],[CODIGO DE BARRA]],HojadeDatos!A:C,3,FALSE)</f>
        <v>0.45</v>
      </c>
      <c r="D391">
        <f>+VLOOKUP(Tabla1[[#This Row],[CODIGO DE BARRA]],Tabla3[[CODIGO DE BARRRA]:[INVENTARIO]],4,FALSE)</f>
        <v>0</v>
      </c>
      <c r="E391" t="str">
        <f>+IF(Tabla1[[#This Row],[INVENTARIO]]&gt;=0.1,"1","0")</f>
        <v>0</v>
      </c>
      <c r="F391">
        <v>1</v>
      </c>
    </row>
    <row r="392" spans="1:6" x14ac:dyDescent="0.25">
      <c r="A392" s="1" t="s">
        <v>395</v>
      </c>
      <c r="B392" t="s">
        <v>1239</v>
      </c>
      <c r="C392" s="10">
        <f>+VLOOKUP(Tabla1[[#This Row],[CODIGO DE BARRA]],HojadeDatos!A:C,3,FALSE)</f>
        <v>0.75</v>
      </c>
      <c r="D392">
        <f>+VLOOKUP(Tabla1[[#This Row],[CODIGO DE BARRA]],Tabla3[[CODIGO DE BARRRA]:[INVENTARIO]],4,FALSE)</f>
        <v>-2</v>
      </c>
      <c r="E392" t="str">
        <f>+IF(Tabla1[[#This Row],[INVENTARIO]]&gt;=0.1,"1","0")</f>
        <v>0</v>
      </c>
      <c r="F392">
        <v>1</v>
      </c>
    </row>
    <row r="393" spans="1:6" x14ac:dyDescent="0.25">
      <c r="A393" s="16" t="s">
        <v>396</v>
      </c>
      <c r="B393" t="s">
        <v>813</v>
      </c>
      <c r="C393" s="10">
        <f>+VLOOKUP(Tabla1[[#This Row],[CODIGO DE BARRA]],HojadeDatos!A:C,3,FALSE)</f>
        <v>0.4</v>
      </c>
      <c r="D393">
        <f>+VLOOKUP(Tabla1[[#This Row],[CODIGO DE BARRA]],Tabla3[[CODIGO DE BARRRA]:[INVENTARIO]],4,FALSE)</f>
        <v>-8</v>
      </c>
      <c r="E393" t="str">
        <f>+IF(Tabla1[[#This Row],[INVENTARIO]]&gt;=0.1,"1","0")</f>
        <v>0</v>
      </c>
      <c r="F393">
        <v>1</v>
      </c>
    </row>
    <row r="394" spans="1:6" x14ac:dyDescent="0.25">
      <c r="A394" s="1" t="s">
        <v>397</v>
      </c>
      <c r="B394" t="s">
        <v>944</v>
      </c>
      <c r="C394" s="10">
        <f>+VLOOKUP(Tabla1[[#This Row],[CODIGO DE BARRA]],HojadeDatos!A:C,3,FALSE)</f>
        <v>1.4</v>
      </c>
      <c r="D394">
        <f>+VLOOKUP(Tabla1[[#This Row],[CODIGO DE BARRA]],Tabla3[[CODIGO DE BARRRA]:[INVENTARIO]],4,FALSE)</f>
        <v>3</v>
      </c>
      <c r="E394" t="str">
        <f>+IF(Tabla1[[#This Row],[INVENTARIO]]&gt;=0.1,"1","0")</f>
        <v>1</v>
      </c>
      <c r="F394">
        <v>1</v>
      </c>
    </row>
    <row r="395" spans="1:6" x14ac:dyDescent="0.25">
      <c r="A395" s="16" t="s">
        <v>398</v>
      </c>
      <c r="B395" t="s">
        <v>1059</v>
      </c>
      <c r="C395" s="10">
        <f>+VLOOKUP(Tabla1[[#This Row],[CODIGO DE BARRA]],HojadeDatos!A:C,3,FALSE)</f>
        <v>1</v>
      </c>
      <c r="D395">
        <f>+VLOOKUP(Tabla1[[#This Row],[CODIGO DE BARRA]],Tabla3[[CODIGO DE BARRRA]:[INVENTARIO]],4,FALSE)</f>
        <v>4</v>
      </c>
      <c r="E395" t="str">
        <f>+IF(Tabla1[[#This Row],[INVENTARIO]]&gt;=0.1,"1","0")</f>
        <v>1</v>
      </c>
      <c r="F395">
        <v>1</v>
      </c>
    </row>
    <row r="396" spans="1:6" x14ac:dyDescent="0.25">
      <c r="A396" s="1" t="s">
        <v>399</v>
      </c>
      <c r="B396" t="s">
        <v>1047</v>
      </c>
      <c r="C396" s="10">
        <f>+VLOOKUP(Tabla1[[#This Row],[CODIGO DE BARRA]],HojadeDatos!A:C,3,FALSE)</f>
        <v>0.9</v>
      </c>
      <c r="D396">
        <f>+VLOOKUP(Tabla1[[#This Row],[CODIGO DE BARRA]],Tabla3[[CODIGO DE BARRRA]:[INVENTARIO]],4,FALSE)</f>
        <v>0</v>
      </c>
      <c r="E396" t="str">
        <f>+IF(Tabla1[[#This Row],[INVENTARIO]]&gt;=0.1,"1","0")</f>
        <v>0</v>
      </c>
      <c r="F396">
        <v>1</v>
      </c>
    </row>
    <row r="397" spans="1:6" x14ac:dyDescent="0.25">
      <c r="A397" s="16" t="s">
        <v>400</v>
      </c>
      <c r="B397" t="s">
        <v>1295</v>
      </c>
      <c r="C397" s="10">
        <f>+VLOOKUP(Tabla1[[#This Row],[CODIGO DE BARRA]],HojadeDatos!A:C,3,FALSE)</f>
        <v>1.5</v>
      </c>
      <c r="D397">
        <f>+VLOOKUP(Tabla1[[#This Row],[CODIGO DE BARRA]],Tabla3[[CODIGO DE BARRRA]:[INVENTARIO]],4,FALSE)</f>
        <v>0</v>
      </c>
      <c r="E397" t="str">
        <f>+IF(Tabla1[[#This Row],[INVENTARIO]]&gt;=0.1,"1","0")</f>
        <v>0</v>
      </c>
      <c r="F397">
        <v>1</v>
      </c>
    </row>
    <row r="398" spans="1:6" x14ac:dyDescent="0.25">
      <c r="A398" s="1" t="s">
        <v>401</v>
      </c>
      <c r="B398" t="s">
        <v>1397</v>
      </c>
      <c r="C398" s="10">
        <f>+VLOOKUP(Tabla1[[#This Row],[CODIGO DE BARRA]],HojadeDatos!A:C,3,FALSE)</f>
        <v>3.7</v>
      </c>
      <c r="D398">
        <f>+VLOOKUP(Tabla1[[#This Row],[CODIGO DE BARRA]],Tabla3[[CODIGO DE BARRRA]:[INVENTARIO]],4,FALSE)</f>
        <v>-2</v>
      </c>
      <c r="E398" t="str">
        <f>+IF(Tabla1[[#This Row],[INVENTARIO]]&gt;=0.1,"1","0")</f>
        <v>0</v>
      </c>
      <c r="F398">
        <v>1</v>
      </c>
    </row>
    <row r="399" spans="1:6" x14ac:dyDescent="0.25">
      <c r="A399" s="16" t="s">
        <v>402</v>
      </c>
      <c r="B399" t="s">
        <v>1329</v>
      </c>
      <c r="C399" s="10">
        <f>+VLOOKUP(Tabla1[[#This Row],[CODIGO DE BARRA]],HojadeDatos!A:C,3,FALSE)</f>
        <v>2</v>
      </c>
      <c r="D399">
        <f>+VLOOKUP(Tabla1[[#This Row],[CODIGO DE BARRA]],Tabla3[[CODIGO DE BARRRA]:[INVENTARIO]],4,FALSE)</f>
        <v>-1</v>
      </c>
      <c r="E399" t="str">
        <f>+IF(Tabla1[[#This Row],[INVENTARIO]]&gt;=0.1,"1","0")</f>
        <v>0</v>
      </c>
      <c r="F399">
        <v>1</v>
      </c>
    </row>
    <row r="400" spans="1:6" x14ac:dyDescent="0.25">
      <c r="A400" s="1" t="s">
        <v>403</v>
      </c>
      <c r="B400" t="s">
        <v>1063</v>
      </c>
      <c r="C400" s="10">
        <f>+VLOOKUP(Tabla1[[#This Row],[CODIGO DE BARRA]],HojadeDatos!A:C,3,FALSE)</f>
        <v>1.4</v>
      </c>
      <c r="D400">
        <f>+VLOOKUP(Tabla1[[#This Row],[CODIGO DE BARRA]],Tabla3[[CODIGO DE BARRRA]:[INVENTARIO]],4,FALSE)</f>
        <v>1</v>
      </c>
      <c r="E400" t="str">
        <f>+IF(Tabla1[[#This Row],[INVENTARIO]]&gt;=0.1,"1","0")</f>
        <v>1</v>
      </c>
      <c r="F400">
        <v>1</v>
      </c>
    </row>
    <row r="401" spans="1:6" x14ac:dyDescent="0.25">
      <c r="A401" s="16" t="s">
        <v>404</v>
      </c>
      <c r="B401" t="s">
        <v>1052</v>
      </c>
      <c r="C401" s="10">
        <f>+VLOOKUP(Tabla1[[#This Row],[CODIGO DE BARRA]],HojadeDatos!A:C,3,FALSE)</f>
        <v>1.7</v>
      </c>
      <c r="D401">
        <f>+VLOOKUP(Tabla1[[#This Row],[CODIGO DE BARRA]],Tabla3[[CODIGO DE BARRRA]:[INVENTARIO]],4,FALSE)</f>
        <v>-1.5299999999999994</v>
      </c>
      <c r="E401" t="str">
        <f>+IF(Tabla1[[#This Row],[INVENTARIO]]&gt;=0.1,"1","0")</f>
        <v>0</v>
      </c>
      <c r="F401">
        <v>1</v>
      </c>
    </row>
    <row r="402" spans="1:6" x14ac:dyDescent="0.25">
      <c r="A402" s="1" t="s">
        <v>405</v>
      </c>
      <c r="B402" t="s">
        <v>1315</v>
      </c>
      <c r="C402" s="10">
        <f>+VLOOKUP(Tabla1[[#This Row],[CODIGO DE BARRA]],HojadeDatos!A:C,3,FALSE)</f>
        <v>4.26</v>
      </c>
      <c r="D402">
        <f>+VLOOKUP(Tabla1[[#This Row],[CODIGO DE BARRA]],Tabla3[[CODIGO DE BARRRA]:[INVENTARIO]],4,FALSE)</f>
        <v>0</v>
      </c>
      <c r="E402" t="str">
        <f>+IF(Tabla1[[#This Row],[INVENTARIO]]&gt;=0.1,"1","0")</f>
        <v>0</v>
      </c>
      <c r="F402">
        <v>1</v>
      </c>
    </row>
    <row r="403" spans="1:6" x14ac:dyDescent="0.25">
      <c r="A403" s="16" t="s">
        <v>406</v>
      </c>
      <c r="B403" t="s">
        <v>878</v>
      </c>
      <c r="C403" s="10">
        <f>+VLOOKUP(Tabla1[[#This Row],[CODIGO DE BARRA]],HojadeDatos!A:C,3,FALSE)</f>
        <v>2.7</v>
      </c>
      <c r="D403">
        <f>+VLOOKUP(Tabla1[[#This Row],[CODIGO DE BARRA]],Tabla3[[CODIGO DE BARRRA]:[INVENTARIO]],4,FALSE)</f>
        <v>0</v>
      </c>
      <c r="E403" t="str">
        <f>+IF(Tabla1[[#This Row],[INVENTARIO]]&gt;=0.1,"1","0")</f>
        <v>0</v>
      </c>
      <c r="F403">
        <v>1</v>
      </c>
    </row>
    <row r="404" spans="1:6" x14ac:dyDescent="0.25">
      <c r="A404" s="1" t="s">
        <v>407</v>
      </c>
      <c r="B404" t="s">
        <v>1048</v>
      </c>
      <c r="C404" s="10">
        <f>+VLOOKUP(Tabla1[[#This Row],[CODIGO DE BARRA]],HojadeDatos!A:C,3,FALSE)</f>
        <v>2</v>
      </c>
      <c r="D404">
        <f>+VLOOKUP(Tabla1[[#This Row],[CODIGO DE BARRA]],Tabla3[[CODIGO DE BARRRA]:[INVENTARIO]],4,FALSE)</f>
        <v>0</v>
      </c>
      <c r="E404" t="str">
        <f>+IF(Tabla1[[#This Row],[INVENTARIO]]&gt;=0.1,"1","0")</f>
        <v>0</v>
      </c>
      <c r="F404">
        <v>1</v>
      </c>
    </row>
    <row r="405" spans="1:6" x14ac:dyDescent="0.25">
      <c r="A405" s="16" t="s">
        <v>408</v>
      </c>
      <c r="B405" t="s">
        <v>1069</v>
      </c>
      <c r="C405" s="10">
        <f>+VLOOKUP(Tabla1[[#This Row],[CODIGO DE BARRA]],HojadeDatos!A:C,3,FALSE)</f>
        <v>3.6</v>
      </c>
      <c r="D405">
        <f>+VLOOKUP(Tabla1[[#This Row],[CODIGO DE BARRA]],Tabla3[[CODIGO DE BARRRA]:[INVENTARIO]],4,FALSE)</f>
        <v>0</v>
      </c>
      <c r="E405" t="str">
        <f>+IF(Tabla1[[#This Row],[INVENTARIO]]&gt;=0.1,"1","0")</f>
        <v>0</v>
      </c>
      <c r="F405">
        <v>1</v>
      </c>
    </row>
    <row r="406" spans="1:6" x14ac:dyDescent="0.25">
      <c r="A406" s="1" t="s">
        <v>409</v>
      </c>
      <c r="B406" t="s">
        <v>1335</v>
      </c>
      <c r="C406" s="10">
        <f>+VLOOKUP(Tabla1[[#This Row],[CODIGO DE BARRA]],HojadeDatos!A:C,3,FALSE)</f>
        <v>1.65</v>
      </c>
      <c r="D406">
        <f>+VLOOKUP(Tabla1[[#This Row],[CODIGO DE BARRA]],Tabla3[[CODIGO DE BARRRA]:[INVENTARIO]],4,FALSE)</f>
        <v>1</v>
      </c>
      <c r="E406" t="str">
        <f>+IF(Tabla1[[#This Row],[INVENTARIO]]&gt;=0.1,"1","0")</f>
        <v>1</v>
      </c>
      <c r="F406">
        <v>1</v>
      </c>
    </row>
    <row r="407" spans="1:6" x14ac:dyDescent="0.25">
      <c r="A407" s="16" t="s">
        <v>410</v>
      </c>
      <c r="B407" t="s">
        <v>1058</v>
      </c>
      <c r="C407" s="10">
        <f>+VLOOKUP(Tabla1[[#This Row],[CODIGO DE BARRA]],HojadeDatos!A:C,3,FALSE)</f>
        <v>1.7</v>
      </c>
      <c r="D407">
        <f>+VLOOKUP(Tabla1[[#This Row],[CODIGO DE BARRA]],Tabla3[[CODIGO DE BARRRA]:[INVENTARIO]],4,FALSE)</f>
        <v>0</v>
      </c>
      <c r="E407" t="str">
        <f>+IF(Tabla1[[#This Row],[INVENTARIO]]&gt;=0.1,"1","0")</f>
        <v>0</v>
      </c>
      <c r="F407">
        <v>1</v>
      </c>
    </row>
    <row r="408" spans="1:6" x14ac:dyDescent="0.25">
      <c r="A408" s="1" t="s">
        <v>411</v>
      </c>
      <c r="B408" t="s">
        <v>1207</v>
      </c>
      <c r="C408" s="10">
        <f>+VLOOKUP(Tabla1[[#This Row],[CODIGO DE BARRA]],HojadeDatos!A:C,3,FALSE)</f>
        <v>0.5</v>
      </c>
      <c r="D408">
        <f>+VLOOKUP(Tabla1[[#This Row],[CODIGO DE BARRA]],Tabla3[[CODIGO DE BARRRA]:[INVENTARIO]],4,FALSE)</f>
        <v>0</v>
      </c>
      <c r="E408" t="str">
        <f>+IF(Tabla1[[#This Row],[INVENTARIO]]&gt;=0.1,"1","0")</f>
        <v>0</v>
      </c>
      <c r="F408">
        <v>1</v>
      </c>
    </row>
    <row r="409" spans="1:6" x14ac:dyDescent="0.25">
      <c r="A409" s="16" t="s">
        <v>412</v>
      </c>
      <c r="B409" t="s">
        <v>1332</v>
      </c>
      <c r="C409" s="10">
        <f>+VLOOKUP(Tabla1[[#This Row],[CODIGO DE BARRA]],HojadeDatos!A:C,3,FALSE)</f>
        <v>3</v>
      </c>
      <c r="D409">
        <f>+VLOOKUP(Tabla1[[#This Row],[CODIGO DE BARRA]],Tabla3[[CODIGO DE BARRRA]:[INVENTARIO]],4,FALSE)</f>
        <v>1</v>
      </c>
      <c r="E409" t="str">
        <f>+IF(Tabla1[[#This Row],[INVENTARIO]]&gt;=0.1,"1","0")</f>
        <v>1</v>
      </c>
      <c r="F409">
        <v>1</v>
      </c>
    </row>
    <row r="410" spans="1:6" x14ac:dyDescent="0.25">
      <c r="A410" s="1" t="s">
        <v>413</v>
      </c>
      <c r="B410" t="s">
        <v>1064</v>
      </c>
      <c r="C410" s="10">
        <f>+VLOOKUP(Tabla1[[#This Row],[CODIGO DE BARRA]],HojadeDatos!A:C,3,FALSE)</f>
        <v>2.2000000000000002</v>
      </c>
      <c r="D410">
        <f>+VLOOKUP(Tabla1[[#This Row],[CODIGO DE BARRA]],Tabla3[[CODIGO DE BARRRA]:[INVENTARIO]],4,FALSE)</f>
        <v>0</v>
      </c>
      <c r="E410" t="str">
        <f>+IF(Tabla1[[#This Row],[INVENTARIO]]&gt;=0.1,"1","0")</f>
        <v>0</v>
      </c>
      <c r="F410">
        <v>1</v>
      </c>
    </row>
    <row r="411" spans="1:6" x14ac:dyDescent="0.25">
      <c r="A411" s="16" t="s">
        <v>414</v>
      </c>
      <c r="B411" t="s">
        <v>1314</v>
      </c>
      <c r="C411" s="10">
        <f>+VLOOKUP(Tabla1[[#This Row],[CODIGO DE BARRA]],HojadeDatos!A:C,3,FALSE)</f>
        <v>1.7</v>
      </c>
      <c r="D411">
        <f>+VLOOKUP(Tabla1[[#This Row],[CODIGO DE BARRA]],Tabla3[[CODIGO DE BARRRA]:[INVENTARIO]],4,FALSE)</f>
        <v>3</v>
      </c>
      <c r="E411" t="str">
        <f>+IF(Tabla1[[#This Row],[INVENTARIO]]&gt;=0.1,"1","0")</f>
        <v>1</v>
      </c>
      <c r="F411">
        <v>1</v>
      </c>
    </row>
    <row r="412" spans="1:6" x14ac:dyDescent="0.25">
      <c r="A412" s="1" t="s">
        <v>415</v>
      </c>
      <c r="B412" t="s">
        <v>1291</v>
      </c>
      <c r="C412" s="10">
        <f>+VLOOKUP(Tabla1[[#This Row],[CODIGO DE BARRA]],HojadeDatos!A:C,3,FALSE)</f>
        <v>2</v>
      </c>
      <c r="D412">
        <f>+VLOOKUP(Tabla1[[#This Row],[CODIGO DE BARRA]],Tabla3[[CODIGO DE BARRRA]:[INVENTARIO]],4,FALSE)</f>
        <v>1.7999999999999998</v>
      </c>
      <c r="E412" t="str">
        <f>+IF(Tabla1[[#This Row],[INVENTARIO]]&gt;=0.1,"1","0")</f>
        <v>1</v>
      </c>
      <c r="F412">
        <v>1</v>
      </c>
    </row>
    <row r="413" spans="1:6" x14ac:dyDescent="0.25">
      <c r="A413" s="16" t="s">
        <v>416</v>
      </c>
      <c r="B413" t="s">
        <v>1344</v>
      </c>
      <c r="C413" s="10">
        <f>+VLOOKUP(Tabla1[[#This Row],[CODIGO DE BARRA]],HojadeDatos!A:C,3,FALSE)</f>
        <v>4.2</v>
      </c>
      <c r="D413">
        <f>+VLOOKUP(Tabla1[[#This Row],[CODIGO DE BARRA]],Tabla3[[CODIGO DE BARRRA]:[INVENTARIO]],4,FALSE)</f>
        <v>0</v>
      </c>
      <c r="E413" t="str">
        <f>+IF(Tabla1[[#This Row],[INVENTARIO]]&gt;=0.1,"1","0")</f>
        <v>0</v>
      </c>
      <c r="F413">
        <v>1</v>
      </c>
    </row>
    <row r="414" spans="1:6" x14ac:dyDescent="0.25">
      <c r="A414" s="1" t="s">
        <v>417</v>
      </c>
      <c r="B414" t="s">
        <v>1345</v>
      </c>
      <c r="C414" s="10">
        <f>+VLOOKUP(Tabla1[[#This Row],[CODIGO DE BARRA]],HojadeDatos!A:C,3,FALSE)</f>
        <v>3.7</v>
      </c>
      <c r="D414">
        <f>+VLOOKUP(Tabla1[[#This Row],[CODIGO DE BARRA]],Tabla3[[CODIGO DE BARRRA]:[INVENTARIO]],4,FALSE)</f>
        <v>0</v>
      </c>
      <c r="E414" t="str">
        <f>+IF(Tabla1[[#This Row],[INVENTARIO]]&gt;=0.1,"1","0")</f>
        <v>0</v>
      </c>
      <c r="F414">
        <v>1</v>
      </c>
    </row>
    <row r="415" spans="1:6" x14ac:dyDescent="0.25">
      <c r="A415" s="16" t="s">
        <v>418</v>
      </c>
      <c r="B415" t="s">
        <v>1050</v>
      </c>
      <c r="C415" s="10">
        <f>+VLOOKUP(Tabla1[[#This Row],[CODIGO DE BARRA]],HojadeDatos!A:C,3,FALSE)</f>
        <v>3.1</v>
      </c>
      <c r="D415">
        <f>+VLOOKUP(Tabla1[[#This Row],[CODIGO DE BARRA]],Tabla3[[CODIGO DE BARRRA]:[INVENTARIO]],4,FALSE)</f>
        <v>0</v>
      </c>
      <c r="E415" t="str">
        <f>+IF(Tabla1[[#This Row],[INVENTARIO]]&gt;=0.1,"1","0")</f>
        <v>0</v>
      </c>
      <c r="F415">
        <v>1</v>
      </c>
    </row>
    <row r="416" spans="1:6" x14ac:dyDescent="0.25">
      <c r="A416" s="1" t="s">
        <v>419</v>
      </c>
      <c r="B416" t="s">
        <v>1292</v>
      </c>
      <c r="C416" s="10">
        <f>+VLOOKUP(Tabla1[[#This Row],[CODIGO DE BARRA]],HojadeDatos!A:C,3,FALSE)</f>
        <v>2.9</v>
      </c>
      <c r="D416">
        <f>+VLOOKUP(Tabla1[[#This Row],[CODIGO DE BARRA]],Tabla3[[CODIGO DE BARRRA]:[INVENTARIO]],4,FALSE)</f>
        <v>-1</v>
      </c>
      <c r="E416" t="str">
        <f>+IF(Tabla1[[#This Row],[INVENTARIO]]&gt;=0.1,"1","0")</f>
        <v>0</v>
      </c>
      <c r="F416">
        <v>1</v>
      </c>
    </row>
    <row r="417" spans="1:6" x14ac:dyDescent="0.25">
      <c r="A417" s="16" t="s">
        <v>420</v>
      </c>
      <c r="B417" t="s">
        <v>1057</v>
      </c>
      <c r="C417" s="10">
        <f>+VLOOKUP(Tabla1[[#This Row],[CODIGO DE BARRA]],HojadeDatos!A:C,3,FALSE)</f>
        <v>2.9</v>
      </c>
      <c r="D417">
        <f>+VLOOKUP(Tabla1[[#This Row],[CODIGO DE BARRA]],Tabla3[[CODIGO DE BARRRA]:[INVENTARIO]],4,FALSE)</f>
        <v>0</v>
      </c>
      <c r="E417" t="str">
        <f>+IF(Tabla1[[#This Row],[INVENTARIO]]&gt;=0.1,"1","0")</f>
        <v>0</v>
      </c>
      <c r="F417">
        <v>1</v>
      </c>
    </row>
    <row r="418" spans="1:6" x14ac:dyDescent="0.25">
      <c r="A418" s="1" t="s">
        <v>421</v>
      </c>
      <c r="B418" t="s">
        <v>1002</v>
      </c>
      <c r="C418" s="10">
        <f>+VLOOKUP(Tabla1[[#This Row],[CODIGO DE BARRA]],HojadeDatos!A:C,3,FALSE)</f>
        <v>7.65</v>
      </c>
      <c r="D418">
        <f>+VLOOKUP(Tabla1[[#This Row],[CODIGO DE BARRA]],Tabla3[[CODIGO DE BARRRA]:[INVENTARIO]],4,FALSE)</f>
        <v>0</v>
      </c>
      <c r="E418" t="str">
        <f>+IF(Tabla1[[#This Row],[INVENTARIO]]&gt;=0.1,"1","0")</f>
        <v>0</v>
      </c>
      <c r="F418">
        <v>1</v>
      </c>
    </row>
    <row r="419" spans="1:6" x14ac:dyDescent="0.25">
      <c r="A419" s="16" t="s">
        <v>422</v>
      </c>
      <c r="B419" t="s">
        <v>1217</v>
      </c>
      <c r="C419" s="10">
        <f>+VLOOKUP(Tabla1[[#This Row],[CODIGO DE BARRA]],HojadeDatos!A:C,3,FALSE)</f>
        <v>2.5</v>
      </c>
      <c r="D419">
        <f>+VLOOKUP(Tabla1[[#This Row],[CODIGO DE BARRA]],Tabla3[[CODIGO DE BARRRA]:[INVENTARIO]],4,FALSE)</f>
        <v>0</v>
      </c>
      <c r="E419" t="str">
        <f>+IF(Tabla1[[#This Row],[INVENTARIO]]&gt;=0.1,"1","0")</f>
        <v>0</v>
      </c>
      <c r="F419">
        <v>1</v>
      </c>
    </row>
    <row r="420" spans="1:6" x14ac:dyDescent="0.25">
      <c r="A420" s="1" t="s">
        <v>423</v>
      </c>
      <c r="B420" t="s">
        <v>1036</v>
      </c>
      <c r="C420" s="10">
        <f>+VLOOKUP(Tabla1[[#This Row],[CODIGO DE BARRA]],HojadeDatos!A:C,3,FALSE)</f>
        <v>1.45</v>
      </c>
      <c r="D420">
        <f>+VLOOKUP(Tabla1[[#This Row],[CODIGO DE BARRA]],Tabla3[[CODIGO DE BARRRA]:[INVENTARIO]],4,FALSE)</f>
        <v>0</v>
      </c>
      <c r="E420" t="str">
        <f>+IF(Tabla1[[#This Row],[INVENTARIO]]&gt;=0.1,"1","0")</f>
        <v>0</v>
      </c>
      <c r="F420">
        <v>1</v>
      </c>
    </row>
    <row r="421" spans="1:6" x14ac:dyDescent="0.25">
      <c r="A421" s="16" t="s">
        <v>424</v>
      </c>
      <c r="B421" t="s">
        <v>1061</v>
      </c>
      <c r="C421" s="10">
        <f>+VLOOKUP(Tabla1[[#This Row],[CODIGO DE BARRA]],HojadeDatos!A:C,3,FALSE)</f>
        <v>1.9</v>
      </c>
      <c r="D421">
        <f>+VLOOKUP(Tabla1[[#This Row],[CODIGO DE BARRA]],Tabla3[[CODIGO DE BARRRA]:[INVENTARIO]],4,FALSE)</f>
        <v>0</v>
      </c>
      <c r="E421" t="str">
        <f>+IF(Tabla1[[#This Row],[INVENTARIO]]&gt;=0.1,"1","0")</f>
        <v>0</v>
      </c>
      <c r="F421">
        <v>1</v>
      </c>
    </row>
    <row r="422" spans="1:6" x14ac:dyDescent="0.25">
      <c r="A422" s="1" t="s">
        <v>425</v>
      </c>
      <c r="B422" t="s">
        <v>1148</v>
      </c>
      <c r="C422" s="10">
        <f>+VLOOKUP(Tabla1[[#This Row],[CODIGO DE BARRA]],HojadeDatos!A:C,3,FALSE)</f>
        <v>3.2</v>
      </c>
      <c r="D422">
        <f>+VLOOKUP(Tabla1[[#This Row],[CODIGO DE BARRA]],Tabla3[[CODIGO DE BARRRA]:[INVENTARIO]],4,FALSE)</f>
        <v>0</v>
      </c>
      <c r="E422" t="str">
        <f>+IF(Tabla1[[#This Row],[INVENTARIO]]&gt;=0.1,"1","0")</f>
        <v>0</v>
      </c>
      <c r="F422">
        <v>1</v>
      </c>
    </row>
    <row r="423" spans="1:6" x14ac:dyDescent="0.25">
      <c r="A423" s="16" t="s">
        <v>426</v>
      </c>
      <c r="B423" t="s">
        <v>1062</v>
      </c>
      <c r="C423" s="10">
        <f>+VLOOKUP(Tabla1[[#This Row],[CODIGO DE BARRA]],HojadeDatos!A:C,3,FALSE)</f>
        <v>2.5</v>
      </c>
      <c r="D423">
        <f>+VLOOKUP(Tabla1[[#This Row],[CODIGO DE BARRA]],Tabla3[[CODIGO DE BARRRA]:[INVENTARIO]],4,FALSE)</f>
        <v>1</v>
      </c>
      <c r="E423" t="str">
        <f>+IF(Tabla1[[#This Row],[INVENTARIO]]&gt;=0.1,"1","0")</f>
        <v>1</v>
      </c>
      <c r="F423">
        <v>1</v>
      </c>
    </row>
    <row r="424" spans="1:6" x14ac:dyDescent="0.25">
      <c r="A424" s="1" t="s">
        <v>427</v>
      </c>
      <c r="B424" t="s">
        <v>1232</v>
      </c>
      <c r="C424" s="10">
        <f>+VLOOKUP(Tabla1[[#This Row],[CODIGO DE BARRA]],HojadeDatos!A:C,3,FALSE)</f>
        <v>2.9</v>
      </c>
      <c r="D424">
        <f>+VLOOKUP(Tabla1[[#This Row],[CODIGO DE BARRA]],Tabla3[[CODIGO DE BARRRA]:[INVENTARIO]],4,FALSE)</f>
        <v>0</v>
      </c>
      <c r="E424" t="str">
        <f>+IF(Tabla1[[#This Row],[INVENTARIO]]&gt;=0.1,"1","0")</f>
        <v>0</v>
      </c>
      <c r="F424">
        <v>1</v>
      </c>
    </row>
    <row r="425" spans="1:6" x14ac:dyDescent="0.25">
      <c r="A425" s="16" t="s">
        <v>428</v>
      </c>
      <c r="B425" t="s">
        <v>1333</v>
      </c>
      <c r="C425" s="10">
        <f>+VLOOKUP(Tabla1[[#This Row],[CODIGO DE BARRA]],HojadeDatos!A:C,3,FALSE)</f>
        <v>2.8</v>
      </c>
      <c r="D425">
        <f>+VLOOKUP(Tabla1[[#This Row],[CODIGO DE BARRA]],Tabla3[[CODIGO DE BARRRA]:[INVENTARIO]],4,FALSE)</f>
        <v>1</v>
      </c>
      <c r="E425" t="str">
        <f>+IF(Tabla1[[#This Row],[INVENTARIO]]&gt;=0.1,"1","0")</f>
        <v>1</v>
      </c>
      <c r="F425">
        <v>1</v>
      </c>
    </row>
    <row r="426" spans="1:6" x14ac:dyDescent="0.25">
      <c r="A426" s="1" t="s">
        <v>429</v>
      </c>
      <c r="B426" t="s">
        <v>1065</v>
      </c>
      <c r="C426" s="10">
        <f>+VLOOKUP(Tabla1[[#This Row],[CODIGO DE BARRA]],HojadeDatos!A:C,3,FALSE)</f>
        <v>2</v>
      </c>
      <c r="D426">
        <f>+VLOOKUP(Tabla1[[#This Row],[CODIGO DE BARRA]],Tabla3[[CODIGO DE BARRRA]:[INVENTARIO]],4,FALSE)</f>
        <v>4</v>
      </c>
      <c r="E426" t="str">
        <f>+IF(Tabla1[[#This Row],[INVENTARIO]]&gt;=0.1,"1","0")</f>
        <v>1</v>
      </c>
      <c r="F426">
        <v>1</v>
      </c>
    </row>
    <row r="427" spans="1:6" x14ac:dyDescent="0.25">
      <c r="A427" s="16" t="s">
        <v>430</v>
      </c>
      <c r="B427" t="s">
        <v>1068</v>
      </c>
      <c r="C427" s="10">
        <f>+VLOOKUP(Tabla1[[#This Row],[CODIGO DE BARRA]],HojadeDatos!A:C,3,FALSE)</f>
        <v>1.5</v>
      </c>
      <c r="D427">
        <f>+VLOOKUP(Tabla1[[#This Row],[CODIGO DE BARRA]],Tabla3[[CODIGO DE BARRRA]:[INVENTARIO]],4,FALSE)</f>
        <v>0</v>
      </c>
      <c r="E427" t="str">
        <f>+IF(Tabla1[[#This Row],[INVENTARIO]]&gt;=0.1,"1","0")</f>
        <v>0</v>
      </c>
      <c r="F427">
        <v>1</v>
      </c>
    </row>
    <row r="428" spans="1:6" x14ac:dyDescent="0.25">
      <c r="A428" s="1" t="s">
        <v>431</v>
      </c>
      <c r="B428" t="s">
        <v>1288</v>
      </c>
      <c r="C428" s="10">
        <f>+VLOOKUP(Tabla1[[#This Row],[CODIGO DE BARRA]],HojadeDatos!A:C,3,FALSE)</f>
        <v>0.6</v>
      </c>
      <c r="D428">
        <f>+VLOOKUP(Tabla1[[#This Row],[CODIGO DE BARRA]],Tabla3[[CODIGO DE BARRRA]:[INVENTARIO]],4,FALSE)</f>
        <v>-6</v>
      </c>
      <c r="E428" t="str">
        <f>+IF(Tabla1[[#This Row],[INVENTARIO]]&gt;=0.1,"1","0")</f>
        <v>0</v>
      </c>
      <c r="F428">
        <v>1</v>
      </c>
    </row>
    <row r="429" spans="1:6" x14ac:dyDescent="0.25">
      <c r="A429" s="16" t="s">
        <v>432</v>
      </c>
      <c r="B429" t="s">
        <v>1209</v>
      </c>
      <c r="C429" s="10">
        <f>+VLOOKUP(Tabla1[[#This Row],[CODIGO DE BARRA]],HojadeDatos!A:C,3,FALSE)</f>
        <v>0.75</v>
      </c>
      <c r="D429">
        <f>+VLOOKUP(Tabla1[[#This Row],[CODIGO DE BARRA]],Tabla3[[CODIGO DE BARRRA]:[INVENTARIO]],4,FALSE)</f>
        <v>0</v>
      </c>
      <c r="E429" t="str">
        <f>+IF(Tabla1[[#This Row],[INVENTARIO]]&gt;=0.1,"1","0")</f>
        <v>0</v>
      </c>
      <c r="F429">
        <v>1</v>
      </c>
    </row>
    <row r="430" spans="1:6" x14ac:dyDescent="0.25">
      <c r="A430" s="1" t="s">
        <v>433</v>
      </c>
      <c r="B430" t="s">
        <v>902</v>
      </c>
      <c r="C430" s="10">
        <f>+VLOOKUP(Tabla1[[#This Row],[CODIGO DE BARRA]],HojadeDatos!A:C,3,FALSE)</f>
        <v>1.2</v>
      </c>
      <c r="D430">
        <f>+VLOOKUP(Tabla1[[#This Row],[CODIGO DE BARRA]],Tabla3[[CODIGO DE BARRRA]:[INVENTARIO]],4,FALSE)</f>
        <v>0</v>
      </c>
      <c r="E430" t="str">
        <f>+IF(Tabla1[[#This Row],[INVENTARIO]]&gt;=0.1,"1","0")</f>
        <v>0</v>
      </c>
      <c r="F430">
        <v>1</v>
      </c>
    </row>
    <row r="431" spans="1:6" x14ac:dyDescent="0.25">
      <c r="A431" s="16" t="s">
        <v>434</v>
      </c>
      <c r="B431" t="s">
        <v>1302</v>
      </c>
      <c r="C431" s="10">
        <f>+VLOOKUP(Tabla1[[#This Row],[CODIGO DE BARRA]],HojadeDatos!A:C,3,FALSE)</f>
        <v>0.8</v>
      </c>
      <c r="D431">
        <f>+VLOOKUP(Tabla1[[#This Row],[CODIGO DE BARRA]],Tabla3[[CODIGO DE BARRRA]:[INVENTARIO]],4,FALSE)</f>
        <v>0</v>
      </c>
      <c r="E431" t="str">
        <f>+IF(Tabla1[[#This Row],[INVENTARIO]]&gt;=0.1,"1","0")</f>
        <v>0</v>
      </c>
      <c r="F431">
        <v>1</v>
      </c>
    </row>
    <row r="432" spans="1:6" x14ac:dyDescent="0.25">
      <c r="A432" s="1" t="s">
        <v>435</v>
      </c>
      <c r="B432" t="s">
        <v>1070</v>
      </c>
      <c r="C432" s="10">
        <f>+VLOOKUP(Tabla1[[#This Row],[CODIGO DE BARRA]],HojadeDatos!A:C,3,FALSE)</f>
        <v>0.5</v>
      </c>
      <c r="D432">
        <f>+VLOOKUP(Tabla1[[#This Row],[CODIGO DE BARRA]],Tabla3[[CODIGO DE BARRRA]:[INVENTARIO]],4,FALSE)</f>
        <v>0</v>
      </c>
      <c r="E432" t="str">
        <f>+IF(Tabla1[[#This Row],[INVENTARIO]]&gt;=0.1,"1","0")</f>
        <v>0</v>
      </c>
      <c r="F432">
        <v>1</v>
      </c>
    </row>
    <row r="433" spans="1:6" x14ac:dyDescent="0.25">
      <c r="A433" s="16" t="s">
        <v>436</v>
      </c>
      <c r="B433" t="s">
        <v>1214</v>
      </c>
      <c r="C433" s="10">
        <f>+VLOOKUP(Tabla1[[#This Row],[CODIGO DE BARRA]],HojadeDatos!A:C,3,FALSE)</f>
        <v>1.5</v>
      </c>
      <c r="D433">
        <f>+VLOOKUP(Tabla1[[#This Row],[CODIGO DE BARRA]],Tabla3[[CODIGO DE BARRRA]:[INVENTARIO]],4,FALSE)</f>
        <v>0</v>
      </c>
      <c r="E433" t="str">
        <f>+IF(Tabla1[[#This Row],[INVENTARIO]]&gt;=0.1,"1","0")</f>
        <v>0</v>
      </c>
      <c r="F433">
        <v>1</v>
      </c>
    </row>
    <row r="434" spans="1:6" x14ac:dyDescent="0.25">
      <c r="A434" s="1" t="s">
        <v>437</v>
      </c>
      <c r="B434" t="s">
        <v>1277</v>
      </c>
      <c r="C434" s="10">
        <f>+VLOOKUP(Tabla1[[#This Row],[CODIGO DE BARRA]],HojadeDatos!A:C,3,FALSE)</f>
        <v>5.6</v>
      </c>
      <c r="D434">
        <f>+VLOOKUP(Tabla1[[#This Row],[CODIGO DE BARRA]],Tabla3[[CODIGO DE BARRRA]:[INVENTARIO]],4,FALSE)</f>
        <v>0</v>
      </c>
      <c r="E434" t="str">
        <f>+IF(Tabla1[[#This Row],[INVENTARIO]]&gt;=0.1,"1","0")</f>
        <v>0</v>
      </c>
      <c r="F434">
        <v>1</v>
      </c>
    </row>
    <row r="435" spans="1:6" x14ac:dyDescent="0.25">
      <c r="A435" s="16" t="s">
        <v>438</v>
      </c>
      <c r="B435" t="s">
        <v>790</v>
      </c>
      <c r="C435" s="10">
        <f>+VLOOKUP(Tabla1[[#This Row],[CODIGO DE BARRA]],HojadeDatos!A:C,3,FALSE)</f>
        <v>1.5</v>
      </c>
      <c r="D435">
        <f>+VLOOKUP(Tabla1[[#This Row],[CODIGO DE BARRA]],Tabla3[[CODIGO DE BARRRA]:[INVENTARIO]],4,FALSE)</f>
        <v>-1</v>
      </c>
      <c r="E435" t="str">
        <f>+IF(Tabla1[[#This Row],[INVENTARIO]]&gt;=0.1,"1","0")</f>
        <v>0</v>
      </c>
      <c r="F435">
        <v>1</v>
      </c>
    </row>
    <row r="436" spans="1:6" x14ac:dyDescent="0.25">
      <c r="A436" s="1" t="s">
        <v>439</v>
      </c>
      <c r="B436" t="s">
        <v>1133</v>
      </c>
      <c r="C436" s="10">
        <f>+VLOOKUP(Tabla1[[#This Row],[CODIGO DE BARRA]],HojadeDatos!A:C,3,FALSE)</f>
        <v>2.5</v>
      </c>
      <c r="D436">
        <f>+VLOOKUP(Tabla1[[#This Row],[CODIGO DE BARRA]],Tabla3[[CODIGO DE BARRRA]:[INVENTARIO]],4,FALSE)</f>
        <v>14</v>
      </c>
      <c r="E436" t="str">
        <f>+IF(Tabla1[[#This Row],[INVENTARIO]]&gt;=0.1,"1","0")</f>
        <v>1</v>
      </c>
      <c r="F436">
        <v>1</v>
      </c>
    </row>
    <row r="437" spans="1:6" x14ac:dyDescent="0.25">
      <c r="A437" s="16" t="s">
        <v>440</v>
      </c>
      <c r="B437" t="s">
        <v>1123</v>
      </c>
      <c r="C437" s="10">
        <f>+VLOOKUP(Tabla1[[#This Row],[CODIGO DE BARRA]],HojadeDatos!A:C,3,FALSE)</f>
        <v>0.5</v>
      </c>
      <c r="D437">
        <f>+VLOOKUP(Tabla1[[#This Row],[CODIGO DE BARRA]],Tabla3[[CODIGO DE BARRRA]:[INVENTARIO]],4,FALSE)</f>
        <v>0</v>
      </c>
      <c r="E437" t="str">
        <f>+IF(Tabla1[[#This Row],[INVENTARIO]]&gt;=0.1,"1","0")</f>
        <v>0</v>
      </c>
      <c r="F437">
        <v>1</v>
      </c>
    </row>
    <row r="438" spans="1:6" x14ac:dyDescent="0.25">
      <c r="A438" s="1" t="s">
        <v>441</v>
      </c>
      <c r="B438" t="s">
        <v>1258</v>
      </c>
      <c r="C438" s="10">
        <f>+VLOOKUP(Tabla1[[#This Row],[CODIGO DE BARRA]],HojadeDatos!A:C,3,FALSE)</f>
        <v>1.2</v>
      </c>
      <c r="D438">
        <f>+VLOOKUP(Tabla1[[#This Row],[CODIGO DE BARRA]],Tabla3[[CODIGO DE BARRRA]:[INVENTARIO]],4,FALSE)</f>
        <v>38</v>
      </c>
      <c r="E438" t="str">
        <f>+IF(Tabla1[[#This Row],[INVENTARIO]]&gt;=0.1,"1","0")</f>
        <v>1</v>
      </c>
      <c r="F438">
        <v>1</v>
      </c>
    </row>
    <row r="439" spans="1:6" x14ac:dyDescent="0.25">
      <c r="A439" s="16" t="s">
        <v>442</v>
      </c>
      <c r="B439" t="s">
        <v>860</v>
      </c>
      <c r="C439" s="10">
        <f>+VLOOKUP(Tabla1[[#This Row],[CODIGO DE BARRA]],HojadeDatos!A:C,3,FALSE)</f>
        <v>1.1000000000000001</v>
      </c>
      <c r="D439">
        <f>+VLOOKUP(Tabla1[[#This Row],[CODIGO DE BARRA]],Tabla3[[CODIGO DE BARRRA]:[INVENTARIO]],4,FALSE)</f>
        <v>-1</v>
      </c>
      <c r="E439" t="str">
        <f>+IF(Tabla1[[#This Row],[INVENTARIO]]&gt;=0.1,"1","0")</f>
        <v>0</v>
      </c>
      <c r="F439">
        <v>1</v>
      </c>
    </row>
    <row r="440" spans="1:6" x14ac:dyDescent="0.25">
      <c r="A440" s="1" t="s">
        <v>443</v>
      </c>
      <c r="B440" t="s">
        <v>1281</v>
      </c>
      <c r="C440" s="10">
        <f>+VLOOKUP(Tabla1[[#This Row],[CODIGO DE BARRA]],HojadeDatos!A:C,3,FALSE)</f>
        <v>2.1</v>
      </c>
      <c r="D440">
        <f>+VLOOKUP(Tabla1[[#This Row],[CODIGO DE BARRA]],Tabla3[[CODIGO DE BARRRA]:[INVENTARIO]],4,FALSE)</f>
        <v>0</v>
      </c>
      <c r="E440" t="str">
        <f>+IF(Tabla1[[#This Row],[INVENTARIO]]&gt;=0.1,"1","0")</f>
        <v>0</v>
      </c>
      <c r="F440">
        <v>1</v>
      </c>
    </row>
    <row r="441" spans="1:6" x14ac:dyDescent="0.25">
      <c r="A441" s="16" t="s">
        <v>444</v>
      </c>
      <c r="B441" t="s">
        <v>1308</v>
      </c>
      <c r="C441" s="10">
        <f>+VLOOKUP(Tabla1[[#This Row],[CODIGO DE BARRA]],HojadeDatos!A:C,3,FALSE)</f>
        <v>1.4</v>
      </c>
      <c r="D441">
        <f>+VLOOKUP(Tabla1[[#This Row],[CODIGO DE BARRA]],Tabla3[[CODIGO DE BARRRA]:[INVENTARIO]],4,FALSE)</f>
        <v>0</v>
      </c>
      <c r="E441" t="str">
        <f>+IF(Tabla1[[#This Row],[INVENTARIO]]&gt;=0.1,"1","0")</f>
        <v>0</v>
      </c>
      <c r="F441">
        <v>1</v>
      </c>
    </row>
    <row r="442" spans="1:6" x14ac:dyDescent="0.25">
      <c r="A442" s="1" t="s">
        <v>445</v>
      </c>
      <c r="B442" t="s">
        <v>1153</v>
      </c>
      <c r="C442" s="10">
        <f>+VLOOKUP(Tabla1[[#This Row],[CODIGO DE BARRA]],HojadeDatos!A:C,3,FALSE)</f>
        <v>1.2</v>
      </c>
      <c r="D442">
        <f>+VLOOKUP(Tabla1[[#This Row],[CODIGO DE BARRA]],Tabla3[[CODIGO DE BARRRA]:[INVENTARIO]],4,FALSE)</f>
        <v>0</v>
      </c>
      <c r="E442" t="str">
        <f>+IF(Tabla1[[#This Row],[INVENTARIO]]&gt;=0.1,"1","0")</f>
        <v>0</v>
      </c>
      <c r="F442">
        <v>1</v>
      </c>
    </row>
    <row r="443" spans="1:6" x14ac:dyDescent="0.25">
      <c r="A443" s="16" t="s">
        <v>446</v>
      </c>
      <c r="B443" t="s">
        <v>1310</v>
      </c>
      <c r="C443" s="10">
        <f>+VLOOKUP(Tabla1[[#This Row],[CODIGO DE BARRA]],HojadeDatos!A:C,3,FALSE)</f>
        <v>1.6</v>
      </c>
      <c r="D443">
        <f>+VLOOKUP(Tabla1[[#This Row],[CODIGO DE BARRA]],Tabla3[[CODIGO DE BARRRA]:[INVENTARIO]],4,FALSE)</f>
        <v>0</v>
      </c>
      <c r="E443" t="str">
        <f>+IF(Tabla1[[#This Row],[INVENTARIO]]&gt;=0.1,"1","0")</f>
        <v>0</v>
      </c>
      <c r="F443">
        <v>1</v>
      </c>
    </row>
    <row r="444" spans="1:6" x14ac:dyDescent="0.25">
      <c r="A444" s="1" t="s">
        <v>447</v>
      </c>
      <c r="B444" t="s">
        <v>1375</v>
      </c>
      <c r="C444" s="10">
        <f>+VLOOKUP(Tabla1[[#This Row],[CODIGO DE BARRA]],HojadeDatos!A:C,3,FALSE)</f>
        <v>0.8</v>
      </c>
      <c r="D444">
        <f>+VLOOKUP(Tabla1[[#This Row],[CODIGO DE BARRA]],Tabla3[[CODIGO DE BARRRA]:[INVENTARIO]],4,FALSE)</f>
        <v>0</v>
      </c>
      <c r="E444" t="str">
        <f>+IF(Tabla1[[#This Row],[INVENTARIO]]&gt;=0.1,"1","0")</f>
        <v>0</v>
      </c>
      <c r="F444">
        <v>1</v>
      </c>
    </row>
    <row r="445" spans="1:6" x14ac:dyDescent="0.25">
      <c r="A445" s="16" t="s">
        <v>448</v>
      </c>
      <c r="B445" t="s">
        <v>1248</v>
      </c>
      <c r="C445" s="10">
        <f>+VLOOKUP(Tabla1[[#This Row],[CODIGO DE BARRA]],HojadeDatos!A:C,3,FALSE)</f>
        <v>1.9</v>
      </c>
      <c r="D445">
        <f>+VLOOKUP(Tabla1[[#This Row],[CODIGO DE BARRA]],Tabla3[[CODIGO DE BARRRA]:[INVENTARIO]],4,FALSE)</f>
        <v>-2</v>
      </c>
      <c r="E445" t="str">
        <f>+IF(Tabla1[[#This Row],[INVENTARIO]]&gt;=0.1,"1","0")</f>
        <v>0</v>
      </c>
      <c r="F445">
        <v>1</v>
      </c>
    </row>
    <row r="446" spans="1:6" x14ac:dyDescent="0.25">
      <c r="A446" s="1" t="s">
        <v>449</v>
      </c>
      <c r="B446" t="s">
        <v>849</v>
      </c>
      <c r="C446" s="10">
        <f>+VLOOKUP(Tabla1[[#This Row],[CODIGO DE BARRA]],HojadeDatos!A:C,3,FALSE)</f>
        <v>2</v>
      </c>
      <c r="D446">
        <f>+VLOOKUP(Tabla1[[#This Row],[CODIGO DE BARRA]],Tabla3[[CODIGO DE BARRRA]:[INVENTARIO]],4,FALSE)</f>
        <v>1</v>
      </c>
      <c r="E446" t="str">
        <f>+IF(Tabla1[[#This Row],[INVENTARIO]]&gt;=0.1,"1","0")</f>
        <v>1</v>
      </c>
      <c r="F446">
        <v>1</v>
      </c>
    </row>
    <row r="447" spans="1:6" x14ac:dyDescent="0.25">
      <c r="A447" s="16" t="s">
        <v>450</v>
      </c>
      <c r="B447" t="s">
        <v>1152</v>
      </c>
      <c r="C447" s="10">
        <f>+VLOOKUP(Tabla1[[#This Row],[CODIGO DE BARRA]],HojadeDatos!A:C,3,FALSE)</f>
        <v>1.5</v>
      </c>
      <c r="D447">
        <f>+VLOOKUP(Tabla1[[#This Row],[CODIGO DE BARRA]],Tabla3[[CODIGO DE BARRRA]:[INVENTARIO]],4,FALSE)</f>
        <v>1</v>
      </c>
      <c r="E447" t="str">
        <f>+IF(Tabla1[[#This Row],[INVENTARIO]]&gt;=0.1,"1","0")</f>
        <v>1</v>
      </c>
      <c r="F447">
        <v>1</v>
      </c>
    </row>
    <row r="448" spans="1:6" x14ac:dyDescent="0.25">
      <c r="A448" s="1" t="s">
        <v>451</v>
      </c>
      <c r="B448" t="s">
        <v>1376</v>
      </c>
      <c r="C448" s="10">
        <f>+VLOOKUP(Tabla1[[#This Row],[CODIGO DE BARRA]],HojadeDatos!A:C,3,FALSE)</f>
        <v>2.7</v>
      </c>
      <c r="D448">
        <f>+VLOOKUP(Tabla1[[#This Row],[CODIGO DE BARRA]],Tabla3[[CODIGO DE BARRRA]:[INVENTARIO]],4,FALSE)</f>
        <v>0</v>
      </c>
      <c r="E448" t="str">
        <f>+IF(Tabla1[[#This Row],[INVENTARIO]]&gt;=0.1,"1","0")</f>
        <v>0</v>
      </c>
      <c r="F448">
        <v>1</v>
      </c>
    </row>
    <row r="449" spans="1:6" x14ac:dyDescent="0.25">
      <c r="A449" s="16" t="s">
        <v>452</v>
      </c>
      <c r="B449" t="s">
        <v>1428</v>
      </c>
      <c r="C449" s="10">
        <f>+VLOOKUP(Tabla1[[#This Row],[CODIGO DE BARRA]],HojadeDatos!A:C,3,FALSE)</f>
        <v>0.9</v>
      </c>
      <c r="D449">
        <f>+VLOOKUP(Tabla1[[#This Row],[CODIGO DE BARRA]],Tabla3[[CODIGO DE BARRRA]:[INVENTARIO]],4,FALSE)</f>
        <v>6</v>
      </c>
      <c r="E449" t="str">
        <f>+IF(Tabla1[[#This Row],[INVENTARIO]]&gt;=0.1,"1","0")</f>
        <v>1</v>
      </c>
      <c r="F449">
        <v>1</v>
      </c>
    </row>
    <row r="450" spans="1:6" x14ac:dyDescent="0.25">
      <c r="A450" s="1" t="s">
        <v>453</v>
      </c>
      <c r="B450" t="s">
        <v>1124</v>
      </c>
      <c r="C450" s="10">
        <f>+VLOOKUP(Tabla1[[#This Row],[CODIGO DE BARRA]],HojadeDatos!A:C,3,FALSE)</f>
        <v>3</v>
      </c>
      <c r="D450">
        <f>+VLOOKUP(Tabla1[[#This Row],[CODIGO DE BARRA]],Tabla3[[CODIGO DE BARRRA]:[INVENTARIO]],4,FALSE)</f>
        <v>0</v>
      </c>
      <c r="E450" t="str">
        <f>+IF(Tabla1[[#This Row],[INVENTARIO]]&gt;=0.1,"1","0")</f>
        <v>0</v>
      </c>
      <c r="F450">
        <v>1</v>
      </c>
    </row>
    <row r="451" spans="1:6" x14ac:dyDescent="0.25">
      <c r="A451" s="16" t="s">
        <v>454</v>
      </c>
      <c r="B451" t="s">
        <v>1125</v>
      </c>
      <c r="C451" s="10">
        <f>+VLOOKUP(Tabla1[[#This Row],[CODIGO DE BARRA]],HojadeDatos!A:C,3,FALSE)</f>
        <v>3</v>
      </c>
      <c r="D451">
        <f>+VLOOKUP(Tabla1[[#This Row],[CODIGO DE BARRA]],Tabla3[[CODIGO DE BARRRA]:[INVENTARIO]],4,FALSE)</f>
        <v>0</v>
      </c>
      <c r="E451" t="str">
        <f>+IF(Tabla1[[#This Row],[INVENTARIO]]&gt;=0.1,"1","0")</f>
        <v>0</v>
      </c>
      <c r="F451">
        <v>1</v>
      </c>
    </row>
    <row r="452" spans="1:6" x14ac:dyDescent="0.25">
      <c r="A452" s="1" t="s">
        <v>455</v>
      </c>
      <c r="B452" t="s">
        <v>863</v>
      </c>
      <c r="C452" s="10">
        <f>+VLOOKUP(Tabla1[[#This Row],[CODIGO DE BARRA]],HojadeDatos!A:C,3,FALSE)</f>
        <v>1.35</v>
      </c>
      <c r="D452">
        <f>+VLOOKUP(Tabla1[[#This Row],[CODIGO DE BARRA]],Tabla3[[CODIGO DE BARRRA]:[INVENTARIO]],4,FALSE)</f>
        <v>6</v>
      </c>
      <c r="E452" t="str">
        <f>+IF(Tabla1[[#This Row],[INVENTARIO]]&gt;=0.1,"1","0")</f>
        <v>1</v>
      </c>
      <c r="F452">
        <v>1</v>
      </c>
    </row>
    <row r="453" spans="1:6" x14ac:dyDescent="0.25">
      <c r="A453" s="16" t="s">
        <v>456</v>
      </c>
      <c r="B453" t="s">
        <v>994</v>
      </c>
      <c r="C453" s="10">
        <f>+VLOOKUP(Tabla1[[#This Row],[CODIGO DE BARRA]],HojadeDatos!A:C,3,FALSE)</f>
        <v>6</v>
      </c>
      <c r="D453">
        <f>+VLOOKUP(Tabla1[[#This Row],[CODIGO DE BARRA]],Tabla3[[CODIGO DE BARRRA]:[INVENTARIO]],4,FALSE)</f>
        <v>-11.955000000000004</v>
      </c>
      <c r="E453" t="str">
        <f>+IF(Tabla1[[#This Row],[INVENTARIO]]&gt;=0.1,"1","0")</f>
        <v>0</v>
      </c>
      <c r="F453">
        <v>1</v>
      </c>
    </row>
    <row r="454" spans="1:6" x14ac:dyDescent="0.25">
      <c r="A454" s="1" t="s">
        <v>457</v>
      </c>
      <c r="B454" t="s">
        <v>880</v>
      </c>
      <c r="C454" s="10">
        <f>+VLOOKUP(Tabla1[[#This Row],[CODIGO DE BARRA]],HojadeDatos!A:C,3,FALSE)</f>
        <v>2.6</v>
      </c>
      <c r="D454">
        <f>+VLOOKUP(Tabla1[[#This Row],[CODIGO DE BARRA]],Tabla3[[CODIGO DE BARRRA]:[INVENTARIO]],4,FALSE)</f>
        <v>0</v>
      </c>
      <c r="E454" t="str">
        <f>+IF(Tabla1[[#This Row],[INVENTARIO]]&gt;=0.1,"1","0")</f>
        <v>0</v>
      </c>
      <c r="F454">
        <v>1</v>
      </c>
    </row>
    <row r="455" spans="1:6" x14ac:dyDescent="0.25">
      <c r="A455" s="16" t="s">
        <v>458</v>
      </c>
      <c r="B455" t="s">
        <v>873</v>
      </c>
      <c r="C455" s="10">
        <f>+VLOOKUP(Tabla1[[#This Row],[CODIGO DE BARRA]],HojadeDatos!A:C,3,FALSE)</f>
        <v>0.7</v>
      </c>
      <c r="D455">
        <f>+VLOOKUP(Tabla1[[#This Row],[CODIGO DE BARRA]],Tabla3[[CODIGO DE BARRRA]:[INVENTARIO]],4,FALSE)</f>
        <v>0</v>
      </c>
      <c r="E455" t="str">
        <f>+IF(Tabla1[[#This Row],[INVENTARIO]]&gt;=0.1,"1","0")</f>
        <v>0</v>
      </c>
      <c r="F455">
        <v>1</v>
      </c>
    </row>
    <row r="456" spans="1:6" x14ac:dyDescent="0.25">
      <c r="A456" s="1" t="s">
        <v>459</v>
      </c>
      <c r="B456" t="s">
        <v>1369</v>
      </c>
      <c r="C456" s="10">
        <f>+VLOOKUP(Tabla1[[#This Row],[CODIGO DE BARRA]],HojadeDatos!A:C,3,FALSE)</f>
        <v>2.2000000000000002</v>
      </c>
      <c r="D456">
        <f>+VLOOKUP(Tabla1[[#This Row],[CODIGO DE BARRA]],Tabla3[[CODIGO DE BARRRA]:[INVENTARIO]],4,FALSE)</f>
        <v>27</v>
      </c>
      <c r="E456" t="str">
        <f>+IF(Tabla1[[#This Row],[INVENTARIO]]&gt;=0.1,"1","0")</f>
        <v>1</v>
      </c>
      <c r="F456">
        <v>1</v>
      </c>
    </row>
    <row r="457" spans="1:6" x14ac:dyDescent="0.25">
      <c r="A457" s="16" t="s">
        <v>460</v>
      </c>
      <c r="B457" t="s">
        <v>1435</v>
      </c>
      <c r="C457" s="10">
        <f>+VLOOKUP(Tabla1[[#This Row],[CODIGO DE BARRA]],HojadeDatos!A:C,3,FALSE)</f>
        <v>3.4</v>
      </c>
      <c r="D457">
        <f>+VLOOKUP(Tabla1[[#This Row],[CODIGO DE BARRA]],Tabla3[[CODIGO DE BARRRA]:[INVENTARIO]],4,FALSE)</f>
        <v>-2</v>
      </c>
      <c r="E457" t="str">
        <f>+IF(Tabla1[[#This Row],[INVENTARIO]]&gt;=0.1,"1","0")</f>
        <v>0</v>
      </c>
      <c r="F457">
        <v>1</v>
      </c>
    </row>
    <row r="458" spans="1:6" x14ac:dyDescent="0.25">
      <c r="A458" s="1" t="s">
        <v>461</v>
      </c>
      <c r="B458" t="s">
        <v>1233</v>
      </c>
      <c r="C458" s="10">
        <f>+VLOOKUP(Tabla1[[#This Row],[CODIGO DE BARRA]],HojadeDatos!A:C,3,FALSE)</f>
        <v>0.55000000000000004</v>
      </c>
      <c r="D458">
        <f>+VLOOKUP(Tabla1[[#This Row],[CODIGO DE BARRA]],Tabla3[[CODIGO DE BARRRA]:[INVENTARIO]],4,FALSE)</f>
        <v>0</v>
      </c>
      <c r="E458" t="str">
        <f>+IF(Tabla1[[#This Row],[INVENTARIO]]&gt;=0.1,"1","0")</f>
        <v>0</v>
      </c>
      <c r="F458">
        <v>1</v>
      </c>
    </row>
    <row r="459" spans="1:6" x14ac:dyDescent="0.25">
      <c r="A459" s="16" t="s">
        <v>462</v>
      </c>
      <c r="B459" t="s">
        <v>982</v>
      </c>
      <c r="C459" s="10">
        <f>+VLOOKUP(Tabla1[[#This Row],[CODIGO DE BARRA]],HojadeDatos!A:C,3,FALSE)</f>
        <v>1.33</v>
      </c>
      <c r="D459">
        <f>+VLOOKUP(Tabla1[[#This Row],[CODIGO DE BARRA]],Tabla3[[CODIGO DE BARRRA]:[INVENTARIO]],4,FALSE)</f>
        <v>0</v>
      </c>
      <c r="E459" t="str">
        <f>+IF(Tabla1[[#This Row],[INVENTARIO]]&gt;=0.1,"1","0")</f>
        <v>0</v>
      </c>
      <c r="F459">
        <v>1</v>
      </c>
    </row>
    <row r="460" spans="1:6" x14ac:dyDescent="0.25">
      <c r="A460" s="1" t="s">
        <v>463</v>
      </c>
      <c r="B460" t="s">
        <v>1213</v>
      </c>
      <c r="C460" s="10">
        <f>+VLOOKUP(Tabla1[[#This Row],[CODIGO DE BARRA]],HojadeDatos!A:C,3,FALSE)</f>
        <v>2.15</v>
      </c>
      <c r="D460">
        <f>+VLOOKUP(Tabla1[[#This Row],[CODIGO DE BARRA]],Tabla3[[CODIGO DE BARRRA]:[INVENTARIO]],4,FALSE)</f>
        <v>2</v>
      </c>
      <c r="E460" t="str">
        <f>+IF(Tabla1[[#This Row],[INVENTARIO]]&gt;=0.1,"1","0")</f>
        <v>1</v>
      </c>
      <c r="F460">
        <v>1</v>
      </c>
    </row>
    <row r="461" spans="1:6" x14ac:dyDescent="0.25">
      <c r="A461" s="16" t="s">
        <v>464</v>
      </c>
      <c r="B461" t="s">
        <v>906</v>
      </c>
      <c r="C461" s="10">
        <f>+VLOOKUP(Tabla1[[#This Row],[CODIGO DE BARRA]],HojadeDatos!A:C,3,FALSE)</f>
        <v>12</v>
      </c>
      <c r="D461">
        <f>+VLOOKUP(Tabla1[[#This Row],[CODIGO DE BARRA]],Tabla3[[CODIGO DE BARRRA]:[INVENTARIO]],4,FALSE)</f>
        <v>0</v>
      </c>
      <c r="E461" t="str">
        <f>+IF(Tabla1[[#This Row],[INVENTARIO]]&gt;=0.1,"1","0")</f>
        <v>0</v>
      </c>
      <c r="F461">
        <v>1</v>
      </c>
    </row>
    <row r="462" spans="1:6" x14ac:dyDescent="0.25">
      <c r="A462" s="1" t="s">
        <v>465</v>
      </c>
      <c r="B462" t="s">
        <v>979</v>
      </c>
      <c r="C462" s="10">
        <f>+VLOOKUP(Tabla1[[#This Row],[CODIGO DE BARRA]],HojadeDatos!A:C,3,FALSE)</f>
        <v>1.2</v>
      </c>
      <c r="D462">
        <f>+VLOOKUP(Tabla1[[#This Row],[CODIGO DE BARRA]],Tabla3[[CODIGO DE BARRRA]:[INVENTARIO]],4,FALSE)</f>
        <v>30</v>
      </c>
      <c r="E462" t="str">
        <f>+IF(Tabla1[[#This Row],[INVENTARIO]]&gt;=0.1,"1","0")</f>
        <v>1</v>
      </c>
      <c r="F462">
        <v>1</v>
      </c>
    </row>
    <row r="463" spans="1:6" x14ac:dyDescent="0.25">
      <c r="A463" s="16" t="s">
        <v>466</v>
      </c>
      <c r="B463" t="s">
        <v>977</v>
      </c>
      <c r="C463" s="10">
        <f>+VLOOKUP(Tabla1[[#This Row],[CODIGO DE BARRA]],HojadeDatos!A:C,3,FALSE)</f>
        <v>2</v>
      </c>
      <c r="D463">
        <f>+VLOOKUP(Tabla1[[#This Row],[CODIGO DE BARRA]],Tabla3[[CODIGO DE BARRRA]:[INVENTARIO]],4,FALSE)</f>
        <v>-9</v>
      </c>
      <c r="E463" t="str">
        <f>+IF(Tabla1[[#This Row],[INVENTARIO]]&gt;=0.1,"1","0")</f>
        <v>0</v>
      </c>
      <c r="F463">
        <v>1</v>
      </c>
    </row>
    <row r="464" spans="1:6" x14ac:dyDescent="0.25">
      <c r="A464" s="1" t="s">
        <v>467</v>
      </c>
      <c r="B464" t="s">
        <v>1249</v>
      </c>
      <c r="C464" s="10">
        <f>+VLOOKUP(Tabla1[[#This Row],[CODIGO DE BARRA]],HojadeDatos!A:C,3,FALSE)</f>
        <v>1.7</v>
      </c>
      <c r="D464">
        <f>+VLOOKUP(Tabla1[[#This Row],[CODIGO DE BARRA]],Tabla3[[CODIGO DE BARRRA]:[INVENTARIO]],4,FALSE)</f>
        <v>0</v>
      </c>
      <c r="E464" t="str">
        <f>+IF(Tabla1[[#This Row],[INVENTARIO]]&gt;=0.1,"1","0")</f>
        <v>0</v>
      </c>
      <c r="F464">
        <v>1</v>
      </c>
    </row>
    <row r="465" spans="1:6" x14ac:dyDescent="0.25">
      <c r="A465" s="16" t="s">
        <v>468</v>
      </c>
      <c r="B465" t="s">
        <v>1109</v>
      </c>
      <c r="C465" s="10">
        <f>+VLOOKUP(Tabla1[[#This Row],[CODIGO DE BARRA]],HojadeDatos!A:C,3,FALSE)</f>
        <v>2.5499999999999998</v>
      </c>
      <c r="D465">
        <f>+VLOOKUP(Tabla1[[#This Row],[CODIGO DE BARRA]],Tabla3[[CODIGO DE BARRRA]:[INVENTARIO]],4,FALSE)</f>
        <v>1</v>
      </c>
      <c r="E465" t="str">
        <f>+IF(Tabla1[[#This Row],[INVENTARIO]]&gt;=0.1,"1","0")</f>
        <v>1</v>
      </c>
      <c r="F465">
        <v>1</v>
      </c>
    </row>
    <row r="466" spans="1:6" x14ac:dyDescent="0.25">
      <c r="A466" s="1" t="s">
        <v>469</v>
      </c>
      <c r="B466" t="s">
        <v>937</v>
      </c>
      <c r="C466" s="10">
        <f>+VLOOKUP(Tabla1[[#This Row],[CODIGO DE BARRA]],HojadeDatos!A:C,3,FALSE)</f>
        <v>2.75</v>
      </c>
      <c r="D466">
        <f>+VLOOKUP(Tabla1[[#This Row],[CODIGO DE BARRA]],Tabla3[[CODIGO DE BARRRA]:[INVENTARIO]],4,FALSE)</f>
        <v>0</v>
      </c>
      <c r="E466" t="str">
        <f>+IF(Tabla1[[#This Row],[INVENTARIO]]&gt;=0.1,"1","0")</f>
        <v>0</v>
      </c>
      <c r="F466">
        <v>1</v>
      </c>
    </row>
    <row r="467" spans="1:6" x14ac:dyDescent="0.25">
      <c r="A467" s="16" t="s">
        <v>470</v>
      </c>
      <c r="B467" t="s">
        <v>938</v>
      </c>
      <c r="C467" s="10">
        <f>+VLOOKUP(Tabla1[[#This Row],[CODIGO DE BARRA]],HojadeDatos!A:C,3,FALSE)</f>
        <v>2.6</v>
      </c>
      <c r="D467">
        <f>+VLOOKUP(Tabla1[[#This Row],[CODIGO DE BARRA]],Tabla3[[CODIGO DE BARRRA]:[INVENTARIO]],4,FALSE)</f>
        <v>-40</v>
      </c>
      <c r="E467" t="str">
        <f>+IF(Tabla1[[#This Row],[INVENTARIO]]&gt;=0.1,"1","0")</f>
        <v>0</v>
      </c>
      <c r="F467">
        <v>1</v>
      </c>
    </row>
    <row r="468" spans="1:6" x14ac:dyDescent="0.25">
      <c r="A468" s="1" t="s">
        <v>471</v>
      </c>
      <c r="B468" t="s">
        <v>1325</v>
      </c>
      <c r="C468" s="10">
        <f>+VLOOKUP(Tabla1[[#This Row],[CODIGO DE BARRA]],HojadeDatos!A:C,3,FALSE)</f>
        <v>2.4</v>
      </c>
      <c r="D468">
        <f>+VLOOKUP(Tabla1[[#This Row],[CODIGO DE BARRA]],Tabla3[[CODIGO DE BARRRA]:[INVENTARIO]],4,FALSE)</f>
        <v>0</v>
      </c>
      <c r="E468" t="str">
        <f>+IF(Tabla1[[#This Row],[INVENTARIO]]&gt;=0.1,"1","0")</f>
        <v>0</v>
      </c>
      <c r="F468">
        <v>1</v>
      </c>
    </row>
    <row r="469" spans="1:6" x14ac:dyDescent="0.25">
      <c r="A469" s="16" t="s">
        <v>472</v>
      </c>
      <c r="B469" t="s">
        <v>1363</v>
      </c>
      <c r="C469" s="10">
        <f>+VLOOKUP(Tabla1[[#This Row],[CODIGO DE BARRA]],HojadeDatos!A:C,3,FALSE)</f>
        <v>1.9</v>
      </c>
      <c r="D469">
        <f>+VLOOKUP(Tabla1[[#This Row],[CODIGO DE BARRA]],Tabla3[[CODIGO DE BARRRA]:[INVENTARIO]],4,FALSE)</f>
        <v>2</v>
      </c>
      <c r="E469" t="str">
        <f>+IF(Tabla1[[#This Row],[INVENTARIO]]&gt;=0.1,"1","0")</f>
        <v>1</v>
      </c>
      <c r="F469">
        <v>1</v>
      </c>
    </row>
    <row r="470" spans="1:6" x14ac:dyDescent="0.25">
      <c r="A470" s="1" t="s">
        <v>473</v>
      </c>
      <c r="B470" t="s">
        <v>1119</v>
      </c>
      <c r="C470" s="10">
        <f>+VLOOKUP(Tabla1[[#This Row],[CODIGO DE BARRA]],HojadeDatos!A:C,3,FALSE)</f>
        <v>0.95</v>
      </c>
      <c r="D470">
        <f>+VLOOKUP(Tabla1[[#This Row],[CODIGO DE BARRA]],Tabla3[[CODIGO DE BARRRA]:[INVENTARIO]],4,FALSE)</f>
        <v>6</v>
      </c>
      <c r="E470" t="str">
        <f>+IF(Tabla1[[#This Row],[INVENTARIO]]&gt;=0.1,"1","0")</f>
        <v>1</v>
      </c>
      <c r="F470">
        <v>1</v>
      </c>
    </row>
    <row r="471" spans="1:6" x14ac:dyDescent="0.25">
      <c r="A471" s="16" t="s">
        <v>474</v>
      </c>
      <c r="B471" t="s">
        <v>936</v>
      </c>
      <c r="C471" s="10">
        <f>+VLOOKUP(Tabla1[[#This Row],[CODIGO DE BARRA]],HojadeDatos!A:C,3,FALSE)</f>
        <v>1</v>
      </c>
      <c r="D471">
        <f>+VLOOKUP(Tabla1[[#This Row],[CODIGO DE BARRA]],Tabla3[[CODIGO DE BARRRA]:[INVENTARIO]],4,FALSE)</f>
        <v>5</v>
      </c>
      <c r="E471" t="str">
        <f>+IF(Tabla1[[#This Row],[INVENTARIO]]&gt;=0.1,"1","0")</f>
        <v>1</v>
      </c>
      <c r="F471">
        <v>1</v>
      </c>
    </row>
    <row r="472" spans="1:6" x14ac:dyDescent="0.25">
      <c r="A472" s="1" t="s">
        <v>475</v>
      </c>
      <c r="B472" t="s">
        <v>1274</v>
      </c>
      <c r="C472" s="10">
        <f>+VLOOKUP(Tabla1[[#This Row],[CODIGO DE BARRA]],HojadeDatos!A:C,3,FALSE)</f>
        <v>0.45</v>
      </c>
      <c r="D472">
        <f>+VLOOKUP(Tabla1[[#This Row],[CODIGO DE BARRA]],Tabla3[[CODIGO DE BARRRA]:[INVENTARIO]],4,FALSE)</f>
        <v>14</v>
      </c>
      <c r="E472" t="str">
        <f>+IF(Tabla1[[#This Row],[INVENTARIO]]&gt;=0.1,"1","0")</f>
        <v>1</v>
      </c>
      <c r="F472">
        <v>1</v>
      </c>
    </row>
    <row r="473" spans="1:6" x14ac:dyDescent="0.25">
      <c r="A473" s="16" t="s">
        <v>476</v>
      </c>
      <c r="B473" t="s">
        <v>950</v>
      </c>
      <c r="C473" s="10">
        <f>+VLOOKUP(Tabla1[[#This Row],[CODIGO DE BARRA]],HojadeDatos!A:C,3,FALSE)</f>
        <v>2</v>
      </c>
      <c r="D473">
        <f>+VLOOKUP(Tabla1[[#This Row],[CODIGO DE BARRA]],Tabla3[[CODIGO DE BARRRA]:[INVENTARIO]],4,FALSE)</f>
        <v>0</v>
      </c>
      <c r="E473" t="str">
        <f>+IF(Tabla1[[#This Row],[INVENTARIO]]&gt;=0.1,"1","0")</f>
        <v>0</v>
      </c>
      <c r="F473">
        <v>1</v>
      </c>
    </row>
    <row r="474" spans="1:6" x14ac:dyDescent="0.25">
      <c r="A474" s="1" t="s">
        <v>477</v>
      </c>
      <c r="B474" t="s">
        <v>1416</v>
      </c>
      <c r="C474" s="10">
        <f>+VLOOKUP(Tabla1[[#This Row],[CODIGO DE BARRA]],HojadeDatos!A:C,3,FALSE)</f>
        <v>1.8</v>
      </c>
      <c r="D474">
        <f>+VLOOKUP(Tabla1[[#This Row],[CODIGO DE BARRA]],Tabla3[[CODIGO DE BARRRA]:[INVENTARIO]],4,FALSE)</f>
        <v>0</v>
      </c>
      <c r="E474" t="str">
        <f>+IF(Tabla1[[#This Row],[INVENTARIO]]&gt;=0.1,"1","0")</f>
        <v>0</v>
      </c>
      <c r="F474">
        <v>1</v>
      </c>
    </row>
    <row r="475" spans="1:6" x14ac:dyDescent="0.25">
      <c r="A475" s="16" t="s">
        <v>479</v>
      </c>
      <c r="B475" t="s">
        <v>1071</v>
      </c>
      <c r="C475" s="10">
        <f>+VLOOKUP(Tabla1[[#This Row],[CODIGO DE BARRA]],HojadeDatos!A:C,3,FALSE)</f>
        <v>1.8</v>
      </c>
      <c r="D475">
        <f>+VLOOKUP(Tabla1[[#This Row],[CODIGO DE BARRA]],Tabla3[[CODIGO DE BARRRA]:[INVENTARIO]],4,FALSE)</f>
        <v>-9</v>
      </c>
      <c r="E475" t="str">
        <f>+IF(Tabla1[[#This Row],[INVENTARIO]]&gt;=0.1,"1","0")</f>
        <v>0</v>
      </c>
      <c r="F475">
        <v>1</v>
      </c>
    </row>
    <row r="476" spans="1:6" x14ac:dyDescent="0.25">
      <c r="A476" s="1" t="s">
        <v>480</v>
      </c>
      <c r="B476" t="s">
        <v>1385</v>
      </c>
      <c r="C476" s="10">
        <f>+VLOOKUP(Tabla1[[#This Row],[CODIGO DE BARRA]],HojadeDatos!A:C,3,FALSE)</f>
        <v>2.7</v>
      </c>
      <c r="D476">
        <f>+VLOOKUP(Tabla1[[#This Row],[CODIGO DE BARRA]],Tabla3[[CODIGO DE BARRRA]:[INVENTARIO]],4,FALSE)</f>
        <v>-3</v>
      </c>
      <c r="E476" t="str">
        <f>+IF(Tabla1[[#This Row],[INVENTARIO]]&gt;=0.1,"1","0")</f>
        <v>0</v>
      </c>
      <c r="F476">
        <v>1</v>
      </c>
    </row>
    <row r="477" spans="1:6" x14ac:dyDescent="0.25">
      <c r="A477" s="16" t="s">
        <v>481</v>
      </c>
      <c r="B477" t="s">
        <v>1072</v>
      </c>
      <c r="C477" s="10">
        <f>+VLOOKUP(Tabla1[[#This Row],[CODIGO DE BARRA]],HojadeDatos!A:C,3,FALSE)</f>
        <v>3.3</v>
      </c>
      <c r="D477">
        <f>+VLOOKUP(Tabla1[[#This Row],[CODIGO DE BARRA]],Tabla3[[CODIGO DE BARRRA]:[INVENTARIO]],4,FALSE)</f>
        <v>-5.4759999999999955</v>
      </c>
      <c r="E477" t="str">
        <f>+IF(Tabla1[[#This Row],[INVENTARIO]]&gt;=0.1,"1","0")</f>
        <v>0</v>
      </c>
      <c r="F477">
        <v>1</v>
      </c>
    </row>
    <row r="478" spans="1:6" x14ac:dyDescent="0.25">
      <c r="A478" s="1" t="s">
        <v>482</v>
      </c>
      <c r="B478" t="s">
        <v>1367</v>
      </c>
      <c r="C478" s="10">
        <f>+VLOOKUP(Tabla1[[#This Row],[CODIGO DE BARRA]],HojadeDatos!A:C,3,FALSE)</f>
        <v>0.5</v>
      </c>
      <c r="D478">
        <f>+VLOOKUP(Tabla1[[#This Row],[CODIGO DE BARRA]],Tabla3[[CODIGO DE BARRRA]:[INVENTARIO]],4,FALSE)</f>
        <v>5</v>
      </c>
      <c r="E478" t="str">
        <f>+IF(Tabla1[[#This Row],[INVENTARIO]]&gt;=0.1,"1","0")</f>
        <v>1</v>
      </c>
      <c r="F478">
        <v>1</v>
      </c>
    </row>
    <row r="479" spans="1:6" x14ac:dyDescent="0.25">
      <c r="A479" s="16" t="s">
        <v>483</v>
      </c>
      <c r="B479" t="s">
        <v>1368</v>
      </c>
      <c r="C479" s="10">
        <f>+VLOOKUP(Tabla1[[#This Row],[CODIGO DE BARRA]],HojadeDatos!A:C,3,FALSE)</f>
        <v>1.2</v>
      </c>
      <c r="D479">
        <f>+VLOOKUP(Tabla1[[#This Row],[CODIGO DE BARRA]],Tabla3[[CODIGO DE BARRRA]:[INVENTARIO]],4,FALSE)</f>
        <v>-1</v>
      </c>
      <c r="E479" t="str">
        <f>+IF(Tabla1[[#This Row],[INVENTARIO]]&gt;=0.1,"1","0")</f>
        <v>0</v>
      </c>
      <c r="F479">
        <v>1</v>
      </c>
    </row>
    <row r="480" spans="1:6" x14ac:dyDescent="0.25">
      <c r="A480" s="1" t="s">
        <v>484</v>
      </c>
      <c r="B480" t="s">
        <v>1366</v>
      </c>
      <c r="C480" s="10">
        <f>+VLOOKUP(Tabla1[[#This Row],[CODIGO DE BARRA]],HojadeDatos!A:C,3,FALSE)</f>
        <v>0.4</v>
      </c>
      <c r="D480">
        <f>+VLOOKUP(Tabla1[[#This Row],[CODIGO DE BARRA]],Tabla3[[CODIGO DE BARRRA]:[INVENTARIO]],4,FALSE)</f>
        <v>0</v>
      </c>
      <c r="E480" t="str">
        <f>+IF(Tabla1[[#This Row],[INVENTARIO]]&gt;=0.1,"1","0")</f>
        <v>0</v>
      </c>
      <c r="F480">
        <v>1</v>
      </c>
    </row>
    <row r="481" spans="1:6" x14ac:dyDescent="0.25">
      <c r="A481" s="16" t="s">
        <v>485</v>
      </c>
      <c r="B481" t="s">
        <v>1174</v>
      </c>
      <c r="C481" s="10">
        <f>+VLOOKUP(Tabla1[[#This Row],[CODIGO DE BARRA]],HojadeDatos!A:C,3,FALSE)</f>
        <v>0</v>
      </c>
      <c r="D481">
        <f>+VLOOKUP(Tabla1[[#This Row],[CODIGO DE BARRA]],Tabla3[[CODIGO DE BARRRA]:[INVENTARIO]],4,FALSE)</f>
        <v>0</v>
      </c>
      <c r="E481" t="str">
        <f>+IF(Tabla1[[#This Row],[INVENTARIO]]&gt;=0.1,"1","0")</f>
        <v>0</v>
      </c>
      <c r="F481">
        <v>1</v>
      </c>
    </row>
    <row r="482" spans="1:6" x14ac:dyDescent="0.25">
      <c r="A482" s="1" t="s">
        <v>486</v>
      </c>
      <c r="B482" t="s">
        <v>1380</v>
      </c>
      <c r="C482" s="10">
        <f>+VLOOKUP(Tabla1[[#This Row],[CODIGO DE BARRA]],HojadeDatos!A:C,3,FALSE)</f>
        <v>1</v>
      </c>
      <c r="D482">
        <f>+VLOOKUP(Tabla1[[#This Row],[CODIGO DE BARRA]],Tabla3[[CODIGO DE BARRRA]:[INVENTARIO]],4,FALSE)</f>
        <v>0</v>
      </c>
      <c r="E482" t="str">
        <f>+IF(Tabla1[[#This Row],[INVENTARIO]]&gt;=0.1,"1","0")</f>
        <v>0</v>
      </c>
      <c r="F482">
        <v>1</v>
      </c>
    </row>
    <row r="483" spans="1:6" x14ac:dyDescent="0.25">
      <c r="A483" s="16" t="s">
        <v>487</v>
      </c>
      <c r="B483" t="s">
        <v>1129</v>
      </c>
      <c r="C483" s="10">
        <f>+VLOOKUP(Tabla1[[#This Row],[CODIGO DE BARRA]],HojadeDatos!A:C,3,FALSE)</f>
        <v>0.6</v>
      </c>
      <c r="D483">
        <f>+VLOOKUP(Tabla1[[#This Row],[CODIGO DE BARRA]],Tabla3[[CODIGO DE BARRRA]:[INVENTARIO]],4,FALSE)</f>
        <v>4</v>
      </c>
      <c r="E483" t="str">
        <f>+IF(Tabla1[[#This Row],[INVENTARIO]]&gt;=0.1,"1","0")</f>
        <v>1</v>
      </c>
      <c r="F483">
        <v>1</v>
      </c>
    </row>
    <row r="484" spans="1:6" x14ac:dyDescent="0.25">
      <c r="A484" s="1" t="s">
        <v>488</v>
      </c>
      <c r="B484" t="s">
        <v>914</v>
      </c>
      <c r="C484" s="10">
        <f>+VLOOKUP(Tabla1[[#This Row],[CODIGO DE BARRA]],HojadeDatos!A:C,3,FALSE)</f>
        <v>2.25</v>
      </c>
      <c r="D484">
        <f>+VLOOKUP(Tabla1[[#This Row],[CODIGO DE BARRA]],Tabla3[[CODIGO DE BARRRA]:[INVENTARIO]],4,FALSE)</f>
        <v>-4</v>
      </c>
      <c r="E484" t="str">
        <f>+IF(Tabla1[[#This Row],[INVENTARIO]]&gt;=0.1,"1","0")</f>
        <v>0</v>
      </c>
      <c r="F484">
        <v>1</v>
      </c>
    </row>
    <row r="485" spans="1:6" x14ac:dyDescent="0.25">
      <c r="A485" s="16" t="s">
        <v>489</v>
      </c>
      <c r="B485" t="s">
        <v>919</v>
      </c>
      <c r="C485" s="10">
        <f>+VLOOKUP(Tabla1[[#This Row],[CODIGO DE BARRA]],HojadeDatos!A:C,3,FALSE)</f>
        <v>0.2</v>
      </c>
      <c r="D485">
        <f>+VLOOKUP(Tabla1[[#This Row],[CODIGO DE BARRA]],Tabla3[[CODIGO DE BARRRA]:[INVENTARIO]],4,FALSE)</f>
        <v>0</v>
      </c>
      <c r="E485" t="str">
        <f>+IF(Tabla1[[#This Row],[INVENTARIO]]&gt;=0.1,"1","0")</f>
        <v>0</v>
      </c>
      <c r="F485">
        <v>1</v>
      </c>
    </row>
    <row r="486" spans="1:6" x14ac:dyDescent="0.25">
      <c r="A486" s="1" t="s">
        <v>490</v>
      </c>
      <c r="B486" t="s">
        <v>1073</v>
      </c>
      <c r="C486" s="10">
        <f>+VLOOKUP(Tabla1[[#This Row],[CODIGO DE BARRA]],HojadeDatos!A:C,3,FALSE)</f>
        <v>10.5</v>
      </c>
      <c r="D486">
        <f>+VLOOKUP(Tabla1[[#This Row],[CODIGO DE BARRA]],Tabla3[[CODIGO DE BARRRA]:[INVENTARIO]],4,FALSE)</f>
        <v>8.4405000000000125</v>
      </c>
      <c r="E486" t="str">
        <f>+IF(Tabla1[[#This Row],[INVENTARIO]]&gt;=0.1,"1","0")</f>
        <v>1</v>
      </c>
      <c r="F486">
        <v>1</v>
      </c>
    </row>
    <row r="487" spans="1:6" x14ac:dyDescent="0.25">
      <c r="A487" s="16" t="s">
        <v>491</v>
      </c>
      <c r="B487" t="s">
        <v>897</v>
      </c>
      <c r="C487" s="10">
        <f>+VLOOKUP(Tabla1[[#This Row],[CODIGO DE BARRA]],HojadeDatos!A:C,3,FALSE)</f>
        <v>11.5</v>
      </c>
      <c r="D487">
        <f>+VLOOKUP(Tabla1[[#This Row],[CODIGO DE BARRA]],Tabla3[[CODIGO DE BARRRA]:[INVENTARIO]],4,FALSE)</f>
        <v>-5.7763000000000133</v>
      </c>
      <c r="E487" t="str">
        <f>+IF(Tabla1[[#This Row],[INVENTARIO]]&gt;=0.1,"1","0")</f>
        <v>0</v>
      </c>
      <c r="F487">
        <v>1</v>
      </c>
    </row>
    <row r="488" spans="1:6" x14ac:dyDescent="0.25">
      <c r="A488" s="1" t="s">
        <v>492</v>
      </c>
      <c r="B488" t="s">
        <v>898</v>
      </c>
      <c r="C488" s="10">
        <f>+VLOOKUP(Tabla1[[#This Row],[CODIGO DE BARRA]],HojadeDatos!A:C,3,FALSE)</f>
        <v>4</v>
      </c>
      <c r="D488">
        <f>+VLOOKUP(Tabla1[[#This Row],[CODIGO DE BARRA]],Tabla3[[CODIGO DE BARRRA]:[INVENTARIO]],4,FALSE)</f>
        <v>6</v>
      </c>
      <c r="E488" t="str">
        <f>+IF(Tabla1[[#This Row],[INVENTARIO]]&gt;=0.1,"1","0")</f>
        <v>1</v>
      </c>
      <c r="F488">
        <v>1</v>
      </c>
    </row>
    <row r="489" spans="1:6" x14ac:dyDescent="0.25">
      <c r="A489" s="16" t="s">
        <v>493</v>
      </c>
      <c r="B489" t="s">
        <v>1420</v>
      </c>
      <c r="C489" s="10">
        <f>+VLOOKUP(Tabla1[[#This Row],[CODIGO DE BARRA]],HojadeDatos!A:C,3,FALSE)</f>
        <v>3.3</v>
      </c>
      <c r="D489">
        <f>+VLOOKUP(Tabla1[[#This Row],[CODIGO DE BARRA]],Tabla3[[CODIGO DE BARRRA]:[INVENTARIO]],4,FALSE)</f>
        <v>0</v>
      </c>
      <c r="E489" t="str">
        <f>+IF(Tabla1[[#This Row],[INVENTARIO]]&gt;=0.1,"1","0")</f>
        <v>0</v>
      </c>
      <c r="F489">
        <v>1</v>
      </c>
    </row>
    <row r="490" spans="1:6" x14ac:dyDescent="0.25">
      <c r="A490" s="1" t="s">
        <v>494</v>
      </c>
      <c r="B490" t="s">
        <v>899</v>
      </c>
      <c r="C490" s="10">
        <f>+VLOOKUP(Tabla1[[#This Row],[CODIGO DE BARRA]],HojadeDatos!A:C,3,FALSE)</f>
        <v>5.2</v>
      </c>
      <c r="D490">
        <f>+VLOOKUP(Tabla1[[#This Row],[CODIGO DE BARRA]],Tabla3[[CODIGO DE BARRRA]:[INVENTARIO]],4,FALSE)</f>
        <v>-12.08510000000004</v>
      </c>
      <c r="E490" t="str">
        <f>+IF(Tabla1[[#This Row],[INVENTARIO]]&gt;=0.1,"1","0")</f>
        <v>0</v>
      </c>
      <c r="F490">
        <v>1</v>
      </c>
    </row>
    <row r="491" spans="1:6" x14ac:dyDescent="0.25">
      <c r="A491" s="16" t="s">
        <v>495</v>
      </c>
      <c r="B491" t="s">
        <v>894</v>
      </c>
      <c r="C491" s="10">
        <f>+VLOOKUP(Tabla1[[#This Row],[CODIGO DE BARRA]],HojadeDatos!A:C,3,FALSE)</f>
        <v>17.2</v>
      </c>
      <c r="D491">
        <f>+VLOOKUP(Tabla1[[#This Row],[CODIGO DE BARRA]],Tabla3[[CODIGO DE BARRRA]:[INVENTARIO]],4,FALSE)</f>
        <v>3.8094999999999981</v>
      </c>
      <c r="E491" t="str">
        <f>+IF(Tabla1[[#This Row],[INVENTARIO]]&gt;=0.1,"1","0")</f>
        <v>1</v>
      </c>
      <c r="F491">
        <v>1</v>
      </c>
    </row>
    <row r="492" spans="1:6" x14ac:dyDescent="0.25">
      <c r="A492" s="1" t="s">
        <v>496</v>
      </c>
      <c r="B492" t="s">
        <v>896</v>
      </c>
      <c r="C492" s="10">
        <f>+VLOOKUP(Tabla1[[#This Row],[CODIGO DE BARRA]],HojadeDatos!A:C,3,FALSE)</f>
        <v>7.9</v>
      </c>
      <c r="D492">
        <f>+VLOOKUP(Tabla1[[#This Row],[CODIGO DE BARRA]],Tabla3[[CODIGO DE BARRRA]:[INVENTARIO]],4,FALSE)</f>
        <v>-4.2500000000000133</v>
      </c>
      <c r="E492" t="str">
        <f>+IF(Tabla1[[#This Row],[INVENTARIO]]&gt;=0.1,"1","0")</f>
        <v>0</v>
      </c>
      <c r="F492">
        <v>1</v>
      </c>
    </row>
    <row r="493" spans="1:6" x14ac:dyDescent="0.25">
      <c r="A493" s="16" t="s">
        <v>497</v>
      </c>
      <c r="B493" t="s">
        <v>1318</v>
      </c>
      <c r="C493" s="10">
        <f>+VLOOKUP(Tabla1[[#This Row],[CODIGO DE BARRA]],HojadeDatos!A:C,3,FALSE)</f>
        <v>29</v>
      </c>
      <c r="D493">
        <f>+VLOOKUP(Tabla1[[#This Row],[CODIGO DE BARRA]],Tabla3[[CODIGO DE BARRRA]:[INVENTARIO]],4,FALSE)</f>
        <v>0.12999999999999873</v>
      </c>
      <c r="E493" t="str">
        <f>+IF(Tabla1[[#This Row],[INVENTARIO]]&gt;=0.1,"1","0")</f>
        <v>1</v>
      </c>
      <c r="F493">
        <v>1</v>
      </c>
    </row>
    <row r="494" spans="1:6" x14ac:dyDescent="0.25">
      <c r="A494" s="1" t="s">
        <v>498</v>
      </c>
      <c r="B494" t="s">
        <v>895</v>
      </c>
      <c r="C494" s="10">
        <f>+VLOOKUP(Tabla1[[#This Row],[CODIGO DE BARRA]],HojadeDatos!A:C,3,FALSE)</f>
        <v>22</v>
      </c>
      <c r="D494">
        <f>+VLOOKUP(Tabla1[[#This Row],[CODIGO DE BARRA]],Tabla3[[CODIGO DE BARRRA]:[INVENTARIO]],4,FALSE)</f>
        <v>-0.13500000000000001</v>
      </c>
      <c r="E494" t="str">
        <f>+IF(Tabla1[[#This Row],[INVENTARIO]]&gt;=0.1,"1","0")</f>
        <v>0</v>
      </c>
      <c r="F494">
        <v>1</v>
      </c>
    </row>
    <row r="495" spans="1:6" x14ac:dyDescent="0.25">
      <c r="A495" s="16" t="s">
        <v>499</v>
      </c>
      <c r="B495" t="s">
        <v>1017</v>
      </c>
      <c r="C495" s="10">
        <f>+VLOOKUP(Tabla1[[#This Row],[CODIGO DE BARRA]],HojadeDatos!A:C,3,FALSE)</f>
        <v>1.9</v>
      </c>
      <c r="D495">
        <f>+VLOOKUP(Tabla1[[#This Row],[CODIGO DE BARRA]],Tabla3[[CODIGO DE BARRRA]:[INVENTARIO]],4,FALSE)</f>
        <v>7</v>
      </c>
      <c r="E495" t="str">
        <f>+IF(Tabla1[[#This Row],[INVENTARIO]]&gt;=0.1,"1","0")</f>
        <v>1</v>
      </c>
      <c r="F495">
        <v>1</v>
      </c>
    </row>
    <row r="496" spans="1:6" x14ac:dyDescent="0.25">
      <c r="A496" s="1" t="s">
        <v>500</v>
      </c>
      <c r="B496" t="s">
        <v>1074</v>
      </c>
      <c r="C496" s="10">
        <f>+VLOOKUP(Tabla1[[#This Row],[CODIGO DE BARRA]],HojadeDatos!A:C,3,FALSE)</f>
        <v>0</v>
      </c>
      <c r="D496">
        <f>+VLOOKUP(Tabla1[[#This Row],[CODIGO DE BARRA]],Tabla3[[CODIGO DE BARRRA]:[INVENTARIO]],4,FALSE)</f>
        <v>-0.48999999999999794</v>
      </c>
      <c r="E496" t="str">
        <f>+IF(Tabla1[[#This Row],[INVENTARIO]]&gt;=0.1,"1","0")</f>
        <v>0</v>
      </c>
      <c r="F496">
        <v>1</v>
      </c>
    </row>
    <row r="497" spans="1:6" x14ac:dyDescent="0.25">
      <c r="A497" s="16" t="s">
        <v>501</v>
      </c>
      <c r="B497" t="s">
        <v>1126</v>
      </c>
      <c r="C497" s="10">
        <f>+VLOOKUP(Tabla1[[#This Row],[CODIGO DE BARRA]],HojadeDatos!A:C,3,FALSE)</f>
        <v>7.9</v>
      </c>
      <c r="D497">
        <f>+VLOOKUP(Tabla1[[#This Row],[CODIGO DE BARRA]],Tabla3[[CODIGO DE BARRRA]:[INVENTARIO]],4,FALSE)</f>
        <v>0.77699999999999991</v>
      </c>
      <c r="E497" t="str">
        <f>+IF(Tabla1[[#This Row],[INVENTARIO]]&gt;=0.1,"1","0")</f>
        <v>1</v>
      </c>
      <c r="F497">
        <v>1</v>
      </c>
    </row>
    <row r="498" spans="1:6" x14ac:dyDescent="0.25">
      <c r="A498" s="1" t="s">
        <v>502</v>
      </c>
      <c r="B498" t="s">
        <v>1386</v>
      </c>
      <c r="C498" s="10">
        <f>+VLOOKUP(Tabla1[[#This Row],[CODIGO DE BARRA]],HojadeDatos!A:C,3,FALSE)</f>
        <v>14.5</v>
      </c>
      <c r="D498">
        <f>+VLOOKUP(Tabla1[[#This Row],[CODIGO DE BARRA]],Tabla3[[CODIGO DE BARRRA]:[INVENTARIO]],4,FALSE)</f>
        <v>0.29499999999999998</v>
      </c>
      <c r="E498" t="str">
        <f>+IF(Tabla1[[#This Row],[INVENTARIO]]&gt;=0.1,"1","0")</f>
        <v>1</v>
      </c>
      <c r="F498">
        <v>1</v>
      </c>
    </row>
    <row r="499" spans="1:6" x14ac:dyDescent="0.25">
      <c r="A499" s="16" t="s">
        <v>503</v>
      </c>
      <c r="B499" t="s">
        <v>932</v>
      </c>
      <c r="C499" s="10">
        <f>+VLOOKUP(Tabla1[[#This Row],[CODIGO DE BARRA]],HojadeDatos!A:C,3,FALSE)</f>
        <v>4.4000000000000004</v>
      </c>
      <c r="D499">
        <f>+VLOOKUP(Tabla1[[#This Row],[CODIGO DE BARRA]],Tabla3[[CODIGO DE BARRRA]:[INVENTARIO]],4,FALSE)</f>
        <v>0</v>
      </c>
      <c r="E499" t="str">
        <f>+IF(Tabla1[[#This Row],[INVENTARIO]]&gt;=0.1,"1","0")</f>
        <v>0</v>
      </c>
      <c r="F499">
        <v>1</v>
      </c>
    </row>
    <row r="500" spans="1:6" x14ac:dyDescent="0.25">
      <c r="A500" s="1" t="s">
        <v>504</v>
      </c>
      <c r="B500" t="s">
        <v>1076</v>
      </c>
      <c r="C500" s="10">
        <f>+VLOOKUP(Tabla1[[#This Row],[CODIGO DE BARRA]],HojadeDatos!A:C,3,FALSE)</f>
        <v>5</v>
      </c>
      <c r="D500">
        <f>+VLOOKUP(Tabla1[[#This Row],[CODIGO DE BARRA]],Tabla3[[CODIGO DE BARRRA]:[INVENTARIO]],4,FALSE)</f>
        <v>0</v>
      </c>
      <c r="E500" t="str">
        <f>+IF(Tabla1[[#This Row],[INVENTARIO]]&gt;=0.1,"1","0")</f>
        <v>0</v>
      </c>
      <c r="F500">
        <v>1</v>
      </c>
    </row>
    <row r="501" spans="1:6" x14ac:dyDescent="0.25">
      <c r="A501" s="16" t="s">
        <v>505</v>
      </c>
      <c r="B501" t="s">
        <v>1365</v>
      </c>
      <c r="C501" s="10">
        <f>+VLOOKUP(Tabla1[[#This Row],[CODIGO DE BARRA]],HojadeDatos!A:C,3,FALSE)</f>
        <v>2.5</v>
      </c>
      <c r="D501">
        <f>+VLOOKUP(Tabla1[[#This Row],[CODIGO DE BARRA]],Tabla3[[CODIGO DE BARRRA]:[INVENTARIO]],4,FALSE)</f>
        <v>2</v>
      </c>
      <c r="E501" t="str">
        <f>+IF(Tabla1[[#This Row],[INVENTARIO]]&gt;=0.1,"1","0")</f>
        <v>1</v>
      </c>
      <c r="F501">
        <v>1</v>
      </c>
    </row>
    <row r="502" spans="1:6" x14ac:dyDescent="0.25">
      <c r="A502" s="1" t="s">
        <v>506</v>
      </c>
      <c r="B502" t="s">
        <v>1405</v>
      </c>
      <c r="C502" s="10">
        <f>+VLOOKUP(Tabla1[[#This Row],[CODIGO DE BARRA]],HojadeDatos!A:C,3,FALSE)</f>
        <v>2.1</v>
      </c>
      <c r="D502">
        <f>+VLOOKUP(Tabla1[[#This Row],[CODIGO DE BARRA]],Tabla3[[CODIGO DE BARRRA]:[INVENTARIO]],4,FALSE)</f>
        <v>0</v>
      </c>
      <c r="E502" t="str">
        <f>+IF(Tabla1[[#This Row],[INVENTARIO]]&gt;=0.1,"1","0")</f>
        <v>0</v>
      </c>
      <c r="F502">
        <v>1</v>
      </c>
    </row>
    <row r="503" spans="1:6" x14ac:dyDescent="0.25">
      <c r="A503" s="16" t="s">
        <v>507</v>
      </c>
      <c r="B503" t="s">
        <v>976</v>
      </c>
      <c r="C503" s="10">
        <f>+VLOOKUP(Tabla1[[#This Row],[CODIGO DE BARRA]],HojadeDatos!A:C,3,FALSE)</f>
        <v>0.6</v>
      </c>
      <c r="D503">
        <f>+VLOOKUP(Tabla1[[#This Row],[CODIGO DE BARRA]],Tabla3[[CODIGO DE BARRRA]:[INVENTARIO]],4,FALSE)</f>
        <v>9</v>
      </c>
      <c r="E503" t="str">
        <f>+IF(Tabla1[[#This Row],[INVENTARIO]]&gt;=0.1,"1","0")</f>
        <v>1</v>
      </c>
      <c r="F503">
        <v>1</v>
      </c>
    </row>
    <row r="504" spans="1:6" x14ac:dyDescent="0.25">
      <c r="A504" s="1" t="s">
        <v>508</v>
      </c>
      <c r="B504" t="s">
        <v>951</v>
      </c>
      <c r="C504" s="10">
        <f>+VLOOKUP(Tabla1[[#This Row],[CODIGO DE BARRA]],HojadeDatos!A:C,3,FALSE)</f>
        <v>2.35</v>
      </c>
      <c r="D504">
        <f>+VLOOKUP(Tabla1[[#This Row],[CODIGO DE BARRA]],Tabla3[[CODIGO DE BARRRA]:[INVENTARIO]],4,FALSE)</f>
        <v>7</v>
      </c>
      <c r="E504" t="str">
        <f>+IF(Tabla1[[#This Row],[INVENTARIO]]&gt;=0.1,"1","0")</f>
        <v>1</v>
      </c>
      <c r="F504">
        <v>1</v>
      </c>
    </row>
    <row r="505" spans="1:6" x14ac:dyDescent="0.25">
      <c r="A505" s="16" t="s">
        <v>509</v>
      </c>
      <c r="B505" t="s">
        <v>928</v>
      </c>
      <c r="C505" s="10">
        <f>+VLOOKUP(Tabla1[[#This Row],[CODIGO DE BARRA]],HojadeDatos!A:C,3,FALSE)</f>
        <v>3.67</v>
      </c>
      <c r="D505">
        <f>+VLOOKUP(Tabla1[[#This Row],[CODIGO DE BARRA]],Tabla3[[CODIGO DE BARRRA]:[INVENTARIO]],4,FALSE)</f>
        <v>-1</v>
      </c>
      <c r="E505" t="str">
        <f>+IF(Tabla1[[#This Row],[INVENTARIO]]&gt;=0.1,"1","0")</f>
        <v>0</v>
      </c>
      <c r="F505">
        <v>1</v>
      </c>
    </row>
    <row r="506" spans="1:6" x14ac:dyDescent="0.25">
      <c r="A506" s="1" t="s">
        <v>510</v>
      </c>
      <c r="B506" t="s">
        <v>916</v>
      </c>
      <c r="C506" s="10">
        <f>+VLOOKUP(Tabla1[[#This Row],[CODIGO DE BARRA]],HojadeDatos!A:C,3,FALSE)</f>
        <v>1.1000000000000001</v>
      </c>
      <c r="D506">
        <f>+VLOOKUP(Tabla1[[#This Row],[CODIGO DE BARRA]],Tabla3[[CODIGO DE BARRRA]:[INVENTARIO]],4,FALSE)</f>
        <v>0</v>
      </c>
      <c r="E506" t="str">
        <f>+IF(Tabla1[[#This Row],[INVENTARIO]]&gt;=0.1,"1","0")</f>
        <v>0</v>
      </c>
      <c r="F506">
        <v>1</v>
      </c>
    </row>
    <row r="507" spans="1:6" x14ac:dyDescent="0.25">
      <c r="A507" s="16" t="s">
        <v>511</v>
      </c>
      <c r="B507" t="s">
        <v>929</v>
      </c>
      <c r="C507" s="10">
        <f>+VLOOKUP(Tabla1[[#This Row],[CODIGO DE BARRA]],HojadeDatos!A:C,3,FALSE)</f>
        <v>0.35</v>
      </c>
      <c r="D507">
        <f>+VLOOKUP(Tabla1[[#This Row],[CODIGO DE BARRA]],Tabla3[[CODIGO DE BARRRA]:[INVENTARIO]],4,FALSE)</f>
        <v>0</v>
      </c>
      <c r="E507" t="str">
        <f>+IF(Tabla1[[#This Row],[INVENTARIO]]&gt;=0.1,"1","0")</f>
        <v>0</v>
      </c>
      <c r="F507">
        <v>1</v>
      </c>
    </row>
    <row r="508" spans="1:6" x14ac:dyDescent="0.25">
      <c r="A508" s="1" t="s">
        <v>512</v>
      </c>
      <c r="B508" t="s">
        <v>1171</v>
      </c>
      <c r="C508" s="10">
        <f>+VLOOKUP(Tabla1[[#This Row],[CODIGO DE BARRA]],HojadeDatos!A:C,3,FALSE)</f>
        <v>3.6</v>
      </c>
      <c r="D508">
        <f>+VLOOKUP(Tabla1[[#This Row],[CODIGO DE BARRA]],Tabla3[[CODIGO DE BARRRA]:[INVENTARIO]],4,FALSE)</f>
        <v>0</v>
      </c>
      <c r="E508" t="str">
        <f>+IF(Tabla1[[#This Row],[INVENTARIO]]&gt;=0.1,"1","0")</f>
        <v>0</v>
      </c>
      <c r="F508">
        <v>1</v>
      </c>
    </row>
    <row r="509" spans="1:6" x14ac:dyDescent="0.25">
      <c r="A509" s="16" t="s">
        <v>513</v>
      </c>
      <c r="B509" t="s">
        <v>900</v>
      </c>
      <c r="C509" s="10">
        <f>+VLOOKUP(Tabla1[[#This Row],[CODIGO DE BARRA]],HojadeDatos!A:C,3,FALSE)</f>
        <v>2.5</v>
      </c>
      <c r="D509">
        <f>+VLOOKUP(Tabla1[[#This Row],[CODIGO DE BARRA]],Tabla3[[CODIGO DE BARRRA]:[INVENTARIO]],4,FALSE)</f>
        <v>0</v>
      </c>
      <c r="E509" t="str">
        <f>+IF(Tabla1[[#This Row],[INVENTARIO]]&gt;=0.1,"1","0")</f>
        <v>0</v>
      </c>
      <c r="F509">
        <v>1</v>
      </c>
    </row>
    <row r="510" spans="1:6" x14ac:dyDescent="0.25">
      <c r="A510" s="1" t="s">
        <v>514</v>
      </c>
      <c r="B510" t="s">
        <v>1107</v>
      </c>
      <c r="C510" s="10">
        <f>+VLOOKUP(Tabla1[[#This Row],[CODIGO DE BARRA]],HojadeDatos!A:C,3,FALSE)</f>
        <v>2</v>
      </c>
      <c r="D510">
        <f>+VLOOKUP(Tabla1[[#This Row],[CODIGO DE BARRA]],Tabla3[[CODIGO DE BARRRA]:[INVENTARIO]],4,FALSE)</f>
        <v>0</v>
      </c>
      <c r="E510" t="str">
        <f>+IF(Tabla1[[#This Row],[INVENTARIO]]&gt;=0.1,"1","0")</f>
        <v>0</v>
      </c>
      <c r="F510">
        <v>1</v>
      </c>
    </row>
    <row r="511" spans="1:6" x14ac:dyDescent="0.25">
      <c r="A511" s="16" t="s">
        <v>515</v>
      </c>
      <c r="B511" t="s">
        <v>983</v>
      </c>
      <c r="C511" s="10">
        <f>+VLOOKUP(Tabla1[[#This Row],[CODIGO DE BARRA]],HojadeDatos!A:C,3,FALSE)</f>
        <v>4</v>
      </c>
      <c r="D511">
        <f>+VLOOKUP(Tabla1[[#This Row],[CODIGO DE BARRA]],Tabla3[[CODIGO DE BARRRA]:[INVENTARIO]],4,FALSE)</f>
        <v>0</v>
      </c>
      <c r="E511" t="str">
        <f>+IF(Tabla1[[#This Row],[INVENTARIO]]&gt;=0.1,"1","0")</f>
        <v>0</v>
      </c>
      <c r="F511">
        <v>1</v>
      </c>
    </row>
    <row r="512" spans="1:6" x14ac:dyDescent="0.25">
      <c r="A512" s="1" t="s">
        <v>516</v>
      </c>
      <c r="B512" t="s">
        <v>1340</v>
      </c>
      <c r="C512" s="10">
        <f>+VLOOKUP(Tabla1[[#This Row],[CODIGO DE BARRA]],HojadeDatos!A:C,3,FALSE)</f>
        <v>1.2</v>
      </c>
      <c r="D512">
        <f>+VLOOKUP(Tabla1[[#This Row],[CODIGO DE BARRA]],Tabla3[[CODIGO DE BARRRA]:[INVENTARIO]],4,FALSE)</f>
        <v>-9</v>
      </c>
      <c r="E512" t="str">
        <f>+IF(Tabla1[[#This Row],[INVENTARIO]]&gt;=0.1,"1","0")</f>
        <v>0</v>
      </c>
      <c r="F512">
        <v>1</v>
      </c>
    </row>
    <row r="513" spans="1:6" x14ac:dyDescent="0.25">
      <c r="A513" s="16" t="s">
        <v>517</v>
      </c>
      <c r="B513" t="s">
        <v>858</v>
      </c>
      <c r="C513" s="10">
        <f>+VLOOKUP(Tabla1[[#This Row],[CODIGO DE BARRA]],HojadeDatos!A:C,3,FALSE)</f>
        <v>0.75</v>
      </c>
      <c r="D513">
        <f>+VLOOKUP(Tabla1[[#This Row],[CODIGO DE BARRA]],Tabla3[[CODIGO DE BARRRA]:[INVENTARIO]],4,FALSE)</f>
        <v>3</v>
      </c>
      <c r="E513" t="str">
        <f>+IF(Tabla1[[#This Row],[INVENTARIO]]&gt;=0.1,"1","0")</f>
        <v>1</v>
      </c>
      <c r="F513">
        <v>1</v>
      </c>
    </row>
    <row r="514" spans="1:6" x14ac:dyDescent="0.25">
      <c r="A514" s="1" t="s">
        <v>518</v>
      </c>
      <c r="B514" t="s">
        <v>1079</v>
      </c>
      <c r="C514" s="10">
        <f>+VLOOKUP(Tabla1[[#This Row],[CODIGO DE BARRA]],HojadeDatos!A:C,3,FALSE)</f>
        <v>10</v>
      </c>
      <c r="D514">
        <f>+VLOOKUP(Tabla1[[#This Row],[CODIGO DE BARRA]],Tabla3[[CODIGO DE BARRRA]:[INVENTARIO]],4,FALSE)</f>
        <v>0</v>
      </c>
      <c r="E514" t="str">
        <f>+IF(Tabla1[[#This Row],[INVENTARIO]]&gt;=0.1,"1","0")</f>
        <v>0</v>
      </c>
      <c r="F514">
        <v>1</v>
      </c>
    </row>
    <row r="515" spans="1:6" x14ac:dyDescent="0.25">
      <c r="A515" s="16" t="s">
        <v>519</v>
      </c>
      <c r="B515" t="s">
        <v>998</v>
      </c>
      <c r="C515" s="10">
        <f>+VLOOKUP(Tabla1[[#This Row],[CODIGO DE BARRA]],HojadeDatos!A:C,3,FALSE)</f>
        <v>3.7</v>
      </c>
      <c r="D515">
        <f>+VLOOKUP(Tabla1[[#This Row],[CODIGO DE BARRA]],Tabla3[[CODIGO DE BARRRA]:[INVENTARIO]],4,FALSE)</f>
        <v>10.17</v>
      </c>
      <c r="E515" t="str">
        <f>+IF(Tabla1[[#This Row],[INVENTARIO]]&gt;=0.1,"1","0")</f>
        <v>1</v>
      </c>
      <c r="F515">
        <v>1</v>
      </c>
    </row>
    <row r="516" spans="1:6" x14ac:dyDescent="0.25">
      <c r="A516" s="1" t="s">
        <v>520</v>
      </c>
      <c r="B516" t="s">
        <v>1078</v>
      </c>
      <c r="C516" s="10">
        <f>+VLOOKUP(Tabla1[[#This Row],[CODIGO DE BARRA]],HojadeDatos!A:C,3,FALSE)</f>
        <v>3.5</v>
      </c>
      <c r="D516">
        <f>+VLOOKUP(Tabla1[[#This Row],[CODIGO DE BARRA]],Tabla3[[CODIGO DE BARRRA]:[INVENTARIO]],4,FALSE)</f>
        <v>-1.0349999999999997</v>
      </c>
      <c r="E516" t="str">
        <f>+IF(Tabla1[[#This Row],[INVENTARIO]]&gt;=0.1,"1","0")</f>
        <v>0</v>
      </c>
      <c r="F516">
        <v>1</v>
      </c>
    </row>
    <row r="517" spans="1:6" x14ac:dyDescent="0.25">
      <c r="A517" s="16" t="s">
        <v>521</v>
      </c>
      <c r="B517" t="s">
        <v>999</v>
      </c>
      <c r="C517" s="10">
        <f>+VLOOKUP(Tabla1[[#This Row],[CODIGO DE BARRA]],HojadeDatos!A:C,3,FALSE)</f>
        <v>33</v>
      </c>
      <c r="D517">
        <f>+VLOOKUP(Tabla1[[#This Row],[CODIGO DE BARRA]],Tabla3[[CODIGO DE BARRRA]:[INVENTARIO]],4,FALSE)</f>
        <v>-0.6050000000000002</v>
      </c>
      <c r="E517" t="str">
        <f>+IF(Tabla1[[#This Row],[INVENTARIO]]&gt;=0.1,"1","0")</f>
        <v>0</v>
      </c>
      <c r="F517">
        <v>1</v>
      </c>
    </row>
    <row r="518" spans="1:6" x14ac:dyDescent="0.25">
      <c r="A518" s="1" t="s">
        <v>522</v>
      </c>
      <c r="B518" t="s">
        <v>1364</v>
      </c>
      <c r="C518" s="10">
        <f>+VLOOKUP(Tabla1[[#This Row],[CODIGO DE BARRA]],HojadeDatos!A:C,3,FALSE)</f>
        <v>1.8</v>
      </c>
      <c r="D518">
        <f>+VLOOKUP(Tabla1[[#This Row],[CODIGO DE BARRA]],Tabla3[[CODIGO DE BARRRA]:[INVENTARIO]],4,FALSE)</f>
        <v>0</v>
      </c>
      <c r="E518" t="str">
        <f>+IF(Tabla1[[#This Row],[INVENTARIO]]&gt;=0.1,"1","0")</f>
        <v>0</v>
      </c>
      <c r="F518">
        <v>1</v>
      </c>
    </row>
    <row r="519" spans="1:6" x14ac:dyDescent="0.25">
      <c r="A519" s="16" t="s">
        <v>523</v>
      </c>
      <c r="B519" t="s">
        <v>850</v>
      </c>
      <c r="C519" s="10">
        <f>+VLOOKUP(Tabla1[[#This Row],[CODIGO DE BARRA]],HojadeDatos!A:C,3,FALSE)</f>
        <v>1.4</v>
      </c>
      <c r="D519">
        <f>+VLOOKUP(Tabla1[[#This Row],[CODIGO DE BARRA]],Tabla3[[CODIGO DE BARRRA]:[INVENTARIO]],4,FALSE)</f>
        <v>0</v>
      </c>
      <c r="E519" t="str">
        <f>+IF(Tabla1[[#This Row],[INVENTARIO]]&gt;=0.1,"1","0")</f>
        <v>0</v>
      </c>
      <c r="F519">
        <v>1</v>
      </c>
    </row>
    <row r="520" spans="1:6" x14ac:dyDescent="0.25">
      <c r="A520" s="1" t="s">
        <v>524</v>
      </c>
      <c r="B520" t="s">
        <v>881</v>
      </c>
      <c r="C520" s="10">
        <f>+VLOOKUP(Tabla1[[#This Row],[CODIGO DE BARRA]],HojadeDatos!A:C,3,FALSE)</f>
        <v>2.8</v>
      </c>
      <c r="D520">
        <f>+VLOOKUP(Tabla1[[#This Row],[CODIGO DE BARRA]],Tabla3[[CODIGO DE BARRRA]:[INVENTARIO]],4,FALSE)</f>
        <v>0</v>
      </c>
      <c r="E520" t="str">
        <f>+IF(Tabla1[[#This Row],[INVENTARIO]]&gt;=0.1,"1","0")</f>
        <v>0</v>
      </c>
      <c r="F520">
        <v>1</v>
      </c>
    </row>
    <row r="521" spans="1:6" x14ac:dyDescent="0.25">
      <c r="A521" s="16" t="s">
        <v>525</v>
      </c>
      <c r="B521" t="s">
        <v>1409</v>
      </c>
      <c r="C521" s="10">
        <f>+VLOOKUP(Tabla1[[#This Row],[CODIGO DE BARRA]],HojadeDatos!A:C,3,FALSE)</f>
        <v>1.4</v>
      </c>
      <c r="D521">
        <f>+VLOOKUP(Tabla1[[#This Row],[CODIGO DE BARRA]],Tabla3[[CODIGO DE BARRRA]:[INVENTARIO]],4,FALSE)</f>
        <v>4</v>
      </c>
      <c r="E521" t="str">
        <f>+IF(Tabla1[[#This Row],[INVENTARIO]]&gt;=0.1,"1","0")</f>
        <v>1</v>
      </c>
      <c r="F521">
        <v>1</v>
      </c>
    </row>
    <row r="522" spans="1:6" x14ac:dyDescent="0.25">
      <c r="A522" s="1" t="s">
        <v>526</v>
      </c>
      <c r="B522" t="s">
        <v>1297</v>
      </c>
      <c r="C522" s="10">
        <f>+VLOOKUP(Tabla1[[#This Row],[CODIGO DE BARRA]],HojadeDatos!A:C,3,FALSE)</f>
        <v>3</v>
      </c>
      <c r="D522">
        <f>+VLOOKUP(Tabla1[[#This Row],[CODIGO DE BARRA]],Tabla3[[CODIGO DE BARRRA]:[INVENTARIO]],4,FALSE)</f>
        <v>0</v>
      </c>
      <c r="E522" t="str">
        <f>+IF(Tabla1[[#This Row],[INVENTARIO]]&gt;=0.1,"1","0")</f>
        <v>0</v>
      </c>
      <c r="F522">
        <v>1</v>
      </c>
    </row>
    <row r="523" spans="1:6" x14ac:dyDescent="0.25">
      <c r="A523" s="16" t="s">
        <v>527</v>
      </c>
      <c r="B523" t="s">
        <v>1419</v>
      </c>
      <c r="C523" s="10">
        <f>+VLOOKUP(Tabla1[[#This Row],[CODIGO DE BARRA]],HojadeDatos!A:C,3,FALSE)</f>
        <v>2.4</v>
      </c>
      <c r="D523">
        <f>+VLOOKUP(Tabla1[[#This Row],[CODIGO DE BARRA]],Tabla3[[CODIGO DE BARRRA]:[INVENTARIO]],4,FALSE)</f>
        <v>0</v>
      </c>
      <c r="E523" t="str">
        <f>+IF(Tabla1[[#This Row],[INVENTARIO]]&gt;=0.1,"1","0")</f>
        <v>0</v>
      </c>
      <c r="F523">
        <v>1</v>
      </c>
    </row>
    <row r="524" spans="1:6" x14ac:dyDescent="0.25">
      <c r="A524" s="1" t="s">
        <v>528</v>
      </c>
      <c r="B524" t="s">
        <v>921</v>
      </c>
      <c r="C524" s="10">
        <f>+VLOOKUP(Tabla1[[#This Row],[CODIGO DE BARRA]],HojadeDatos!A:C,3,FALSE)</f>
        <v>2</v>
      </c>
      <c r="D524">
        <f>+VLOOKUP(Tabla1[[#This Row],[CODIGO DE BARRA]],Tabla3[[CODIGO DE BARRRA]:[INVENTARIO]],4,FALSE)</f>
        <v>1</v>
      </c>
      <c r="E524" t="str">
        <f>+IF(Tabla1[[#This Row],[INVENTARIO]]&gt;=0.1,"1","0")</f>
        <v>1</v>
      </c>
      <c r="F524">
        <v>1</v>
      </c>
    </row>
    <row r="525" spans="1:6" x14ac:dyDescent="0.25">
      <c r="A525" s="16" t="s">
        <v>529</v>
      </c>
      <c r="B525" t="s">
        <v>1283</v>
      </c>
      <c r="C525" s="10">
        <f>+VLOOKUP(Tabla1[[#This Row],[CODIGO DE BARRA]],HojadeDatos!A:C,3,FALSE)</f>
        <v>1.7</v>
      </c>
      <c r="D525">
        <f>+VLOOKUP(Tabla1[[#This Row],[CODIGO DE BARRA]],Tabla3[[CODIGO DE BARRRA]:[INVENTARIO]],4,FALSE)</f>
        <v>0</v>
      </c>
      <c r="E525" t="str">
        <f>+IF(Tabla1[[#This Row],[INVENTARIO]]&gt;=0.1,"1","0")</f>
        <v>0</v>
      </c>
      <c r="F525">
        <v>1</v>
      </c>
    </row>
    <row r="526" spans="1:6" x14ac:dyDescent="0.25">
      <c r="A526" s="1" t="s">
        <v>530</v>
      </c>
      <c r="B526" t="s">
        <v>1284</v>
      </c>
      <c r="C526" s="10">
        <f>+VLOOKUP(Tabla1[[#This Row],[CODIGO DE BARRA]],HojadeDatos!A:C,3,FALSE)</f>
        <v>2.1</v>
      </c>
      <c r="D526">
        <f>+VLOOKUP(Tabla1[[#This Row],[CODIGO DE BARRA]],Tabla3[[CODIGO DE BARRRA]:[INVENTARIO]],4,FALSE)</f>
        <v>0</v>
      </c>
      <c r="E526" t="str">
        <f>+IF(Tabla1[[#This Row],[INVENTARIO]]&gt;=0.1,"1","0")</f>
        <v>0</v>
      </c>
      <c r="F526">
        <v>1</v>
      </c>
    </row>
    <row r="527" spans="1:6" x14ac:dyDescent="0.25">
      <c r="A527" s="16" t="s">
        <v>531</v>
      </c>
      <c r="B527" t="s">
        <v>1305</v>
      </c>
      <c r="C527" s="10">
        <f>+VLOOKUP(Tabla1[[#This Row],[CODIGO DE BARRA]],HojadeDatos!A:C,3,FALSE)</f>
        <v>1.5</v>
      </c>
      <c r="D527">
        <f>+VLOOKUP(Tabla1[[#This Row],[CODIGO DE BARRA]],Tabla3[[CODIGO DE BARRRA]:[INVENTARIO]],4,FALSE)</f>
        <v>0</v>
      </c>
      <c r="E527" t="str">
        <f>+IF(Tabla1[[#This Row],[INVENTARIO]]&gt;=0.1,"1","0")</f>
        <v>0</v>
      </c>
      <c r="F527">
        <v>1</v>
      </c>
    </row>
    <row r="528" spans="1:6" x14ac:dyDescent="0.25">
      <c r="A528" s="1" t="s">
        <v>532</v>
      </c>
      <c r="B528" t="s">
        <v>1362</v>
      </c>
      <c r="C528" s="10">
        <f>+VLOOKUP(Tabla1[[#This Row],[CODIGO DE BARRA]],HojadeDatos!A:C,3,FALSE)</f>
        <v>2</v>
      </c>
      <c r="D528">
        <f>+VLOOKUP(Tabla1[[#This Row],[CODIGO DE BARRA]],Tabla3[[CODIGO DE BARRRA]:[INVENTARIO]],4,FALSE)</f>
        <v>0</v>
      </c>
      <c r="E528" t="str">
        <f>+IF(Tabla1[[#This Row],[INVENTARIO]]&gt;=0.1,"1","0")</f>
        <v>0</v>
      </c>
      <c r="F528">
        <v>1</v>
      </c>
    </row>
    <row r="529" spans="1:6" x14ac:dyDescent="0.25">
      <c r="A529" s="16" t="s">
        <v>533</v>
      </c>
      <c r="B529" t="s">
        <v>1285</v>
      </c>
      <c r="C529" s="10">
        <f>+VLOOKUP(Tabla1[[#This Row],[CODIGO DE BARRA]],HojadeDatos!A:C,3,FALSE)</f>
        <v>1.3</v>
      </c>
      <c r="D529">
        <f>+VLOOKUP(Tabla1[[#This Row],[CODIGO DE BARRA]],Tabla3[[CODIGO DE BARRRA]:[INVENTARIO]],4,FALSE)</f>
        <v>0</v>
      </c>
      <c r="E529" t="str">
        <f>+IF(Tabla1[[#This Row],[INVENTARIO]]&gt;=0.1,"1","0")</f>
        <v>0</v>
      </c>
      <c r="F529">
        <v>1</v>
      </c>
    </row>
    <row r="530" spans="1:6" x14ac:dyDescent="0.25">
      <c r="A530" s="1" t="s">
        <v>534</v>
      </c>
      <c r="B530" t="s">
        <v>1408</v>
      </c>
      <c r="C530" s="10">
        <f>+VLOOKUP(Tabla1[[#This Row],[CODIGO DE BARRA]],HojadeDatos!A:C,3,FALSE)</f>
        <v>1.8</v>
      </c>
      <c r="D530">
        <f>+VLOOKUP(Tabla1[[#This Row],[CODIGO DE BARRA]],Tabla3[[CODIGO DE BARRRA]:[INVENTARIO]],4,FALSE)</f>
        <v>0</v>
      </c>
      <c r="E530" t="str">
        <f>+IF(Tabla1[[#This Row],[INVENTARIO]]&gt;=0.1,"1","0")</f>
        <v>0</v>
      </c>
      <c r="F530">
        <v>1</v>
      </c>
    </row>
    <row r="531" spans="1:6" x14ac:dyDescent="0.25">
      <c r="A531" s="16" t="s">
        <v>535</v>
      </c>
      <c r="B531" t="s">
        <v>1356</v>
      </c>
      <c r="C531" s="10">
        <f>+VLOOKUP(Tabla1[[#This Row],[CODIGO DE BARRA]],HojadeDatos!A:C,3,FALSE)</f>
        <v>1.6</v>
      </c>
      <c r="D531">
        <f>+VLOOKUP(Tabla1[[#This Row],[CODIGO DE BARRA]],Tabla3[[CODIGO DE BARRRA]:[INVENTARIO]],4,FALSE)</f>
        <v>0</v>
      </c>
      <c r="E531" t="str">
        <f>+IF(Tabla1[[#This Row],[INVENTARIO]]&gt;=0.1,"1","0")</f>
        <v>0</v>
      </c>
      <c r="F531">
        <v>1</v>
      </c>
    </row>
    <row r="532" spans="1:6" x14ac:dyDescent="0.25">
      <c r="A532" s="1" t="s">
        <v>536</v>
      </c>
      <c r="B532" t="s">
        <v>920</v>
      </c>
      <c r="C532" s="10">
        <f>+VLOOKUP(Tabla1[[#This Row],[CODIGO DE BARRA]],HojadeDatos!A:C,3,FALSE)</f>
        <v>1.8</v>
      </c>
      <c r="D532">
        <f>+VLOOKUP(Tabla1[[#This Row],[CODIGO DE BARRA]],Tabla3[[CODIGO DE BARRRA]:[INVENTARIO]],4,FALSE)</f>
        <v>2</v>
      </c>
      <c r="E532" t="str">
        <f>+IF(Tabla1[[#This Row],[INVENTARIO]]&gt;=0.1,"1","0")</f>
        <v>1</v>
      </c>
      <c r="F532">
        <v>1</v>
      </c>
    </row>
    <row r="533" spans="1:6" x14ac:dyDescent="0.25">
      <c r="A533" s="16" t="s">
        <v>537</v>
      </c>
      <c r="B533" t="s">
        <v>886</v>
      </c>
      <c r="C533" s="10">
        <f>+VLOOKUP(Tabla1[[#This Row],[CODIGO DE BARRA]],HojadeDatos!A:C,3,FALSE)</f>
        <v>1</v>
      </c>
      <c r="D533">
        <f>+VLOOKUP(Tabla1[[#This Row],[CODIGO DE BARRA]],Tabla3[[CODIGO DE BARRRA]:[INVENTARIO]],4,FALSE)</f>
        <v>4</v>
      </c>
      <c r="E533" t="str">
        <f>+IF(Tabla1[[#This Row],[INVENTARIO]]&gt;=0.1,"1","0")</f>
        <v>1</v>
      </c>
      <c r="F533">
        <v>1</v>
      </c>
    </row>
    <row r="534" spans="1:6" x14ac:dyDescent="0.25">
      <c r="A534" s="1" t="s">
        <v>538</v>
      </c>
      <c r="B534" t="s">
        <v>1102</v>
      </c>
      <c r="C534" s="10">
        <f>+VLOOKUP(Tabla1[[#This Row],[CODIGO DE BARRA]],HojadeDatos!A:C,3,FALSE)</f>
        <v>0.65</v>
      </c>
      <c r="D534">
        <f>+VLOOKUP(Tabla1[[#This Row],[CODIGO DE BARRA]],Tabla3[[CODIGO DE BARRRA]:[INVENTARIO]],4,FALSE)</f>
        <v>-3</v>
      </c>
      <c r="E534" t="str">
        <f>+IF(Tabla1[[#This Row],[INVENTARIO]]&gt;=0.1,"1","0")</f>
        <v>0</v>
      </c>
      <c r="F534">
        <v>1</v>
      </c>
    </row>
    <row r="535" spans="1:6" x14ac:dyDescent="0.25">
      <c r="A535" s="16" t="s">
        <v>539</v>
      </c>
      <c r="B535" t="s">
        <v>1170</v>
      </c>
      <c r="C535" s="10">
        <f>+VLOOKUP(Tabla1[[#This Row],[CODIGO DE BARRA]],HojadeDatos!A:C,3,FALSE)</f>
        <v>7</v>
      </c>
      <c r="D535">
        <f>+VLOOKUP(Tabla1[[#This Row],[CODIGO DE BARRA]],Tabla3[[CODIGO DE BARRRA]:[INVENTARIO]],4,FALSE)</f>
        <v>0</v>
      </c>
      <c r="E535" t="str">
        <f>+IF(Tabla1[[#This Row],[INVENTARIO]]&gt;=0.1,"1","0")</f>
        <v>0</v>
      </c>
      <c r="F535">
        <v>1</v>
      </c>
    </row>
    <row r="536" spans="1:6" x14ac:dyDescent="0.25">
      <c r="A536" s="1" t="s">
        <v>540</v>
      </c>
      <c r="B536" t="s">
        <v>828</v>
      </c>
      <c r="C536" s="10">
        <f>+VLOOKUP(Tabla1[[#This Row],[CODIGO DE BARRA]],HojadeDatos!A:C,3,FALSE)</f>
        <v>1.35</v>
      </c>
      <c r="D536">
        <f>+VLOOKUP(Tabla1[[#This Row],[CODIGO DE BARRA]],Tabla3[[CODIGO DE BARRRA]:[INVENTARIO]],4,FALSE)</f>
        <v>9</v>
      </c>
      <c r="E536" t="str">
        <f>+IF(Tabla1[[#This Row],[INVENTARIO]]&gt;=0.1,"1","0")</f>
        <v>1</v>
      </c>
      <c r="F536">
        <v>1</v>
      </c>
    </row>
    <row r="537" spans="1:6" x14ac:dyDescent="0.25">
      <c r="A537" s="16" t="s">
        <v>541</v>
      </c>
      <c r="B537" t="s">
        <v>1282</v>
      </c>
      <c r="C537" s="10">
        <f>+VLOOKUP(Tabla1[[#This Row],[CODIGO DE BARRA]],HojadeDatos!A:C,3,FALSE)</f>
        <v>1.35</v>
      </c>
      <c r="D537">
        <f>+VLOOKUP(Tabla1[[#This Row],[CODIGO DE BARRA]],Tabla3[[CODIGO DE BARRRA]:[INVENTARIO]],4,FALSE)</f>
        <v>6</v>
      </c>
      <c r="E537" t="str">
        <f>+IF(Tabla1[[#This Row],[INVENTARIO]]&gt;=0.1,"1","0")</f>
        <v>1</v>
      </c>
      <c r="F537">
        <v>1</v>
      </c>
    </row>
    <row r="538" spans="1:6" x14ac:dyDescent="0.25">
      <c r="A538" s="1" t="s">
        <v>542</v>
      </c>
      <c r="B538" t="s">
        <v>1253</v>
      </c>
      <c r="C538" s="10">
        <f>+VLOOKUP(Tabla1[[#This Row],[CODIGO DE BARRA]],HojadeDatos!A:C,3,FALSE)</f>
        <v>0.2</v>
      </c>
      <c r="D538">
        <f>+VLOOKUP(Tabla1[[#This Row],[CODIGO DE BARRA]],Tabla3[[CODIGO DE BARRRA]:[INVENTARIO]],4,FALSE)</f>
        <v>33</v>
      </c>
      <c r="E538" t="str">
        <f>+IF(Tabla1[[#This Row],[INVENTARIO]]&gt;=0.1,"1","0")</f>
        <v>1</v>
      </c>
      <c r="F538">
        <v>1</v>
      </c>
    </row>
    <row r="539" spans="1:6" x14ac:dyDescent="0.25">
      <c r="A539" s="16" t="s">
        <v>543</v>
      </c>
      <c r="B539" t="s">
        <v>1103</v>
      </c>
      <c r="C539" s="10">
        <f>+VLOOKUP(Tabla1[[#This Row],[CODIGO DE BARRA]],HojadeDatos!A:C,3,FALSE)</f>
        <v>3.5</v>
      </c>
      <c r="D539">
        <f>+VLOOKUP(Tabla1[[#This Row],[CODIGO DE BARRA]],Tabla3[[CODIGO DE BARRRA]:[INVENTARIO]],4,FALSE)</f>
        <v>2</v>
      </c>
      <c r="E539" t="str">
        <f>+IF(Tabla1[[#This Row],[INVENTARIO]]&gt;=0.1,"1","0")</f>
        <v>1</v>
      </c>
      <c r="F539">
        <v>1</v>
      </c>
    </row>
    <row r="540" spans="1:6" x14ac:dyDescent="0.25">
      <c r="A540" s="1" t="s">
        <v>544</v>
      </c>
      <c r="B540" t="s">
        <v>1429</v>
      </c>
      <c r="C540" s="10">
        <f>+VLOOKUP(Tabla1[[#This Row],[CODIGO DE BARRA]],HojadeDatos!A:C,3,FALSE)</f>
        <v>0.8</v>
      </c>
      <c r="D540">
        <f>+VLOOKUP(Tabla1[[#This Row],[CODIGO DE BARRA]],Tabla3[[CODIGO DE BARRRA]:[INVENTARIO]],4,FALSE)</f>
        <v>2</v>
      </c>
      <c r="E540" t="str">
        <f>+IF(Tabla1[[#This Row],[INVENTARIO]]&gt;=0.1,"1","0")</f>
        <v>1</v>
      </c>
      <c r="F540">
        <v>1</v>
      </c>
    </row>
    <row r="541" spans="1:6" x14ac:dyDescent="0.25">
      <c r="A541" s="16" t="s">
        <v>545</v>
      </c>
      <c r="B541" t="s">
        <v>1081</v>
      </c>
      <c r="C541" s="10">
        <f>+VLOOKUP(Tabla1[[#This Row],[CODIGO DE BARRA]],HojadeDatos!A:C,3,FALSE)</f>
        <v>1.25</v>
      </c>
      <c r="D541">
        <f>+VLOOKUP(Tabla1[[#This Row],[CODIGO DE BARRA]],Tabla3[[CODIGO DE BARRRA]:[INVENTARIO]],4,FALSE)</f>
        <v>3</v>
      </c>
      <c r="E541" t="str">
        <f>+IF(Tabla1[[#This Row],[INVENTARIO]]&gt;=0.1,"1","0")</f>
        <v>1</v>
      </c>
      <c r="F541">
        <v>1</v>
      </c>
    </row>
    <row r="542" spans="1:6" x14ac:dyDescent="0.25">
      <c r="A542" s="1" t="s">
        <v>546</v>
      </c>
      <c r="B542" t="s">
        <v>806</v>
      </c>
      <c r="C542" s="10">
        <f>+VLOOKUP(Tabla1[[#This Row],[CODIGO DE BARRA]],HojadeDatos!A:C,3,FALSE)</f>
        <v>2</v>
      </c>
      <c r="D542">
        <f>+VLOOKUP(Tabla1[[#This Row],[CODIGO DE BARRA]],Tabla3[[CODIGO DE BARRRA]:[INVENTARIO]],4,FALSE)</f>
        <v>0</v>
      </c>
      <c r="E542" t="str">
        <f>+IF(Tabla1[[#This Row],[INVENTARIO]]&gt;=0.1,"1","0")</f>
        <v>0</v>
      </c>
      <c r="F542">
        <v>1</v>
      </c>
    </row>
    <row r="543" spans="1:6" x14ac:dyDescent="0.25">
      <c r="A543" s="16" t="s">
        <v>547</v>
      </c>
      <c r="B543" t="s">
        <v>923</v>
      </c>
      <c r="C543" s="10">
        <f>+VLOOKUP(Tabla1[[#This Row],[CODIGO DE BARRA]],HojadeDatos!A:C,3,FALSE)</f>
        <v>0.15</v>
      </c>
      <c r="D543">
        <f>+VLOOKUP(Tabla1[[#This Row],[CODIGO DE BARRA]],Tabla3[[CODIGO DE BARRRA]:[INVENTARIO]],4,FALSE)</f>
        <v>0</v>
      </c>
      <c r="E543" t="str">
        <f>+IF(Tabla1[[#This Row],[INVENTARIO]]&gt;=0.1,"1","0")</f>
        <v>0</v>
      </c>
      <c r="F543">
        <v>1</v>
      </c>
    </row>
    <row r="544" spans="1:6" x14ac:dyDescent="0.25">
      <c r="A544" s="1" t="s">
        <v>548</v>
      </c>
      <c r="B544" t="s">
        <v>1077</v>
      </c>
      <c r="C544" s="10">
        <f>+VLOOKUP(Tabla1[[#This Row],[CODIGO DE BARRA]],HojadeDatos!A:C,3,FALSE)</f>
        <v>0.25</v>
      </c>
      <c r="D544">
        <f>+VLOOKUP(Tabla1[[#This Row],[CODIGO DE BARRA]],Tabla3[[CODIGO DE BARRRA]:[INVENTARIO]],4,FALSE)</f>
        <v>0</v>
      </c>
      <c r="E544" t="str">
        <f>+IF(Tabla1[[#This Row],[INVENTARIO]]&gt;=0.1,"1","0")</f>
        <v>0</v>
      </c>
      <c r="F544">
        <v>1</v>
      </c>
    </row>
    <row r="545" spans="1:6" x14ac:dyDescent="0.25">
      <c r="A545" s="16" t="s">
        <v>549</v>
      </c>
      <c r="B545" t="s">
        <v>1157</v>
      </c>
      <c r="C545" s="10">
        <f>+VLOOKUP(Tabla1[[#This Row],[CODIGO DE BARRA]],HojadeDatos!A:C,3,FALSE)</f>
        <v>2.1</v>
      </c>
      <c r="D545">
        <f>+VLOOKUP(Tabla1[[#This Row],[CODIGO DE BARRA]],Tabla3[[CODIGO DE BARRRA]:[INVENTARIO]],4,FALSE)</f>
        <v>0</v>
      </c>
      <c r="E545" t="str">
        <f>+IF(Tabla1[[#This Row],[INVENTARIO]]&gt;=0.1,"1","0")</f>
        <v>0</v>
      </c>
      <c r="F545">
        <v>1</v>
      </c>
    </row>
    <row r="546" spans="1:6" x14ac:dyDescent="0.25">
      <c r="A546" s="1" t="s">
        <v>550</v>
      </c>
      <c r="B546" t="s">
        <v>993</v>
      </c>
      <c r="C546" s="10">
        <f>+VLOOKUP(Tabla1[[#This Row],[CODIGO DE BARRA]],HojadeDatos!A:C,3,FALSE)</f>
        <v>7.75</v>
      </c>
      <c r="D546">
        <f>+VLOOKUP(Tabla1[[#This Row],[CODIGO DE BARRA]],Tabla3[[CODIGO DE BARRRA]:[INVENTARIO]],4,FALSE)</f>
        <v>1.464</v>
      </c>
      <c r="E546" t="str">
        <f>+IF(Tabla1[[#This Row],[INVENTARIO]]&gt;=0.1,"1","0")</f>
        <v>1</v>
      </c>
      <c r="F546">
        <v>1</v>
      </c>
    </row>
    <row r="547" spans="1:6" x14ac:dyDescent="0.25">
      <c r="A547" s="16" t="s">
        <v>551</v>
      </c>
      <c r="B547" t="s">
        <v>973</v>
      </c>
      <c r="C547" s="10">
        <f>+VLOOKUP(Tabla1[[#This Row],[CODIGO DE BARRA]],HojadeDatos!A:C,3,FALSE)</f>
        <v>1.8</v>
      </c>
      <c r="D547">
        <f>+VLOOKUP(Tabla1[[#This Row],[CODIGO DE BARRA]],Tabla3[[CODIGO DE BARRRA]:[INVENTARIO]],4,FALSE)</f>
        <v>0</v>
      </c>
      <c r="E547" t="str">
        <f>+IF(Tabla1[[#This Row],[INVENTARIO]]&gt;=0.1,"1","0")</f>
        <v>0</v>
      </c>
      <c r="F547">
        <v>1</v>
      </c>
    </row>
    <row r="548" spans="1:6" x14ac:dyDescent="0.25">
      <c r="A548" s="1" t="s">
        <v>552</v>
      </c>
      <c r="B548" t="s">
        <v>848</v>
      </c>
      <c r="C548" s="10">
        <f>+VLOOKUP(Tabla1[[#This Row],[CODIGO DE BARRA]],HojadeDatos!A:C,3,FALSE)</f>
        <v>1.1000000000000001</v>
      </c>
      <c r="D548">
        <f>+VLOOKUP(Tabla1[[#This Row],[CODIGO DE BARRA]],Tabla3[[CODIGO DE BARRRA]:[INVENTARIO]],4,FALSE)</f>
        <v>1</v>
      </c>
      <c r="E548" t="str">
        <f>+IF(Tabla1[[#This Row],[INVENTARIO]]&gt;=0.1,"1","0")</f>
        <v>1</v>
      </c>
      <c r="F548">
        <v>1</v>
      </c>
    </row>
    <row r="549" spans="1:6" x14ac:dyDescent="0.25">
      <c r="A549" s="16" t="s">
        <v>553</v>
      </c>
      <c r="B549" t="s">
        <v>1432</v>
      </c>
      <c r="C549" s="10">
        <f>+VLOOKUP(Tabla1[[#This Row],[CODIGO DE BARRA]],HojadeDatos!A:C,3,FALSE)</f>
        <v>1</v>
      </c>
      <c r="D549">
        <f>+VLOOKUP(Tabla1[[#This Row],[CODIGO DE BARRA]],Tabla3[[CODIGO DE BARRRA]:[INVENTARIO]],4,FALSE)</f>
        <v>0</v>
      </c>
      <c r="E549" t="str">
        <f>+IF(Tabla1[[#This Row],[INVENTARIO]]&gt;=0.1,"1","0")</f>
        <v>0</v>
      </c>
      <c r="F549">
        <v>1</v>
      </c>
    </row>
    <row r="550" spans="1:6" x14ac:dyDescent="0.25">
      <c r="A550" s="1" t="s">
        <v>554</v>
      </c>
      <c r="B550" t="s">
        <v>1423</v>
      </c>
      <c r="C550" s="10">
        <f>+VLOOKUP(Tabla1[[#This Row],[CODIGO DE BARRA]],HojadeDatos!A:C,3,FALSE)</f>
        <v>0.45</v>
      </c>
      <c r="D550">
        <f>+VLOOKUP(Tabla1[[#This Row],[CODIGO DE BARRA]],Tabla3[[CODIGO DE BARRRA]:[INVENTARIO]],4,FALSE)</f>
        <v>0</v>
      </c>
      <c r="E550" t="str">
        <f>+IF(Tabla1[[#This Row],[INVENTARIO]]&gt;=0.1,"1","0")</f>
        <v>0</v>
      </c>
      <c r="F550">
        <v>1</v>
      </c>
    </row>
    <row r="551" spans="1:6" x14ac:dyDescent="0.25">
      <c r="A551" s="16" t="s">
        <v>555</v>
      </c>
      <c r="B551" t="s">
        <v>1372</v>
      </c>
      <c r="C551" s="10">
        <f>+VLOOKUP(Tabla1[[#This Row],[CODIGO DE BARRA]],HojadeDatos!A:C,3,FALSE)</f>
        <v>0.6</v>
      </c>
      <c r="D551">
        <f>+VLOOKUP(Tabla1[[#This Row],[CODIGO DE BARRA]],Tabla3[[CODIGO DE BARRRA]:[INVENTARIO]],4,FALSE)</f>
        <v>6</v>
      </c>
      <c r="E551" t="str">
        <f>+IF(Tabla1[[#This Row],[INVENTARIO]]&gt;=0.1,"1","0")</f>
        <v>1</v>
      </c>
      <c r="F551">
        <v>1</v>
      </c>
    </row>
    <row r="552" spans="1:6" x14ac:dyDescent="0.25">
      <c r="A552" s="1" t="s">
        <v>556</v>
      </c>
      <c r="B552" t="s">
        <v>798</v>
      </c>
      <c r="C552" s="10">
        <f>+VLOOKUP(Tabla1[[#This Row],[CODIGO DE BARRA]],HojadeDatos!A:C,3,FALSE)</f>
        <v>0.7</v>
      </c>
      <c r="D552">
        <f>+VLOOKUP(Tabla1[[#This Row],[CODIGO DE BARRA]],Tabla3[[CODIGO DE BARRRA]:[INVENTARIO]],4,FALSE)</f>
        <v>1</v>
      </c>
      <c r="E552" t="str">
        <f>+IF(Tabla1[[#This Row],[INVENTARIO]]&gt;=0.1,"1","0")</f>
        <v>1</v>
      </c>
      <c r="F552">
        <v>1</v>
      </c>
    </row>
    <row r="553" spans="1:6" x14ac:dyDescent="0.25">
      <c r="A553" s="16" t="s">
        <v>557</v>
      </c>
      <c r="B553" t="s">
        <v>1082</v>
      </c>
      <c r="C553" s="10">
        <f>+VLOOKUP(Tabla1[[#This Row],[CODIGO DE BARRA]],HojadeDatos!A:C,3,FALSE)</f>
        <v>2.4</v>
      </c>
      <c r="D553">
        <f>+VLOOKUP(Tabla1[[#This Row],[CODIGO DE BARRA]],Tabla3[[CODIGO DE BARRRA]:[INVENTARIO]],4,FALSE)</f>
        <v>0</v>
      </c>
      <c r="E553" t="str">
        <f>+IF(Tabla1[[#This Row],[INVENTARIO]]&gt;=0.1,"1","0")</f>
        <v>0</v>
      </c>
      <c r="F553">
        <v>1</v>
      </c>
    </row>
    <row r="554" spans="1:6" x14ac:dyDescent="0.25">
      <c r="A554" s="1" t="s">
        <v>558</v>
      </c>
      <c r="B554" t="s">
        <v>1080</v>
      </c>
      <c r="C554" s="10">
        <f>+VLOOKUP(Tabla1[[#This Row],[CODIGO DE BARRA]],HojadeDatos!A:C,3,FALSE)</f>
        <v>5</v>
      </c>
      <c r="D554">
        <f>+VLOOKUP(Tabla1[[#This Row],[CODIGO DE BARRA]],Tabla3[[CODIGO DE BARRRA]:[INVENTARIO]],4,FALSE)</f>
        <v>0</v>
      </c>
      <c r="E554" t="str">
        <f>+IF(Tabla1[[#This Row],[INVENTARIO]]&gt;=0.1,"1","0")</f>
        <v>0</v>
      </c>
      <c r="F554">
        <v>1</v>
      </c>
    </row>
    <row r="555" spans="1:6" x14ac:dyDescent="0.25">
      <c r="A555" s="16" t="s">
        <v>559</v>
      </c>
      <c r="B555" t="s">
        <v>1007</v>
      </c>
      <c r="C555" s="10">
        <f>+VLOOKUP(Tabla1[[#This Row],[CODIGO DE BARRA]],HojadeDatos!A:C,3,FALSE)</f>
        <v>0.85</v>
      </c>
      <c r="D555">
        <f>+VLOOKUP(Tabla1[[#This Row],[CODIGO DE BARRA]],Tabla3[[CODIGO DE BARRRA]:[INVENTARIO]],4,FALSE)</f>
        <v>-1</v>
      </c>
      <c r="E555" t="str">
        <f>+IF(Tabla1[[#This Row],[INVENTARIO]]&gt;=0.1,"1","0")</f>
        <v>0</v>
      </c>
      <c r="F555">
        <v>1</v>
      </c>
    </row>
    <row r="556" spans="1:6" x14ac:dyDescent="0.25">
      <c r="A556" s="1" t="s">
        <v>560</v>
      </c>
      <c r="B556" t="s">
        <v>935</v>
      </c>
      <c r="C556" s="10">
        <f>+VLOOKUP(Tabla1[[#This Row],[CODIGO DE BARRA]],HojadeDatos!A:C,3,FALSE)</f>
        <v>0.2</v>
      </c>
      <c r="D556">
        <f>+VLOOKUP(Tabla1[[#This Row],[CODIGO DE BARRA]],Tabla3[[CODIGO DE BARRRA]:[INVENTARIO]],4,FALSE)</f>
        <v>1</v>
      </c>
      <c r="E556" t="str">
        <f>+IF(Tabla1[[#This Row],[INVENTARIO]]&gt;=0.1,"1","0")</f>
        <v>1</v>
      </c>
      <c r="F556">
        <v>1</v>
      </c>
    </row>
    <row r="557" spans="1:6" x14ac:dyDescent="0.25">
      <c r="A557" s="16" t="s">
        <v>561</v>
      </c>
      <c r="B557" t="s">
        <v>908</v>
      </c>
      <c r="C557" s="10">
        <f>+VLOOKUP(Tabla1[[#This Row],[CODIGO DE BARRA]],HojadeDatos!A:C,3,FALSE)</f>
        <v>0.25</v>
      </c>
      <c r="D557">
        <f>+VLOOKUP(Tabla1[[#This Row],[CODIGO DE BARRA]],Tabla3[[CODIGO DE BARRRA]:[INVENTARIO]],4,FALSE)</f>
        <v>50</v>
      </c>
      <c r="E557" t="str">
        <f>+IF(Tabla1[[#This Row],[INVENTARIO]]&gt;=0.1,"1","0")</f>
        <v>1</v>
      </c>
      <c r="F557">
        <v>1</v>
      </c>
    </row>
    <row r="558" spans="1:6" x14ac:dyDescent="0.25">
      <c r="A558" s="1" t="s">
        <v>562</v>
      </c>
      <c r="B558" t="s">
        <v>1280</v>
      </c>
      <c r="C558" s="10">
        <f>+VLOOKUP(Tabla1[[#This Row],[CODIGO DE BARRA]],HojadeDatos!A:C,3,FALSE)</f>
        <v>1</v>
      </c>
      <c r="D558">
        <f>+VLOOKUP(Tabla1[[#This Row],[CODIGO DE BARRA]],Tabla3[[CODIGO DE BARRRA]:[INVENTARIO]],4,FALSE)</f>
        <v>0</v>
      </c>
      <c r="E558" t="str">
        <f>+IF(Tabla1[[#This Row],[INVENTARIO]]&gt;=0.1,"1","0")</f>
        <v>0</v>
      </c>
      <c r="F558">
        <v>1</v>
      </c>
    </row>
    <row r="559" spans="1:6" x14ac:dyDescent="0.25">
      <c r="A559" s="16" t="s">
        <v>563</v>
      </c>
      <c r="B559" t="s">
        <v>1086</v>
      </c>
      <c r="C559" s="10">
        <f>+VLOOKUP(Tabla1[[#This Row],[CODIGO DE BARRA]],HojadeDatos!A:C,3,FALSE)</f>
        <v>1.4</v>
      </c>
      <c r="D559">
        <f>+VLOOKUP(Tabla1[[#This Row],[CODIGO DE BARRA]],Tabla3[[CODIGO DE BARRRA]:[INVENTARIO]],4,FALSE)</f>
        <v>0</v>
      </c>
      <c r="E559" t="str">
        <f>+IF(Tabla1[[#This Row],[INVENTARIO]]&gt;=0.1,"1","0")</f>
        <v>0</v>
      </c>
      <c r="F559">
        <v>1</v>
      </c>
    </row>
    <row r="560" spans="1:6" x14ac:dyDescent="0.25">
      <c r="A560" s="1" t="s">
        <v>564</v>
      </c>
      <c r="B560" t="s">
        <v>1259</v>
      </c>
      <c r="C560" s="10">
        <f>+VLOOKUP(Tabla1[[#This Row],[CODIGO DE BARRA]],HojadeDatos!A:C,3,FALSE)</f>
        <v>0.3</v>
      </c>
      <c r="D560">
        <f>+VLOOKUP(Tabla1[[#This Row],[CODIGO DE BARRA]],Tabla3[[CODIGO DE BARRRA]:[INVENTARIO]],4,FALSE)</f>
        <v>14</v>
      </c>
      <c r="E560" t="str">
        <f>+IF(Tabla1[[#This Row],[INVENTARIO]]&gt;=0.1,"1","0")</f>
        <v>1</v>
      </c>
      <c r="F560">
        <v>1</v>
      </c>
    </row>
    <row r="561" spans="1:6" x14ac:dyDescent="0.25">
      <c r="A561" s="16" t="s">
        <v>565</v>
      </c>
      <c r="B561" t="s">
        <v>1242</v>
      </c>
      <c r="C561" s="10">
        <f>+VLOOKUP(Tabla1[[#This Row],[CODIGO DE BARRA]],HojadeDatos!A:C,3,FALSE)</f>
        <v>0.5</v>
      </c>
      <c r="D561">
        <f>+VLOOKUP(Tabla1[[#This Row],[CODIGO DE BARRA]],Tabla3[[CODIGO DE BARRRA]:[INVENTARIO]],4,FALSE)</f>
        <v>2</v>
      </c>
      <c r="E561" t="str">
        <f>+IF(Tabla1[[#This Row],[INVENTARIO]]&gt;=0.1,"1","0")</f>
        <v>1</v>
      </c>
      <c r="F561">
        <v>1</v>
      </c>
    </row>
    <row r="562" spans="1:6" x14ac:dyDescent="0.25">
      <c r="A562" s="1" t="s">
        <v>566</v>
      </c>
      <c r="B562" t="s">
        <v>861</v>
      </c>
      <c r="C562" s="10">
        <f>+VLOOKUP(Tabla1[[#This Row],[CODIGO DE BARRA]],HojadeDatos!A:C,3,FALSE)</f>
        <v>0.25</v>
      </c>
      <c r="D562">
        <f>+VLOOKUP(Tabla1[[#This Row],[CODIGO DE BARRA]],Tabla3[[CODIGO DE BARRRA]:[INVENTARIO]],4,FALSE)</f>
        <v>33</v>
      </c>
      <c r="E562" t="str">
        <f>+IF(Tabla1[[#This Row],[INVENTARIO]]&gt;=0.1,"1","0")</f>
        <v>1</v>
      </c>
      <c r="F562">
        <v>1</v>
      </c>
    </row>
    <row r="563" spans="1:6" x14ac:dyDescent="0.25">
      <c r="A563" s="16" t="s">
        <v>567</v>
      </c>
      <c r="B563" t="s">
        <v>816</v>
      </c>
      <c r="C563" s="10">
        <f>+VLOOKUP(Tabla1[[#This Row],[CODIGO DE BARRA]],HojadeDatos!A:C,3,FALSE)</f>
        <v>3.1</v>
      </c>
      <c r="D563">
        <f>+VLOOKUP(Tabla1[[#This Row],[CODIGO DE BARRA]],Tabla3[[CODIGO DE BARRRA]:[INVENTARIO]],4,FALSE)</f>
        <v>0</v>
      </c>
      <c r="E563" t="str">
        <f>+IF(Tabla1[[#This Row],[INVENTARIO]]&gt;=0.1,"1","0")</f>
        <v>0</v>
      </c>
      <c r="F563">
        <v>1</v>
      </c>
    </row>
    <row r="564" spans="1:6" x14ac:dyDescent="0.25">
      <c r="A564" s="1" t="s">
        <v>568</v>
      </c>
      <c r="B564" t="s">
        <v>856</v>
      </c>
      <c r="C564" s="10">
        <f>+VLOOKUP(Tabla1[[#This Row],[CODIGO DE BARRA]],HojadeDatos!A:C,3,FALSE)</f>
        <v>1</v>
      </c>
      <c r="D564">
        <f>+VLOOKUP(Tabla1[[#This Row],[CODIGO DE BARRA]],Tabla3[[CODIGO DE BARRRA]:[INVENTARIO]],4,FALSE)</f>
        <v>30</v>
      </c>
      <c r="E564" t="str">
        <f>+IF(Tabla1[[#This Row],[INVENTARIO]]&gt;=0.1,"1","0")</f>
        <v>1</v>
      </c>
      <c r="F564">
        <v>1</v>
      </c>
    </row>
    <row r="565" spans="1:6" x14ac:dyDescent="0.25">
      <c r="A565" s="16" t="s">
        <v>569</v>
      </c>
      <c r="B565" t="s">
        <v>1088</v>
      </c>
      <c r="C565" s="10">
        <f>+VLOOKUP(Tabla1[[#This Row],[CODIGO DE BARRA]],HojadeDatos!A:C,3,FALSE)</f>
        <v>5</v>
      </c>
      <c r="D565">
        <f>+VLOOKUP(Tabla1[[#This Row],[CODIGO DE BARRA]],Tabla3[[CODIGO DE BARRRA]:[INVENTARIO]],4,FALSE)</f>
        <v>0</v>
      </c>
      <c r="E565" t="str">
        <f>+IF(Tabla1[[#This Row],[INVENTARIO]]&gt;=0.1,"1","0")</f>
        <v>0</v>
      </c>
      <c r="F565">
        <v>1</v>
      </c>
    </row>
    <row r="566" spans="1:6" x14ac:dyDescent="0.25">
      <c r="A566" s="1" t="s">
        <v>570</v>
      </c>
      <c r="B566" t="s">
        <v>1032</v>
      </c>
      <c r="C566" s="10">
        <f>+VLOOKUP(Tabla1[[#This Row],[CODIGO DE BARRA]],HojadeDatos!A:C,3,FALSE)</f>
        <v>2.7</v>
      </c>
      <c r="D566">
        <f>+VLOOKUP(Tabla1[[#This Row],[CODIGO DE BARRA]],Tabla3[[CODIGO DE BARRRA]:[INVENTARIO]],4,FALSE)</f>
        <v>0</v>
      </c>
      <c r="E566" t="str">
        <f>+IF(Tabla1[[#This Row],[INVENTARIO]]&gt;=0.1,"1","0")</f>
        <v>0</v>
      </c>
      <c r="F566">
        <v>1</v>
      </c>
    </row>
    <row r="567" spans="1:6" x14ac:dyDescent="0.25">
      <c r="A567" s="16" t="s">
        <v>571</v>
      </c>
      <c r="B567" t="s">
        <v>1087</v>
      </c>
      <c r="C567" s="10">
        <f>+VLOOKUP(Tabla1[[#This Row],[CODIGO DE BARRA]],HojadeDatos!A:C,3,FALSE)</f>
        <v>4.5</v>
      </c>
      <c r="D567">
        <f>+VLOOKUP(Tabla1[[#This Row],[CODIGO DE BARRA]],Tabla3[[CODIGO DE BARRRA]:[INVENTARIO]],4,FALSE)</f>
        <v>1</v>
      </c>
      <c r="E567" t="str">
        <f>+IF(Tabla1[[#This Row],[INVENTARIO]]&gt;=0.1,"1","0")</f>
        <v>1</v>
      </c>
      <c r="F567">
        <v>1</v>
      </c>
    </row>
    <row r="568" spans="1:6" x14ac:dyDescent="0.25">
      <c r="A568" s="1" t="s">
        <v>572</v>
      </c>
      <c r="B568" t="s">
        <v>1309</v>
      </c>
      <c r="C568" s="10">
        <f>+VLOOKUP(Tabla1[[#This Row],[CODIGO DE BARRA]],HojadeDatos!A:C,3,FALSE)</f>
        <v>2.35</v>
      </c>
      <c r="D568">
        <f>+VLOOKUP(Tabla1[[#This Row],[CODIGO DE BARRA]],Tabla3[[CODIGO DE BARRRA]:[INVENTARIO]],4,FALSE)</f>
        <v>1</v>
      </c>
      <c r="E568" t="str">
        <f>+IF(Tabla1[[#This Row],[INVENTARIO]]&gt;=0.1,"1","0")</f>
        <v>1</v>
      </c>
      <c r="F568">
        <v>1</v>
      </c>
    </row>
    <row r="569" spans="1:6" x14ac:dyDescent="0.25">
      <c r="A569" s="16" t="s">
        <v>573</v>
      </c>
      <c r="B569" t="s">
        <v>1374</v>
      </c>
      <c r="C569" s="10">
        <f>+VLOOKUP(Tabla1[[#This Row],[CODIGO DE BARRA]],HojadeDatos!A:C,3,FALSE)</f>
        <v>1.4</v>
      </c>
      <c r="D569">
        <f>+VLOOKUP(Tabla1[[#This Row],[CODIGO DE BARRA]],Tabla3[[CODIGO DE BARRRA]:[INVENTARIO]],4,FALSE)</f>
        <v>0</v>
      </c>
      <c r="E569" t="str">
        <f>+IF(Tabla1[[#This Row],[INVENTARIO]]&gt;=0.1,"1","0")</f>
        <v>0</v>
      </c>
      <c r="F569">
        <v>1</v>
      </c>
    </row>
    <row r="570" spans="1:6" x14ac:dyDescent="0.25">
      <c r="A570" s="1" t="s">
        <v>574</v>
      </c>
      <c r="B570" t="s">
        <v>1296</v>
      </c>
      <c r="C570" s="10">
        <f>+VLOOKUP(Tabla1[[#This Row],[CODIGO DE BARRA]],HojadeDatos!A:C,3,FALSE)</f>
        <v>2</v>
      </c>
      <c r="D570">
        <f>+VLOOKUP(Tabla1[[#This Row],[CODIGO DE BARRA]],Tabla3[[CODIGO DE BARRRA]:[INVENTARIO]],4,FALSE)</f>
        <v>2</v>
      </c>
      <c r="E570" t="str">
        <f>+IF(Tabla1[[#This Row],[INVENTARIO]]&gt;=0.1,"1","0")</f>
        <v>1</v>
      </c>
      <c r="F570">
        <v>1</v>
      </c>
    </row>
    <row r="571" spans="1:6" x14ac:dyDescent="0.25">
      <c r="A571" s="16" t="s">
        <v>575</v>
      </c>
      <c r="B571" t="s">
        <v>1398</v>
      </c>
      <c r="C571" s="10">
        <f>+VLOOKUP(Tabla1[[#This Row],[CODIGO DE BARRA]],HojadeDatos!A:C,3,FALSE)</f>
        <v>1.05</v>
      </c>
      <c r="D571">
        <f>+VLOOKUP(Tabla1[[#This Row],[CODIGO DE BARRA]],Tabla3[[CODIGO DE BARRRA]:[INVENTARIO]],4,FALSE)</f>
        <v>-4</v>
      </c>
      <c r="E571" t="str">
        <f>+IF(Tabla1[[#This Row],[INVENTARIO]]&gt;=0.1,"1","0")</f>
        <v>0</v>
      </c>
      <c r="F571">
        <v>1</v>
      </c>
    </row>
    <row r="572" spans="1:6" x14ac:dyDescent="0.25">
      <c r="A572" s="1" t="s">
        <v>576</v>
      </c>
      <c r="B572" t="s">
        <v>799</v>
      </c>
      <c r="C572" s="10">
        <f>+VLOOKUP(Tabla1[[#This Row],[CODIGO DE BARRA]],HojadeDatos!A:C,3,FALSE)</f>
        <v>1.2</v>
      </c>
      <c r="D572">
        <f>+VLOOKUP(Tabla1[[#This Row],[CODIGO DE BARRA]],Tabla3[[CODIGO DE BARRRA]:[INVENTARIO]],4,FALSE)</f>
        <v>-3</v>
      </c>
      <c r="E572" t="str">
        <f>+IF(Tabla1[[#This Row],[INVENTARIO]]&gt;=0.1,"1","0")</f>
        <v>0</v>
      </c>
      <c r="F572">
        <v>1</v>
      </c>
    </row>
    <row r="573" spans="1:6" x14ac:dyDescent="0.25">
      <c r="A573" s="16" t="s">
        <v>577</v>
      </c>
      <c r="B573" t="s">
        <v>1083</v>
      </c>
      <c r="C573" s="10">
        <f>+VLOOKUP(Tabla1[[#This Row],[CODIGO DE BARRA]],HojadeDatos!A:C,3,FALSE)</f>
        <v>2.7</v>
      </c>
      <c r="D573">
        <f>+VLOOKUP(Tabla1[[#This Row],[CODIGO DE BARRA]],Tabla3[[CODIGO DE BARRRA]:[INVENTARIO]],4,FALSE)</f>
        <v>-4</v>
      </c>
      <c r="E573" t="str">
        <f>+IF(Tabla1[[#This Row],[INVENTARIO]]&gt;=0.1,"1","0")</f>
        <v>0</v>
      </c>
      <c r="F573">
        <v>1</v>
      </c>
    </row>
    <row r="574" spans="1:6" x14ac:dyDescent="0.25">
      <c r="A574" s="1" t="s">
        <v>578</v>
      </c>
      <c r="B574" t="s">
        <v>1128</v>
      </c>
      <c r="C574" s="10">
        <f>+VLOOKUP(Tabla1[[#This Row],[CODIGO DE BARRA]],HojadeDatos!A:C,3,FALSE)</f>
        <v>1.35</v>
      </c>
      <c r="D574">
        <f>+VLOOKUP(Tabla1[[#This Row],[CODIGO DE BARRA]],Tabla3[[CODIGO DE BARRRA]:[INVENTARIO]],4,FALSE)</f>
        <v>0</v>
      </c>
      <c r="E574" t="str">
        <f>+IF(Tabla1[[#This Row],[INVENTARIO]]&gt;=0.1,"1","0")</f>
        <v>0</v>
      </c>
      <c r="F574">
        <v>1</v>
      </c>
    </row>
    <row r="575" spans="1:6" x14ac:dyDescent="0.25">
      <c r="A575" s="16" t="s">
        <v>579</v>
      </c>
      <c r="B575" t="s">
        <v>1235</v>
      </c>
      <c r="C575" s="10">
        <f>+VLOOKUP(Tabla1[[#This Row],[CODIGO DE BARRA]],HojadeDatos!A:C,3,FALSE)</f>
        <v>1.3</v>
      </c>
      <c r="D575">
        <f>+VLOOKUP(Tabla1[[#This Row],[CODIGO DE BARRA]],Tabla3[[CODIGO DE BARRRA]:[INVENTARIO]],4,FALSE)</f>
        <v>5</v>
      </c>
      <c r="E575" t="str">
        <f>+IF(Tabla1[[#This Row],[INVENTARIO]]&gt;=0.1,"1","0")</f>
        <v>1</v>
      </c>
      <c r="F575">
        <v>1</v>
      </c>
    </row>
    <row r="576" spans="1:6" x14ac:dyDescent="0.25">
      <c r="A576" s="1" t="s">
        <v>580</v>
      </c>
      <c r="B576" t="s">
        <v>1371</v>
      </c>
      <c r="C576" s="10">
        <f>+VLOOKUP(Tabla1[[#This Row],[CODIGO DE BARRA]],HojadeDatos!A:C,3,FALSE)</f>
        <v>1.9</v>
      </c>
      <c r="D576">
        <f>+VLOOKUP(Tabla1[[#This Row],[CODIGO DE BARRA]],Tabla3[[CODIGO DE BARRRA]:[INVENTARIO]],4,FALSE)</f>
        <v>1</v>
      </c>
      <c r="E576" t="str">
        <f>+IF(Tabla1[[#This Row],[INVENTARIO]]&gt;=0.1,"1","0")</f>
        <v>1</v>
      </c>
      <c r="F576">
        <v>1</v>
      </c>
    </row>
    <row r="577" spans="1:6" x14ac:dyDescent="0.25">
      <c r="A577" s="16" t="s">
        <v>581</v>
      </c>
      <c r="B577" t="s">
        <v>1084</v>
      </c>
      <c r="C577" s="10">
        <f>+VLOOKUP(Tabla1[[#This Row],[CODIGO DE BARRA]],HojadeDatos!A:C,3,FALSE)</f>
        <v>14.5</v>
      </c>
      <c r="D577">
        <f>+VLOOKUP(Tabla1[[#This Row],[CODIGO DE BARRA]],Tabla3[[CODIGO DE BARRRA]:[INVENTARIO]],4,FALSE)</f>
        <v>5.0769999999999973</v>
      </c>
      <c r="E577" t="str">
        <f>+IF(Tabla1[[#This Row],[INVENTARIO]]&gt;=0.1,"1","0")</f>
        <v>1</v>
      </c>
      <c r="F577">
        <v>1</v>
      </c>
    </row>
    <row r="578" spans="1:6" x14ac:dyDescent="0.25">
      <c r="A578" s="1" t="s">
        <v>582</v>
      </c>
      <c r="B578" t="s">
        <v>1085</v>
      </c>
      <c r="C578" s="10">
        <f>+VLOOKUP(Tabla1[[#This Row],[CODIGO DE BARRA]],HojadeDatos!A:C,3,FALSE)</f>
        <v>10</v>
      </c>
      <c r="D578">
        <f>+VLOOKUP(Tabla1[[#This Row],[CODIGO DE BARRA]],Tabla3[[CODIGO DE BARRRA]:[INVENTARIO]],4,FALSE)</f>
        <v>0</v>
      </c>
      <c r="E578" t="str">
        <f>+IF(Tabla1[[#This Row],[INVENTARIO]]&gt;=0.1,"1","0")</f>
        <v>0</v>
      </c>
      <c r="F578">
        <v>1</v>
      </c>
    </row>
    <row r="579" spans="1:6" x14ac:dyDescent="0.25">
      <c r="A579" s="16" t="s">
        <v>583</v>
      </c>
      <c r="B579" t="s">
        <v>981</v>
      </c>
      <c r="C579" s="10">
        <f>+VLOOKUP(Tabla1[[#This Row],[CODIGO DE BARRA]],HojadeDatos!A:C,3,FALSE)</f>
        <v>1</v>
      </c>
      <c r="D579">
        <f>+VLOOKUP(Tabla1[[#This Row],[CODIGO DE BARRA]],Tabla3[[CODIGO DE BARRRA]:[INVENTARIO]],4,FALSE)</f>
        <v>0</v>
      </c>
      <c r="E579" t="str">
        <f>+IF(Tabla1[[#This Row],[INVENTARIO]]&gt;=0.1,"1","0")</f>
        <v>0</v>
      </c>
      <c r="F579">
        <v>1</v>
      </c>
    </row>
    <row r="580" spans="1:6" x14ac:dyDescent="0.25">
      <c r="A580" s="1" t="s">
        <v>584</v>
      </c>
      <c r="B580" t="s">
        <v>840</v>
      </c>
      <c r="C580" s="10">
        <f>+VLOOKUP(Tabla1[[#This Row],[CODIGO DE BARRA]],HojadeDatos!A:C,3,FALSE)</f>
        <v>2</v>
      </c>
      <c r="D580">
        <f>+VLOOKUP(Tabla1[[#This Row],[CODIGO DE BARRA]],Tabla3[[CODIGO DE BARRRA]:[INVENTARIO]],4,FALSE)</f>
        <v>-1</v>
      </c>
      <c r="E580" t="str">
        <f>+IF(Tabla1[[#This Row],[INVENTARIO]]&gt;=0.1,"1","0")</f>
        <v>0</v>
      </c>
      <c r="F580">
        <v>1</v>
      </c>
    </row>
    <row r="581" spans="1:6" x14ac:dyDescent="0.25">
      <c r="A581" s="16" t="s">
        <v>585</v>
      </c>
      <c r="B581" t="s">
        <v>1149</v>
      </c>
      <c r="C581" s="10">
        <f>+VLOOKUP(Tabla1[[#This Row],[CODIGO DE BARRA]],HojadeDatos!A:C,3,FALSE)</f>
        <v>0.5</v>
      </c>
      <c r="D581">
        <f>+VLOOKUP(Tabla1[[#This Row],[CODIGO DE BARRA]],Tabla3[[CODIGO DE BARRRA]:[INVENTARIO]],4,FALSE)</f>
        <v>-9</v>
      </c>
      <c r="E581" t="str">
        <f>+IF(Tabla1[[#This Row],[INVENTARIO]]&gt;=0.1,"1","0")</f>
        <v>0</v>
      </c>
      <c r="F581">
        <v>1</v>
      </c>
    </row>
    <row r="582" spans="1:6" x14ac:dyDescent="0.25">
      <c r="A582" s="1" t="s">
        <v>586</v>
      </c>
      <c r="B582" t="s">
        <v>1395</v>
      </c>
      <c r="C582" s="10">
        <f>+VLOOKUP(Tabla1[[#This Row],[CODIGO DE BARRA]],HojadeDatos!A:C,3,FALSE)</f>
        <v>1.5</v>
      </c>
      <c r="D582">
        <f>+VLOOKUP(Tabla1[[#This Row],[CODIGO DE BARRA]],Tabla3[[CODIGO DE BARRRA]:[INVENTARIO]],4,FALSE)</f>
        <v>-1</v>
      </c>
      <c r="E582" t="str">
        <f>+IF(Tabla1[[#This Row],[INVENTARIO]]&gt;=0.1,"1","0")</f>
        <v>0</v>
      </c>
      <c r="F582">
        <v>1</v>
      </c>
    </row>
    <row r="583" spans="1:6" x14ac:dyDescent="0.25">
      <c r="A583" s="16" t="s">
        <v>587</v>
      </c>
      <c r="B583" t="s">
        <v>1290</v>
      </c>
      <c r="C583" s="10">
        <f>+VLOOKUP(Tabla1[[#This Row],[CODIGO DE BARRA]],HojadeDatos!A:C,3,FALSE)</f>
        <v>2.2999999999999998</v>
      </c>
      <c r="D583">
        <f>+VLOOKUP(Tabla1[[#This Row],[CODIGO DE BARRA]],Tabla3[[CODIGO DE BARRRA]:[INVENTARIO]],4,FALSE)</f>
        <v>1</v>
      </c>
      <c r="E583" t="str">
        <f>+IF(Tabla1[[#This Row],[INVENTARIO]]&gt;=0.1,"1","0")</f>
        <v>1</v>
      </c>
      <c r="F583">
        <v>1</v>
      </c>
    </row>
    <row r="584" spans="1:6" x14ac:dyDescent="0.25">
      <c r="A584" s="1" t="s">
        <v>588</v>
      </c>
      <c r="B584" t="s">
        <v>1341</v>
      </c>
      <c r="C584" s="10">
        <f>+VLOOKUP(Tabla1[[#This Row],[CODIGO DE BARRA]],HojadeDatos!A:C,3,FALSE)</f>
        <v>2.6</v>
      </c>
      <c r="D584">
        <f>+VLOOKUP(Tabla1[[#This Row],[CODIGO DE BARRA]],Tabla3[[CODIGO DE BARRRA]:[INVENTARIO]],4,FALSE)</f>
        <v>-3</v>
      </c>
      <c r="E584" t="str">
        <f>+IF(Tabla1[[#This Row],[INVENTARIO]]&gt;=0.1,"1","0")</f>
        <v>0</v>
      </c>
      <c r="F584">
        <v>1</v>
      </c>
    </row>
    <row r="585" spans="1:6" x14ac:dyDescent="0.25">
      <c r="A585" s="16" t="s">
        <v>589</v>
      </c>
      <c r="B585" t="s">
        <v>987</v>
      </c>
      <c r="C585" s="10">
        <f>+VLOOKUP(Tabla1[[#This Row],[CODIGO DE BARRA]],HojadeDatos!A:C,3,FALSE)</f>
        <v>2.16</v>
      </c>
      <c r="D585">
        <f>+VLOOKUP(Tabla1[[#This Row],[CODIGO DE BARRA]],Tabla3[[CODIGO DE BARRRA]:[INVENTARIO]],4,FALSE)</f>
        <v>-1</v>
      </c>
      <c r="E585" t="str">
        <f>+IF(Tabla1[[#This Row],[INVENTARIO]]&gt;=0.1,"1","0")</f>
        <v>0</v>
      </c>
      <c r="F585">
        <v>1</v>
      </c>
    </row>
    <row r="586" spans="1:6" x14ac:dyDescent="0.25">
      <c r="A586" s="1" t="s">
        <v>590</v>
      </c>
      <c r="B586" t="s">
        <v>821</v>
      </c>
      <c r="C586" s="10">
        <f>+VLOOKUP(Tabla1[[#This Row],[CODIGO DE BARRA]],HojadeDatos!A:C,3,FALSE)</f>
        <v>3.5</v>
      </c>
      <c r="D586">
        <f>+VLOOKUP(Tabla1[[#This Row],[CODIGO DE BARRA]],Tabla3[[CODIGO DE BARRRA]:[INVENTARIO]],4,FALSE)</f>
        <v>0</v>
      </c>
      <c r="E586" t="str">
        <f>+IF(Tabla1[[#This Row],[INVENTARIO]]&gt;=0.1,"1","0")</f>
        <v>0</v>
      </c>
      <c r="F586">
        <v>1</v>
      </c>
    </row>
    <row r="587" spans="1:6" x14ac:dyDescent="0.25">
      <c r="A587" s="16" t="s">
        <v>591</v>
      </c>
      <c r="B587" t="s">
        <v>988</v>
      </c>
      <c r="C587" s="10">
        <f>+VLOOKUP(Tabla1[[#This Row],[CODIGO DE BARRA]],HojadeDatos!A:C,3,FALSE)</f>
        <v>1.8</v>
      </c>
      <c r="D587">
        <f>+VLOOKUP(Tabla1[[#This Row],[CODIGO DE BARRA]],Tabla3[[CODIGO DE BARRRA]:[INVENTARIO]],4,FALSE)</f>
        <v>0</v>
      </c>
      <c r="E587" t="str">
        <f>+IF(Tabla1[[#This Row],[INVENTARIO]]&gt;=0.1,"1","0")</f>
        <v>0</v>
      </c>
      <c r="F587">
        <v>1</v>
      </c>
    </row>
    <row r="588" spans="1:6" x14ac:dyDescent="0.25">
      <c r="A588" s="1" t="s">
        <v>592</v>
      </c>
      <c r="B588" t="s">
        <v>1091</v>
      </c>
      <c r="C588" s="10">
        <f>+VLOOKUP(Tabla1[[#This Row],[CODIGO DE BARRA]],HojadeDatos!A:C,3,FALSE)</f>
        <v>0.7</v>
      </c>
      <c r="D588">
        <f>+VLOOKUP(Tabla1[[#This Row],[CODIGO DE BARRA]],Tabla3[[CODIGO DE BARRRA]:[INVENTARIO]],4,FALSE)</f>
        <v>0</v>
      </c>
      <c r="E588" t="str">
        <f>+IF(Tabla1[[#This Row],[INVENTARIO]]&gt;=0.1,"1","0")</f>
        <v>0</v>
      </c>
      <c r="F588">
        <v>1</v>
      </c>
    </row>
    <row r="589" spans="1:6" x14ac:dyDescent="0.25">
      <c r="A589" s="16" t="s">
        <v>593</v>
      </c>
      <c r="B589" t="s">
        <v>1230</v>
      </c>
      <c r="C589" s="10">
        <f>+VLOOKUP(Tabla1[[#This Row],[CODIGO DE BARRA]],HojadeDatos!A:C,3,FALSE)</f>
        <v>0</v>
      </c>
      <c r="D589">
        <f>+VLOOKUP(Tabla1[[#This Row],[CODIGO DE BARRA]],Tabla3[[CODIGO DE BARRRA]:[INVENTARIO]],4,FALSE)</f>
        <v>0</v>
      </c>
      <c r="E589" t="str">
        <f>+IF(Tabla1[[#This Row],[INVENTARIO]]&gt;=0.1,"1","0")</f>
        <v>0</v>
      </c>
      <c r="F589">
        <v>1</v>
      </c>
    </row>
    <row r="590" spans="1:6" x14ac:dyDescent="0.25">
      <c r="A590" s="1" t="s">
        <v>594</v>
      </c>
      <c r="B590" t="s">
        <v>877</v>
      </c>
      <c r="C590" s="10">
        <f>+VLOOKUP(Tabla1[[#This Row],[CODIGO DE BARRA]],HojadeDatos!A:C,3,FALSE)</f>
        <v>1.2</v>
      </c>
      <c r="D590">
        <f>+VLOOKUP(Tabla1[[#This Row],[CODIGO DE BARRA]],Tabla3[[CODIGO DE BARRRA]:[INVENTARIO]],4,FALSE)</f>
        <v>-10</v>
      </c>
      <c r="E590" t="str">
        <f>+IF(Tabla1[[#This Row],[INVENTARIO]]&gt;=0.1,"1","0")</f>
        <v>0</v>
      </c>
      <c r="F590">
        <v>1</v>
      </c>
    </row>
    <row r="591" spans="1:6" x14ac:dyDescent="0.25">
      <c r="A591" s="16" t="s">
        <v>595</v>
      </c>
      <c r="B591" t="s">
        <v>1417</v>
      </c>
      <c r="C591" s="10">
        <f>+VLOOKUP(Tabla1[[#This Row],[CODIGO DE BARRA]],HojadeDatos!A:C,3,FALSE)</f>
        <v>0.55000000000000004</v>
      </c>
      <c r="D591">
        <f>+VLOOKUP(Tabla1[[#This Row],[CODIGO DE BARRA]],Tabla3[[CODIGO DE BARRRA]:[INVENTARIO]],4,FALSE)</f>
        <v>3</v>
      </c>
      <c r="E591" t="str">
        <f>+IF(Tabla1[[#This Row],[INVENTARIO]]&gt;=0.1,"1","0")</f>
        <v>1</v>
      </c>
      <c r="F591">
        <v>1</v>
      </c>
    </row>
    <row r="592" spans="1:6" x14ac:dyDescent="0.25">
      <c r="A592" s="1" t="s">
        <v>596</v>
      </c>
      <c r="B592" t="s">
        <v>1089</v>
      </c>
      <c r="C592" s="10">
        <f>+VLOOKUP(Tabla1[[#This Row],[CODIGO DE BARRA]],HojadeDatos!A:C,3,FALSE)</f>
        <v>0.8</v>
      </c>
      <c r="D592">
        <f>+VLOOKUP(Tabla1[[#This Row],[CODIGO DE BARRA]],Tabla3[[CODIGO DE BARRRA]:[INVENTARIO]],4,FALSE)</f>
        <v>0</v>
      </c>
      <c r="E592" t="str">
        <f>+IF(Tabla1[[#This Row],[INVENTARIO]]&gt;=0.1,"1","0")</f>
        <v>0</v>
      </c>
      <c r="F592">
        <v>1</v>
      </c>
    </row>
    <row r="593" spans="1:6" x14ac:dyDescent="0.25">
      <c r="A593" s="16" t="s">
        <v>597</v>
      </c>
      <c r="B593" t="s">
        <v>1293</v>
      </c>
      <c r="C593" s="10">
        <f>+VLOOKUP(Tabla1[[#This Row],[CODIGO DE BARRA]],HojadeDatos!A:C,3,FALSE)</f>
        <v>0.9</v>
      </c>
      <c r="D593">
        <f>+VLOOKUP(Tabla1[[#This Row],[CODIGO DE BARRA]],Tabla3[[CODIGO DE BARRRA]:[INVENTARIO]],4,FALSE)</f>
        <v>3</v>
      </c>
      <c r="E593" t="str">
        <f>+IF(Tabla1[[#This Row],[INVENTARIO]]&gt;=0.1,"1","0")</f>
        <v>1</v>
      </c>
      <c r="F593">
        <v>1</v>
      </c>
    </row>
    <row r="594" spans="1:6" x14ac:dyDescent="0.25">
      <c r="A594" s="1" t="s">
        <v>598</v>
      </c>
      <c r="B594" t="s">
        <v>1216</v>
      </c>
      <c r="C594" s="10">
        <f>+VLOOKUP(Tabla1[[#This Row],[CODIGO DE BARRA]],HojadeDatos!A:C,3,FALSE)</f>
        <v>0.55000000000000004</v>
      </c>
      <c r="D594">
        <f>+VLOOKUP(Tabla1[[#This Row],[CODIGO DE BARRA]],Tabla3[[CODIGO DE BARRRA]:[INVENTARIO]],4,FALSE)</f>
        <v>11</v>
      </c>
      <c r="E594" t="str">
        <f>+IF(Tabla1[[#This Row],[INVENTARIO]]&gt;=0.1,"1","0")</f>
        <v>1</v>
      </c>
      <c r="F594">
        <v>1</v>
      </c>
    </row>
    <row r="595" spans="1:6" x14ac:dyDescent="0.25">
      <c r="A595" s="16" t="s">
        <v>599</v>
      </c>
      <c r="B595" t="s">
        <v>1394</v>
      </c>
      <c r="C595" s="10">
        <f>+VLOOKUP(Tabla1[[#This Row],[CODIGO DE BARRA]],HojadeDatos!A:C,3,FALSE)</f>
        <v>1.4</v>
      </c>
      <c r="D595">
        <f>+VLOOKUP(Tabla1[[#This Row],[CODIGO DE BARRA]],Tabla3[[CODIGO DE BARRRA]:[INVENTARIO]],4,FALSE)</f>
        <v>0</v>
      </c>
      <c r="E595" t="str">
        <f>+IF(Tabla1[[#This Row],[INVENTARIO]]&gt;=0.1,"1","0")</f>
        <v>0</v>
      </c>
      <c r="F595">
        <v>1</v>
      </c>
    </row>
    <row r="596" spans="1:6" x14ac:dyDescent="0.25">
      <c r="A596" s="1" t="s">
        <v>600</v>
      </c>
      <c r="B596" t="s">
        <v>818</v>
      </c>
      <c r="C596" s="10">
        <f>+VLOOKUP(Tabla1[[#This Row],[CODIGO DE BARRA]],HojadeDatos!A:C,3,FALSE)</f>
        <v>2.5</v>
      </c>
      <c r="D596">
        <f>+VLOOKUP(Tabla1[[#This Row],[CODIGO DE BARRA]],Tabla3[[CODIGO DE BARRRA]:[INVENTARIO]],4,FALSE)</f>
        <v>6</v>
      </c>
      <c r="E596" t="str">
        <f>+IF(Tabla1[[#This Row],[INVENTARIO]]&gt;=0.1,"1","0")</f>
        <v>1</v>
      </c>
      <c r="F596">
        <v>1</v>
      </c>
    </row>
    <row r="597" spans="1:6" x14ac:dyDescent="0.25">
      <c r="A597" s="16" t="s">
        <v>601</v>
      </c>
      <c r="B597" t="s">
        <v>845</v>
      </c>
      <c r="C597" s="10">
        <f>+VLOOKUP(Tabla1[[#This Row],[CODIGO DE BARRA]],HojadeDatos!A:C,3,FALSE)</f>
        <v>1</v>
      </c>
      <c r="D597">
        <f>+VLOOKUP(Tabla1[[#This Row],[CODIGO DE BARRA]],Tabla3[[CODIGO DE BARRRA]:[INVENTARIO]],4,FALSE)</f>
        <v>2</v>
      </c>
      <c r="E597" t="str">
        <f>+IF(Tabla1[[#This Row],[INVENTARIO]]&gt;=0.1,"1","0")</f>
        <v>1</v>
      </c>
      <c r="F597">
        <v>1</v>
      </c>
    </row>
    <row r="598" spans="1:6" x14ac:dyDescent="0.25">
      <c r="A598" s="1" t="s">
        <v>602</v>
      </c>
      <c r="B598" t="s">
        <v>1353</v>
      </c>
      <c r="C598" s="10">
        <f>+VLOOKUP(Tabla1[[#This Row],[CODIGO DE BARRA]],HojadeDatos!A:C,3,FALSE)</f>
        <v>0.04</v>
      </c>
      <c r="D598">
        <f>+VLOOKUP(Tabla1[[#This Row],[CODIGO DE BARRA]],Tabla3[[CODIGO DE BARRRA]:[INVENTARIO]],4,FALSE)</f>
        <v>-33</v>
      </c>
      <c r="E598" t="str">
        <f>+IF(Tabla1[[#This Row],[INVENTARIO]]&gt;=0.1,"1","0")</f>
        <v>0</v>
      </c>
      <c r="F598">
        <v>1</v>
      </c>
    </row>
    <row r="599" spans="1:6" x14ac:dyDescent="0.25">
      <c r="A599" s="16" t="s">
        <v>603</v>
      </c>
      <c r="B599" t="s">
        <v>1092</v>
      </c>
      <c r="C599" s="10">
        <f>+VLOOKUP(Tabla1[[#This Row],[CODIGO DE BARRA]],HojadeDatos!A:C,3,FALSE)</f>
        <v>2.5</v>
      </c>
      <c r="D599">
        <f>+VLOOKUP(Tabla1[[#This Row],[CODIGO DE BARRA]],Tabla3[[CODIGO DE BARRRA]:[INVENTARIO]],4,FALSE)</f>
        <v>0</v>
      </c>
      <c r="E599" t="str">
        <f>+IF(Tabla1[[#This Row],[INVENTARIO]]&gt;=0.1,"1","0")</f>
        <v>0</v>
      </c>
      <c r="F599">
        <v>1</v>
      </c>
    </row>
    <row r="600" spans="1:6" x14ac:dyDescent="0.25">
      <c r="A600" s="1" t="s">
        <v>604</v>
      </c>
      <c r="B600" t="s">
        <v>862</v>
      </c>
      <c r="C600" s="10">
        <f>+VLOOKUP(Tabla1[[#This Row],[CODIGO DE BARRA]],HojadeDatos!A:C,3,FALSE)</f>
        <v>0.15</v>
      </c>
      <c r="D600">
        <f>+VLOOKUP(Tabla1[[#This Row],[CODIGO DE BARRA]],Tabla3[[CODIGO DE BARRRA]:[INVENTARIO]],4,FALSE)</f>
        <v>-5</v>
      </c>
      <c r="E600" t="str">
        <f>+IF(Tabla1[[#This Row],[INVENTARIO]]&gt;=0.1,"1","0")</f>
        <v>0</v>
      </c>
      <c r="F600">
        <v>1</v>
      </c>
    </row>
    <row r="601" spans="1:6" x14ac:dyDescent="0.25">
      <c r="A601" s="16" t="s">
        <v>605</v>
      </c>
      <c r="B601" t="s">
        <v>1093</v>
      </c>
      <c r="C601" s="10">
        <f>+VLOOKUP(Tabla1[[#This Row],[CODIGO DE BARRA]],HojadeDatos!A:C,3,FALSE)</f>
        <v>1.1000000000000001</v>
      </c>
      <c r="D601">
        <f>+VLOOKUP(Tabla1[[#This Row],[CODIGO DE BARRA]],Tabla3[[CODIGO DE BARRRA]:[INVENTARIO]],4,FALSE)</f>
        <v>3</v>
      </c>
      <c r="E601" t="str">
        <f>+IF(Tabla1[[#This Row],[INVENTARIO]]&gt;=0.1,"1","0")</f>
        <v>1</v>
      </c>
      <c r="F601">
        <v>1</v>
      </c>
    </row>
    <row r="602" spans="1:6" x14ac:dyDescent="0.25">
      <c r="A602" s="1" t="s">
        <v>606</v>
      </c>
      <c r="B602" t="s">
        <v>1389</v>
      </c>
      <c r="C602" s="10">
        <f>+VLOOKUP(Tabla1[[#This Row],[CODIGO DE BARRA]],HojadeDatos!A:C,3,FALSE)</f>
        <v>1.5</v>
      </c>
      <c r="D602">
        <f>+VLOOKUP(Tabla1[[#This Row],[CODIGO DE BARRA]],Tabla3[[CODIGO DE BARRRA]:[INVENTARIO]],4,FALSE)</f>
        <v>2</v>
      </c>
      <c r="E602" t="str">
        <f>+IF(Tabla1[[#This Row],[INVENTARIO]]&gt;=0.1,"1","0")</f>
        <v>1</v>
      </c>
      <c r="F602">
        <v>1</v>
      </c>
    </row>
    <row r="603" spans="1:6" x14ac:dyDescent="0.25">
      <c r="A603" s="16" t="s">
        <v>607</v>
      </c>
      <c r="B603" t="s">
        <v>1019</v>
      </c>
      <c r="C603" s="10">
        <f>+VLOOKUP(Tabla1[[#This Row],[CODIGO DE BARRA]],HojadeDatos!A:C,3,FALSE)</f>
        <v>0.3</v>
      </c>
      <c r="D603">
        <f>+VLOOKUP(Tabla1[[#This Row],[CODIGO DE BARRA]],Tabla3[[CODIGO DE BARRRA]:[INVENTARIO]],4,FALSE)</f>
        <v>7</v>
      </c>
      <c r="E603" t="str">
        <f>+IF(Tabla1[[#This Row],[INVENTARIO]]&gt;=0.1,"1","0")</f>
        <v>1</v>
      </c>
      <c r="F603">
        <v>1</v>
      </c>
    </row>
    <row r="604" spans="1:6" x14ac:dyDescent="0.25">
      <c r="A604" s="1" t="s">
        <v>608</v>
      </c>
      <c r="B604" t="s">
        <v>1053</v>
      </c>
      <c r="C604" s="10">
        <f>+VLOOKUP(Tabla1[[#This Row],[CODIGO DE BARRA]],HojadeDatos!A:C,3,FALSE)</f>
        <v>3.9</v>
      </c>
      <c r="D604">
        <f>+VLOOKUP(Tabla1[[#This Row],[CODIGO DE BARRA]],Tabla3[[CODIGO DE BARRRA]:[INVENTARIO]],4,FALSE)</f>
        <v>0</v>
      </c>
      <c r="E604" t="str">
        <f>+IF(Tabla1[[#This Row],[INVENTARIO]]&gt;=0.1,"1","0")</f>
        <v>0</v>
      </c>
      <c r="F604">
        <v>1</v>
      </c>
    </row>
    <row r="605" spans="1:6" x14ac:dyDescent="0.25">
      <c r="A605" s="16" t="s">
        <v>609</v>
      </c>
      <c r="B605" t="s">
        <v>1250</v>
      </c>
      <c r="C605" s="10">
        <f>+VLOOKUP(Tabla1[[#This Row],[CODIGO DE BARRA]],HojadeDatos!A:C,3,FALSE)</f>
        <v>2.5</v>
      </c>
      <c r="D605">
        <f>+VLOOKUP(Tabla1[[#This Row],[CODIGO DE BARRA]],Tabla3[[CODIGO DE BARRRA]:[INVENTARIO]],4,FALSE)</f>
        <v>13</v>
      </c>
      <c r="E605" t="str">
        <f>+IF(Tabla1[[#This Row],[INVENTARIO]]&gt;=0.1,"1","0")</f>
        <v>1</v>
      </c>
      <c r="F605">
        <v>1</v>
      </c>
    </row>
    <row r="606" spans="1:6" x14ac:dyDescent="0.25">
      <c r="A606" s="1" t="s">
        <v>610</v>
      </c>
      <c r="B606" t="s">
        <v>930</v>
      </c>
      <c r="C606" s="10">
        <f>+VLOOKUP(Tabla1[[#This Row],[CODIGO DE BARRA]],HojadeDatos!A:C,3,FALSE)</f>
        <v>1.5</v>
      </c>
      <c r="D606">
        <f>+VLOOKUP(Tabla1[[#This Row],[CODIGO DE BARRA]],Tabla3[[CODIGO DE BARRRA]:[INVENTARIO]],4,FALSE)</f>
        <v>-1</v>
      </c>
      <c r="E606" t="str">
        <f>+IF(Tabla1[[#This Row],[INVENTARIO]]&gt;=0.1,"1","0")</f>
        <v>0</v>
      </c>
      <c r="F606">
        <v>1</v>
      </c>
    </row>
    <row r="607" spans="1:6" x14ac:dyDescent="0.25">
      <c r="A607" s="16" t="s">
        <v>611</v>
      </c>
      <c r="B607" t="s">
        <v>1304</v>
      </c>
      <c r="C607" s="10">
        <f>+VLOOKUP(Tabla1[[#This Row],[CODIGO DE BARRA]],HojadeDatos!A:C,3,FALSE)</f>
        <v>2.7</v>
      </c>
      <c r="D607">
        <f>+VLOOKUP(Tabla1[[#This Row],[CODIGO DE BARRA]],Tabla3[[CODIGO DE BARRRA]:[INVENTARIO]],4,FALSE)</f>
        <v>0</v>
      </c>
      <c r="E607" t="str">
        <f>+IF(Tabla1[[#This Row],[INVENTARIO]]&gt;=0.1,"1","0")</f>
        <v>0</v>
      </c>
      <c r="F607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4"/>
  <sheetViews>
    <sheetView topLeftCell="A52" workbookViewId="0">
      <selection activeCell="C66" sqref="C66"/>
    </sheetView>
  </sheetViews>
  <sheetFormatPr baseColWidth="10" defaultRowHeight="15" x14ac:dyDescent="0.25"/>
  <cols>
    <col min="1" max="1" width="20.5703125" customWidth="1"/>
    <col min="2" max="2" width="45.7109375" bestFit="1" customWidth="1"/>
    <col min="4" max="4" width="14.140625" customWidth="1"/>
  </cols>
  <sheetData>
    <row r="1" spans="1:5" x14ac:dyDescent="0.25">
      <c r="A1" t="s">
        <v>1454</v>
      </c>
      <c r="B1" t="s">
        <v>1452</v>
      </c>
      <c r="C1" t="s">
        <v>1451</v>
      </c>
      <c r="D1" t="s">
        <v>1455</v>
      </c>
      <c r="E1" t="s">
        <v>1736</v>
      </c>
    </row>
    <row r="2" spans="1:5" x14ac:dyDescent="0.25">
      <c r="A2" t="s">
        <v>785</v>
      </c>
      <c r="B2" t="s">
        <v>168</v>
      </c>
      <c r="C2">
        <v>0.95</v>
      </c>
      <c r="D2">
        <v>15</v>
      </c>
      <c r="E2" t="str">
        <f>+IFERROR(VLOOKUP(Tabla3[[#This Row],[CODIGO DE BARRRA]],Hoja1!A:H,6,FALSE),"No Existe")</f>
        <v>1</v>
      </c>
    </row>
    <row r="3" spans="1:5" x14ac:dyDescent="0.25">
      <c r="A3" t="s">
        <v>786</v>
      </c>
      <c r="B3" t="s">
        <v>366</v>
      </c>
      <c r="C3">
        <v>1.7</v>
      </c>
      <c r="D3">
        <v>0</v>
      </c>
      <c r="E3" t="str">
        <f>+IFERROR(VLOOKUP(Tabla3[[#This Row],[CODIGO DE BARRRA]],Hoja1!A:H,6,FALSE),"No Existe")</f>
        <v>0</v>
      </c>
    </row>
    <row r="4" spans="1:5" x14ac:dyDescent="0.25">
      <c r="A4" t="s">
        <v>787</v>
      </c>
      <c r="B4" t="s">
        <v>367</v>
      </c>
      <c r="C4">
        <v>2.1</v>
      </c>
      <c r="D4">
        <v>0</v>
      </c>
      <c r="E4" t="str">
        <f>+IFERROR(VLOOKUP(Tabla3[[#This Row],[CODIGO DE BARRRA]],Hoja1!A:H,6,FALSE),"No Existe")</f>
        <v>0</v>
      </c>
    </row>
    <row r="5" spans="1:5" x14ac:dyDescent="0.25">
      <c r="A5" t="s">
        <v>788</v>
      </c>
      <c r="B5" t="s">
        <v>725</v>
      </c>
      <c r="C5">
        <v>1.9</v>
      </c>
      <c r="D5">
        <v>0</v>
      </c>
      <c r="E5" t="str">
        <f>+IFERROR(VLOOKUP(Tabla3[[#This Row],[CODIGO DE BARRRA]],Hoja1!A:H,6,FALSE),"No Existe")</f>
        <v>No Existe</v>
      </c>
    </row>
    <row r="6" spans="1:5" x14ac:dyDescent="0.25">
      <c r="A6" t="s">
        <v>789</v>
      </c>
      <c r="B6" t="s">
        <v>291</v>
      </c>
      <c r="C6">
        <v>7</v>
      </c>
      <c r="D6">
        <v>-0.12520000000000525</v>
      </c>
      <c r="E6" t="str">
        <f>+IFERROR(VLOOKUP(Tabla3[[#This Row],[CODIGO DE BARRRA]],Hoja1!A:H,6,FALSE),"No Existe")</f>
        <v>0</v>
      </c>
    </row>
    <row r="7" spans="1:5" x14ac:dyDescent="0.25">
      <c r="A7" t="s">
        <v>790</v>
      </c>
      <c r="B7" t="s">
        <v>438</v>
      </c>
      <c r="C7">
        <v>1.5</v>
      </c>
      <c r="D7">
        <v>-1</v>
      </c>
      <c r="E7" t="str">
        <f>+IFERROR(VLOOKUP(Tabla3[[#This Row],[CODIGO DE BARRRA]],Hoja1!A:H,6,FALSE),"No Existe")</f>
        <v>0</v>
      </c>
    </row>
    <row r="8" spans="1:5" x14ac:dyDescent="0.25">
      <c r="A8" t="s">
        <v>791</v>
      </c>
      <c r="B8" t="s">
        <v>338</v>
      </c>
      <c r="C8">
        <v>2.7</v>
      </c>
      <c r="D8">
        <v>1</v>
      </c>
      <c r="E8" t="str">
        <f>+IFERROR(VLOOKUP(Tabla3[[#This Row],[CODIGO DE BARRRA]],Hoja1!A:H,6,FALSE),"No Existe")</f>
        <v>1</v>
      </c>
    </row>
    <row r="9" spans="1:5" x14ac:dyDescent="0.25">
      <c r="A9" t="s">
        <v>792</v>
      </c>
      <c r="B9" t="s">
        <v>135</v>
      </c>
      <c r="C9">
        <v>122.09</v>
      </c>
      <c r="D9">
        <v>-10</v>
      </c>
      <c r="E9" t="str">
        <f>+IFERROR(VLOOKUP(Tabla3[[#This Row],[CODIGO DE BARRRA]],Hoja1!A:H,6,FALSE),"No Existe")</f>
        <v>0</v>
      </c>
    </row>
    <row r="10" spans="1:5" x14ac:dyDescent="0.25">
      <c r="A10" t="s">
        <v>793</v>
      </c>
      <c r="B10" t="s">
        <v>271</v>
      </c>
      <c r="C10">
        <v>1.5</v>
      </c>
      <c r="D10">
        <v>1</v>
      </c>
      <c r="E10" t="str">
        <f>+IFERROR(VLOOKUP(Tabla3[[#This Row],[CODIGO DE BARRRA]],Hoja1!A:H,6,FALSE),"No Existe")</f>
        <v>1</v>
      </c>
    </row>
    <row r="11" spans="1:5" x14ac:dyDescent="0.25">
      <c r="A11" t="s">
        <v>794</v>
      </c>
      <c r="B11" t="s">
        <v>143</v>
      </c>
      <c r="C11">
        <v>81.599999999999994</v>
      </c>
      <c r="D11">
        <v>-46</v>
      </c>
      <c r="E11" t="str">
        <f>+IFERROR(VLOOKUP(Tabla3[[#This Row],[CODIGO DE BARRRA]],Hoja1!A:H,6,FALSE),"No Existe")</f>
        <v>0</v>
      </c>
    </row>
    <row r="12" spans="1:5" x14ac:dyDescent="0.25">
      <c r="A12" t="s">
        <v>795</v>
      </c>
      <c r="B12" t="s">
        <v>141</v>
      </c>
      <c r="C12">
        <v>73.95</v>
      </c>
      <c r="D12">
        <v>-2</v>
      </c>
      <c r="E12" t="str">
        <f>+IFERROR(VLOOKUP(Tabla3[[#This Row],[CODIGO DE BARRRA]],Hoja1!A:H,6,FALSE),"No Existe")</f>
        <v>0</v>
      </c>
    </row>
    <row r="13" spans="1:5" x14ac:dyDescent="0.25">
      <c r="A13" t="s">
        <v>796</v>
      </c>
      <c r="B13" t="s">
        <v>349</v>
      </c>
      <c r="C13">
        <v>8</v>
      </c>
      <c r="D13">
        <v>0.10149999999999892</v>
      </c>
      <c r="E13" t="str">
        <f>+IFERROR(VLOOKUP(Tabla3[[#This Row],[CODIGO DE BARRRA]],Hoja1!A:H,6,FALSE),"No Existe")</f>
        <v>1</v>
      </c>
    </row>
    <row r="14" spans="1:5" x14ac:dyDescent="0.25">
      <c r="A14" t="s">
        <v>797</v>
      </c>
      <c r="B14" t="s">
        <v>59</v>
      </c>
      <c r="C14">
        <v>0.4</v>
      </c>
      <c r="D14">
        <v>-6</v>
      </c>
      <c r="E14" t="str">
        <f>+IFERROR(VLOOKUP(Tabla3[[#This Row],[CODIGO DE BARRRA]],Hoja1!A:H,6,FALSE),"No Existe")</f>
        <v>0</v>
      </c>
    </row>
    <row r="15" spans="1:5" x14ac:dyDescent="0.25">
      <c r="A15" t="s">
        <v>798</v>
      </c>
      <c r="B15" t="s">
        <v>556</v>
      </c>
      <c r="C15">
        <v>0.7</v>
      </c>
      <c r="D15">
        <v>1</v>
      </c>
      <c r="E15" t="str">
        <f>+IFERROR(VLOOKUP(Tabla3[[#This Row],[CODIGO DE BARRRA]],Hoja1!A:H,6,FALSE),"No Existe")</f>
        <v>1</v>
      </c>
    </row>
    <row r="16" spans="1:5" x14ac:dyDescent="0.25">
      <c r="A16" t="s">
        <v>799</v>
      </c>
      <c r="B16" t="s">
        <v>576</v>
      </c>
      <c r="C16">
        <v>1.2</v>
      </c>
      <c r="D16">
        <v>-3</v>
      </c>
      <c r="E16" t="str">
        <f>+IFERROR(VLOOKUP(Tabla3[[#This Row],[CODIGO DE BARRRA]],Hoja1!A:H,6,FALSE),"No Existe")</f>
        <v>0</v>
      </c>
    </row>
    <row r="17" spans="1:5" x14ac:dyDescent="0.25">
      <c r="A17" t="s">
        <v>800</v>
      </c>
      <c r="B17" t="s">
        <v>179</v>
      </c>
      <c r="C17">
        <v>1.2</v>
      </c>
      <c r="D17">
        <v>2</v>
      </c>
      <c r="E17" t="str">
        <f>+IFERROR(VLOOKUP(Tabla3[[#This Row],[CODIGO DE BARRRA]],Hoja1!A:H,6,FALSE),"No Existe")</f>
        <v>1</v>
      </c>
    </row>
    <row r="18" spans="1:5" x14ac:dyDescent="0.25">
      <c r="A18" t="s">
        <v>801</v>
      </c>
      <c r="B18" t="s">
        <v>284</v>
      </c>
      <c r="C18">
        <v>1</v>
      </c>
      <c r="D18">
        <v>0</v>
      </c>
      <c r="E18" t="str">
        <f>+IFERROR(VLOOKUP(Tabla3[[#This Row],[CODIGO DE BARRRA]],Hoja1!A:H,6,FALSE),"No Existe")</f>
        <v>0</v>
      </c>
    </row>
    <row r="19" spans="1:5" x14ac:dyDescent="0.25">
      <c r="A19" t="s">
        <v>802</v>
      </c>
      <c r="B19" t="s">
        <v>275</v>
      </c>
      <c r="C19">
        <v>0.5</v>
      </c>
      <c r="D19">
        <v>0</v>
      </c>
      <c r="E19" t="str">
        <f>+IFERROR(VLOOKUP(Tabla3[[#This Row],[CODIGO DE BARRRA]],Hoja1!A:H,6,FALSE),"No Existe")</f>
        <v>0</v>
      </c>
    </row>
    <row r="20" spans="1:5" x14ac:dyDescent="0.25">
      <c r="A20" t="s">
        <v>803</v>
      </c>
      <c r="B20" t="s">
        <v>1723</v>
      </c>
      <c r="C20">
        <v>2.5</v>
      </c>
      <c r="D20">
        <v>12</v>
      </c>
      <c r="E20" t="str">
        <f>+IFERROR(VLOOKUP(Tabla3[[#This Row],[CODIGO DE BARRRA]],Hoja1!A:H,6,FALSE),"No Existe")</f>
        <v>1</v>
      </c>
    </row>
    <row r="21" spans="1:5" x14ac:dyDescent="0.25">
      <c r="A21" t="s">
        <v>804</v>
      </c>
      <c r="B21" t="s">
        <v>314</v>
      </c>
      <c r="C21">
        <v>0.6</v>
      </c>
      <c r="D21">
        <v>-1</v>
      </c>
      <c r="E21" t="str">
        <f>+IFERROR(VLOOKUP(Tabla3[[#This Row],[CODIGO DE BARRRA]],Hoja1!A:H,6,FALSE),"No Existe")</f>
        <v>0</v>
      </c>
    </row>
    <row r="22" spans="1:5" x14ac:dyDescent="0.25">
      <c r="A22" t="s">
        <v>805</v>
      </c>
      <c r="B22" t="s">
        <v>276</v>
      </c>
      <c r="C22">
        <v>0.3</v>
      </c>
      <c r="D22">
        <v>0</v>
      </c>
      <c r="E22" t="str">
        <f>+IFERROR(VLOOKUP(Tabla3[[#This Row],[CODIGO DE BARRRA]],Hoja1!A:H,6,FALSE),"No Existe")</f>
        <v>0</v>
      </c>
    </row>
    <row r="23" spans="1:5" x14ac:dyDescent="0.25">
      <c r="A23" t="s">
        <v>806</v>
      </c>
      <c r="B23" t="s">
        <v>546</v>
      </c>
      <c r="C23">
        <v>2</v>
      </c>
      <c r="D23">
        <v>0</v>
      </c>
      <c r="E23" t="str">
        <f>+IFERROR(VLOOKUP(Tabla3[[#This Row],[CODIGO DE BARRRA]],Hoja1!A:H,6,FALSE),"No Existe")</f>
        <v>0</v>
      </c>
    </row>
    <row r="24" spans="1:5" x14ac:dyDescent="0.25">
      <c r="A24" t="s">
        <v>807</v>
      </c>
      <c r="B24" t="s">
        <v>201</v>
      </c>
      <c r="C24">
        <v>1.3</v>
      </c>
      <c r="D24">
        <v>3</v>
      </c>
      <c r="E24" t="str">
        <f>+IFERROR(VLOOKUP(Tabla3[[#This Row],[CODIGO DE BARRRA]],Hoja1!A:H,6,FALSE),"No Existe")</f>
        <v>1</v>
      </c>
    </row>
    <row r="25" spans="1:5" x14ac:dyDescent="0.25">
      <c r="A25" t="s">
        <v>808</v>
      </c>
      <c r="B25" t="s">
        <v>726</v>
      </c>
      <c r="C25">
        <v>0</v>
      </c>
      <c r="D25">
        <v>-2</v>
      </c>
      <c r="E25" t="str">
        <f>+IFERROR(VLOOKUP(Tabla3[[#This Row],[CODIGO DE BARRRA]],Hoja1!A:H,6,FALSE),"No Existe")</f>
        <v>No Existe</v>
      </c>
    </row>
    <row r="26" spans="1:5" x14ac:dyDescent="0.25">
      <c r="A26" t="s">
        <v>809</v>
      </c>
      <c r="B26" t="s">
        <v>391</v>
      </c>
      <c r="C26">
        <v>0.42</v>
      </c>
      <c r="D26">
        <v>-1</v>
      </c>
      <c r="E26" t="str">
        <f>+IFERROR(VLOOKUP(Tabla3[[#This Row],[CODIGO DE BARRRA]],Hoja1!A:H,6,FALSE),"No Existe")</f>
        <v>0</v>
      </c>
    </row>
    <row r="27" spans="1:5" x14ac:dyDescent="0.25">
      <c r="A27" t="s">
        <v>810</v>
      </c>
      <c r="B27" t="s">
        <v>134</v>
      </c>
      <c r="C27">
        <v>71.400000000000006</v>
      </c>
      <c r="D27">
        <v>-5</v>
      </c>
      <c r="E27" t="str">
        <f>+IFERROR(VLOOKUP(Tabla3[[#This Row],[CODIGO DE BARRRA]],Hoja1!A:H,6,FALSE),"No Existe")</f>
        <v>0</v>
      </c>
    </row>
    <row r="28" spans="1:5" x14ac:dyDescent="0.25">
      <c r="A28" t="s">
        <v>811</v>
      </c>
      <c r="B28" t="s">
        <v>274</v>
      </c>
      <c r="C28">
        <v>0.4</v>
      </c>
      <c r="D28">
        <v>0</v>
      </c>
      <c r="E28" t="str">
        <f>+IFERROR(VLOOKUP(Tabla3[[#This Row],[CODIGO DE BARRRA]],Hoja1!A:H,6,FALSE),"No Existe")</f>
        <v>0</v>
      </c>
    </row>
    <row r="29" spans="1:5" x14ac:dyDescent="0.25">
      <c r="A29" t="s">
        <v>812</v>
      </c>
      <c r="B29" t="s">
        <v>105</v>
      </c>
      <c r="C29">
        <v>0.25</v>
      </c>
      <c r="D29">
        <v>0</v>
      </c>
      <c r="E29" t="str">
        <f>+IFERROR(VLOOKUP(Tabla3[[#This Row],[CODIGO DE BARRRA]],Hoja1!A:H,6,FALSE),"No Existe")</f>
        <v>0</v>
      </c>
    </row>
    <row r="30" spans="1:5" x14ac:dyDescent="0.25">
      <c r="A30" t="s">
        <v>813</v>
      </c>
      <c r="B30" t="s">
        <v>396</v>
      </c>
      <c r="C30">
        <v>0.4</v>
      </c>
      <c r="D30">
        <v>-8</v>
      </c>
      <c r="E30" t="str">
        <f>+IFERROR(VLOOKUP(Tabla3[[#This Row],[CODIGO DE BARRRA]],Hoja1!A:H,6,FALSE),"No Existe")</f>
        <v>0</v>
      </c>
    </row>
    <row r="31" spans="1:5" x14ac:dyDescent="0.25">
      <c r="A31" t="s">
        <v>814</v>
      </c>
      <c r="B31" t="s">
        <v>103</v>
      </c>
      <c r="C31">
        <v>0.35</v>
      </c>
      <c r="D31">
        <v>36</v>
      </c>
      <c r="E31" t="str">
        <f>+IFERROR(VLOOKUP(Tabla3[[#This Row],[CODIGO DE BARRRA]],Hoja1!A:H,6,FALSE),"No Existe")</f>
        <v>1</v>
      </c>
    </row>
    <row r="32" spans="1:5" x14ac:dyDescent="0.25">
      <c r="A32" t="s">
        <v>815</v>
      </c>
      <c r="B32" t="s">
        <v>1724</v>
      </c>
      <c r="C32">
        <v>2.7</v>
      </c>
      <c r="D32">
        <v>0</v>
      </c>
      <c r="E32" t="str">
        <f>+IFERROR(VLOOKUP(Tabla3[[#This Row],[CODIGO DE BARRRA]],Hoja1!A:H,6,FALSE),"No Existe")</f>
        <v>0</v>
      </c>
    </row>
    <row r="33" spans="1:5" x14ac:dyDescent="0.25">
      <c r="A33" t="s">
        <v>816</v>
      </c>
      <c r="B33" t="s">
        <v>567</v>
      </c>
      <c r="C33">
        <v>3.1</v>
      </c>
      <c r="D33">
        <v>0</v>
      </c>
      <c r="E33" t="str">
        <f>+IFERROR(VLOOKUP(Tabla3[[#This Row],[CODIGO DE BARRRA]],Hoja1!A:H,6,FALSE),"No Existe")</f>
        <v>0</v>
      </c>
    </row>
    <row r="34" spans="1:5" x14ac:dyDescent="0.25">
      <c r="A34" t="s">
        <v>817</v>
      </c>
      <c r="B34" t="s">
        <v>318</v>
      </c>
      <c r="C34">
        <v>0</v>
      </c>
      <c r="D34">
        <v>2</v>
      </c>
      <c r="E34" t="str">
        <f>+IFERROR(VLOOKUP(Tabla3[[#This Row],[CODIGO DE BARRRA]],Hoja1!A:H,6,FALSE),"No Existe")</f>
        <v>1</v>
      </c>
    </row>
    <row r="35" spans="1:5" x14ac:dyDescent="0.25">
      <c r="A35" t="s">
        <v>818</v>
      </c>
      <c r="B35" t="s">
        <v>600</v>
      </c>
      <c r="C35">
        <v>2.5</v>
      </c>
      <c r="D35">
        <v>6</v>
      </c>
      <c r="E35" t="str">
        <f>+IFERROR(VLOOKUP(Tabla3[[#This Row],[CODIGO DE BARRRA]],Hoja1!A:H,6,FALSE),"No Existe")</f>
        <v>1</v>
      </c>
    </row>
    <row r="36" spans="1:5" x14ac:dyDescent="0.25">
      <c r="A36" t="s">
        <v>819</v>
      </c>
      <c r="B36" t="s">
        <v>375</v>
      </c>
      <c r="C36">
        <v>1.9</v>
      </c>
      <c r="D36">
        <v>0</v>
      </c>
      <c r="E36" t="str">
        <f>+IFERROR(VLOOKUP(Tabla3[[#This Row],[CODIGO DE BARRRA]],Hoja1!A:H,6,FALSE),"No Existe")</f>
        <v>0</v>
      </c>
    </row>
    <row r="37" spans="1:5" x14ac:dyDescent="0.25">
      <c r="A37" t="s">
        <v>820</v>
      </c>
      <c r="B37" t="s">
        <v>727</v>
      </c>
      <c r="C37">
        <v>0</v>
      </c>
      <c r="D37">
        <v>0.16499999999999992</v>
      </c>
      <c r="E37" t="str">
        <f>+IFERROR(VLOOKUP(Tabla3[[#This Row],[CODIGO DE BARRRA]],Hoja1!A:H,6,FALSE),"No Existe")</f>
        <v>No Existe</v>
      </c>
    </row>
    <row r="38" spans="1:5" x14ac:dyDescent="0.25">
      <c r="A38" t="s">
        <v>821</v>
      </c>
      <c r="B38" t="s">
        <v>590</v>
      </c>
      <c r="C38">
        <v>3.5</v>
      </c>
      <c r="D38">
        <v>0</v>
      </c>
      <c r="E38" t="str">
        <f>+IFERROR(VLOOKUP(Tabla3[[#This Row],[CODIGO DE BARRRA]],Hoja1!A:H,6,FALSE),"No Existe")</f>
        <v>0</v>
      </c>
    </row>
    <row r="39" spans="1:5" x14ac:dyDescent="0.25">
      <c r="A39" t="s">
        <v>822</v>
      </c>
      <c r="B39" t="s">
        <v>376</v>
      </c>
      <c r="C39">
        <v>2.2000000000000002</v>
      </c>
      <c r="D39">
        <v>0</v>
      </c>
      <c r="E39" t="str">
        <f>+IFERROR(VLOOKUP(Tabla3[[#This Row],[CODIGO DE BARRRA]],Hoja1!A:H,6,FALSE),"No Existe")</f>
        <v>0</v>
      </c>
    </row>
    <row r="40" spans="1:5" x14ac:dyDescent="0.25">
      <c r="A40" t="s">
        <v>823</v>
      </c>
      <c r="B40" t="s">
        <v>161</v>
      </c>
      <c r="C40">
        <v>0.4</v>
      </c>
      <c r="D40">
        <v>0</v>
      </c>
      <c r="E40" t="str">
        <f>+IFERROR(VLOOKUP(Tabla3[[#This Row],[CODIGO DE BARRRA]],Hoja1!A:H,6,FALSE),"No Existe")</f>
        <v>0</v>
      </c>
    </row>
    <row r="41" spans="1:5" x14ac:dyDescent="0.25">
      <c r="A41" t="s">
        <v>824</v>
      </c>
      <c r="B41" t="s">
        <v>393</v>
      </c>
      <c r="C41">
        <v>0.75</v>
      </c>
      <c r="D41">
        <v>-1</v>
      </c>
      <c r="E41" t="str">
        <f>+IFERROR(VLOOKUP(Tabla3[[#This Row],[CODIGO DE BARRRA]],Hoja1!A:H,6,FALSE),"No Existe")</f>
        <v>0</v>
      </c>
    </row>
    <row r="42" spans="1:5" x14ac:dyDescent="0.25">
      <c r="A42" t="s">
        <v>825</v>
      </c>
      <c r="B42" t="s">
        <v>22</v>
      </c>
      <c r="C42">
        <v>1</v>
      </c>
      <c r="D42">
        <v>4</v>
      </c>
      <c r="E42" t="str">
        <f>+IFERROR(VLOOKUP(Tabla3[[#This Row],[CODIGO DE BARRRA]],Hoja1!A:H,6,FALSE),"No Existe")</f>
        <v>1</v>
      </c>
    </row>
    <row r="43" spans="1:5" x14ac:dyDescent="0.25">
      <c r="A43" t="s">
        <v>826</v>
      </c>
      <c r="B43" t="s">
        <v>255</v>
      </c>
      <c r="C43">
        <v>1.2</v>
      </c>
      <c r="D43">
        <v>-1</v>
      </c>
      <c r="E43" t="str">
        <f>+IFERROR(VLOOKUP(Tabla3[[#This Row],[CODIGO DE BARRRA]],Hoja1!A:H,6,FALSE),"No Existe")</f>
        <v>0</v>
      </c>
    </row>
    <row r="44" spans="1:5" x14ac:dyDescent="0.25">
      <c r="A44" t="s">
        <v>827</v>
      </c>
      <c r="B44" t="s">
        <v>214</v>
      </c>
      <c r="C44">
        <v>1.3</v>
      </c>
      <c r="D44">
        <v>0</v>
      </c>
      <c r="E44" t="str">
        <f>+IFERROR(VLOOKUP(Tabla3[[#This Row],[CODIGO DE BARRRA]],Hoja1!A:H,6,FALSE),"No Existe")</f>
        <v>0</v>
      </c>
    </row>
    <row r="45" spans="1:5" x14ac:dyDescent="0.25">
      <c r="A45" t="s">
        <v>828</v>
      </c>
      <c r="B45" t="s">
        <v>540</v>
      </c>
      <c r="C45">
        <v>1.35</v>
      </c>
      <c r="D45">
        <v>9</v>
      </c>
      <c r="E45" t="str">
        <f>+IFERROR(VLOOKUP(Tabla3[[#This Row],[CODIGO DE BARRRA]],Hoja1!A:H,6,FALSE),"No Existe")</f>
        <v>1</v>
      </c>
    </row>
    <row r="46" spans="1:5" x14ac:dyDescent="0.25">
      <c r="A46" t="s">
        <v>829</v>
      </c>
      <c r="B46" t="s">
        <v>35</v>
      </c>
      <c r="C46">
        <v>2.0499999999999998</v>
      </c>
      <c r="D46">
        <v>-3</v>
      </c>
      <c r="E46" t="str">
        <f>+IFERROR(VLOOKUP(Tabla3[[#This Row],[CODIGO DE BARRRA]],Hoja1!A:H,6,FALSE),"No Existe")</f>
        <v>0</v>
      </c>
    </row>
    <row r="47" spans="1:5" x14ac:dyDescent="0.25">
      <c r="A47" t="s">
        <v>830</v>
      </c>
      <c r="B47" t="s">
        <v>353</v>
      </c>
      <c r="C47">
        <v>1.3</v>
      </c>
      <c r="D47">
        <v>1</v>
      </c>
      <c r="E47" t="str">
        <f>+IFERROR(VLOOKUP(Tabla3[[#This Row],[CODIGO DE BARRRA]],Hoja1!A:H,6,FALSE),"No Existe")</f>
        <v>1</v>
      </c>
    </row>
    <row r="48" spans="1:5" x14ac:dyDescent="0.25">
      <c r="A48" t="s">
        <v>831</v>
      </c>
      <c r="B48" t="s">
        <v>360</v>
      </c>
      <c r="C48">
        <v>1.45</v>
      </c>
      <c r="D48">
        <v>-6</v>
      </c>
      <c r="E48" t="str">
        <f>+IFERROR(VLOOKUP(Tabla3[[#This Row],[CODIGO DE BARRRA]],Hoja1!A:H,6,FALSE),"No Existe")</f>
        <v>0</v>
      </c>
    </row>
    <row r="49" spans="1:5" x14ac:dyDescent="0.25">
      <c r="A49" t="s">
        <v>832</v>
      </c>
      <c r="B49" t="s">
        <v>354</v>
      </c>
      <c r="C49">
        <v>2.5</v>
      </c>
      <c r="D49">
        <v>0</v>
      </c>
      <c r="E49" t="str">
        <f>+IFERROR(VLOOKUP(Tabla3[[#This Row],[CODIGO DE BARRRA]],Hoja1!A:H,6,FALSE),"No Existe")</f>
        <v>0</v>
      </c>
    </row>
    <row r="50" spans="1:5" x14ac:dyDescent="0.25">
      <c r="A50" t="s">
        <v>833</v>
      </c>
      <c r="B50" t="s">
        <v>190</v>
      </c>
      <c r="C50">
        <v>3.9</v>
      </c>
      <c r="D50">
        <v>0</v>
      </c>
      <c r="E50" t="str">
        <f>+IFERROR(VLOOKUP(Tabla3[[#This Row],[CODIGO DE BARRRA]],Hoja1!A:H,6,FALSE),"No Existe")</f>
        <v>0</v>
      </c>
    </row>
    <row r="51" spans="1:5" x14ac:dyDescent="0.25">
      <c r="A51" t="s">
        <v>834</v>
      </c>
      <c r="B51" t="s">
        <v>7</v>
      </c>
      <c r="C51">
        <v>6.24</v>
      </c>
      <c r="D51">
        <v>1</v>
      </c>
      <c r="E51" t="str">
        <f>+IFERROR(VLOOKUP(Tabla3[[#This Row],[CODIGO DE BARRRA]],Hoja1!A:H,6,FALSE),"No Existe")</f>
        <v>1</v>
      </c>
    </row>
    <row r="52" spans="1:5" x14ac:dyDescent="0.25">
      <c r="A52" t="s">
        <v>835</v>
      </c>
      <c r="B52" t="s">
        <v>6</v>
      </c>
      <c r="C52">
        <v>3.1</v>
      </c>
      <c r="D52">
        <v>0</v>
      </c>
      <c r="E52" t="str">
        <f>+IFERROR(VLOOKUP(Tabla3[[#This Row],[CODIGO DE BARRRA]],Hoja1!A:H,6,FALSE),"No Existe")</f>
        <v>0</v>
      </c>
    </row>
    <row r="53" spans="1:5" x14ac:dyDescent="0.25">
      <c r="A53" t="s">
        <v>836</v>
      </c>
      <c r="B53" t="s">
        <v>8</v>
      </c>
      <c r="C53">
        <v>1.5</v>
      </c>
      <c r="D53">
        <v>0</v>
      </c>
      <c r="E53" t="str">
        <f>+IFERROR(VLOOKUP(Tabla3[[#This Row],[CODIGO DE BARRRA]],Hoja1!A:H,6,FALSE),"No Existe")</f>
        <v>0</v>
      </c>
    </row>
    <row r="54" spans="1:5" x14ac:dyDescent="0.25">
      <c r="A54" t="s">
        <v>837</v>
      </c>
      <c r="B54" t="s">
        <v>198</v>
      </c>
      <c r="C54">
        <v>2</v>
      </c>
      <c r="D54">
        <v>-1</v>
      </c>
      <c r="E54" t="str">
        <f>+IFERROR(VLOOKUP(Tabla3[[#This Row],[CODIGO DE BARRRA]],Hoja1!A:H,6,FALSE),"No Existe")</f>
        <v>0</v>
      </c>
    </row>
    <row r="55" spans="1:5" x14ac:dyDescent="0.25">
      <c r="A55" t="s">
        <v>838</v>
      </c>
      <c r="B55" t="s">
        <v>267</v>
      </c>
      <c r="C55">
        <v>1.7</v>
      </c>
      <c r="D55">
        <v>-9</v>
      </c>
      <c r="E55" t="str">
        <f>+IFERROR(VLOOKUP(Tabla3[[#This Row],[CODIGO DE BARRRA]],Hoja1!A:H,6,FALSE),"No Existe")</f>
        <v>0</v>
      </c>
    </row>
    <row r="56" spans="1:5" x14ac:dyDescent="0.25">
      <c r="A56" t="s">
        <v>839</v>
      </c>
      <c r="B56" t="s">
        <v>266</v>
      </c>
      <c r="C56">
        <v>1.48</v>
      </c>
      <c r="D56">
        <v>-1</v>
      </c>
      <c r="E56" t="str">
        <f>+IFERROR(VLOOKUP(Tabla3[[#This Row],[CODIGO DE BARRRA]],Hoja1!A:H,6,FALSE),"No Existe")</f>
        <v>0</v>
      </c>
    </row>
    <row r="57" spans="1:5" x14ac:dyDescent="0.25">
      <c r="A57" t="s">
        <v>840</v>
      </c>
      <c r="B57" t="s">
        <v>584</v>
      </c>
      <c r="C57">
        <v>2</v>
      </c>
      <c r="D57">
        <v>-1</v>
      </c>
      <c r="E57" t="str">
        <f>+IFERROR(VLOOKUP(Tabla3[[#This Row],[CODIGO DE BARRRA]],Hoja1!A:H,6,FALSE),"No Existe")</f>
        <v>0</v>
      </c>
    </row>
    <row r="58" spans="1:5" x14ac:dyDescent="0.25">
      <c r="A58" t="s">
        <v>841</v>
      </c>
      <c r="B58" t="s">
        <v>345</v>
      </c>
      <c r="C58">
        <v>0.9</v>
      </c>
      <c r="D58">
        <v>0</v>
      </c>
      <c r="E58" t="str">
        <f>+IFERROR(VLOOKUP(Tabla3[[#This Row],[CODIGO DE BARRRA]],Hoja1!A:H,6,FALSE),"No Existe")</f>
        <v>0</v>
      </c>
    </row>
    <row r="59" spans="1:5" x14ac:dyDescent="0.25">
      <c r="A59" t="s">
        <v>842</v>
      </c>
      <c r="B59" t="s">
        <v>327</v>
      </c>
      <c r="C59">
        <v>1.6</v>
      </c>
      <c r="D59">
        <v>-9</v>
      </c>
      <c r="E59" t="str">
        <f>+IFERROR(VLOOKUP(Tabla3[[#This Row],[CODIGO DE BARRRA]],Hoja1!A:H,6,FALSE),"No Existe")</f>
        <v>0</v>
      </c>
    </row>
    <row r="60" spans="1:5" x14ac:dyDescent="0.25">
      <c r="A60" t="s">
        <v>843</v>
      </c>
      <c r="B60" t="s">
        <v>41</v>
      </c>
      <c r="C60">
        <v>1.6</v>
      </c>
      <c r="D60">
        <v>0</v>
      </c>
      <c r="E60" t="str">
        <f>+IFERROR(VLOOKUP(Tabla3[[#This Row],[CODIGO DE BARRRA]],Hoja1!A:H,6,FALSE),"No Existe")</f>
        <v>0</v>
      </c>
    </row>
    <row r="61" spans="1:5" x14ac:dyDescent="0.25">
      <c r="A61" t="s">
        <v>844</v>
      </c>
      <c r="B61" t="s">
        <v>322</v>
      </c>
      <c r="C61">
        <v>0.9</v>
      </c>
      <c r="D61">
        <v>0</v>
      </c>
      <c r="E61" t="str">
        <f>+IFERROR(VLOOKUP(Tabla3[[#This Row],[CODIGO DE BARRRA]],Hoja1!A:H,6,FALSE),"No Existe")</f>
        <v>0</v>
      </c>
    </row>
    <row r="62" spans="1:5" x14ac:dyDescent="0.25">
      <c r="A62" t="s">
        <v>845</v>
      </c>
      <c r="B62" t="s">
        <v>601</v>
      </c>
      <c r="C62">
        <v>1</v>
      </c>
      <c r="D62">
        <v>2</v>
      </c>
      <c r="E62" t="str">
        <f>+IFERROR(VLOOKUP(Tabla3[[#This Row],[CODIGO DE BARRRA]],Hoja1!A:H,6,FALSE),"No Existe")</f>
        <v>1</v>
      </c>
    </row>
    <row r="63" spans="1:5" x14ac:dyDescent="0.25">
      <c r="A63" t="s">
        <v>846</v>
      </c>
      <c r="B63" t="s">
        <v>319</v>
      </c>
      <c r="C63">
        <v>1.5</v>
      </c>
      <c r="D63">
        <v>3</v>
      </c>
      <c r="E63" t="str">
        <f>+IFERROR(VLOOKUP(Tabla3[[#This Row],[CODIGO DE BARRRA]],Hoja1!A:H,6,FALSE),"No Existe")</f>
        <v>1</v>
      </c>
    </row>
    <row r="64" spans="1:5" x14ac:dyDescent="0.25">
      <c r="A64" t="s">
        <v>847</v>
      </c>
      <c r="B64" t="s">
        <v>112</v>
      </c>
      <c r="C64">
        <v>1.7</v>
      </c>
      <c r="D64">
        <v>0</v>
      </c>
      <c r="E64" t="str">
        <f>+IFERROR(VLOOKUP(Tabla3[[#This Row],[CODIGO DE BARRRA]],Hoja1!A:H,6,FALSE),"No Existe")</f>
        <v>0</v>
      </c>
    </row>
    <row r="65" spans="1:5" x14ac:dyDescent="0.25">
      <c r="A65" t="s">
        <v>848</v>
      </c>
      <c r="B65" t="s">
        <v>552</v>
      </c>
      <c r="C65">
        <v>1.1000000000000001</v>
      </c>
      <c r="D65">
        <v>1</v>
      </c>
      <c r="E65" t="str">
        <f>+IFERROR(VLOOKUP(Tabla3[[#This Row],[CODIGO DE BARRRA]],Hoja1!A:H,6,FALSE),"No Existe")</f>
        <v>1</v>
      </c>
    </row>
    <row r="66" spans="1:5" x14ac:dyDescent="0.25">
      <c r="A66" t="s">
        <v>849</v>
      </c>
      <c r="B66" t="s">
        <v>449</v>
      </c>
      <c r="C66">
        <v>2</v>
      </c>
      <c r="D66">
        <v>1</v>
      </c>
      <c r="E66" t="str">
        <f>+IFERROR(VLOOKUP(Tabla3[[#This Row],[CODIGO DE BARRRA]],Hoja1!A:H,6,FALSE),"No Existe")</f>
        <v>1</v>
      </c>
    </row>
    <row r="67" spans="1:5" x14ac:dyDescent="0.25">
      <c r="A67" t="s">
        <v>850</v>
      </c>
      <c r="B67" t="s">
        <v>523</v>
      </c>
      <c r="C67">
        <v>1.4</v>
      </c>
      <c r="D67">
        <v>0</v>
      </c>
      <c r="E67" t="str">
        <f>+IFERROR(VLOOKUP(Tabla3[[#This Row],[CODIGO DE BARRRA]],Hoja1!A:H,6,FALSE),"No Existe")</f>
        <v>0</v>
      </c>
    </row>
    <row r="68" spans="1:5" x14ac:dyDescent="0.25">
      <c r="A68" t="s">
        <v>851</v>
      </c>
      <c r="B68" t="s">
        <v>263</v>
      </c>
      <c r="C68">
        <v>1.85</v>
      </c>
      <c r="D68">
        <v>5</v>
      </c>
      <c r="E68" t="str">
        <f>+IFERROR(VLOOKUP(Tabla3[[#This Row],[CODIGO DE BARRRA]],Hoja1!A:H,6,FALSE),"No Existe")</f>
        <v>1</v>
      </c>
    </row>
    <row r="69" spans="1:5" x14ac:dyDescent="0.25">
      <c r="A69" t="s">
        <v>852</v>
      </c>
      <c r="B69" t="s">
        <v>264</v>
      </c>
      <c r="C69">
        <v>1.9</v>
      </c>
      <c r="D69">
        <v>-8</v>
      </c>
      <c r="E69" t="str">
        <f>+IFERROR(VLOOKUP(Tabla3[[#This Row],[CODIGO DE BARRRA]],Hoja1!A:H,6,FALSE),"No Existe")</f>
        <v>0</v>
      </c>
    </row>
    <row r="70" spans="1:5" x14ac:dyDescent="0.25">
      <c r="A70" t="s">
        <v>853</v>
      </c>
      <c r="B70" t="s">
        <v>265</v>
      </c>
      <c r="C70">
        <v>0</v>
      </c>
      <c r="D70">
        <v>0</v>
      </c>
      <c r="E70" t="str">
        <f>+IFERROR(VLOOKUP(Tabla3[[#This Row],[CODIGO DE BARRRA]],Hoja1!A:H,6,FALSE),"No Existe")</f>
        <v>0</v>
      </c>
    </row>
    <row r="71" spans="1:5" x14ac:dyDescent="0.25">
      <c r="A71" t="s">
        <v>854</v>
      </c>
      <c r="B71" t="s">
        <v>31</v>
      </c>
      <c r="C71">
        <v>1.4</v>
      </c>
      <c r="D71">
        <v>8</v>
      </c>
      <c r="E71" t="str">
        <f>+IFERROR(VLOOKUP(Tabla3[[#This Row],[CODIGO DE BARRRA]],Hoja1!A:H,6,FALSE),"No Existe")</f>
        <v>1</v>
      </c>
    </row>
    <row r="72" spans="1:5" x14ac:dyDescent="0.25">
      <c r="A72" t="s">
        <v>855</v>
      </c>
      <c r="B72" t="s">
        <v>245</v>
      </c>
      <c r="C72">
        <v>0.6</v>
      </c>
      <c r="D72">
        <v>0</v>
      </c>
      <c r="E72" t="str">
        <f>+IFERROR(VLOOKUP(Tabla3[[#This Row],[CODIGO DE BARRRA]],Hoja1!A:H,6,FALSE),"No Existe")</f>
        <v>0</v>
      </c>
    </row>
    <row r="73" spans="1:5" x14ac:dyDescent="0.25">
      <c r="A73" t="s">
        <v>856</v>
      </c>
      <c r="B73" t="s">
        <v>568</v>
      </c>
      <c r="C73">
        <v>1</v>
      </c>
      <c r="D73">
        <v>30</v>
      </c>
      <c r="E73" t="str">
        <f>+IFERROR(VLOOKUP(Tabla3[[#This Row],[CODIGO DE BARRRA]],Hoja1!A:H,6,FALSE),"No Existe")</f>
        <v>1</v>
      </c>
    </row>
    <row r="74" spans="1:5" x14ac:dyDescent="0.25">
      <c r="A74" t="s">
        <v>857</v>
      </c>
      <c r="B74" t="s">
        <v>368</v>
      </c>
      <c r="C74">
        <v>3</v>
      </c>
      <c r="D74">
        <v>0</v>
      </c>
      <c r="E74" t="str">
        <f>+IFERROR(VLOOKUP(Tabla3[[#This Row],[CODIGO DE BARRRA]],Hoja1!A:H,6,FALSE),"No Existe")</f>
        <v>0</v>
      </c>
    </row>
    <row r="75" spans="1:5" x14ac:dyDescent="0.25">
      <c r="A75" t="s">
        <v>858</v>
      </c>
      <c r="B75" t="s">
        <v>517</v>
      </c>
      <c r="C75">
        <v>0.75</v>
      </c>
      <c r="D75">
        <v>3</v>
      </c>
      <c r="E75" t="str">
        <f>+IFERROR(VLOOKUP(Tabla3[[#This Row],[CODIGO DE BARRRA]],Hoja1!A:H,6,FALSE),"No Existe")</f>
        <v>1</v>
      </c>
    </row>
    <row r="76" spans="1:5" x14ac:dyDescent="0.25">
      <c r="A76" t="s">
        <v>859</v>
      </c>
      <c r="B76" t="s">
        <v>29</v>
      </c>
      <c r="C76">
        <v>1.2</v>
      </c>
      <c r="D76">
        <v>5</v>
      </c>
      <c r="E76" t="str">
        <f>+IFERROR(VLOOKUP(Tabla3[[#This Row],[CODIGO DE BARRRA]],Hoja1!A:H,6,FALSE),"No Existe")</f>
        <v>1</v>
      </c>
    </row>
    <row r="77" spans="1:5" x14ac:dyDescent="0.25">
      <c r="A77" t="s">
        <v>860</v>
      </c>
      <c r="B77" t="s">
        <v>442</v>
      </c>
      <c r="C77">
        <v>1.1000000000000001</v>
      </c>
      <c r="D77">
        <v>-1</v>
      </c>
      <c r="E77" t="str">
        <f>+IFERROR(VLOOKUP(Tabla3[[#This Row],[CODIGO DE BARRRA]],Hoja1!A:H,6,FALSE),"No Existe")</f>
        <v>0</v>
      </c>
    </row>
    <row r="78" spans="1:5" x14ac:dyDescent="0.25">
      <c r="A78" t="s">
        <v>861</v>
      </c>
      <c r="B78" t="s">
        <v>566</v>
      </c>
      <c r="C78">
        <v>0.25</v>
      </c>
      <c r="D78">
        <v>33</v>
      </c>
      <c r="E78" t="str">
        <f>+IFERROR(VLOOKUP(Tabla3[[#This Row],[CODIGO DE BARRRA]],Hoja1!A:H,6,FALSE),"No Existe")</f>
        <v>1</v>
      </c>
    </row>
    <row r="79" spans="1:5" x14ac:dyDescent="0.25">
      <c r="A79" t="s">
        <v>862</v>
      </c>
      <c r="B79" t="s">
        <v>604</v>
      </c>
      <c r="C79">
        <v>0.15</v>
      </c>
      <c r="D79">
        <v>-5</v>
      </c>
      <c r="E79" t="str">
        <f>+IFERROR(VLOOKUP(Tabla3[[#This Row],[CODIGO DE BARRRA]],Hoja1!A:H,6,FALSE),"No Existe")</f>
        <v>0</v>
      </c>
    </row>
    <row r="80" spans="1:5" x14ac:dyDescent="0.25">
      <c r="A80" t="s">
        <v>863</v>
      </c>
      <c r="B80" t="s">
        <v>455</v>
      </c>
      <c r="C80">
        <v>1.35</v>
      </c>
      <c r="D80">
        <v>6</v>
      </c>
      <c r="E80" t="str">
        <f>+IFERROR(VLOOKUP(Tabla3[[#This Row],[CODIGO DE BARRRA]],Hoja1!A:H,6,FALSE),"No Existe")</f>
        <v>1</v>
      </c>
    </row>
    <row r="81" spans="1:5" x14ac:dyDescent="0.25">
      <c r="A81" t="s">
        <v>864</v>
      </c>
      <c r="B81" t="s">
        <v>728</v>
      </c>
      <c r="C81">
        <v>0.9</v>
      </c>
      <c r="D81">
        <v>0</v>
      </c>
      <c r="E81" t="str">
        <f>+IFERROR(VLOOKUP(Tabla3[[#This Row],[CODIGO DE BARRRA]],Hoja1!A:H,6,FALSE),"No Existe")</f>
        <v>No Existe</v>
      </c>
    </row>
    <row r="82" spans="1:5" x14ac:dyDescent="0.25">
      <c r="A82" t="s">
        <v>865</v>
      </c>
      <c r="B82" t="s">
        <v>93</v>
      </c>
      <c r="C82">
        <v>3</v>
      </c>
      <c r="D82">
        <v>0</v>
      </c>
      <c r="E82" t="str">
        <f>+IFERROR(VLOOKUP(Tabla3[[#This Row],[CODIGO DE BARRRA]],Hoja1!A:H,6,FALSE),"No Existe")</f>
        <v>0</v>
      </c>
    </row>
    <row r="83" spans="1:5" x14ac:dyDescent="0.25">
      <c r="A83" t="s">
        <v>866</v>
      </c>
      <c r="B83" t="s">
        <v>9</v>
      </c>
      <c r="C83">
        <v>1.4</v>
      </c>
      <c r="D83">
        <v>1</v>
      </c>
      <c r="E83" t="str">
        <f>+IFERROR(VLOOKUP(Tabla3[[#This Row],[CODIGO DE BARRRA]],Hoja1!A:H,6,FALSE),"No Existe")</f>
        <v>1</v>
      </c>
    </row>
    <row r="84" spans="1:5" x14ac:dyDescent="0.25">
      <c r="A84" t="s">
        <v>867</v>
      </c>
      <c r="B84" t="s">
        <v>189</v>
      </c>
      <c r="C84">
        <v>2.85</v>
      </c>
      <c r="D84">
        <v>0</v>
      </c>
      <c r="E84" t="str">
        <f>+IFERROR(VLOOKUP(Tabla3[[#This Row],[CODIGO DE BARRRA]],Hoja1!A:H,6,FALSE),"No Existe")</f>
        <v>0</v>
      </c>
    </row>
    <row r="85" spans="1:5" x14ac:dyDescent="0.25">
      <c r="A85" t="s">
        <v>868</v>
      </c>
      <c r="B85" t="s">
        <v>72</v>
      </c>
      <c r="C85">
        <v>3</v>
      </c>
      <c r="D85">
        <v>0</v>
      </c>
      <c r="E85" t="str">
        <f>+IFERROR(VLOOKUP(Tabla3[[#This Row],[CODIGO DE BARRRA]],Hoja1!A:H,6,FALSE),"No Existe")</f>
        <v>0</v>
      </c>
    </row>
    <row r="86" spans="1:5" x14ac:dyDescent="0.25">
      <c r="A86" t="s">
        <v>869</v>
      </c>
      <c r="B86" t="s">
        <v>68</v>
      </c>
      <c r="C86">
        <v>2.7</v>
      </c>
      <c r="D86">
        <v>24</v>
      </c>
      <c r="E86" t="str">
        <f>+IFERROR(VLOOKUP(Tabla3[[#This Row],[CODIGO DE BARRRA]],Hoja1!A:H,6,FALSE),"No Existe")</f>
        <v>1</v>
      </c>
    </row>
    <row r="87" spans="1:5" x14ac:dyDescent="0.25">
      <c r="A87" t="s">
        <v>870</v>
      </c>
      <c r="B87" t="s">
        <v>729</v>
      </c>
      <c r="C87">
        <v>2.35</v>
      </c>
      <c r="D87">
        <v>0</v>
      </c>
      <c r="E87" t="str">
        <f>+IFERROR(VLOOKUP(Tabla3[[#This Row],[CODIGO DE BARRRA]],Hoja1!A:H,6,FALSE),"No Existe")</f>
        <v>No Existe</v>
      </c>
    </row>
    <row r="88" spans="1:5" x14ac:dyDescent="0.25">
      <c r="A88" t="s">
        <v>871</v>
      </c>
      <c r="B88" t="s">
        <v>71</v>
      </c>
      <c r="C88">
        <v>2.6</v>
      </c>
      <c r="D88">
        <v>0</v>
      </c>
      <c r="E88" t="str">
        <f>+IFERROR(VLOOKUP(Tabla3[[#This Row],[CODIGO DE BARRRA]],Hoja1!A:H,6,FALSE),"No Existe")</f>
        <v>0</v>
      </c>
    </row>
    <row r="89" spans="1:5" x14ac:dyDescent="0.25">
      <c r="A89" t="s">
        <v>872</v>
      </c>
      <c r="B89" t="s">
        <v>730</v>
      </c>
      <c r="C89">
        <v>3</v>
      </c>
      <c r="D89">
        <v>0</v>
      </c>
      <c r="E89" t="str">
        <f>+IFERROR(VLOOKUP(Tabla3[[#This Row],[CODIGO DE BARRRA]],Hoja1!A:H,6,FALSE),"No Existe")</f>
        <v>No Existe</v>
      </c>
    </row>
    <row r="90" spans="1:5" x14ac:dyDescent="0.25">
      <c r="A90" t="s">
        <v>873</v>
      </c>
      <c r="B90" t="s">
        <v>458</v>
      </c>
      <c r="C90">
        <v>0.7</v>
      </c>
      <c r="D90">
        <v>0</v>
      </c>
      <c r="E90" t="str">
        <f>+IFERROR(VLOOKUP(Tabla3[[#This Row],[CODIGO DE BARRRA]],Hoja1!A:H,6,FALSE),"No Existe")</f>
        <v>0</v>
      </c>
    </row>
    <row r="91" spans="1:5" x14ac:dyDescent="0.25">
      <c r="A91" t="s">
        <v>874</v>
      </c>
      <c r="B91" t="s">
        <v>185</v>
      </c>
      <c r="C91">
        <v>2.9</v>
      </c>
      <c r="D91">
        <v>5</v>
      </c>
      <c r="E91" t="str">
        <f>+IFERROR(VLOOKUP(Tabla3[[#This Row],[CODIGO DE BARRRA]],Hoja1!A:H,6,FALSE),"No Existe")</f>
        <v>1</v>
      </c>
    </row>
    <row r="92" spans="1:5" x14ac:dyDescent="0.25">
      <c r="A92" t="s">
        <v>875</v>
      </c>
      <c r="B92" t="s">
        <v>42</v>
      </c>
      <c r="C92">
        <v>2.9</v>
      </c>
      <c r="D92">
        <v>7</v>
      </c>
      <c r="E92" t="str">
        <f>+IFERROR(VLOOKUP(Tabla3[[#This Row],[CODIGO DE BARRRA]],Hoja1!A:H,6,FALSE),"No Existe")</f>
        <v>1</v>
      </c>
    </row>
    <row r="93" spans="1:5" x14ac:dyDescent="0.25">
      <c r="A93" t="s">
        <v>876</v>
      </c>
      <c r="B93" t="s">
        <v>390</v>
      </c>
      <c r="C93">
        <v>12</v>
      </c>
      <c r="D93">
        <v>-5.5989999999999975</v>
      </c>
      <c r="E93" t="str">
        <f>+IFERROR(VLOOKUP(Tabla3[[#This Row],[CODIGO DE BARRRA]],Hoja1!A:H,6,FALSE),"No Existe")</f>
        <v>0</v>
      </c>
    </row>
    <row r="94" spans="1:5" x14ac:dyDescent="0.25">
      <c r="A94" t="s">
        <v>877</v>
      </c>
      <c r="B94" t="s">
        <v>594</v>
      </c>
      <c r="C94">
        <v>1.2</v>
      </c>
      <c r="D94">
        <v>-10</v>
      </c>
      <c r="E94" t="str">
        <f>+IFERROR(VLOOKUP(Tabla3[[#This Row],[CODIGO DE BARRRA]],Hoja1!A:H,6,FALSE),"No Existe")</f>
        <v>0</v>
      </c>
    </row>
    <row r="95" spans="1:5" x14ac:dyDescent="0.25">
      <c r="A95" t="s">
        <v>878</v>
      </c>
      <c r="B95" t="s">
        <v>406</v>
      </c>
      <c r="C95">
        <v>2.7</v>
      </c>
      <c r="D95">
        <v>0</v>
      </c>
      <c r="E95" t="str">
        <f>+IFERROR(VLOOKUP(Tabla3[[#This Row],[CODIGO DE BARRRA]],Hoja1!A:H,6,FALSE),"No Existe")</f>
        <v>0</v>
      </c>
    </row>
    <row r="96" spans="1:5" x14ac:dyDescent="0.25">
      <c r="A96" t="s">
        <v>879</v>
      </c>
      <c r="B96" t="s">
        <v>379</v>
      </c>
      <c r="C96">
        <v>1.8</v>
      </c>
      <c r="D96">
        <v>3</v>
      </c>
      <c r="E96" t="str">
        <f>+IFERROR(VLOOKUP(Tabla3[[#This Row],[CODIGO DE BARRRA]],Hoja1!A:H,6,FALSE),"No Existe")</f>
        <v>1</v>
      </c>
    </row>
    <row r="97" spans="1:5" x14ac:dyDescent="0.25">
      <c r="A97" t="s">
        <v>880</v>
      </c>
      <c r="B97" t="s">
        <v>457</v>
      </c>
      <c r="C97">
        <v>2.6</v>
      </c>
      <c r="D97">
        <v>0</v>
      </c>
      <c r="E97" t="str">
        <f>+IFERROR(VLOOKUP(Tabla3[[#This Row],[CODIGO DE BARRRA]],Hoja1!A:H,6,FALSE),"No Existe")</f>
        <v>0</v>
      </c>
    </row>
    <row r="98" spans="1:5" x14ac:dyDescent="0.25">
      <c r="A98" t="s">
        <v>881</v>
      </c>
      <c r="B98" t="s">
        <v>524</v>
      </c>
      <c r="C98">
        <v>2.8</v>
      </c>
      <c r="D98">
        <v>0</v>
      </c>
      <c r="E98" t="str">
        <f>+IFERROR(VLOOKUP(Tabla3[[#This Row],[CODIGO DE BARRRA]],Hoja1!A:H,6,FALSE),"No Existe")</f>
        <v>0</v>
      </c>
    </row>
    <row r="99" spans="1:5" x14ac:dyDescent="0.25">
      <c r="A99" t="s">
        <v>882</v>
      </c>
      <c r="B99" t="s">
        <v>364</v>
      </c>
      <c r="C99">
        <v>2.1</v>
      </c>
      <c r="D99">
        <v>3</v>
      </c>
      <c r="E99" t="str">
        <f>+IFERROR(VLOOKUP(Tabla3[[#This Row],[CODIGO DE BARRRA]],Hoja1!A:H,6,FALSE),"No Existe")</f>
        <v>1</v>
      </c>
    </row>
    <row r="100" spans="1:5" x14ac:dyDescent="0.25">
      <c r="A100" t="s">
        <v>883</v>
      </c>
      <c r="B100" t="s">
        <v>361</v>
      </c>
      <c r="C100">
        <v>4.3</v>
      </c>
      <c r="D100">
        <v>5</v>
      </c>
      <c r="E100" t="str">
        <f>+IFERROR(VLOOKUP(Tabla3[[#This Row],[CODIGO DE BARRRA]],Hoja1!A:H,6,FALSE),"No Existe")</f>
        <v>1</v>
      </c>
    </row>
    <row r="101" spans="1:5" x14ac:dyDescent="0.25">
      <c r="A101" t="s">
        <v>884</v>
      </c>
      <c r="B101" t="s">
        <v>308</v>
      </c>
      <c r="C101">
        <v>1.2</v>
      </c>
      <c r="D101">
        <v>0</v>
      </c>
      <c r="E101" t="str">
        <f>+IFERROR(VLOOKUP(Tabla3[[#This Row],[CODIGO DE BARRRA]],Hoja1!A:H,6,FALSE),"No Existe")</f>
        <v>0</v>
      </c>
    </row>
    <row r="102" spans="1:5" x14ac:dyDescent="0.25">
      <c r="A102" t="s">
        <v>885</v>
      </c>
      <c r="B102" t="s">
        <v>305</v>
      </c>
      <c r="C102">
        <v>1.8</v>
      </c>
      <c r="D102">
        <v>0</v>
      </c>
      <c r="E102" t="str">
        <f>+IFERROR(VLOOKUP(Tabla3[[#This Row],[CODIGO DE BARRRA]],Hoja1!A:H,6,FALSE),"No Existe")</f>
        <v>0</v>
      </c>
    </row>
    <row r="103" spans="1:5" x14ac:dyDescent="0.25">
      <c r="A103" t="s">
        <v>886</v>
      </c>
      <c r="B103" t="s">
        <v>537</v>
      </c>
      <c r="C103">
        <v>1</v>
      </c>
      <c r="D103">
        <v>4</v>
      </c>
      <c r="E103" t="str">
        <f>+IFERROR(VLOOKUP(Tabla3[[#This Row],[CODIGO DE BARRRA]],Hoja1!A:H,6,FALSE),"No Existe")</f>
        <v>1</v>
      </c>
    </row>
    <row r="104" spans="1:5" x14ac:dyDescent="0.25">
      <c r="A104" t="s">
        <v>887</v>
      </c>
      <c r="B104" t="s">
        <v>148</v>
      </c>
      <c r="C104">
        <v>1.1000000000000001</v>
      </c>
      <c r="D104">
        <v>6</v>
      </c>
      <c r="E104" t="str">
        <f>+IFERROR(VLOOKUP(Tabla3[[#This Row],[CODIGO DE BARRRA]],Hoja1!A:H,6,FALSE),"No Existe")</f>
        <v>1</v>
      </c>
    </row>
    <row r="105" spans="1:5" x14ac:dyDescent="0.25">
      <c r="A105" t="s">
        <v>888</v>
      </c>
      <c r="B105" t="s">
        <v>85</v>
      </c>
      <c r="C105">
        <v>0.8</v>
      </c>
      <c r="D105">
        <v>7</v>
      </c>
      <c r="E105" t="str">
        <f>+IFERROR(VLOOKUP(Tabla3[[#This Row],[CODIGO DE BARRRA]],Hoja1!A:H,6,FALSE),"No Existe")</f>
        <v>1</v>
      </c>
    </row>
    <row r="106" spans="1:5" x14ac:dyDescent="0.25">
      <c r="A106" t="s">
        <v>889</v>
      </c>
      <c r="B106" t="s">
        <v>313</v>
      </c>
      <c r="C106">
        <v>0.65</v>
      </c>
      <c r="D106">
        <v>2</v>
      </c>
      <c r="E106" t="str">
        <f>+IFERROR(VLOOKUP(Tabla3[[#This Row],[CODIGO DE BARRRA]],Hoja1!A:H,6,FALSE),"No Existe")</f>
        <v>1</v>
      </c>
    </row>
    <row r="107" spans="1:5" x14ac:dyDescent="0.25">
      <c r="A107" t="s">
        <v>890</v>
      </c>
      <c r="B107" t="s">
        <v>24</v>
      </c>
      <c r="C107">
        <v>0.6</v>
      </c>
      <c r="D107">
        <v>0</v>
      </c>
      <c r="E107" t="str">
        <f>+IFERROR(VLOOKUP(Tabla3[[#This Row],[CODIGO DE BARRRA]],Hoja1!A:H,6,FALSE),"No Existe")</f>
        <v>0</v>
      </c>
    </row>
    <row r="108" spans="1:5" x14ac:dyDescent="0.25">
      <c r="A108" t="s">
        <v>891</v>
      </c>
      <c r="B108" t="s">
        <v>292</v>
      </c>
      <c r="C108">
        <v>7.9</v>
      </c>
      <c r="D108">
        <v>1.2116999999999916</v>
      </c>
      <c r="E108" t="str">
        <f>+IFERROR(VLOOKUP(Tabla3[[#This Row],[CODIGO DE BARRRA]],Hoja1!A:H,6,FALSE),"No Existe")</f>
        <v>1</v>
      </c>
    </row>
    <row r="109" spans="1:5" x14ac:dyDescent="0.25">
      <c r="A109" t="s">
        <v>892</v>
      </c>
      <c r="B109" t="s">
        <v>286</v>
      </c>
      <c r="C109">
        <v>8</v>
      </c>
      <c r="D109">
        <v>1.3249999999999984</v>
      </c>
      <c r="E109" t="str">
        <f>+IFERROR(VLOOKUP(Tabla3[[#This Row],[CODIGO DE BARRRA]],Hoja1!A:H,6,FALSE),"No Existe")</f>
        <v>1</v>
      </c>
    </row>
    <row r="110" spans="1:5" x14ac:dyDescent="0.25">
      <c r="A110" t="s">
        <v>893</v>
      </c>
      <c r="B110" t="s">
        <v>293</v>
      </c>
      <c r="C110">
        <v>8</v>
      </c>
      <c r="D110">
        <v>2.5841999999999818</v>
      </c>
      <c r="E110" t="str">
        <f>+IFERROR(VLOOKUP(Tabla3[[#This Row],[CODIGO DE BARRRA]],Hoja1!A:H,6,FALSE),"No Existe")</f>
        <v>1</v>
      </c>
    </row>
    <row r="111" spans="1:5" x14ac:dyDescent="0.25">
      <c r="A111" t="s">
        <v>894</v>
      </c>
      <c r="B111" t="s">
        <v>495</v>
      </c>
      <c r="C111">
        <v>17.2</v>
      </c>
      <c r="D111">
        <v>3.8094999999999981</v>
      </c>
      <c r="E111" t="str">
        <f>+IFERROR(VLOOKUP(Tabla3[[#This Row],[CODIGO DE BARRRA]],Hoja1!A:H,6,FALSE),"No Existe")</f>
        <v>1</v>
      </c>
    </row>
    <row r="112" spans="1:5" x14ac:dyDescent="0.25">
      <c r="A112" t="s">
        <v>895</v>
      </c>
      <c r="B112" t="s">
        <v>498</v>
      </c>
      <c r="C112">
        <v>22</v>
      </c>
      <c r="D112">
        <v>-0.13500000000000001</v>
      </c>
      <c r="E112" t="str">
        <f>+IFERROR(VLOOKUP(Tabla3[[#This Row],[CODIGO DE BARRRA]],Hoja1!A:H,6,FALSE),"No Existe")</f>
        <v>0</v>
      </c>
    </row>
    <row r="113" spans="1:5" x14ac:dyDescent="0.25">
      <c r="A113" t="s">
        <v>896</v>
      </c>
      <c r="B113" t="s">
        <v>496</v>
      </c>
      <c r="C113">
        <v>7.9</v>
      </c>
      <c r="D113">
        <v>-4.2500000000000133</v>
      </c>
      <c r="E113" t="str">
        <f>+IFERROR(VLOOKUP(Tabla3[[#This Row],[CODIGO DE BARRRA]],Hoja1!A:H,6,FALSE),"No Existe")</f>
        <v>0</v>
      </c>
    </row>
    <row r="114" spans="1:5" x14ac:dyDescent="0.25">
      <c r="A114" t="s">
        <v>897</v>
      </c>
      <c r="B114" t="s">
        <v>491</v>
      </c>
      <c r="C114">
        <v>11.5</v>
      </c>
      <c r="D114">
        <v>-5.7763000000000133</v>
      </c>
      <c r="E114" t="str">
        <f>+IFERROR(VLOOKUP(Tabla3[[#This Row],[CODIGO DE BARRRA]],Hoja1!A:H,6,FALSE),"No Existe")</f>
        <v>0</v>
      </c>
    </row>
    <row r="115" spans="1:5" x14ac:dyDescent="0.25">
      <c r="A115" t="s">
        <v>898</v>
      </c>
      <c r="B115" t="s">
        <v>492</v>
      </c>
      <c r="C115">
        <v>4</v>
      </c>
      <c r="D115">
        <v>6</v>
      </c>
      <c r="E115" t="str">
        <f>+IFERROR(VLOOKUP(Tabla3[[#This Row],[CODIGO DE BARRRA]],Hoja1!A:H,6,FALSE),"No Existe")</f>
        <v>1</v>
      </c>
    </row>
    <row r="116" spans="1:5" x14ac:dyDescent="0.25">
      <c r="A116" t="s">
        <v>899</v>
      </c>
      <c r="B116" t="s">
        <v>494</v>
      </c>
      <c r="C116">
        <v>5.2</v>
      </c>
      <c r="D116">
        <v>-12.08510000000004</v>
      </c>
      <c r="E116" t="str">
        <f>+IFERROR(VLOOKUP(Tabla3[[#This Row],[CODIGO DE BARRRA]],Hoja1!A:H,6,FALSE),"No Existe")</f>
        <v>0</v>
      </c>
    </row>
    <row r="117" spans="1:5" x14ac:dyDescent="0.25">
      <c r="A117" t="s">
        <v>900</v>
      </c>
      <c r="B117" t="s">
        <v>513</v>
      </c>
      <c r="C117">
        <v>2.5</v>
      </c>
      <c r="D117">
        <v>0</v>
      </c>
      <c r="E117" t="str">
        <f>+IFERROR(VLOOKUP(Tabla3[[#This Row],[CODIGO DE BARRRA]],Hoja1!A:H,6,FALSE),"No Existe")</f>
        <v>0</v>
      </c>
    </row>
    <row r="118" spans="1:5" x14ac:dyDescent="0.25">
      <c r="A118" t="s">
        <v>901</v>
      </c>
      <c r="B118" t="s">
        <v>269</v>
      </c>
      <c r="C118">
        <v>4.5999999999999996</v>
      </c>
      <c r="D118">
        <v>-1.5550000000000006</v>
      </c>
      <c r="E118" t="str">
        <f>+IFERROR(VLOOKUP(Tabla3[[#This Row],[CODIGO DE BARRRA]],Hoja1!A:H,6,FALSE),"No Existe")</f>
        <v>0</v>
      </c>
    </row>
    <row r="119" spans="1:5" x14ac:dyDescent="0.25">
      <c r="A119" t="s">
        <v>902</v>
      </c>
      <c r="B119" t="s">
        <v>433</v>
      </c>
      <c r="C119">
        <v>1.2</v>
      </c>
      <c r="D119">
        <v>0</v>
      </c>
      <c r="E119" t="str">
        <f>+IFERROR(VLOOKUP(Tabla3[[#This Row],[CODIGO DE BARRRA]],Hoja1!A:H,6,FALSE),"No Existe")</f>
        <v>0</v>
      </c>
    </row>
    <row r="120" spans="1:5" x14ac:dyDescent="0.25">
      <c r="A120" t="s">
        <v>903</v>
      </c>
      <c r="B120" t="s">
        <v>362</v>
      </c>
      <c r="C120">
        <v>2.2000000000000002</v>
      </c>
      <c r="D120">
        <v>-8</v>
      </c>
      <c r="E120" t="str">
        <f>+IFERROR(VLOOKUP(Tabla3[[#This Row],[CODIGO DE BARRRA]],Hoja1!A:H,6,FALSE),"No Existe")</f>
        <v>0</v>
      </c>
    </row>
    <row r="121" spans="1:5" x14ac:dyDescent="0.25">
      <c r="A121" t="s">
        <v>904</v>
      </c>
      <c r="B121" t="s">
        <v>333</v>
      </c>
      <c r="C121">
        <v>1.9</v>
      </c>
      <c r="D121">
        <v>-1</v>
      </c>
      <c r="E121" t="str">
        <f>+IFERROR(VLOOKUP(Tabla3[[#This Row],[CODIGO DE BARRRA]],Hoja1!A:H,6,FALSE),"No Existe")</f>
        <v>0</v>
      </c>
    </row>
    <row r="122" spans="1:5" x14ac:dyDescent="0.25">
      <c r="A122" t="s">
        <v>905</v>
      </c>
      <c r="B122" t="s">
        <v>33</v>
      </c>
      <c r="C122">
        <v>1.4</v>
      </c>
      <c r="D122">
        <v>0</v>
      </c>
      <c r="E122" t="str">
        <f>+IFERROR(VLOOKUP(Tabla3[[#This Row],[CODIGO DE BARRRA]],Hoja1!A:H,6,FALSE),"No Existe")</f>
        <v>0</v>
      </c>
    </row>
    <row r="123" spans="1:5" x14ac:dyDescent="0.25">
      <c r="A123" t="s">
        <v>906</v>
      </c>
      <c r="B123" t="s">
        <v>464</v>
      </c>
      <c r="C123">
        <v>12</v>
      </c>
      <c r="D123">
        <v>0</v>
      </c>
      <c r="E123" t="str">
        <f>+IFERROR(VLOOKUP(Tabla3[[#This Row],[CODIGO DE BARRRA]],Hoja1!A:H,6,FALSE),"No Existe")</f>
        <v>0</v>
      </c>
    </row>
    <row r="124" spans="1:5" x14ac:dyDescent="0.25">
      <c r="A124" t="s">
        <v>907</v>
      </c>
      <c r="B124" t="s">
        <v>246</v>
      </c>
      <c r="C124">
        <v>0.9</v>
      </c>
      <c r="D124">
        <v>0</v>
      </c>
      <c r="E124" t="str">
        <f>+IFERROR(VLOOKUP(Tabla3[[#This Row],[CODIGO DE BARRRA]],Hoja1!A:H,6,FALSE),"No Existe")</f>
        <v>0</v>
      </c>
    </row>
    <row r="125" spans="1:5" x14ac:dyDescent="0.25">
      <c r="A125" t="s">
        <v>908</v>
      </c>
      <c r="B125" t="s">
        <v>561</v>
      </c>
      <c r="C125">
        <v>0.25</v>
      </c>
      <c r="D125">
        <v>50</v>
      </c>
      <c r="E125" t="str">
        <f>+IFERROR(VLOOKUP(Tabla3[[#This Row],[CODIGO DE BARRRA]],Hoja1!A:H,6,FALSE),"No Existe")</f>
        <v>1</v>
      </c>
    </row>
    <row r="126" spans="1:5" x14ac:dyDescent="0.25">
      <c r="A126" t="s">
        <v>909</v>
      </c>
      <c r="B126" t="s">
        <v>731</v>
      </c>
      <c r="C126">
        <v>0.6</v>
      </c>
      <c r="D126">
        <v>0</v>
      </c>
      <c r="E126" t="str">
        <f>+IFERROR(VLOOKUP(Tabla3[[#This Row],[CODIGO DE BARRRA]],Hoja1!A:H,6,FALSE),"No Existe")</f>
        <v>No Existe</v>
      </c>
    </row>
    <row r="127" spans="1:5" x14ac:dyDescent="0.25">
      <c r="A127" t="s">
        <v>910</v>
      </c>
      <c r="B127" t="s">
        <v>74</v>
      </c>
      <c r="C127">
        <v>1.2</v>
      </c>
      <c r="D127">
        <v>-2</v>
      </c>
      <c r="E127" t="str">
        <f>+IFERROR(VLOOKUP(Tabla3[[#This Row],[CODIGO DE BARRRA]],Hoja1!A:H,6,FALSE),"No Existe")</f>
        <v>0</v>
      </c>
    </row>
    <row r="128" spans="1:5" x14ac:dyDescent="0.25">
      <c r="A128" t="s">
        <v>911</v>
      </c>
      <c r="B128" t="s">
        <v>173</v>
      </c>
      <c r="C128">
        <v>4.5</v>
      </c>
      <c r="D128">
        <v>4.0000000000000258E-2</v>
      </c>
      <c r="E128" t="str">
        <f>+IFERROR(VLOOKUP(Tabla3[[#This Row],[CODIGO DE BARRRA]],Hoja1!A:H,6,FALSE),"No Existe")</f>
        <v>0</v>
      </c>
    </row>
    <row r="129" spans="1:5" x14ac:dyDescent="0.25">
      <c r="A129" t="s">
        <v>912</v>
      </c>
      <c r="B129" t="s">
        <v>87</v>
      </c>
      <c r="C129">
        <v>6.3</v>
      </c>
      <c r="D129">
        <v>-4.5007999999999742</v>
      </c>
      <c r="E129" t="str">
        <f>+IFERROR(VLOOKUP(Tabla3[[#This Row],[CODIGO DE BARRRA]],Hoja1!A:H,6,FALSE),"No Existe")</f>
        <v>0</v>
      </c>
    </row>
    <row r="130" spans="1:5" x14ac:dyDescent="0.25">
      <c r="A130" t="s">
        <v>913</v>
      </c>
      <c r="B130" t="s">
        <v>10</v>
      </c>
      <c r="C130">
        <v>1.2</v>
      </c>
      <c r="D130">
        <v>0</v>
      </c>
      <c r="E130" t="str">
        <f>+IFERROR(VLOOKUP(Tabla3[[#This Row],[CODIGO DE BARRRA]],Hoja1!A:H,6,FALSE),"No Existe")</f>
        <v>0</v>
      </c>
    </row>
    <row r="131" spans="1:5" x14ac:dyDescent="0.25">
      <c r="A131" t="s">
        <v>914</v>
      </c>
      <c r="B131" t="s">
        <v>488</v>
      </c>
      <c r="C131">
        <v>2.25</v>
      </c>
      <c r="D131">
        <v>-4</v>
      </c>
      <c r="E131" t="str">
        <f>+IFERROR(VLOOKUP(Tabla3[[#This Row],[CODIGO DE BARRRA]],Hoja1!A:H,6,FALSE),"No Existe")</f>
        <v>0</v>
      </c>
    </row>
    <row r="132" spans="1:5" x14ac:dyDescent="0.25">
      <c r="A132" t="s">
        <v>915</v>
      </c>
      <c r="B132" t="s">
        <v>196</v>
      </c>
      <c r="C132">
        <v>0.15</v>
      </c>
      <c r="D132">
        <v>0</v>
      </c>
      <c r="E132" t="str">
        <f>+IFERROR(VLOOKUP(Tabla3[[#This Row],[CODIGO DE BARRRA]],Hoja1!A:H,6,FALSE),"No Existe")</f>
        <v>0</v>
      </c>
    </row>
    <row r="133" spans="1:5" x14ac:dyDescent="0.25">
      <c r="A133" t="s">
        <v>916</v>
      </c>
      <c r="B133" t="s">
        <v>510</v>
      </c>
      <c r="C133">
        <v>1.1000000000000001</v>
      </c>
      <c r="D133">
        <v>0</v>
      </c>
      <c r="E133" t="str">
        <f>+IFERROR(VLOOKUP(Tabla3[[#This Row],[CODIGO DE BARRRA]],Hoja1!A:H,6,FALSE),"No Existe")</f>
        <v>0</v>
      </c>
    </row>
    <row r="134" spans="1:5" x14ac:dyDescent="0.25">
      <c r="A134" t="s">
        <v>917</v>
      </c>
      <c r="B134" t="s">
        <v>20</v>
      </c>
      <c r="C134">
        <v>1</v>
      </c>
      <c r="D134">
        <v>2</v>
      </c>
      <c r="E134" t="str">
        <f>+IFERROR(VLOOKUP(Tabla3[[#This Row],[CODIGO DE BARRRA]],Hoja1!A:H,6,FALSE),"No Existe")</f>
        <v>1</v>
      </c>
    </row>
    <row r="135" spans="1:5" x14ac:dyDescent="0.25">
      <c r="A135" t="s">
        <v>918</v>
      </c>
      <c r="B135" t="s">
        <v>311</v>
      </c>
      <c r="C135">
        <v>0.55000000000000004</v>
      </c>
      <c r="D135">
        <v>0</v>
      </c>
      <c r="E135" t="str">
        <f>+IFERROR(VLOOKUP(Tabla3[[#This Row],[CODIGO DE BARRRA]],Hoja1!A:H,6,FALSE),"No Existe")</f>
        <v>0</v>
      </c>
    </row>
    <row r="136" spans="1:5" x14ac:dyDescent="0.25">
      <c r="A136" t="s">
        <v>919</v>
      </c>
      <c r="B136" t="s">
        <v>489</v>
      </c>
      <c r="C136">
        <v>0.2</v>
      </c>
      <c r="D136">
        <v>0</v>
      </c>
      <c r="E136" t="str">
        <f>+IFERROR(VLOOKUP(Tabla3[[#This Row],[CODIGO DE BARRRA]],Hoja1!A:H,6,FALSE),"No Existe")</f>
        <v>0</v>
      </c>
    </row>
    <row r="137" spans="1:5" x14ac:dyDescent="0.25">
      <c r="A137" t="s">
        <v>920</v>
      </c>
      <c r="B137" t="s">
        <v>536</v>
      </c>
      <c r="C137">
        <v>1.8</v>
      </c>
      <c r="D137">
        <v>2</v>
      </c>
      <c r="E137" t="str">
        <f>+IFERROR(VLOOKUP(Tabla3[[#This Row],[CODIGO DE BARRRA]],Hoja1!A:H,6,FALSE),"No Existe")</f>
        <v>1</v>
      </c>
    </row>
    <row r="138" spans="1:5" x14ac:dyDescent="0.25">
      <c r="A138" t="s">
        <v>921</v>
      </c>
      <c r="B138" t="s">
        <v>528</v>
      </c>
      <c r="C138">
        <v>2</v>
      </c>
      <c r="D138">
        <v>1</v>
      </c>
      <c r="E138" t="str">
        <f>+IFERROR(VLOOKUP(Tabla3[[#This Row],[CODIGO DE BARRRA]],Hoja1!A:H,6,FALSE),"No Existe")</f>
        <v>1</v>
      </c>
    </row>
    <row r="139" spans="1:5" x14ac:dyDescent="0.25">
      <c r="A139" t="s">
        <v>922</v>
      </c>
      <c r="B139" t="s">
        <v>21</v>
      </c>
      <c r="C139">
        <v>4.3</v>
      </c>
      <c r="D139">
        <v>0</v>
      </c>
      <c r="E139" t="str">
        <f>+IFERROR(VLOOKUP(Tabla3[[#This Row],[CODIGO DE BARRRA]],Hoja1!A:H,6,FALSE),"No Existe")</f>
        <v>0</v>
      </c>
    </row>
    <row r="140" spans="1:5" x14ac:dyDescent="0.25">
      <c r="A140" t="s">
        <v>923</v>
      </c>
      <c r="B140" t="s">
        <v>547</v>
      </c>
      <c r="C140">
        <v>0.15</v>
      </c>
      <c r="D140">
        <v>0</v>
      </c>
      <c r="E140" t="str">
        <f>+IFERROR(VLOOKUP(Tabla3[[#This Row],[CODIGO DE BARRRA]],Hoja1!A:H,6,FALSE),"No Existe")</f>
        <v>0</v>
      </c>
    </row>
    <row r="141" spans="1:5" x14ac:dyDescent="0.25">
      <c r="A141" t="s">
        <v>924</v>
      </c>
      <c r="B141" t="s">
        <v>50</v>
      </c>
      <c r="C141">
        <v>6</v>
      </c>
      <c r="D141">
        <v>0</v>
      </c>
      <c r="E141" t="str">
        <f>+IFERROR(VLOOKUP(Tabla3[[#This Row],[CODIGO DE BARRRA]],Hoja1!A:H,6,FALSE),"No Existe")</f>
        <v>0</v>
      </c>
    </row>
    <row r="142" spans="1:5" x14ac:dyDescent="0.25">
      <c r="A142" t="s">
        <v>925</v>
      </c>
      <c r="B142" t="s">
        <v>251</v>
      </c>
      <c r="C142">
        <v>1.85</v>
      </c>
      <c r="D142">
        <v>5</v>
      </c>
      <c r="E142" t="str">
        <f>+IFERROR(VLOOKUP(Tabla3[[#This Row],[CODIGO DE BARRRA]],Hoja1!A:H,6,FALSE),"No Existe")</f>
        <v>1</v>
      </c>
    </row>
    <row r="143" spans="1:5" x14ac:dyDescent="0.25">
      <c r="A143" t="s">
        <v>926</v>
      </c>
      <c r="B143" t="s">
        <v>100</v>
      </c>
      <c r="C143">
        <v>2</v>
      </c>
      <c r="D143">
        <v>0</v>
      </c>
      <c r="E143" t="str">
        <f>+IFERROR(VLOOKUP(Tabla3[[#This Row],[CODIGO DE BARRRA]],Hoja1!A:H,6,FALSE),"No Existe")</f>
        <v>0</v>
      </c>
    </row>
    <row r="144" spans="1:5" x14ac:dyDescent="0.25">
      <c r="A144" t="s">
        <v>927</v>
      </c>
      <c r="B144" t="s">
        <v>47</v>
      </c>
      <c r="C144">
        <v>1</v>
      </c>
      <c r="D144">
        <v>3</v>
      </c>
      <c r="E144" t="str">
        <f>+IFERROR(VLOOKUP(Tabla3[[#This Row],[CODIGO DE BARRRA]],Hoja1!A:H,6,FALSE),"No Existe")</f>
        <v>1</v>
      </c>
    </row>
    <row r="145" spans="1:5" x14ac:dyDescent="0.25">
      <c r="A145" t="s">
        <v>928</v>
      </c>
      <c r="B145" t="s">
        <v>509</v>
      </c>
      <c r="C145">
        <v>3.67</v>
      </c>
      <c r="D145">
        <v>-1</v>
      </c>
      <c r="E145" t="str">
        <f>+IFERROR(VLOOKUP(Tabla3[[#This Row],[CODIGO DE BARRRA]],Hoja1!A:H,6,FALSE),"No Existe")</f>
        <v>0</v>
      </c>
    </row>
    <row r="146" spans="1:5" x14ac:dyDescent="0.25">
      <c r="A146" t="s">
        <v>929</v>
      </c>
      <c r="B146" t="s">
        <v>511</v>
      </c>
      <c r="C146">
        <v>0.35</v>
      </c>
      <c r="D146">
        <v>0</v>
      </c>
      <c r="E146" t="str">
        <f>+IFERROR(VLOOKUP(Tabla3[[#This Row],[CODIGO DE BARRRA]],Hoja1!A:H,6,FALSE),"No Existe")</f>
        <v>0</v>
      </c>
    </row>
    <row r="147" spans="1:5" x14ac:dyDescent="0.25">
      <c r="A147" t="s">
        <v>930</v>
      </c>
      <c r="B147" t="s">
        <v>610</v>
      </c>
      <c r="C147">
        <v>1.5</v>
      </c>
      <c r="D147">
        <v>-1</v>
      </c>
      <c r="E147" t="str">
        <f>+IFERROR(VLOOKUP(Tabla3[[#This Row],[CODIGO DE BARRRA]],Hoja1!A:H,6,FALSE),"No Existe")</f>
        <v>0</v>
      </c>
    </row>
    <row r="148" spans="1:5" x14ac:dyDescent="0.25">
      <c r="A148" t="s">
        <v>931</v>
      </c>
      <c r="B148" t="s">
        <v>732</v>
      </c>
      <c r="C148">
        <v>1.2</v>
      </c>
      <c r="D148">
        <v>17</v>
      </c>
      <c r="E148" t="str">
        <f>+IFERROR(VLOOKUP(Tabla3[[#This Row],[CODIGO DE BARRRA]],Hoja1!A:H,6,FALSE),"No Existe")</f>
        <v>1</v>
      </c>
    </row>
    <row r="149" spans="1:5" x14ac:dyDescent="0.25">
      <c r="A149" t="s">
        <v>932</v>
      </c>
      <c r="B149" t="s">
        <v>503</v>
      </c>
      <c r="C149">
        <v>4.4000000000000004</v>
      </c>
      <c r="D149">
        <v>0</v>
      </c>
      <c r="E149" t="str">
        <f>+IFERROR(VLOOKUP(Tabla3[[#This Row],[CODIGO DE BARRRA]],Hoja1!A:H,6,FALSE),"No Existe")</f>
        <v>0</v>
      </c>
    </row>
    <row r="150" spans="1:5" x14ac:dyDescent="0.25">
      <c r="A150" t="s">
        <v>933</v>
      </c>
      <c r="B150" t="s">
        <v>281</v>
      </c>
      <c r="C150">
        <v>0.9</v>
      </c>
      <c r="D150">
        <v>0</v>
      </c>
      <c r="E150" t="str">
        <f>+IFERROR(VLOOKUP(Tabla3[[#This Row],[CODIGO DE BARRRA]],Hoja1!A:H,6,FALSE),"No Existe")</f>
        <v>0</v>
      </c>
    </row>
    <row r="151" spans="1:5" x14ac:dyDescent="0.25">
      <c r="A151" t="s">
        <v>934</v>
      </c>
      <c r="B151" t="s">
        <v>733</v>
      </c>
      <c r="C151">
        <v>0.9</v>
      </c>
      <c r="D151">
        <v>0</v>
      </c>
      <c r="E151" t="str">
        <f>+IFERROR(VLOOKUP(Tabla3[[#This Row],[CODIGO DE BARRRA]],Hoja1!A:H,6,FALSE),"No Existe")</f>
        <v>No Existe</v>
      </c>
    </row>
    <row r="152" spans="1:5" x14ac:dyDescent="0.25">
      <c r="A152" t="s">
        <v>935</v>
      </c>
      <c r="B152" t="s">
        <v>560</v>
      </c>
      <c r="C152">
        <v>0.2</v>
      </c>
      <c r="D152">
        <v>1</v>
      </c>
      <c r="E152" t="str">
        <f>+IFERROR(VLOOKUP(Tabla3[[#This Row],[CODIGO DE BARRRA]],Hoja1!A:H,6,FALSE),"No Existe")</f>
        <v>1</v>
      </c>
    </row>
    <row r="153" spans="1:5" x14ac:dyDescent="0.25">
      <c r="A153" t="s">
        <v>936</v>
      </c>
      <c r="B153" t="s">
        <v>474</v>
      </c>
      <c r="C153">
        <v>1</v>
      </c>
      <c r="D153">
        <v>5</v>
      </c>
      <c r="E153" t="str">
        <f>+IFERROR(VLOOKUP(Tabla3[[#This Row],[CODIGO DE BARRRA]],Hoja1!A:H,6,FALSE),"No Existe")</f>
        <v>1</v>
      </c>
    </row>
    <row r="154" spans="1:5" x14ac:dyDescent="0.25">
      <c r="A154" t="s">
        <v>937</v>
      </c>
      <c r="B154" t="s">
        <v>469</v>
      </c>
      <c r="C154">
        <v>2.75</v>
      </c>
      <c r="D154">
        <v>0</v>
      </c>
      <c r="E154" t="str">
        <f>+IFERROR(VLOOKUP(Tabla3[[#This Row],[CODIGO DE BARRRA]],Hoja1!A:H,6,FALSE),"No Existe")</f>
        <v>0</v>
      </c>
    </row>
    <row r="155" spans="1:5" x14ac:dyDescent="0.25">
      <c r="A155" t="s">
        <v>938</v>
      </c>
      <c r="B155" t="s">
        <v>470</v>
      </c>
      <c r="C155">
        <v>2.6</v>
      </c>
      <c r="D155">
        <v>-40</v>
      </c>
      <c r="E155" t="str">
        <f>+IFERROR(VLOOKUP(Tabla3[[#This Row],[CODIGO DE BARRRA]],Hoja1!A:H,6,FALSE),"No Existe")</f>
        <v>0</v>
      </c>
    </row>
    <row r="156" spans="1:5" x14ac:dyDescent="0.25">
      <c r="A156" t="s">
        <v>939</v>
      </c>
      <c r="B156" t="s">
        <v>138</v>
      </c>
      <c r="C156">
        <v>1.1000000000000001</v>
      </c>
      <c r="D156">
        <v>0</v>
      </c>
      <c r="E156" t="str">
        <f>+IFERROR(VLOOKUP(Tabla3[[#This Row],[CODIGO DE BARRRA]],Hoja1!A:H,6,FALSE),"No Existe")</f>
        <v>0</v>
      </c>
    </row>
    <row r="157" spans="1:5" x14ac:dyDescent="0.25">
      <c r="A157" t="s">
        <v>940</v>
      </c>
      <c r="B157" t="s">
        <v>147</v>
      </c>
      <c r="C157">
        <v>1</v>
      </c>
      <c r="D157">
        <v>0</v>
      </c>
      <c r="E157" t="str">
        <f>+IFERROR(VLOOKUP(Tabla3[[#This Row],[CODIGO DE BARRRA]],Hoja1!A:H,6,FALSE),"No Existe")</f>
        <v>0</v>
      </c>
    </row>
    <row r="158" spans="1:5" x14ac:dyDescent="0.25">
      <c r="A158" t="s">
        <v>941</v>
      </c>
      <c r="B158" t="s">
        <v>188</v>
      </c>
      <c r="C158">
        <v>0.15</v>
      </c>
      <c r="D158">
        <v>0</v>
      </c>
      <c r="E158" t="str">
        <f>+IFERROR(VLOOKUP(Tabla3[[#This Row],[CODIGO DE BARRRA]],Hoja1!A:H,6,FALSE),"No Existe")</f>
        <v>0</v>
      </c>
    </row>
    <row r="159" spans="1:5" x14ac:dyDescent="0.25">
      <c r="A159" t="s">
        <v>942</v>
      </c>
      <c r="B159" t="s">
        <v>132</v>
      </c>
      <c r="C159">
        <v>0</v>
      </c>
      <c r="D159">
        <v>0</v>
      </c>
      <c r="E159" t="str">
        <f>+IFERROR(VLOOKUP(Tabla3[[#This Row],[CODIGO DE BARRRA]],Hoja1!A:H,6,FALSE),"No Existe")</f>
        <v>0</v>
      </c>
    </row>
    <row r="160" spans="1:5" x14ac:dyDescent="0.25">
      <c r="A160" t="s">
        <v>943</v>
      </c>
      <c r="B160" t="s">
        <v>339</v>
      </c>
      <c r="C160">
        <v>2.2999999999999998</v>
      </c>
      <c r="D160">
        <v>0</v>
      </c>
      <c r="E160" t="str">
        <f>+IFERROR(VLOOKUP(Tabla3[[#This Row],[CODIGO DE BARRRA]],Hoja1!A:H,6,FALSE),"No Existe")</f>
        <v>0</v>
      </c>
    </row>
    <row r="161" spans="1:5" x14ac:dyDescent="0.25">
      <c r="A161" t="s">
        <v>944</v>
      </c>
      <c r="B161" t="s">
        <v>397</v>
      </c>
      <c r="C161">
        <v>1.4</v>
      </c>
      <c r="D161">
        <v>3</v>
      </c>
      <c r="E161" t="str">
        <f>+IFERROR(VLOOKUP(Tabla3[[#This Row],[CODIGO DE BARRRA]],Hoja1!A:H,6,FALSE),"No Existe")</f>
        <v>1</v>
      </c>
    </row>
    <row r="162" spans="1:5" x14ac:dyDescent="0.25">
      <c r="A162" t="s">
        <v>945</v>
      </c>
      <c r="B162" t="s">
        <v>86</v>
      </c>
      <c r="C162">
        <v>2.5</v>
      </c>
      <c r="D162">
        <v>-1</v>
      </c>
      <c r="E162" t="str">
        <f>+IFERROR(VLOOKUP(Tabla3[[#This Row],[CODIGO DE BARRRA]],Hoja1!A:H,6,FALSE),"No Existe")</f>
        <v>0</v>
      </c>
    </row>
    <row r="163" spans="1:5" x14ac:dyDescent="0.25">
      <c r="A163" t="s">
        <v>946</v>
      </c>
      <c r="B163" t="s">
        <v>80</v>
      </c>
      <c r="C163">
        <v>0.05</v>
      </c>
      <c r="D163">
        <v>0</v>
      </c>
      <c r="E163" t="str">
        <f>+IFERROR(VLOOKUP(Tabla3[[#This Row],[CODIGO DE BARRRA]],Hoja1!A:H,6,FALSE),"No Existe")</f>
        <v>0</v>
      </c>
    </row>
    <row r="164" spans="1:5" x14ac:dyDescent="0.25">
      <c r="A164" t="s">
        <v>947</v>
      </c>
      <c r="B164" t="s">
        <v>734</v>
      </c>
      <c r="C164">
        <v>1</v>
      </c>
      <c r="D164">
        <v>0</v>
      </c>
      <c r="E164" t="str">
        <f>+IFERROR(VLOOKUP(Tabla3[[#This Row],[CODIGO DE BARRRA]],Hoja1!A:H,6,FALSE),"No Existe")</f>
        <v>No Existe</v>
      </c>
    </row>
    <row r="165" spans="1:5" x14ac:dyDescent="0.25">
      <c r="A165" t="s">
        <v>948</v>
      </c>
      <c r="B165" t="s">
        <v>294</v>
      </c>
      <c r="C165">
        <v>7.5</v>
      </c>
      <c r="D165">
        <v>-1.1099999999999994</v>
      </c>
      <c r="E165" t="str">
        <f>+IFERROR(VLOOKUP(Tabla3[[#This Row],[CODIGO DE BARRRA]],Hoja1!A:H,6,FALSE),"No Existe")</f>
        <v>0</v>
      </c>
    </row>
    <row r="166" spans="1:5" x14ac:dyDescent="0.25">
      <c r="A166" t="s">
        <v>949</v>
      </c>
      <c r="B166" t="s">
        <v>26</v>
      </c>
      <c r="C166">
        <v>0.8</v>
      </c>
      <c r="D166">
        <v>1</v>
      </c>
      <c r="E166" t="str">
        <f>+IFERROR(VLOOKUP(Tabla3[[#This Row],[CODIGO DE BARRRA]],Hoja1!A:H,6,FALSE),"No Existe")</f>
        <v>1</v>
      </c>
    </row>
    <row r="167" spans="1:5" x14ac:dyDescent="0.25">
      <c r="A167" t="s">
        <v>950</v>
      </c>
      <c r="B167" t="s">
        <v>476</v>
      </c>
      <c r="C167">
        <v>2</v>
      </c>
      <c r="D167">
        <v>0</v>
      </c>
      <c r="E167" t="str">
        <f>+IFERROR(VLOOKUP(Tabla3[[#This Row],[CODIGO DE BARRRA]],Hoja1!A:H,6,FALSE),"No Existe")</f>
        <v>0</v>
      </c>
    </row>
    <row r="168" spans="1:5" x14ac:dyDescent="0.25">
      <c r="A168" t="s">
        <v>951</v>
      </c>
      <c r="B168" t="s">
        <v>508</v>
      </c>
      <c r="C168">
        <v>2.35</v>
      </c>
      <c r="D168">
        <v>7</v>
      </c>
      <c r="E168" t="str">
        <f>+IFERROR(VLOOKUP(Tabla3[[#This Row],[CODIGO DE BARRRA]],Hoja1!A:H,6,FALSE),"No Existe")</f>
        <v>1</v>
      </c>
    </row>
    <row r="169" spans="1:5" x14ac:dyDescent="0.25">
      <c r="A169" t="s">
        <v>952</v>
      </c>
      <c r="B169" t="s">
        <v>130</v>
      </c>
      <c r="C169">
        <v>2.9</v>
      </c>
      <c r="D169">
        <v>1.6999999999999993</v>
      </c>
      <c r="E169" t="str">
        <f>+IFERROR(VLOOKUP(Tabla3[[#This Row],[CODIGO DE BARRRA]],Hoja1!A:H,6,FALSE),"No Existe")</f>
        <v>1</v>
      </c>
    </row>
    <row r="170" spans="1:5" x14ac:dyDescent="0.25">
      <c r="A170" t="s">
        <v>953</v>
      </c>
      <c r="B170" t="s">
        <v>394</v>
      </c>
      <c r="C170">
        <v>0.45</v>
      </c>
      <c r="D170">
        <v>0</v>
      </c>
      <c r="E170" t="str">
        <f>+IFERROR(VLOOKUP(Tabla3[[#This Row],[CODIGO DE BARRRA]],Hoja1!A:H,6,FALSE),"No Existe")</f>
        <v>0</v>
      </c>
    </row>
    <row r="171" spans="1:5" x14ac:dyDescent="0.25">
      <c r="A171" t="s">
        <v>954</v>
      </c>
      <c r="B171" t="s">
        <v>167</v>
      </c>
      <c r="C171">
        <v>1</v>
      </c>
      <c r="D171">
        <v>-3</v>
      </c>
      <c r="E171" t="str">
        <f>+IFERROR(VLOOKUP(Tabla3[[#This Row],[CODIGO DE BARRRA]],Hoja1!A:H,6,FALSE),"No Existe")</f>
        <v>0</v>
      </c>
    </row>
    <row r="172" spans="1:5" x14ac:dyDescent="0.25">
      <c r="A172" t="s">
        <v>955</v>
      </c>
      <c r="B172" t="s">
        <v>73</v>
      </c>
      <c r="C172">
        <v>1.2</v>
      </c>
      <c r="D172">
        <v>2</v>
      </c>
      <c r="E172" t="str">
        <f>+IFERROR(VLOOKUP(Tabla3[[#This Row],[CODIGO DE BARRRA]],Hoja1!A:H,6,FALSE),"No Existe")</f>
        <v>1</v>
      </c>
    </row>
    <row r="173" spans="1:5" x14ac:dyDescent="0.25">
      <c r="A173" t="s">
        <v>956</v>
      </c>
      <c r="B173" t="s">
        <v>735</v>
      </c>
      <c r="C173">
        <v>1.3</v>
      </c>
      <c r="D173">
        <v>-17</v>
      </c>
      <c r="E173" t="str">
        <f>+IFERROR(VLOOKUP(Tabla3[[#This Row],[CODIGO DE BARRRA]],Hoja1!A:H,6,FALSE),"No Existe")</f>
        <v>No Existe</v>
      </c>
    </row>
    <row r="174" spans="1:5" x14ac:dyDescent="0.25">
      <c r="A174" t="s">
        <v>957</v>
      </c>
      <c r="B174" t="s">
        <v>216</v>
      </c>
      <c r="C174">
        <v>2.2999999999999998</v>
      </c>
      <c r="D174">
        <v>0</v>
      </c>
      <c r="E174" t="str">
        <f>+IFERROR(VLOOKUP(Tabla3[[#This Row],[CODIGO DE BARRRA]],Hoja1!A:H,6,FALSE),"No Existe")</f>
        <v>0</v>
      </c>
    </row>
    <row r="175" spans="1:5" x14ac:dyDescent="0.25">
      <c r="A175" t="s">
        <v>958</v>
      </c>
      <c r="B175" t="s">
        <v>45</v>
      </c>
      <c r="C175">
        <v>1.2</v>
      </c>
      <c r="D175">
        <v>-4</v>
      </c>
      <c r="E175" t="str">
        <f>+IFERROR(VLOOKUP(Tabla3[[#This Row],[CODIGO DE BARRRA]],Hoja1!A:H,6,FALSE),"No Existe")</f>
        <v>0</v>
      </c>
    </row>
    <row r="176" spans="1:5" x14ac:dyDescent="0.25">
      <c r="A176" t="s">
        <v>959</v>
      </c>
      <c r="B176" t="s">
        <v>231</v>
      </c>
      <c r="C176">
        <v>3.2</v>
      </c>
      <c r="D176">
        <v>0</v>
      </c>
      <c r="E176" t="str">
        <f>+IFERROR(VLOOKUP(Tabla3[[#This Row],[CODIGO DE BARRRA]],Hoja1!A:H,6,FALSE),"No Existe")</f>
        <v>0</v>
      </c>
    </row>
    <row r="177" spans="1:5" x14ac:dyDescent="0.25">
      <c r="A177" t="s">
        <v>960</v>
      </c>
      <c r="B177" t="s">
        <v>229</v>
      </c>
      <c r="C177">
        <v>1.4</v>
      </c>
      <c r="D177">
        <v>5</v>
      </c>
      <c r="E177" t="str">
        <f>+IFERROR(VLOOKUP(Tabla3[[#This Row],[CODIGO DE BARRRA]],Hoja1!A:H,6,FALSE),"No Existe")</f>
        <v>1</v>
      </c>
    </row>
    <row r="178" spans="1:5" x14ac:dyDescent="0.25">
      <c r="A178" t="s">
        <v>961</v>
      </c>
      <c r="B178" t="s">
        <v>150</v>
      </c>
      <c r="C178">
        <v>1.2</v>
      </c>
      <c r="D178">
        <v>-1</v>
      </c>
      <c r="E178" t="str">
        <f>+IFERROR(VLOOKUP(Tabla3[[#This Row],[CODIGO DE BARRRA]],Hoja1!A:H,6,FALSE),"No Existe")</f>
        <v>0</v>
      </c>
    </row>
    <row r="179" spans="1:5" x14ac:dyDescent="0.25">
      <c r="A179" t="s">
        <v>962</v>
      </c>
      <c r="B179" t="s">
        <v>239</v>
      </c>
      <c r="C179">
        <v>1.1000000000000001</v>
      </c>
      <c r="D179">
        <v>0</v>
      </c>
      <c r="E179" t="str">
        <f>+IFERROR(VLOOKUP(Tabla3[[#This Row],[CODIGO DE BARRRA]],Hoja1!A:H,6,FALSE),"No Existe")</f>
        <v>0</v>
      </c>
    </row>
    <row r="180" spans="1:5" x14ac:dyDescent="0.25">
      <c r="A180" t="s">
        <v>963</v>
      </c>
      <c r="B180" t="s">
        <v>238</v>
      </c>
      <c r="C180">
        <v>0.8</v>
      </c>
      <c r="D180">
        <v>0</v>
      </c>
      <c r="E180" t="str">
        <f>+IFERROR(VLOOKUP(Tabla3[[#This Row],[CODIGO DE BARRRA]],Hoja1!A:H,6,FALSE),"No Existe")</f>
        <v>0</v>
      </c>
    </row>
    <row r="181" spans="1:5" x14ac:dyDescent="0.25">
      <c r="A181" t="s">
        <v>964</v>
      </c>
      <c r="B181" t="s">
        <v>241</v>
      </c>
      <c r="C181">
        <v>1</v>
      </c>
      <c r="D181">
        <v>0</v>
      </c>
      <c r="E181" t="str">
        <f>+IFERROR(VLOOKUP(Tabla3[[#This Row],[CODIGO DE BARRRA]],Hoja1!A:H,6,FALSE),"No Existe")</f>
        <v>0</v>
      </c>
    </row>
    <row r="182" spans="1:5" x14ac:dyDescent="0.25">
      <c r="A182" t="s">
        <v>965</v>
      </c>
      <c r="B182" t="s">
        <v>240</v>
      </c>
      <c r="C182">
        <v>1</v>
      </c>
      <c r="D182">
        <v>0</v>
      </c>
      <c r="E182" t="str">
        <f>+IFERROR(VLOOKUP(Tabla3[[#This Row],[CODIGO DE BARRRA]],Hoja1!A:H,6,FALSE),"No Existe")</f>
        <v>0</v>
      </c>
    </row>
    <row r="183" spans="1:5" x14ac:dyDescent="0.25">
      <c r="A183" t="s">
        <v>966</v>
      </c>
      <c r="B183" t="s">
        <v>52</v>
      </c>
      <c r="C183">
        <v>0.4</v>
      </c>
      <c r="D183">
        <v>-156</v>
      </c>
      <c r="E183" t="str">
        <f>+IFERROR(VLOOKUP(Tabla3[[#This Row],[CODIGO DE BARRRA]],Hoja1!A:H,6,FALSE),"No Existe")</f>
        <v>0</v>
      </c>
    </row>
    <row r="184" spans="1:5" x14ac:dyDescent="0.25">
      <c r="A184" t="s">
        <v>967</v>
      </c>
      <c r="B184" t="s">
        <v>736</v>
      </c>
      <c r="C184">
        <v>0.15</v>
      </c>
      <c r="D184">
        <v>0</v>
      </c>
      <c r="E184" t="str">
        <f>+IFERROR(VLOOKUP(Tabla3[[#This Row],[CODIGO DE BARRRA]],Hoja1!A:H,6,FALSE),"No Existe")</f>
        <v>No Existe</v>
      </c>
    </row>
    <row r="185" spans="1:5" x14ac:dyDescent="0.25">
      <c r="A185" t="s">
        <v>968</v>
      </c>
      <c r="B185" t="s">
        <v>1725</v>
      </c>
      <c r="C185">
        <v>2</v>
      </c>
      <c r="D185">
        <v>3</v>
      </c>
      <c r="E185" t="str">
        <f>+IFERROR(VLOOKUP(Tabla3[[#This Row],[CODIGO DE BARRRA]],Hoja1!A:H,6,FALSE),"No Existe")</f>
        <v>No Existe</v>
      </c>
    </row>
    <row r="186" spans="1:5" x14ac:dyDescent="0.25">
      <c r="A186" t="s">
        <v>969</v>
      </c>
      <c r="B186" t="s">
        <v>102</v>
      </c>
      <c r="C186">
        <v>0.1</v>
      </c>
      <c r="D186">
        <v>156</v>
      </c>
      <c r="E186" t="str">
        <f>+IFERROR(VLOOKUP(Tabla3[[#This Row],[CODIGO DE BARRRA]],Hoja1!A:H,6,FALSE),"No Existe")</f>
        <v>1</v>
      </c>
    </row>
    <row r="187" spans="1:5" x14ac:dyDescent="0.25">
      <c r="A187" t="s">
        <v>970</v>
      </c>
      <c r="B187" t="s">
        <v>737</v>
      </c>
      <c r="C187">
        <v>0.35</v>
      </c>
      <c r="D187">
        <v>0</v>
      </c>
      <c r="E187" t="str">
        <f>+IFERROR(VLOOKUP(Tabla3[[#This Row],[CODIGO DE BARRRA]],Hoja1!A:H,6,FALSE),"No Existe")</f>
        <v>No Existe</v>
      </c>
    </row>
    <row r="188" spans="1:5" x14ac:dyDescent="0.25">
      <c r="A188" t="s">
        <v>971</v>
      </c>
      <c r="B188" t="s">
        <v>115</v>
      </c>
      <c r="C188">
        <v>0.8</v>
      </c>
      <c r="D188">
        <v>16</v>
      </c>
      <c r="E188" t="str">
        <f>+IFERROR(VLOOKUP(Tabla3[[#This Row],[CODIGO DE BARRRA]],Hoja1!A:H,6,FALSE),"No Existe")</f>
        <v>1</v>
      </c>
    </row>
    <row r="189" spans="1:5" x14ac:dyDescent="0.25">
      <c r="A189" t="s">
        <v>972</v>
      </c>
      <c r="B189" t="s">
        <v>738</v>
      </c>
      <c r="C189">
        <v>1.3</v>
      </c>
      <c r="D189">
        <v>0</v>
      </c>
      <c r="E189" t="str">
        <f>+IFERROR(VLOOKUP(Tabla3[[#This Row],[CODIGO DE BARRRA]],Hoja1!A:H,6,FALSE),"No Existe")</f>
        <v>No Existe</v>
      </c>
    </row>
    <row r="190" spans="1:5" x14ac:dyDescent="0.25">
      <c r="A190" t="s">
        <v>973</v>
      </c>
      <c r="B190" t="s">
        <v>551</v>
      </c>
      <c r="C190">
        <v>1.8</v>
      </c>
      <c r="D190">
        <v>0</v>
      </c>
      <c r="E190" t="str">
        <f>+IFERROR(VLOOKUP(Tabla3[[#This Row],[CODIGO DE BARRRA]],Hoja1!A:H,6,FALSE),"No Existe")</f>
        <v>0</v>
      </c>
    </row>
    <row r="191" spans="1:5" x14ac:dyDescent="0.25">
      <c r="A191" t="s">
        <v>974</v>
      </c>
      <c r="B191" t="s">
        <v>90</v>
      </c>
      <c r="C191">
        <v>0.4</v>
      </c>
      <c r="D191">
        <v>1</v>
      </c>
      <c r="E191" t="str">
        <f>+IFERROR(VLOOKUP(Tabla3[[#This Row],[CODIGO DE BARRRA]],Hoja1!A:H,6,FALSE),"No Existe")</f>
        <v>1</v>
      </c>
    </row>
    <row r="192" spans="1:5" x14ac:dyDescent="0.25">
      <c r="A192" t="s">
        <v>975</v>
      </c>
      <c r="B192" t="s">
        <v>155</v>
      </c>
      <c r="C192">
        <v>5</v>
      </c>
      <c r="D192">
        <v>-1.0000000000000231E-2</v>
      </c>
      <c r="E192" t="str">
        <f>+IFERROR(VLOOKUP(Tabla3[[#This Row],[CODIGO DE BARRRA]],Hoja1!A:H,6,FALSE),"No Existe")</f>
        <v>0</v>
      </c>
    </row>
    <row r="193" spans="1:5" x14ac:dyDescent="0.25">
      <c r="A193" t="s">
        <v>976</v>
      </c>
      <c r="B193" t="s">
        <v>507</v>
      </c>
      <c r="C193">
        <v>0.6</v>
      </c>
      <c r="D193">
        <v>9</v>
      </c>
      <c r="E193" t="str">
        <f>+IFERROR(VLOOKUP(Tabla3[[#This Row],[CODIGO DE BARRRA]],Hoja1!A:H,6,FALSE),"No Existe")</f>
        <v>1</v>
      </c>
    </row>
    <row r="194" spans="1:5" x14ac:dyDescent="0.25">
      <c r="A194" t="s">
        <v>977</v>
      </c>
      <c r="B194" t="s">
        <v>466</v>
      </c>
      <c r="C194">
        <v>2</v>
      </c>
      <c r="D194">
        <v>-9</v>
      </c>
      <c r="E194" t="str">
        <f>+IFERROR(VLOOKUP(Tabla3[[#This Row],[CODIGO DE BARRRA]],Hoja1!A:H,6,FALSE),"No Existe")</f>
        <v>0</v>
      </c>
    </row>
    <row r="195" spans="1:5" x14ac:dyDescent="0.25">
      <c r="A195" t="s">
        <v>978</v>
      </c>
      <c r="B195" t="s">
        <v>346</v>
      </c>
      <c r="C195">
        <v>3.6</v>
      </c>
      <c r="D195">
        <v>0</v>
      </c>
      <c r="E195" t="str">
        <f>+IFERROR(VLOOKUP(Tabla3[[#This Row],[CODIGO DE BARRRA]],Hoja1!A:H,6,FALSE),"No Existe")</f>
        <v>0</v>
      </c>
    </row>
    <row r="196" spans="1:5" x14ac:dyDescent="0.25">
      <c r="A196" t="s">
        <v>979</v>
      </c>
      <c r="B196" t="s">
        <v>465</v>
      </c>
      <c r="C196">
        <v>1.2</v>
      </c>
      <c r="D196">
        <v>30</v>
      </c>
      <c r="E196" t="str">
        <f>+IFERROR(VLOOKUP(Tabla3[[#This Row],[CODIGO DE BARRRA]],Hoja1!A:H,6,FALSE),"No Existe")</f>
        <v>1</v>
      </c>
    </row>
    <row r="197" spans="1:5" x14ac:dyDescent="0.25">
      <c r="A197" t="s">
        <v>980</v>
      </c>
      <c r="B197" t="s">
        <v>347</v>
      </c>
      <c r="C197">
        <v>0.55000000000000004</v>
      </c>
      <c r="D197">
        <v>4</v>
      </c>
      <c r="E197" t="str">
        <f>+IFERROR(VLOOKUP(Tabla3[[#This Row],[CODIGO DE BARRRA]],Hoja1!A:H,6,FALSE),"No Existe")</f>
        <v>1</v>
      </c>
    </row>
    <row r="198" spans="1:5" x14ac:dyDescent="0.25">
      <c r="A198" t="s">
        <v>981</v>
      </c>
      <c r="B198" t="s">
        <v>583</v>
      </c>
      <c r="C198">
        <v>1</v>
      </c>
      <c r="D198">
        <v>0</v>
      </c>
      <c r="E198" t="str">
        <f>+IFERROR(VLOOKUP(Tabla3[[#This Row],[CODIGO DE BARRRA]],Hoja1!A:H,6,FALSE),"No Existe")</f>
        <v>0</v>
      </c>
    </row>
    <row r="199" spans="1:5" x14ac:dyDescent="0.25">
      <c r="A199" t="s">
        <v>982</v>
      </c>
      <c r="B199" t="s">
        <v>462</v>
      </c>
      <c r="C199">
        <v>1.33</v>
      </c>
      <c r="D199">
        <v>0</v>
      </c>
      <c r="E199" t="str">
        <f>+IFERROR(VLOOKUP(Tabla3[[#This Row],[CODIGO DE BARRRA]],Hoja1!A:H,6,FALSE),"No Existe")</f>
        <v>0</v>
      </c>
    </row>
    <row r="200" spans="1:5" x14ac:dyDescent="0.25">
      <c r="A200" t="s">
        <v>983</v>
      </c>
      <c r="B200" t="s">
        <v>515</v>
      </c>
      <c r="C200">
        <v>4</v>
      </c>
      <c r="D200">
        <v>0</v>
      </c>
      <c r="E200" t="str">
        <f>+IFERROR(VLOOKUP(Tabla3[[#This Row],[CODIGO DE BARRRA]],Hoja1!A:H,6,FALSE),"No Existe")</f>
        <v>0</v>
      </c>
    </row>
    <row r="201" spans="1:5" x14ac:dyDescent="0.25">
      <c r="A201" t="s">
        <v>984</v>
      </c>
      <c r="B201" t="s">
        <v>207</v>
      </c>
      <c r="C201">
        <v>2.8</v>
      </c>
      <c r="D201">
        <v>0</v>
      </c>
      <c r="E201" t="str">
        <f>+IFERROR(VLOOKUP(Tabla3[[#This Row],[CODIGO DE BARRRA]],Hoja1!A:H,6,FALSE),"No Existe")</f>
        <v>0</v>
      </c>
    </row>
    <row r="202" spans="1:5" x14ac:dyDescent="0.25">
      <c r="A202" t="s">
        <v>985</v>
      </c>
      <c r="B202" t="s">
        <v>303</v>
      </c>
      <c r="C202">
        <v>1</v>
      </c>
      <c r="D202">
        <v>0</v>
      </c>
      <c r="E202" t="str">
        <f>+IFERROR(VLOOKUP(Tabla3[[#This Row],[CODIGO DE BARRRA]],Hoja1!A:H,6,FALSE),"No Existe")</f>
        <v>0</v>
      </c>
    </row>
    <row r="203" spans="1:5" x14ac:dyDescent="0.25">
      <c r="A203" t="s">
        <v>986</v>
      </c>
      <c r="B203" t="s">
        <v>95</v>
      </c>
      <c r="C203">
        <v>1.85</v>
      </c>
      <c r="D203">
        <v>0</v>
      </c>
      <c r="E203" t="str">
        <f>+IFERROR(VLOOKUP(Tabla3[[#This Row],[CODIGO DE BARRRA]],Hoja1!A:H,6,FALSE),"No Existe")</f>
        <v>0</v>
      </c>
    </row>
    <row r="204" spans="1:5" x14ac:dyDescent="0.25">
      <c r="A204" t="s">
        <v>987</v>
      </c>
      <c r="B204" t="s">
        <v>589</v>
      </c>
      <c r="C204">
        <v>2.16</v>
      </c>
      <c r="D204">
        <v>-1</v>
      </c>
      <c r="E204" t="str">
        <f>+IFERROR(VLOOKUP(Tabla3[[#This Row],[CODIGO DE BARRRA]],Hoja1!A:H,6,FALSE),"No Existe")</f>
        <v>0</v>
      </c>
    </row>
    <row r="205" spans="1:5" x14ac:dyDescent="0.25">
      <c r="A205" t="s">
        <v>988</v>
      </c>
      <c r="B205" t="s">
        <v>591</v>
      </c>
      <c r="C205">
        <v>1.8</v>
      </c>
      <c r="D205">
        <v>0</v>
      </c>
      <c r="E205" t="str">
        <f>+IFERROR(VLOOKUP(Tabla3[[#This Row],[CODIGO DE BARRRA]],Hoja1!A:H,6,FALSE),"No Existe")</f>
        <v>0</v>
      </c>
    </row>
    <row r="206" spans="1:5" x14ac:dyDescent="0.25">
      <c r="A206" t="s">
        <v>989</v>
      </c>
      <c r="B206" t="s">
        <v>55</v>
      </c>
      <c r="C206">
        <v>2.5</v>
      </c>
      <c r="D206">
        <v>1</v>
      </c>
      <c r="E206" t="str">
        <f>+IFERROR(VLOOKUP(Tabla3[[#This Row],[CODIGO DE BARRRA]],Hoja1!A:H,6,FALSE),"No Existe")</f>
        <v>1</v>
      </c>
    </row>
    <row r="207" spans="1:5" x14ac:dyDescent="0.25">
      <c r="A207" t="s">
        <v>990</v>
      </c>
      <c r="B207" t="s">
        <v>57</v>
      </c>
      <c r="C207">
        <v>2.6</v>
      </c>
      <c r="D207">
        <v>2</v>
      </c>
      <c r="E207" t="str">
        <f>+IFERROR(VLOOKUP(Tabla3[[#This Row],[CODIGO DE BARRRA]],Hoja1!A:H,6,FALSE),"No Existe")</f>
        <v>1</v>
      </c>
    </row>
    <row r="208" spans="1:5" x14ac:dyDescent="0.25">
      <c r="A208" t="s">
        <v>991</v>
      </c>
      <c r="B208" t="s">
        <v>84</v>
      </c>
      <c r="C208">
        <v>0</v>
      </c>
      <c r="D208">
        <v>0</v>
      </c>
      <c r="E208" t="str">
        <f>+IFERROR(VLOOKUP(Tabla3[[#This Row],[CODIGO DE BARRRA]],Hoja1!A:H,6,FALSE),"No Existe")</f>
        <v>0</v>
      </c>
    </row>
    <row r="209" spans="1:5" x14ac:dyDescent="0.25">
      <c r="A209" t="s">
        <v>992</v>
      </c>
      <c r="B209" t="s">
        <v>384</v>
      </c>
      <c r="C209">
        <v>3.5</v>
      </c>
      <c r="D209">
        <v>-13.263000000000005</v>
      </c>
      <c r="E209" t="str">
        <f>+IFERROR(VLOOKUP(Tabla3[[#This Row],[CODIGO DE BARRRA]],Hoja1!A:H,6,FALSE),"No Existe")</f>
        <v>0</v>
      </c>
    </row>
    <row r="210" spans="1:5" x14ac:dyDescent="0.25">
      <c r="A210" t="s">
        <v>993</v>
      </c>
      <c r="B210" t="s">
        <v>550</v>
      </c>
      <c r="C210">
        <v>7.75</v>
      </c>
      <c r="D210">
        <v>1.464</v>
      </c>
      <c r="E210" t="str">
        <f>+IFERROR(VLOOKUP(Tabla3[[#This Row],[CODIGO DE BARRRA]],Hoja1!A:H,6,FALSE),"No Existe")</f>
        <v>1</v>
      </c>
    </row>
    <row r="211" spans="1:5" x14ac:dyDescent="0.25">
      <c r="A211" t="s">
        <v>994</v>
      </c>
      <c r="B211" t="s">
        <v>456</v>
      </c>
      <c r="C211">
        <v>6</v>
      </c>
      <c r="D211">
        <v>-11.955000000000004</v>
      </c>
      <c r="E211" t="str">
        <f>+IFERROR(VLOOKUP(Tabla3[[#This Row],[CODIGO DE BARRRA]],Hoja1!A:H,6,FALSE),"No Existe")</f>
        <v>0</v>
      </c>
    </row>
    <row r="212" spans="1:5" x14ac:dyDescent="0.25">
      <c r="A212" t="s">
        <v>995</v>
      </c>
      <c r="B212" t="s">
        <v>23</v>
      </c>
      <c r="C212">
        <v>3</v>
      </c>
      <c r="D212">
        <v>-1.725000000000001</v>
      </c>
      <c r="E212" t="str">
        <f>+IFERROR(VLOOKUP(Tabla3[[#This Row],[CODIGO DE BARRRA]],Hoja1!A:H,6,FALSE),"No Existe")</f>
        <v>0</v>
      </c>
    </row>
    <row r="213" spans="1:5" x14ac:dyDescent="0.25">
      <c r="A213" t="s">
        <v>996</v>
      </c>
      <c r="B213" t="s">
        <v>172</v>
      </c>
      <c r="C213">
        <v>4.9000000000000004</v>
      </c>
      <c r="D213">
        <v>-1.0000000000000564E-2</v>
      </c>
      <c r="E213" t="str">
        <f>+IFERROR(VLOOKUP(Tabla3[[#This Row],[CODIGO DE BARRRA]],Hoja1!A:H,6,FALSE),"No Existe")</f>
        <v>0</v>
      </c>
    </row>
    <row r="214" spans="1:5" x14ac:dyDescent="0.25">
      <c r="A214" t="s">
        <v>997</v>
      </c>
      <c r="B214" t="s">
        <v>125</v>
      </c>
      <c r="C214">
        <v>4.5</v>
      </c>
      <c r="D214">
        <v>4</v>
      </c>
      <c r="E214" t="str">
        <f>+IFERROR(VLOOKUP(Tabla3[[#This Row],[CODIGO DE BARRRA]],Hoja1!A:H,6,FALSE),"No Existe")</f>
        <v>1</v>
      </c>
    </row>
    <row r="215" spans="1:5" x14ac:dyDescent="0.25">
      <c r="A215" t="s">
        <v>998</v>
      </c>
      <c r="B215" t="s">
        <v>519</v>
      </c>
      <c r="C215">
        <v>3.7</v>
      </c>
      <c r="D215">
        <v>10.17</v>
      </c>
      <c r="E215" t="str">
        <f>+IFERROR(VLOOKUP(Tabla3[[#This Row],[CODIGO DE BARRRA]],Hoja1!A:H,6,FALSE),"No Existe")</f>
        <v>1</v>
      </c>
    </row>
    <row r="216" spans="1:5" x14ac:dyDescent="0.25">
      <c r="A216" t="s">
        <v>999</v>
      </c>
      <c r="B216" t="s">
        <v>521</v>
      </c>
      <c r="C216">
        <v>33</v>
      </c>
      <c r="D216">
        <v>-0.6050000000000002</v>
      </c>
      <c r="E216" t="str">
        <f>+IFERROR(VLOOKUP(Tabla3[[#This Row],[CODIGO DE BARRRA]],Hoja1!A:H,6,FALSE),"No Existe")</f>
        <v>0</v>
      </c>
    </row>
    <row r="217" spans="1:5" x14ac:dyDescent="0.25">
      <c r="A217" t="s">
        <v>1000</v>
      </c>
      <c r="B217" t="s">
        <v>215</v>
      </c>
      <c r="C217">
        <v>0.7</v>
      </c>
      <c r="D217">
        <v>15</v>
      </c>
      <c r="E217" t="str">
        <f>+IFERROR(VLOOKUP(Tabla3[[#This Row],[CODIGO DE BARRRA]],Hoja1!A:H,6,FALSE),"No Existe")</f>
        <v>1</v>
      </c>
    </row>
    <row r="218" spans="1:5" x14ac:dyDescent="0.25">
      <c r="A218" t="s">
        <v>1001</v>
      </c>
      <c r="B218" t="s">
        <v>243</v>
      </c>
      <c r="C218">
        <v>0.1</v>
      </c>
      <c r="D218">
        <v>0</v>
      </c>
      <c r="E218" t="str">
        <f>+IFERROR(VLOOKUP(Tabla3[[#This Row],[CODIGO DE BARRRA]],Hoja1!A:H,6,FALSE),"No Existe")</f>
        <v>0</v>
      </c>
    </row>
    <row r="219" spans="1:5" x14ac:dyDescent="0.25">
      <c r="A219" t="s">
        <v>1002</v>
      </c>
      <c r="B219" t="s">
        <v>421</v>
      </c>
      <c r="C219">
        <v>7.65</v>
      </c>
      <c r="D219">
        <v>0</v>
      </c>
      <c r="E219" t="str">
        <f>+IFERROR(VLOOKUP(Tabla3[[#This Row],[CODIGO DE BARRRA]],Hoja1!A:H,6,FALSE),"No Existe")</f>
        <v>0</v>
      </c>
    </row>
    <row r="220" spans="1:5" x14ac:dyDescent="0.25">
      <c r="A220" t="s">
        <v>1003</v>
      </c>
      <c r="B220" t="s">
        <v>739</v>
      </c>
      <c r="C220">
        <v>1.2</v>
      </c>
      <c r="D220">
        <v>0</v>
      </c>
      <c r="E220" t="str">
        <f>+IFERROR(VLOOKUP(Tabla3[[#This Row],[CODIGO DE BARRRA]],Hoja1!A:H,6,FALSE),"No Existe")</f>
        <v>No Existe</v>
      </c>
    </row>
    <row r="221" spans="1:5" x14ac:dyDescent="0.25">
      <c r="A221" t="s">
        <v>1004</v>
      </c>
      <c r="B221" t="s">
        <v>386</v>
      </c>
      <c r="C221">
        <v>1.5</v>
      </c>
      <c r="D221">
        <v>8</v>
      </c>
      <c r="E221" t="str">
        <f>+IFERROR(VLOOKUP(Tabla3[[#This Row],[CODIGO DE BARRRA]],Hoja1!A:H,6,FALSE),"No Existe")</f>
        <v>1</v>
      </c>
    </row>
    <row r="222" spans="1:5" x14ac:dyDescent="0.25">
      <c r="A222" t="s">
        <v>1005</v>
      </c>
      <c r="B222" t="s">
        <v>220</v>
      </c>
      <c r="C222">
        <v>0.8</v>
      </c>
      <c r="D222">
        <v>0</v>
      </c>
      <c r="E222" t="str">
        <f>+IFERROR(VLOOKUP(Tabla3[[#This Row],[CODIGO DE BARRRA]],Hoja1!A:H,6,FALSE),"No Existe")</f>
        <v>0</v>
      </c>
    </row>
    <row r="223" spans="1:5" x14ac:dyDescent="0.25">
      <c r="A223" t="s">
        <v>1006</v>
      </c>
      <c r="B223" t="s">
        <v>94</v>
      </c>
      <c r="C223">
        <v>1.1000000000000001</v>
      </c>
      <c r="D223">
        <v>0</v>
      </c>
      <c r="E223" t="str">
        <f>+IFERROR(VLOOKUP(Tabla3[[#This Row],[CODIGO DE BARRRA]],Hoja1!A:H,6,FALSE),"No Existe")</f>
        <v>0</v>
      </c>
    </row>
    <row r="224" spans="1:5" x14ac:dyDescent="0.25">
      <c r="A224" t="s">
        <v>1007</v>
      </c>
      <c r="B224" t="s">
        <v>559</v>
      </c>
      <c r="C224">
        <v>0.85</v>
      </c>
      <c r="D224">
        <v>-1</v>
      </c>
      <c r="E224" t="str">
        <f>+IFERROR(VLOOKUP(Tabla3[[#This Row],[CODIGO DE BARRRA]],Hoja1!A:H,6,FALSE),"No Existe")</f>
        <v>0</v>
      </c>
    </row>
    <row r="225" spans="1:5" x14ac:dyDescent="0.25">
      <c r="A225" t="s">
        <v>1008</v>
      </c>
      <c r="B225" t="s">
        <v>118</v>
      </c>
      <c r="C225">
        <v>2</v>
      </c>
      <c r="D225">
        <v>0</v>
      </c>
      <c r="E225" t="str">
        <f>+IFERROR(VLOOKUP(Tabla3[[#This Row],[CODIGO DE BARRRA]],Hoja1!A:H,6,FALSE),"No Existe")</f>
        <v>0</v>
      </c>
    </row>
    <row r="226" spans="1:5" x14ac:dyDescent="0.25">
      <c r="A226" t="s">
        <v>1009</v>
      </c>
      <c r="B226" t="s">
        <v>740</v>
      </c>
      <c r="C226">
        <v>1.2</v>
      </c>
      <c r="D226">
        <v>0</v>
      </c>
      <c r="E226" t="str">
        <f>+IFERROR(VLOOKUP(Tabla3[[#This Row],[CODIGO DE BARRRA]],Hoja1!A:H,6,FALSE),"No Existe")</f>
        <v>No Existe</v>
      </c>
    </row>
    <row r="227" spans="1:5" x14ac:dyDescent="0.25">
      <c r="A227" t="s">
        <v>1010</v>
      </c>
      <c r="B227" t="s">
        <v>741</v>
      </c>
      <c r="C227">
        <v>1.4</v>
      </c>
      <c r="D227">
        <v>0</v>
      </c>
      <c r="E227" t="str">
        <f>+IFERROR(VLOOKUP(Tabla3[[#This Row],[CODIGO DE BARRRA]],Hoja1!A:H,6,FALSE),"No Existe")</f>
        <v>No Existe</v>
      </c>
    </row>
    <row r="228" spans="1:5" x14ac:dyDescent="0.25">
      <c r="A228" t="s">
        <v>1011</v>
      </c>
      <c r="B228" t="s">
        <v>195</v>
      </c>
      <c r="C228">
        <v>0.3</v>
      </c>
      <c r="D228">
        <v>2</v>
      </c>
      <c r="E228" t="str">
        <f>+IFERROR(VLOOKUP(Tabla3[[#This Row],[CODIGO DE BARRRA]],Hoja1!A:H,6,FALSE),"No Existe")</f>
        <v>1</v>
      </c>
    </row>
    <row r="229" spans="1:5" x14ac:dyDescent="0.25">
      <c r="A229" t="s">
        <v>1012</v>
      </c>
      <c r="B229" t="s">
        <v>295</v>
      </c>
      <c r="C229">
        <v>7.2</v>
      </c>
      <c r="D229">
        <v>0.14999999999999974</v>
      </c>
      <c r="E229" t="str">
        <f>+IFERROR(VLOOKUP(Tabla3[[#This Row],[CODIGO DE BARRRA]],Hoja1!A:H,6,FALSE),"No Existe")</f>
        <v>1</v>
      </c>
    </row>
    <row r="230" spans="1:5" x14ac:dyDescent="0.25">
      <c r="A230" t="s">
        <v>1013</v>
      </c>
      <c r="B230" t="s">
        <v>273</v>
      </c>
      <c r="C230">
        <v>0.95</v>
      </c>
      <c r="D230">
        <v>0</v>
      </c>
      <c r="E230" t="str">
        <f>+IFERROR(VLOOKUP(Tabla3[[#This Row],[CODIGO DE BARRRA]],Hoja1!A:H,6,FALSE),"No Existe")</f>
        <v>0</v>
      </c>
    </row>
    <row r="231" spans="1:5" x14ac:dyDescent="0.25">
      <c r="A231" t="s">
        <v>1014</v>
      </c>
      <c r="B231" t="s">
        <v>194</v>
      </c>
      <c r="C231">
        <v>0.8</v>
      </c>
      <c r="D231">
        <v>0</v>
      </c>
      <c r="E231" t="str">
        <f>+IFERROR(VLOOKUP(Tabla3[[#This Row],[CODIGO DE BARRRA]],Hoja1!A:H,6,FALSE),"No Existe")</f>
        <v>0</v>
      </c>
    </row>
    <row r="232" spans="1:5" x14ac:dyDescent="0.25">
      <c r="A232" t="s">
        <v>1015</v>
      </c>
      <c r="B232" t="s">
        <v>149</v>
      </c>
      <c r="C232">
        <v>0.85</v>
      </c>
      <c r="D232">
        <v>0</v>
      </c>
      <c r="E232" t="str">
        <f>+IFERROR(VLOOKUP(Tabla3[[#This Row],[CODIGO DE BARRRA]],Hoja1!A:H,6,FALSE),"No Existe")</f>
        <v>0</v>
      </c>
    </row>
    <row r="233" spans="1:5" x14ac:dyDescent="0.25">
      <c r="A233" t="s">
        <v>1016</v>
      </c>
      <c r="B233" t="s">
        <v>282</v>
      </c>
      <c r="C233">
        <v>0.6</v>
      </c>
      <c r="D233">
        <v>3</v>
      </c>
      <c r="E233" t="str">
        <f>+IFERROR(VLOOKUP(Tabla3[[#This Row],[CODIGO DE BARRRA]],Hoja1!A:H,6,FALSE),"No Existe")</f>
        <v>1</v>
      </c>
    </row>
    <row r="234" spans="1:5" x14ac:dyDescent="0.25">
      <c r="A234" t="s">
        <v>1017</v>
      </c>
      <c r="B234" t="s">
        <v>499</v>
      </c>
      <c r="C234">
        <v>1.9</v>
      </c>
      <c r="D234">
        <v>7</v>
      </c>
      <c r="E234" t="str">
        <f>+IFERROR(VLOOKUP(Tabla3[[#This Row],[CODIGO DE BARRRA]],Hoja1!A:H,6,FALSE),"No Existe")</f>
        <v>1</v>
      </c>
    </row>
    <row r="235" spans="1:5" x14ac:dyDescent="0.25">
      <c r="A235" t="s">
        <v>1018</v>
      </c>
      <c r="B235" t="s">
        <v>133</v>
      </c>
      <c r="C235">
        <v>0.15</v>
      </c>
      <c r="D235">
        <v>-10</v>
      </c>
      <c r="E235" t="str">
        <f>+IFERROR(VLOOKUP(Tabla3[[#This Row],[CODIGO DE BARRRA]],Hoja1!A:H,6,FALSE),"No Existe")</f>
        <v>0</v>
      </c>
    </row>
    <row r="236" spans="1:5" x14ac:dyDescent="0.25">
      <c r="A236" t="s">
        <v>1019</v>
      </c>
      <c r="B236" t="s">
        <v>607</v>
      </c>
      <c r="C236">
        <v>0.3</v>
      </c>
      <c r="D236">
        <v>7</v>
      </c>
      <c r="E236" t="str">
        <f>+IFERROR(VLOOKUP(Tabla3[[#This Row],[CODIGO DE BARRRA]],Hoja1!A:H,6,FALSE),"No Existe")</f>
        <v>1</v>
      </c>
    </row>
    <row r="237" spans="1:5" x14ac:dyDescent="0.25">
      <c r="A237" t="s">
        <v>1020</v>
      </c>
      <c r="B237" t="s">
        <v>742</v>
      </c>
      <c r="C237">
        <v>3</v>
      </c>
      <c r="D237">
        <v>0</v>
      </c>
      <c r="E237" t="str">
        <f>+IFERROR(VLOOKUP(Tabla3[[#This Row],[CODIGO DE BARRRA]],Hoja1!A:H,6,FALSE),"No Existe")</f>
        <v>No Existe</v>
      </c>
    </row>
    <row r="238" spans="1:5" x14ac:dyDescent="0.25">
      <c r="A238" t="s">
        <v>221</v>
      </c>
      <c r="B238" t="s">
        <v>221</v>
      </c>
      <c r="C238">
        <v>0.15</v>
      </c>
      <c r="D238">
        <v>0</v>
      </c>
      <c r="E238" t="str">
        <f>+IFERROR(VLOOKUP(Tabla3[[#This Row],[CODIGO DE BARRRA]],Hoja1!A:H,6,FALSE),"No Existe")</f>
        <v>0</v>
      </c>
    </row>
    <row r="239" spans="1:5" x14ac:dyDescent="0.25">
      <c r="A239" t="s">
        <v>1021</v>
      </c>
      <c r="B239" t="s">
        <v>232</v>
      </c>
      <c r="C239">
        <v>1.2</v>
      </c>
      <c r="D239">
        <v>-1</v>
      </c>
      <c r="E239" t="str">
        <f>+IFERROR(VLOOKUP(Tabla3[[#This Row],[CODIGO DE BARRRA]],Hoja1!A:H,6,FALSE),"No Existe")</f>
        <v>0</v>
      </c>
    </row>
    <row r="240" spans="1:5" x14ac:dyDescent="0.25">
      <c r="A240" t="s">
        <v>1022</v>
      </c>
      <c r="B240" t="s">
        <v>270</v>
      </c>
      <c r="C240">
        <v>2.9</v>
      </c>
      <c r="D240">
        <v>14.004999999999995</v>
      </c>
      <c r="E240" t="str">
        <f>+IFERROR(VLOOKUP(Tabla3[[#This Row],[CODIGO DE BARRRA]],Hoja1!A:H,6,FALSE),"No Existe")</f>
        <v>1</v>
      </c>
    </row>
    <row r="241" spans="1:5" x14ac:dyDescent="0.25">
      <c r="A241" t="s">
        <v>1023</v>
      </c>
      <c r="B241" t="s">
        <v>137</v>
      </c>
      <c r="C241">
        <v>0.1</v>
      </c>
      <c r="D241">
        <v>-54</v>
      </c>
      <c r="E241" t="str">
        <f>+IFERROR(VLOOKUP(Tabla3[[#This Row],[CODIGO DE BARRRA]],Hoja1!A:H,6,FALSE),"No Existe")</f>
        <v>0</v>
      </c>
    </row>
    <row r="242" spans="1:5" x14ac:dyDescent="0.25">
      <c r="A242" t="s">
        <v>1024</v>
      </c>
      <c r="B242" t="s">
        <v>290</v>
      </c>
      <c r="C242">
        <v>1.85</v>
      </c>
      <c r="D242">
        <v>5</v>
      </c>
      <c r="E242" t="str">
        <f>+IFERROR(VLOOKUP(Tabla3[[#This Row],[CODIGO DE BARRRA]],Hoja1!A:H,6,FALSE),"No Existe")</f>
        <v>1</v>
      </c>
    </row>
    <row r="243" spans="1:5" x14ac:dyDescent="0.25">
      <c r="A243" t="s">
        <v>1025</v>
      </c>
      <c r="B243" t="s">
        <v>298</v>
      </c>
      <c r="C243">
        <v>4.3</v>
      </c>
      <c r="D243">
        <v>0</v>
      </c>
      <c r="E243" t="str">
        <f>+IFERROR(VLOOKUP(Tabla3[[#This Row],[CODIGO DE BARRRA]],Hoja1!A:H,6,FALSE),"No Existe")</f>
        <v>0</v>
      </c>
    </row>
    <row r="244" spans="1:5" x14ac:dyDescent="0.25">
      <c r="A244" t="s">
        <v>1026</v>
      </c>
      <c r="B244" t="s">
        <v>307</v>
      </c>
      <c r="C244">
        <v>2.1</v>
      </c>
      <c r="D244">
        <v>-1</v>
      </c>
      <c r="E244" t="str">
        <f>+IFERROR(VLOOKUP(Tabla3[[#This Row],[CODIGO DE BARRRA]],Hoja1!A:H,6,FALSE),"No Existe")</f>
        <v>0</v>
      </c>
    </row>
    <row r="245" spans="1:5" x14ac:dyDescent="0.25">
      <c r="A245" t="s">
        <v>1027</v>
      </c>
      <c r="B245" t="s">
        <v>334</v>
      </c>
      <c r="C245">
        <v>3.2</v>
      </c>
      <c r="D245">
        <v>0</v>
      </c>
      <c r="E245" t="str">
        <f>+IFERROR(VLOOKUP(Tabla3[[#This Row],[CODIGO DE BARRRA]],Hoja1!A:H,6,FALSE),"No Existe")</f>
        <v>0</v>
      </c>
    </row>
    <row r="246" spans="1:5" x14ac:dyDescent="0.25">
      <c r="A246" t="s">
        <v>1028</v>
      </c>
      <c r="B246" t="s">
        <v>317</v>
      </c>
      <c r="C246">
        <v>6.1</v>
      </c>
      <c r="D246">
        <v>4</v>
      </c>
      <c r="E246" t="str">
        <f>+IFERROR(VLOOKUP(Tabla3[[#This Row],[CODIGO DE BARRRA]],Hoja1!A:H,6,FALSE),"No Existe")</f>
        <v>1</v>
      </c>
    </row>
    <row r="247" spans="1:5" x14ac:dyDescent="0.25">
      <c r="A247" t="s">
        <v>1029</v>
      </c>
      <c r="B247" t="s">
        <v>316</v>
      </c>
      <c r="C247">
        <v>1.7</v>
      </c>
      <c r="D247">
        <v>-2</v>
      </c>
      <c r="E247" t="str">
        <f>+IFERROR(VLOOKUP(Tabla3[[#This Row],[CODIGO DE BARRRA]],Hoja1!A:H,6,FALSE),"No Existe")</f>
        <v>0</v>
      </c>
    </row>
    <row r="248" spans="1:5" x14ac:dyDescent="0.25">
      <c r="A248" t="s">
        <v>1030</v>
      </c>
      <c r="B248" t="s">
        <v>743</v>
      </c>
      <c r="C248">
        <v>4.5</v>
      </c>
      <c r="D248">
        <v>0</v>
      </c>
      <c r="E248" t="str">
        <f>+IFERROR(VLOOKUP(Tabla3[[#This Row],[CODIGO DE BARRRA]],Hoja1!A:H,6,FALSE),"No Existe")</f>
        <v>No Existe</v>
      </c>
    </row>
    <row r="249" spans="1:5" x14ac:dyDescent="0.25">
      <c r="A249" t="s">
        <v>1031</v>
      </c>
      <c r="B249" t="s">
        <v>357</v>
      </c>
      <c r="C249">
        <v>1.7</v>
      </c>
      <c r="D249">
        <v>0</v>
      </c>
      <c r="E249" t="str">
        <f>+IFERROR(VLOOKUP(Tabla3[[#This Row],[CODIGO DE BARRRA]],Hoja1!A:H,6,FALSE),"No Existe")</f>
        <v>0</v>
      </c>
    </row>
    <row r="250" spans="1:5" x14ac:dyDescent="0.25">
      <c r="A250" t="s">
        <v>1032</v>
      </c>
      <c r="B250" t="s">
        <v>570</v>
      </c>
      <c r="C250">
        <v>2.7</v>
      </c>
      <c r="D250">
        <v>0</v>
      </c>
      <c r="E250" t="str">
        <f>+IFERROR(VLOOKUP(Tabla3[[#This Row],[CODIGO DE BARRRA]],Hoja1!A:H,6,FALSE),"No Existe")</f>
        <v>0</v>
      </c>
    </row>
    <row r="251" spans="1:5" x14ac:dyDescent="0.25">
      <c r="A251" t="s">
        <v>1033</v>
      </c>
      <c r="B251" t="s">
        <v>370</v>
      </c>
      <c r="C251">
        <v>7.4</v>
      </c>
      <c r="D251">
        <v>6011.123499999997</v>
      </c>
      <c r="E251" t="str">
        <f>+IFERROR(VLOOKUP(Tabla3[[#This Row],[CODIGO DE BARRRA]],Hoja1!A:H,6,FALSE),"No Existe")</f>
        <v>1</v>
      </c>
    </row>
    <row r="252" spans="1:5" x14ac:dyDescent="0.25">
      <c r="A252" t="s">
        <v>1034</v>
      </c>
      <c r="B252" t="s">
        <v>744</v>
      </c>
      <c r="C252">
        <v>6.5</v>
      </c>
      <c r="D252">
        <v>0.43930000000000924</v>
      </c>
      <c r="E252" t="str">
        <f>+IFERROR(VLOOKUP(Tabla3[[#This Row],[CODIGO DE BARRRA]],Hoja1!A:H,6,FALSE),"No Existe")</f>
        <v>1</v>
      </c>
    </row>
    <row r="253" spans="1:5" x14ac:dyDescent="0.25">
      <c r="A253" t="s">
        <v>1035</v>
      </c>
      <c r="B253" t="s">
        <v>352</v>
      </c>
      <c r="C253">
        <v>2.9</v>
      </c>
      <c r="D253">
        <v>6</v>
      </c>
      <c r="E253" t="str">
        <f>+IFERROR(VLOOKUP(Tabla3[[#This Row],[CODIGO DE BARRRA]],Hoja1!A:H,6,FALSE),"No Existe")</f>
        <v>1</v>
      </c>
    </row>
    <row r="254" spans="1:5" x14ac:dyDescent="0.25">
      <c r="A254" t="s">
        <v>1036</v>
      </c>
      <c r="B254" t="s">
        <v>423</v>
      </c>
      <c r="C254">
        <v>1.45</v>
      </c>
      <c r="D254">
        <v>0</v>
      </c>
      <c r="E254" t="str">
        <f>+IFERROR(VLOOKUP(Tabla3[[#This Row],[CODIGO DE BARRRA]],Hoja1!A:H,6,FALSE),"No Existe")</f>
        <v>0</v>
      </c>
    </row>
    <row r="255" spans="1:5" x14ac:dyDescent="0.25">
      <c r="A255" t="s">
        <v>1037</v>
      </c>
      <c r="B255" t="s">
        <v>373</v>
      </c>
      <c r="C255">
        <v>8.6999999999999993</v>
      </c>
      <c r="D255">
        <v>-3.915</v>
      </c>
      <c r="E255" t="str">
        <f>+IFERROR(VLOOKUP(Tabla3[[#This Row],[CODIGO DE BARRRA]],Hoja1!A:H,6,FALSE),"No Existe")</f>
        <v>0</v>
      </c>
    </row>
    <row r="256" spans="1:5" x14ac:dyDescent="0.25">
      <c r="A256" t="s">
        <v>1038</v>
      </c>
      <c r="B256" t="s">
        <v>385</v>
      </c>
      <c r="C256">
        <v>2.6</v>
      </c>
      <c r="D256">
        <v>9</v>
      </c>
      <c r="E256" t="str">
        <f>+IFERROR(VLOOKUP(Tabla3[[#This Row],[CODIGO DE BARRRA]],Hoja1!A:H,6,FALSE),"No Existe")</f>
        <v>1</v>
      </c>
    </row>
    <row r="257" spans="1:5" x14ac:dyDescent="0.25">
      <c r="A257" t="s">
        <v>1039</v>
      </c>
      <c r="B257" t="s">
        <v>359</v>
      </c>
      <c r="C257">
        <v>2.7</v>
      </c>
      <c r="D257">
        <v>-1</v>
      </c>
      <c r="E257" t="str">
        <f>+IFERROR(VLOOKUP(Tabla3[[#This Row],[CODIGO DE BARRRA]],Hoja1!A:H,6,FALSE),"No Existe")</f>
        <v>0</v>
      </c>
    </row>
    <row r="258" spans="1:5" x14ac:dyDescent="0.25">
      <c r="A258" t="s">
        <v>1040</v>
      </c>
      <c r="B258" t="s">
        <v>745</v>
      </c>
      <c r="C258">
        <v>6</v>
      </c>
      <c r="D258">
        <v>0</v>
      </c>
      <c r="E258" t="str">
        <f>+IFERROR(VLOOKUP(Tabla3[[#This Row],[CODIGO DE BARRRA]],Hoja1!A:H,6,FALSE),"No Existe")</f>
        <v>No Existe</v>
      </c>
    </row>
    <row r="259" spans="1:5" x14ac:dyDescent="0.25">
      <c r="A259" t="s">
        <v>1041</v>
      </c>
      <c r="B259" t="s">
        <v>197</v>
      </c>
      <c r="C259">
        <v>1.3</v>
      </c>
      <c r="D259">
        <v>0</v>
      </c>
      <c r="E259" t="str">
        <f>+IFERROR(VLOOKUP(Tabla3[[#This Row],[CODIGO DE BARRRA]],Hoja1!A:H,6,FALSE),"No Existe")</f>
        <v>0</v>
      </c>
    </row>
    <row r="260" spans="1:5" x14ac:dyDescent="0.25">
      <c r="A260" t="s">
        <v>1042</v>
      </c>
      <c r="B260" t="s">
        <v>82</v>
      </c>
      <c r="C260">
        <v>1.2</v>
      </c>
      <c r="D260">
        <v>0</v>
      </c>
      <c r="E260" t="str">
        <f>+IFERROR(VLOOKUP(Tabla3[[#This Row],[CODIGO DE BARRRA]],Hoja1!A:H,6,FALSE),"No Existe")</f>
        <v>0</v>
      </c>
    </row>
    <row r="261" spans="1:5" x14ac:dyDescent="0.25">
      <c r="A261" t="s">
        <v>1043</v>
      </c>
      <c r="B261" t="s">
        <v>123</v>
      </c>
      <c r="C261">
        <v>1</v>
      </c>
      <c r="D261">
        <v>-3</v>
      </c>
      <c r="E261" t="str">
        <f>+IFERROR(VLOOKUP(Tabla3[[#This Row],[CODIGO DE BARRRA]],Hoja1!A:H,6,FALSE),"No Existe")</f>
        <v>0</v>
      </c>
    </row>
    <row r="262" spans="1:5" x14ac:dyDescent="0.25">
      <c r="A262" t="s">
        <v>1044</v>
      </c>
      <c r="B262" t="s">
        <v>126</v>
      </c>
      <c r="C262">
        <v>0.25</v>
      </c>
      <c r="D262">
        <v>-1</v>
      </c>
      <c r="E262" t="str">
        <f>+IFERROR(VLOOKUP(Tabla3[[#This Row],[CODIGO DE BARRRA]],Hoja1!A:H,6,FALSE),"No Existe")</f>
        <v>0</v>
      </c>
    </row>
    <row r="263" spans="1:5" x14ac:dyDescent="0.25">
      <c r="A263" t="s">
        <v>1045</v>
      </c>
      <c r="B263" t="s">
        <v>746</v>
      </c>
      <c r="C263">
        <v>0.15</v>
      </c>
      <c r="D263">
        <v>0</v>
      </c>
      <c r="E263" t="str">
        <f>+IFERROR(VLOOKUP(Tabla3[[#This Row],[CODIGO DE BARRRA]],Hoja1!A:H,6,FALSE),"No Existe")</f>
        <v>No Existe</v>
      </c>
    </row>
    <row r="264" spans="1:5" x14ac:dyDescent="0.25">
      <c r="A264" t="s">
        <v>1046</v>
      </c>
      <c r="B264" t="s">
        <v>262</v>
      </c>
      <c r="C264">
        <v>1.67</v>
      </c>
      <c r="D264">
        <v>5</v>
      </c>
      <c r="E264" t="str">
        <f>+IFERROR(VLOOKUP(Tabla3[[#This Row],[CODIGO DE BARRRA]],Hoja1!A:H,6,FALSE),"No Existe")</f>
        <v>1</v>
      </c>
    </row>
    <row r="265" spans="1:5" x14ac:dyDescent="0.25">
      <c r="A265" t="s">
        <v>1047</v>
      </c>
      <c r="B265" t="s">
        <v>399</v>
      </c>
      <c r="C265">
        <v>0.9</v>
      </c>
      <c r="D265">
        <v>0</v>
      </c>
      <c r="E265" t="str">
        <f>+IFERROR(VLOOKUP(Tabla3[[#This Row],[CODIGO DE BARRRA]],Hoja1!A:H,6,FALSE),"No Existe")</f>
        <v>0</v>
      </c>
    </row>
    <row r="266" spans="1:5" x14ac:dyDescent="0.25">
      <c r="A266" t="s">
        <v>1048</v>
      </c>
      <c r="B266" t="s">
        <v>407</v>
      </c>
      <c r="C266">
        <v>2</v>
      </c>
      <c r="D266">
        <v>0</v>
      </c>
      <c r="E266" t="str">
        <f>+IFERROR(VLOOKUP(Tabla3[[#This Row],[CODIGO DE BARRRA]],Hoja1!A:H,6,FALSE),"No Existe")</f>
        <v>0</v>
      </c>
    </row>
    <row r="267" spans="1:5" x14ac:dyDescent="0.25">
      <c r="A267" t="s">
        <v>1049</v>
      </c>
      <c r="B267" t="s">
        <v>34</v>
      </c>
      <c r="C267">
        <v>2.5499999999999998</v>
      </c>
      <c r="D267">
        <v>-1</v>
      </c>
      <c r="E267" t="str">
        <f>+IFERROR(VLOOKUP(Tabla3[[#This Row],[CODIGO DE BARRRA]],Hoja1!A:H,6,FALSE),"No Existe")</f>
        <v>0</v>
      </c>
    </row>
    <row r="268" spans="1:5" x14ac:dyDescent="0.25">
      <c r="A268" t="s">
        <v>1050</v>
      </c>
      <c r="B268" t="s">
        <v>418</v>
      </c>
      <c r="C268">
        <v>3.1</v>
      </c>
      <c r="D268">
        <v>0</v>
      </c>
      <c r="E268" t="str">
        <f>+IFERROR(VLOOKUP(Tabla3[[#This Row],[CODIGO DE BARRRA]],Hoja1!A:H,6,FALSE),"No Existe")</f>
        <v>0</v>
      </c>
    </row>
    <row r="269" spans="1:5" x14ac:dyDescent="0.25">
      <c r="A269" t="s">
        <v>1051</v>
      </c>
      <c r="B269" t="s">
        <v>300</v>
      </c>
      <c r="C269">
        <v>1</v>
      </c>
      <c r="D269">
        <v>2</v>
      </c>
      <c r="E269" t="str">
        <f>+IFERROR(VLOOKUP(Tabla3[[#This Row],[CODIGO DE BARRRA]],Hoja1!A:H,6,FALSE),"No Existe")</f>
        <v>1</v>
      </c>
    </row>
    <row r="270" spans="1:5" x14ac:dyDescent="0.25">
      <c r="A270" t="s">
        <v>1052</v>
      </c>
      <c r="B270" t="s">
        <v>404</v>
      </c>
      <c r="C270">
        <v>1.7</v>
      </c>
      <c r="D270">
        <v>-1.5299999999999994</v>
      </c>
      <c r="E270" t="str">
        <f>+IFERROR(VLOOKUP(Tabla3[[#This Row],[CODIGO DE BARRRA]],Hoja1!A:H,6,FALSE),"No Existe")</f>
        <v>0</v>
      </c>
    </row>
    <row r="271" spans="1:5" x14ac:dyDescent="0.25">
      <c r="A271" t="s">
        <v>1053</v>
      </c>
      <c r="B271" t="s">
        <v>608</v>
      </c>
      <c r="C271">
        <v>3.9</v>
      </c>
      <c r="D271">
        <v>0</v>
      </c>
      <c r="E271" t="str">
        <f>+IFERROR(VLOOKUP(Tabla3[[#This Row],[CODIGO DE BARRRA]],Hoja1!A:H,6,FALSE),"No Existe")</f>
        <v>0</v>
      </c>
    </row>
    <row r="272" spans="1:5" x14ac:dyDescent="0.25">
      <c r="A272" t="s">
        <v>1054</v>
      </c>
      <c r="B272" t="s">
        <v>321</v>
      </c>
      <c r="C272">
        <v>3.9</v>
      </c>
      <c r="D272">
        <v>-2</v>
      </c>
      <c r="E272" t="str">
        <f>+IFERROR(VLOOKUP(Tabla3[[#This Row],[CODIGO DE BARRRA]],Hoja1!A:H,6,FALSE),"No Existe")</f>
        <v>0</v>
      </c>
    </row>
    <row r="273" spans="1:5" x14ac:dyDescent="0.25">
      <c r="A273" t="s">
        <v>1055</v>
      </c>
      <c r="B273" t="s">
        <v>372</v>
      </c>
      <c r="C273">
        <v>1.7</v>
      </c>
      <c r="D273">
        <v>3</v>
      </c>
      <c r="E273" t="str">
        <f>+IFERROR(VLOOKUP(Tabla3[[#This Row],[CODIGO DE BARRRA]],Hoja1!A:H,6,FALSE),"No Existe")</f>
        <v>1</v>
      </c>
    </row>
    <row r="274" spans="1:5" x14ac:dyDescent="0.25">
      <c r="A274" t="s">
        <v>1056</v>
      </c>
      <c r="B274" t="s">
        <v>151</v>
      </c>
      <c r="C274">
        <v>2</v>
      </c>
      <c r="D274">
        <v>0</v>
      </c>
      <c r="E274" t="str">
        <f>+IFERROR(VLOOKUP(Tabla3[[#This Row],[CODIGO DE BARRRA]],Hoja1!A:H,6,FALSE),"No Existe")</f>
        <v>0</v>
      </c>
    </row>
    <row r="275" spans="1:5" x14ac:dyDescent="0.25">
      <c r="A275" t="s">
        <v>1057</v>
      </c>
      <c r="B275" t="s">
        <v>420</v>
      </c>
      <c r="C275">
        <v>2.9</v>
      </c>
      <c r="D275">
        <v>0</v>
      </c>
      <c r="E275" t="str">
        <f>+IFERROR(VLOOKUP(Tabla3[[#This Row],[CODIGO DE BARRRA]],Hoja1!A:H,6,FALSE),"No Existe")</f>
        <v>0</v>
      </c>
    </row>
    <row r="276" spans="1:5" x14ac:dyDescent="0.25">
      <c r="A276" t="s">
        <v>1058</v>
      </c>
      <c r="B276" t="s">
        <v>410</v>
      </c>
      <c r="C276">
        <v>1.7</v>
      </c>
      <c r="D276">
        <v>0</v>
      </c>
      <c r="E276" t="str">
        <f>+IFERROR(VLOOKUP(Tabla3[[#This Row],[CODIGO DE BARRRA]],Hoja1!A:H,6,FALSE),"No Existe")</f>
        <v>0</v>
      </c>
    </row>
    <row r="277" spans="1:5" x14ac:dyDescent="0.25">
      <c r="A277" t="s">
        <v>1059</v>
      </c>
      <c r="B277" t="s">
        <v>398</v>
      </c>
      <c r="C277">
        <v>1</v>
      </c>
      <c r="D277">
        <v>4</v>
      </c>
      <c r="E277" t="str">
        <f>+IFERROR(VLOOKUP(Tabla3[[#This Row],[CODIGO DE BARRRA]],Hoja1!A:H,6,FALSE),"No Existe")</f>
        <v>1</v>
      </c>
    </row>
    <row r="278" spans="1:5" x14ac:dyDescent="0.25">
      <c r="A278" t="s">
        <v>1060</v>
      </c>
      <c r="B278" t="s">
        <v>747</v>
      </c>
      <c r="C278">
        <v>1.9</v>
      </c>
      <c r="D278">
        <v>7</v>
      </c>
      <c r="E278" t="str">
        <f>+IFERROR(VLOOKUP(Tabla3[[#This Row],[CODIGO DE BARRRA]],Hoja1!A:H,6,FALSE),"No Existe")</f>
        <v>No Existe</v>
      </c>
    </row>
    <row r="279" spans="1:5" x14ac:dyDescent="0.25">
      <c r="A279" t="s">
        <v>1061</v>
      </c>
      <c r="B279" t="s">
        <v>424</v>
      </c>
      <c r="C279">
        <v>1.9</v>
      </c>
      <c r="D279">
        <v>0</v>
      </c>
      <c r="E279" t="str">
        <f>+IFERROR(VLOOKUP(Tabla3[[#This Row],[CODIGO DE BARRRA]],Hoja1!A:H,6,FALSE),"No Existe")</f>
        <v>0</v>
      </c>
    </row>
    <row r="280" spans="1:5" x14ac:dyDescent="0.25">
      <c r="A280" t="s">
        <v>1062</v>
      </c>
      <c r="B280" t="s">
        <v>426</v>
      </c>
      <c r="C280">
        <v>2.5</v>
      </c>
      <c r="D280">
        <v>1</v>
      </c>
      <c r="E280" t="str">
        <f>+IFERROR(VLOOKUP(Tabla3[[#This Row],[CODIGO DE BARRRA]],Hoja1!A:H,6,FALSE),"No Existe")</f>
        <v>1</v>
      </c>
    </row>
    <row r="281" spans="1:5" x14ac:dyDescent="0.25">
      <c r="A281" t="s">
        <v>1063</v>
      </c>
      <c r="B281" t="s">
        <v>403</v>
      </c>
      <c r="C281">
        <v>1.4</v>
      </c>
      <c r="D281">
        <v>1</v>
      </c>
      <c r="E281" t="str">
        <f>+IFERROR(VLOOKUP(Tabla3[[#This Row],[CODIGO DE BARRRA]],Hoja1!A:H,6,FALSE),"No Existe")</f>
        <v>1</v>
      </c>
    </row>
    <row r="282" spans="1:5" x14ac:dyDescent="0.25">
      <c r="A282" t="s">
        <v>1064</v>
      </c>
      <c r="B282" t="s">
        <v>413</v>
      </c>
      <c r="C282">
        <v>2.2000000000000002</v>
      </c>
      <c r="D282">
        <v>0</v>
      </c>
      <c r="E282" t="str">
        <f>+IFERROR(VLOOKUP(Tabla3[[#This Row],[CODIGO DE BARRRA]],Hoja1!A:H,6,FALSE),"No Existe")</f>
        <v>0</v>
      </c>
    </row>
    <row r="283" spans="1:5" x14ac:dyDescent="0.25">
      <c r="A283" t="s">
        <v>1065</v>
      </c>
      <c r="B283" t="s">
        <v>429</v>
      </c>
      <c r="C283">
        <v>2</v>
      </c>
      <c r="D283">
        <v>4</v>
      </c>
      <c r="E283" t="str">
        <f>+IFERROR(VLOOKUP(Tabla3[[#This Row],[CODIGO DE BARRRA]],Hoja1!A:H,6,FALSE),"No Existe")</f>
        <v>1</v>
      </c>
    </row>
    <row r="284" spans="1:5" x14ac:dyDescent="0.25">
      <c r="A284" t="s">
        <v>1066</v>
      </c>
      <c r="B284" t="s">
        <v>748</v>
      </c>
      <c r="C284">
        <v>3.5</v>
      </c>
      <c r="D284">
        <v>0</v>
      </c>
      <c r="E284" t="str">
        <f>+IFERROR(VLOOKUP(Tabla3[[#This Row],[CODIGO DE BARRRA]],Hoja1!A:H,6,FALSE),"No Existe")</f>
        <v>No Existe</v>
      </c>
    </row>
    <row r="285" spans="1:5" x14ac:dyDescent="0.25">
      <c r="A285" t="s">
        <v>1067</v>
      </c>
      <c r="B285" t="s">
        <v>749</v>
      </c>
      <c r="C285">
        <v>2.5</v>
      </c>
      <c r="D285">
        <v>0</v>
      </c>
      <c r="E285" t="str">
        <f>+IFERROR(VLOOKUP(Tabla3[[#This Row],[CODIGO DE BARRRA]],Hoja1!A:H,6,FALSE),"No Existe")</f>
        <v>No Existe</v>
      </c>
    </row>
    <row r="286" spans="1:5" x14ac:dyDescent="0.25">
      <c r="A286" t="s">
        <v>1068</v>
      </c>
      <c r="B286" t="s">
        <v>430</v>
      </c>
      <c r="C286">
        <v>1.5</v>
      </c>
      <c r="D286">
        <v>0</v>
      </c>
      <c r="E286" t="str">
        <f>+IFERROR(VLOOKUP(Tabla3[[#This Row],[CODIGO DE BARRRA]],Hoja1!A:H,6,FALSE),"No Existe")</f>
        <v>0</v>
      </c>
    </row>
    <row r="287" spans="1:5" x14ac:dyDescent="0.25">
      <c r="A287" t="s">
        <v>1069</v>
      </c>
      <c r="B287" t="s">
        <v>408</v>
      </c>
      <c r="C287">
        <v>3.6</v>
      </c>
      <c r="D287">
        <v>0</v>
      </c>
      <c r="E287" t="str">
        <f>+IFERROR(VLOOKUP(Tabla3[[#This Row],[CODIGO DE BARRRA]],Hoja1!A:H,6,FALSE),"No Existe")</f>
        <v>0</v>
      </c>
    </row>
    <row r="288" spans="1:5" x14ac:dyDescent="0.25">
      <c r="A288" t="s">
        <v>1070</v>
      </c>
      <c r="B288" t="s">
        <v>435</v>
      </c>
      <c r="C288">
        <v>0.5</v>
      </c>
      <c r="D288">
        <v>0</v>
      </c>
      <c r="E288" t="str">
        <f>+IFERROR(VLOOKUP(Tabla3[[#This Row],[CODIGO DE BARRRA]],Hoja1!A:H,6,FALSE),"No Existe")</f>
        <v>0</v>
      </c>
    </row>
    <row r="289" spans="1:5" x14ac:dyDescent="0.25">
      <c r="A289" t="s">
        <v>1071</v>
      </c>
      <c r="B289" t="s">
        <v>479</v>
      </c>
      <c r="C289">
        <v>1.8</v>
      </c>
      <c r="D289">
        <v>-9</v>
      </c>
      <c r="E289" t="str">
        <f>+IFERROR(VLOOKUP(Tabla3[[#This Row],[CODIGO DE BARRRA]],Hoja1!A:H,6,FALSE),"No Existe")</f>
        <v>0</v>
      </c>
    </row>
    <row r="290" spans="1:5" x14ac:dyDescent="0.25">
      <c r="A290" t="s">
        <v>1072</v>
      </c>
      <c r="B290" t="s">
        <v>481</v>
      </c>
      <c r="C290">
        <v>3.3</v>
      </c>
      <c r="D290">
        <v>-5.4759999999999955</v>
      </c>
      <c r="E290" t="str">
        <f>+IFERROR(VLOOKUP(Tabla3[[#This Row],[CODIGO DE BARRRA]],Hoja1!A:H,6,FALSE),"No Existe")</f>
        <v>0</v>
      </c>
    </row>
    <row r="291" spans="1:5" x14ac:dyDescent="0.25">
      <c r="A291" t="s">
        <v>1073</v>
      </c>
      <c r="B291" t="s">
        <v>490</v>
      </c>
      <c r="C291">
        <v>10.5</v>
      </c>
      <c r="D291">
        <v>8.4405000000000125</v>
      </c>
      <c r="E291" t="str">
        <f>+IFERROR(VLOOKUP(Tabla3[[#This Row],[CODIGO DE BARRRA]],Hoja1!A:H,6,FALSE),"No Existe")</f>
        <v>1</v>
      </c>
    </row>
    <row r="292" spans="1:5" x14ac:dyDescent="0.25">
      <c r="A292" t="s">
        <v>1074</v>
      </c>
      <c r="B292" t="s">
        <v>500</v>
      </c>
      <c r="C292">
        <v>0</v>
      </c>
      <c r="D292">
        <v>-0.48999999999999794</v>
      </c>
      <c r="E292" t="str">
        <f>+IFERROR(VLOOKUP(Tabla3[[#This Row],[CODIGO DE BARRRA]],Hoja1!A:H,6,FALSE),"No Existe")</f>
        <v>0</v>
      </c>
    </row>
    <row r="293" spans="1:5" x14ac:dyDescent="0.25">
      <c r="A293" t="s">
        <v>1075</v>
      </c>
      <c r="B293" t="s">
        <v>750</v>
      </c>
      <c r="C293">
        <v>0.25</v>
      </c>
      <c r="D293">
        <v>0</v>
      </c>
      <c r="E293" t="str">
        <f>+IFERROR(VLOOKUP(Tabla3[[#This Row],[CODIGO DE BARRRA]],Hoja1!A:H,6,FALSE),"No Existe")</f>
        <v>No Existe</v>
      </c>
    </row>
    <row r="294" spans="1:5" x14ac:dyDescent="0.25">
      <c r="A294" t="s">
        <v>1076</v>
      </c>
      <c r="B294" t="s">
        <v>504</v>
      </c>
      <c r="C294">
        <v>5</v>
      </c>
      <c r="D294">
        <v>0</v>
      </c>
      <c r="E294" t="str">
        <f>+IFERROR(VLOOKUP(Tabla3[[#This Row],[CODIGO DE BARRRA]],Hoja1!A:H,6,FALSE),"No Existe")</f>
        <v>0</v>
      </c>
    </row>
    <row r="295" spans="1:5" x14ac:dyDescent="0.25">
      <c r="A295" t="s">
        <v>1077</v>
      </c>
      <c r="B295" t="s">
        <v>548</v>
      </c>
      <c r="C295">
        <v>0.25</v>
      </c>
      <c r="D295">
        <v>0</v>
      </c>
      <c r="E295" t="str">
        <f>+IFERROR(VLOOKUP(Tabla3[[#This Row],[CODIGO DE BARRRA]],Hoja1!A:H,6,FALSE),"No Existe")</f>
        <v>0</v>
      </c>
    </row>
    <row r="296" spans="1:5" x14ac:dyDescent="0.25">
      <c r="A296" t="s">
        <v>1078</v>
      </c>
      <c r="B296" t="s">
        <v>520</v>
      </c>
      <c r="C296">
        <v>3.5</v>
      </c>
      <c r="D296">
        <v>-1.0349999999999997</v>
      </c>
      <c r="E296" t="str">
        <f>+IFERROR(VLOOKUP(Tabla3[[#This Row],[CODIGO DE BARRRA]],Hoja1!A:H,6,FALSE),"No Existe")</f>
        <v>0</v>
      </c>
    </row>
    <row r="297" spans="1:5" x14ac:dyDescent="0.25">
      <c r="A297" t="s">
        <v>1079</v>
      </c>
      <c r="B297" t="s">
        <v>518</v>
      </c>
      <c r="C297">
        <v>10</v>
      </c>
      <c r="D297">
        <v>0</v>
      </c>
      <c r="E297" t="str">
        <f>+IFERROR(VLOOKUP(Tabla3[[#This Row],[CODIGO DE BARRRA]],Hoja1!A:H,6,FALSE),"No Existe")</f>
        <v>0</v>
      </c>
    </row>
    <row r="298" spans="1:5" x14ac:dyDescent="0.25">
      <c r="A298" t="s">
        <v>1080</v>
      </c>
      <c r="B298" t="s">
        <v>558</v>
      </c>
      <c r="C298">
        <v>5</v>
      </c>
      <c r="D298">
        <v>0</v>
      </c>
      <c r="E298" t="str">
        <f>+IFERROR(VLOOKUP(Tabla3[[#This Row],[CODIGO DE BARRRA]],Hoja1!A:H,6,FALSE),"No Existe")</f>
        <v>0</v>
      </c>
    </row>
    <row r="299" spans="1:5" x14ac:dyDescent="0.25">
      <c r="A299" t="s">
        <v>1081</v>
      </c>
      <c r="B299" t="s">
        <v>545</v>
      </c>
      <c r="C299">
        <v>1.25</v>
      </c>
      <c r="D299">
        <v>3</v>
      </c>
      <c r="E299" t="str">
        <f>+IFERROR(VLOOKUP(Tabla3[[#This Row],[CODIGO DE BARRRA]],Hoja1!A:H,6,FALSE),"No Existe")</f>
        <v>1</v>
      </c>
    </row>
    <row r="300" spans="1:5" x14ac:dyDescent="0.25">
      <c r="A300" t="s">
        <v>1082</v>
      </c>
      <c r="B300" t="s">
        <v>557</v>
      </c>
      <c r="C300">
        <v>2.4</v>
      </c>
      <c r="D300">
        <v>0</v>
      </c>
      <c r="E300" t="str">
        <f>+IFERROR(VLOOKUP(Tabla3[[#This Row],[CODIGO DE BARRRA]],Hoja1!A:H,6,FALSE),"No Existe")</f>
        <v>0</v>
      </c>
    </row>
    <row r="301" spans="1:5" x14ac:dyDescent="0.25">
      <c r="A301" t="s">
        <v>1083</v>
      </c>
      <c r="B301" t="s">
        <v>577</v>
      </c>
      <c r="C301">
        <v>2.7</v>
      </c>
      <c r="D301">
        <v>-4</v>
      </c>
      <c r="E301" t="str">
        <f>+IFERROR(VLOOKUP(Tabla3[[#This Row],[CODIGO DE BARRRA]],Hoja1!A:H,6,FALSE),"No Existe")</f>
        <v>0</v>
      </c>
    </row>
    <row r="302" spans="1:5" x14ac:dyDescent="0.25">
      <c r="A302" t="s">
        <v>1084</v>
      </c>
      <c r="B302" t="s">
        <v>581</v>
      </c>
      <c r="C302">
        <v>14.5</v>
      </c>
      <c r="D302">
        <v>5.0769999999999973</v>
      </c>
      <c r="E302" t="str">
        <f>+IFERROR(VLOOKUP(Tabla3[[#This Row],[CODIGO DE BARRRA]],Hoja1!A:H,6,FALSE),"No Existe")</f>
        <v>1</v>
      </c>
    </row>
    <row r="303" spans="1:5" x14ac:dyDescent="0.25">
      <c r="A303" t="s">
        <v>1085</v>
      </c>
      <c r="B303" t="s">
        <v>582</v>
      </c>
      <c r="C303">
        <v>10</v>
      </c>
      <c r="D303">
        <v>0</v>
      </c>
      <c r="E303" t="str">
        <f>+IFERROR(VLOOKUP(Tabla3[[#This Row],[CODIGO DE BARRRA]],Hoja1!A:H,6,FALSE),"No Existe")</f>
        <v>0</v>
      </c>
    </row>
    <row r="304" spans="1:5" x14ac:dyDescent="0.25">
      <c r="A304" t="s">
        <v>1086</v>
      </c>
      <c r="B304" t="s">
        <v>563</v>
      </c>
      <c r="C304">
        <v>1.4</v>
      </c>
      <c r="D304">
        <v>0</v>
      </c>
      <c r="E304" t="str">
        <f>+IFERROR(VLOOKUP(Tabla3[[#This Row],[CODIGO DE BARRRA]],Hoja1!A:H,6,FALSE),"No Existe")</f>
        <v>0</v>
      </c>
    </row>
    <row r="305" spans="1:5" x14ac:dyDescent="0.25">
      <c r="A305" t="s">
        <v>1087</v>
      </c>
      <c r="B305" t="s">
        <v>571</v>
      </c>
      <c r="C305">
        <v>4.5</v>
      </c>
      <c r="D305">
        <v>1</v>
      </c>
      <c r="E305" t="str">
        <f>+IFERROR(VLOOKUP(Tabla3[[#This Row],[CODIGO DE BARRRA]],Hoja1!A:H,6,FALSE),"No Existe")</f>
        <v>1</v>
      </c>
    </row>
    <row r="306" spans="1:5" x14ac:dyDescent="0.25">
      <c r="A306" t="s">
        <v>1088</v>
      </c>
      <c r="B306" t="s">
        <v>569</v>
      </c>
      <c r="C306">
        <v>5</v>
      </c>
      <c r="D306">
        <v>0</v>
      </c>
      <c r="E306" t="str">
        <f>+IFERROR(VLOOKUP(Tabla3[[#This Row],[CODIGO DE BARRRA]],Hoja1!A:H,6,FALSE),"No Existe")</f>
        <v>0</v>
      </c>
    </row>
    <row r="307" spans="1:5" x14ac:dyDescent="0.25">
      <c r="A307" t="s">
        <v>1089</v>
      </c>
      <c r="B307" t="s">
        <v>596</v>
      </c>
      <c r="C307">
        <v>0.8</v>
      </c>
      <c r="D307">
        <v>0</v>
      </c>
      <c r="E307" t="str">
        <f>+IFERROR(VLOOKUP(Tabla3[[#This Row],[CODIGO DE BARRRA]],Hoja1!A:H,6,FALSE),"No Existe")</f>
        <v>0</v>
      </c>
    </row>
    <row r="308" spans="1:5" x14ac:dyDescent="0.25">
      <c r="A308" t="s">
        <v>1090</v>
      </c>
      <c r="B308" t="s">
        <v>17</v>
      </c>
      <c r="C308">
        <v>0.8</v>
      </c>
      <c r="D308">
        <v>0</v>
      </c>
      <c r="E308" t="str">
        <f>+IFERROR(VLOOKUP(Tabla3[[#This Row],[CODIGO DE BARRRA]],Hoja1!A:H,6,FALSE),"No Existe")</f>
        <v>0</v>
      </c>
    </row>
    <row r="309" spans="1:5" x14ac:dyDescent="0.25">
      <c r="A309" t="s">
        <v>1091</v>
      </c>
      <c r="B309" t="s">
        <v>592</v>
      </c>
      <c r="C309">
        <v>0.7</v>
      </c>
      <c r="D309">
        <v>0</v>
      </c>
      <c r="E309" t="str">
        <f>+IFERROR(VLOOKUP(Tabla3[[#This Row],[CODIGO DE BARRRA]],Hoja1!A:H,6,FALSE),"No Existe")</f>
        <v>0</v>
      </c>
    </row>
    <row r="310" spans="1:5" x14ac:dyDescent="0.25">
      <c r="A310" t="s">
        <v>1092</v>
      </c>
      <c r="B310" t="s">
        <v>603</v>
      </c>
      <c r="C310">
        <v>2.5</v>
      </c>
      <c r="D310">
        <v>0</v>
      </c>
      <c r="E310" t="str">
        <f>+IFERROR(VLOOKUP(Tabla3[[#This Row],[CODIGO DE BARRRA]],Hoja1!A:H,6,FALSE),"No Existe")</f>
        <v>0</v>
      </c>
    </row>
    <row r="311" spans="1:5" x14ac:dyDescent="0.25">
      <c r="A311" t="s">
        <v>1093</v>
      </c>
      <c r="B311" t="s">
        <v>605</v>
      </c>
      <c r="C311">
        <v>1.1000000000000001</v>
      </c>
      <c r="D311">
        <v>3</v>
      </c>
      <c r="E311" t="str">
        <f>+IFERROR(VLOOKUP(Tabla3[[#This Row],[CODIGO DE BARRRA]],Hoja1!A:H,6,FALSE),"No Existe")</f>
        <v>1</v>
      </c>
    </row>
    <row r="312" spans="1:5" x14ac:dyDescent="0.25">
      <c r="A312" t="s">
        <v>1094</v>
      </c>
      <c r="B312" t="s">
        <v>751</v>
      </c>
      <c r="C312">
        <v>0.2</v>
      </c>
      <c r="D312">
        <v>0</v>
      </c>
      <c r="E312" t="str">
        <f>+IFERROR(VLOOKUP(Tabla3[[#This Row],[CODIGO DE BARRRA]],Hoja1!A:H,6,FALSE),"No Existe")</f>
        <v>No Existe</v>
      </c>
    </row>
    <row r="313" spans="1:5" x14ac:dyDescent="0.25">
      <c r="A313" t="s">
        <v>1095</v>
      </c>
      <c r="B313" t="s">
        <v>1726</v>
      </c>
      <c r="C313">
        <v>0.4</v>
      </c>
      <c r="D313">
        <v>3</v>
      </c>
      <c r="E313" t="str">
        <f>+IFERROR(VLOOKUP(Tabla3[[#This Row],[CODIGO DE BARRRA]],Hoja1!A:H,6,FALSE),"No Existe")</f>
        <v>No Existe</v>
      </c>
    </row>
    <row r="314" spans="1:5" x14ac:dyDescent="0.25">
      <c r="A314" t="s">
        <v>1096</v>
      </c>
      <c r="B314" t="s">
        <v>43</v>
      </c>
      <c r="C314">
        <v>1.19</v>
      </c>
      <c r="D314">
        <v>0</v>
      </c>
      <c r="E314" t="str">
        <f>+IFERROR(VLOOKUP(Tabla3[[#This Row],[CODIGO DE BARRRA]],Hoja1!A:H,6,FALSE),"No Existe")</f>
        <v>0</v>
      </c>
    </row>
    <row r="315" spans="1:5" x14ac:dyDescent="0.25">
      <c r="A315" t="s">
        <v>1097</v>
      </c>
      <c r="B315" t="s">
        <v>752</v>
      </c>
      <c r="C315">
        <v>1.7</v>
      </c>
      <c r="D315">
        <v>0</v>
      </c>
      <c r="E315" t="str">
        <f>+IFERROR(VLOOKUP(Tabla3[[#This Row],[CODIGO DE BARRRA]],Hoja1!A:H,6,FALSE),"No Existe")</f>
        <v>No Existe</v>
      </c>
    </row>
    <row r="316" spans="1:5" x14ac:dyDescent="0.25">
      <c r="A316" t="s">
        <v>1098</v>
      </c>
      <c r="B316" t="s">
        <v>753</v>
      </c>
      <c r="C316">
        <v>2.5</v>
      </c>
      <c r="D316">
        <v>1</v>
      </c>
      <c r="E316" t="str">
        <f>+IFERROR(VLOOKUP(Tabla3[[#This Row],[CODIGO DE BARRRA]],Hoja1!A:H,6,FALSE),"No Existe")</f>
        <v>No Existe</v>
      </c>
    </row>
    <row r="317" spans="1:5" x14ac:dyDescent="0.25">
      <c r="A317" t="s">
        <v>1099</v>
      </c>
      <c r="B317" t="s">
        <v>76</v>
      </c>
      <c r="C317">
        <v>0.35</v>
      </c>
      <c r="D317">
        <v>40</v>
      </c>
      <c r="E317" t="str">
        <f>+IFERROR(VLOOKUP(Tabla3[[#This Row],[CODIGO DE BARRRA]],Hoja1!A:H,6,FALSE),"No Existe")</f>
        <v>1</v>
      </c>
    </row>
    <row r="318" spans="1:5" x14ac:dyDescent="0.25">
      <c r="A318" t="s">
        <v>1100</v>
      </c>
      <c r="B318" t="s">
        <v>157</v>
      </c>
      <c r="C318">
        <v>0</v>
      </c>
      <c r="D318">
        <v>0</v>
      </c>
      <c r="E318" t="str">
        <f>+IFERROR(VLOOKUP(Tabla3[[#This Row],[CODIGO DE BARRRA]],Hoja1!A:H,6,FALSE),"No Existe")</f>
        <v>0</v>
      </c>
    </row>
    <row r="319" spans="1:5" x14ac:dyDescent="0.25">
      <c r="A319" t="s">
        <v>1101</v>
      </c>
      <c r="B319" t="s">
        <v>156</v>
      </c>
      <c r="C319">
        <v>0.9</v>
      </c>
      <c r="D319">
        <v>1</v>
      </c>
      <c r="E319" t="str">
        <f>+IFERROR(VLOOKUP(Tabla3[[#This Row],[CODIGO DE BARRRA]],Hoja1!A:H,6,FALSE),"No Existe")</f>
        <v>1</v>
      </c>
    </row>
    <row r="320" spans="1:5" x14ac:dyDescent="0.25">
      <c r="A320" t="s">
        <v>1102</v>
      </c>
      <c r="B320" t="s">
        <v>538</v>
      </c>
      <c r="C320">
        <v>0.65</v>
      </c>
      <c r="D320">
        <v>-3</v>
      </c>
      <c r="E320" t="str">
        <f>+IFERROR(VLOOKUP(Tabla3[[#This Row],[CODIGO DE BARRRA]],Hoja1!A:H,6,FALSE),"No Existe")</f>
        <v>0</v>
      </c>
    </row>
    <row r="321" spans="1:5" x14ac:dyDescent="0.25">
      <c r="A321" t="s">
        <v>1103</v>
      </c>
      <c r="B321" t="s">
        <v>543</v>
      </c>
      <c r="C321">
        <v>3.5</v>
      </c>
      <c r="D321">
        <v>2</v>
      </c>
      <c r="E321" t="str">
        <f>+IFERROR(VLOOKUP(Tabla3[[#This Row],[CODIGO DE BARRRA]],Hoja1!A:H,6,FALSE),"No Existe")</f>
        <v>1</v>
      </c>
    </row>
    <row r="322" spans="1:5" x14ac:dyDescent="0.25">
      <c r="A322" t="s">
        <v>1104</v>
      </c>
      <c r="B322" t="s">
        <v>89</v>
      </c>
      <c r="C322">
        <v>0.5</v>
      </c>
      <c r="D322">
        <v>6</v>
      </c>
      <c r="E322" t="str">
        <f>+IFERROR(VLOOKUP(Tabla3[[#This Row],[CODIGO DE BARRRA]],Hoja1!A:H,6,FALSE),"No Existe")</f>
        <v>1</v>
      </c>
    </row>
    <row r="323" spans="1:5" x14ac:dyDescent="0.25">
      <c r="A323" t="s">
        <v>1105</v>
      </c>
      <c r="B323" t="s">
        <v>131</v>
      </c>
      <c r="C323">
        <v>11.2</v>
      </c>
      <c r="D323">
        <v>5.4920000000000035</v>
      </c>
      <c r="E323" t="str">
        <f>+IFERROR(VLOOKUP(Tabla3[[#This Row],[CODIGO DE BARRRA]],Hoja1!A:H,6,FALSE),"No Existe")</f>
        <v>1</v>
      </c>
    </row>
    <row r="324" spans="1:5" x14ac:dyDescent="0.25">
      <c r="A324" t="s">
        <v>1106</v>
      </c>
      <c r="B324" t="s">
        <v>108</v>
      </c>
      <c r="C324">
        <v>0.4</v>
      </c>
      <c r="D324">
        <v>8</v>
      </c>
      <c r="E324" t="str">
        <f>+IFERROR(VLOOKUP(Tabla3[[#This Row],[CODIGO DE BARRRA]],Hoja1!A:H,6,FALSE),"No Existe")</f>
        <v>1</v>
      </c>
    </row>
    <row r="325" spans="1:5" x14ac:dyDescent="0.25">
      <c r="A325" t="s">
        <v>1107</v>
      </c>
      <c r="B325" t="s">
        <v>514</v>
      </c>
      <c r="C325">
        <v>2</v>
      </c>
      <c r="D325">
        <v>0</v>
      </c>
      <c r="E325" t="str">
        <f>+IFERROR(VLOOKUP(Tabla3[[#This Row],[CODIGO DE BARRRA]],Hoja1!A:H,6,FALSE),"No Existe")</f>
        <v>0</v>
      </c>
    </row>
    <row r="326" spans="1:5" x14ac:dyDescent="0.25">
      <c r="A326" t="s">
        <v>1108</v>
      </c>
      <c r="B326" t="s">
        <v>110</v>
      </c>
      <c r="C326">
        <v>1.5</v>
      </c>
      <c r="D326">
        <v>0</v>
      </c>
      <c r="E326" t="str">
        <f>+IFERROR(VLOOKUP(Tabla3[[#This Row],[CODIGO DE BARRRA]],Hoja1!A:H,6,FALSE),"No Existe")</f>
        <v>0</v>
      </c>
    </row>
    <row r="327" spans="1:5" x14ac:dyDescent="0.25">
      <c r="A327" t="s">
        <v>1109</v>
      </c>
      <c r="B327" t="s">
        <v>468</v>
      </c>
      <c r="C327">
        <v>2.5499999999999998</v>
      </c>
      <c r="D327">
        <v>1</v>
      </c>
      <c r="E327" t="str">
        <f>+IFERROR(VLOOKUP(Tabla3[[#This Row],[CODIGO DE BARRRA]],Hoja1!A:H,6,FALSE),"No Existe")</f>
        <v>1</v>
      </c>
    </row>
    <row r="328" spans="1:5" x14ac:dyDescent="0.25">
      <c r="A328" t="s">
        <v>1110</v>
      </c>
      <c r="B328" t="s">
        <v>187</v>
      </c>
      <c r="C328">
        <v>0.2</v>
      </c>
      <c r="D328">
        <v>-51</v>
      </c>
      <c r="E328" t="str">
        <f>+IFERROR(VLOOKUP(Tabla3[[#This Row],[CODIGO DE BARRRA]],Hoja1!A:H,6,FALSE),"No Existe")</f>
        <v>0</v>
      </c>
    </row>
    <row r="329" spans="1:5" x14ac:dyDescent="0.25">
      <c r="A329" t="s">
        <v>1111</v>
      </c>
      <c r="B329" t="s">
        <v>192</v>
      </c>
      <c r="C329">
        <v>2.5</v>
      </c>
      <c r="D329">
        <v>-1</v>
      </c>
      <c r="E329" t="str">
        <f>+IFERROR(VLOOKUP(Tabla3[[#This Row],[CODIGO DE BARRRA]],Hoja1!A:H,6,FALSE),"No Existe")</f>
        <v>0</v>
      </c>
    </row>
    <row r="330" spans="1:5" x14ac:dyDescent="0.25">
      <c r="A330" t="s">
        <v>1112</v>
      </c>
      <c r="B330" t="s">
        <v>248</v>
      </c>
      <c r="C330">
        <v>1.4</v>
      </c>
      <c r="D330">
        <v>0</v>
      </c>
      <c r="E330" t="str">
        <f>+IFERROR(VLOOKUP(Tabla3[[#This Row],[CODIGO DE BARRRA]],Hoja1!A:H,6,FALSE),"No Existe")</f>
        <v>0</v>
      </c>
    </row>
    <row r="331" spans="1:5" x14ac:dyDescent="0.25">
      <c r="A331" t="s">
        <v>1113</v>
      </c>
      <c r="B331" t="s">
        <v>153</v>
      </c>
      <c r="C331">
        <v>2.6</v>
      </c>
      <c r="D331">
        <v>13</v>
      </c>
      <c r="E331" t="str">
        <f>+IFERROR(VLOOKUP(Tabla3[[#This Row],[CODIGO DE BARRRA]],Hoja1!A:H,6,FALSE),"No Existe")</f>
        <v>1</v>
      </c>
    </row>
    <row r="332" spans="1:5" x14ac:dyDescent="0.25">
      <c r="A332" t="s">
        <v>1114</v>
      </c>
      <c r="B332" t="s">
        <v>160</v>
      </c>
      <c r="C332">
        <v>0</v>
      </c>
      <c r="D332">
        <v>2</v>
      </c>
      <c r="E332" t="str">
        <f>+IFERROR(VLOOKUP(Tabla3[[#This Row],[CODIGO DE BARRRA]],Hoja1!A:H,6,FALSE),"No Existe")</f>
        <v>1</v>
      </c>
    </row>
    <row r="333" spans="1:5" x14ac:dyDescent="0.25">
      <c r="A333" t="s">
        <v>1115</v>
      </c>
      <c r="B333" t="s">
        <v>754</v>
      </c>
      <c r="C333">
        <v>2.6</v>
      </c>
      <c r="D333">
        <v>0</v>
      </c>
      <c r="E333" t="str">
        <f>+IFERROR(VLOOKUP(Tabla3[[#This Row],[CODIGO DE BARRRA]],Hoja1!A:H,6,FALSE),"No Existe")</f>
        <v>No Existe</v>
      </c>
    </row>
    <row r="334" spans="1:5" x14ac:dyDescent="0.25">
      <c r="A334" t="s">
        <v>1116</v>
      </c>
      <c r="B334" t="s">
        <v>205</v>
      </c>
      <c r="C334">
        <v>0.25</v>
      </c>
      <c r="D334">
        <v>0</v>
      </c>
      <c r="E334" t="str">
        <f>+IFERROR(VLOOKUP(Tabla3[[#This Row],[CODIGO DE BARRRA]],Hoja1!A:H,6,FALSE),"No Existe")</f>
        <v>0</v>
      </c>
    </row>
    <row r="335" spans="1:5" x14ac:dyDescent="0.25">
      <c r="A335" t="s">
        <v>1117</v>
      </c>
      <c r="B335" t="s">
        <v>331</v>
      </c>
      <c r="C335">
        <v>5.4</v>
      </c>
      <c r="D335">
        <v>0</v>
      </c>
      <c r="E335" t="str">
        <f>+IFERROR(VLOOKUP(Tabla3[[#This Row],[CODIGO DE BARRRA]],Hoja1!A:H,6,FALSE),"No Existe")</f>
        <v>0</v>
      </c>
    </row>
    <row r="336" spans="1:5" x14ac:dyDescent="0.25">
      <c r="A336" t="s">
        <v>1118</v>
      </c>
      <c r="B336" t="s">
        <v>337</v>
      </c>
      <c r="C336">
        <v>0.95</v>
      </c>
      <c r="D336">
        <v>3</v>
      </c>
      <c r="E336" t="str">
        <f>+IFERROR(VLOOKUP(Tabla3[[#This Row],[CODIGO DE BARRRA]],Hoja1!A:H,6,FALSE),"No Existe")</f>
        <v>1</v>
      </c>
    </row>
    <row r="337" spans="1:5" x14ac:dyDescent="0.25">
      <c r="A337" t="s">
        <v>1119</v>
      </c>
      <c r="B337" t="s">
        <v>473</v>
      </c>
      <c r="C337">
        <v>0.95</v>
      </c>
      <c r="D337">
        <v>6</v>
      </c>
      <c r="E337" t="str">
        <f>+IFERROR(VLOOKUP(Tabla3[[#This Row],[CODIGO DE BARRRA]],Hoja1!A:H,6,FALSE),"No Existe")</f>
        <v>1</v>
      </c>
    </row>
    <row r="338" spans="1:5" x14ac:dyDescent="0.25">
      <c r="A338" t="s">
        <v>1120</v>
      </c>
      <c r="B338" t="s">
        <v>377</v>
      </c>
      <c r="C338">
        <v>1.5</v>
      </c>
      <c r="D338">
        <v>0</v>
      </c>
      <c r="E338" t="str">
        <f>+IFERROR(VLOOKUP(Tabla3[[#This Row],[CODIGO DE BARRRA]],Hoja1!A:H,6,FALSE),"No Existe")</f>
        <v>0</v>
      </c>
    </row>
    <row r="339" spans="1:5" x14ac:dyDescent="0.25">
      <c r="A339" t="s">
        <v>1121</v>
      </c>
      <c r="B339" t="s">
        <v>91</v>
      </c>
      <c r="C339">
        <v>1.85</v>
      </c>
      <c r="D339">
        <v>-1</v>
      </c>
      <c r="E339" t="str">
        <f>+IFERROR(VLOOKUP(Tabla3[[#This Row],[CODIGO DE BARRRA]],Hoja1!A:H,6,FALSE),"No Existe")</f>
        <v>0</v>
      </c>
    </row>
    <row r="340" spans="1:5" x14ac:dyDescent="0.25">
      <c r="A340" t="s">
        <v>1122</v>
      </c>
      <c r="B340" t="s">
        <v>119</v>
      </c>
      <c r="C340">
        <v>3</v>
      </c>
      <c r="D340">
        <v>0</v>
      </c>
      <c r="E340" t="str">
        <f>+IFERROR(VLOOKUP(Tabla3[[#This Row],[CODIGO DE BARRRA]],Hoja1!A:H,6,FALSE),"No Existe")</f>
        <v>0</v>
      </c>
    </row>
    <row r="341" spans="1:5" x14ac:dyDescent="0.25">
      <c r="A341" t="s">
        <v>1123</v>
      </c>
      <c r="B341" t="s">
        <v>440</v>
      </c>
      <c r="C341">
        <v>0.5</v>
      </c>
      <c r="D341">
        <v>0</v>
      </c>
      <c r="E341" t="str">
        <f>+IFERROR(VLOOKUP(Tabla3[[#This Row],[CODIGO DE BARRRA]],Hoja1!A:H,6,FALSE),"No Existe")</f>
        <v>0</v>
      </c>
    </row>
    <row r="342" spans="1:5" x14ac:dyDescent="0.25">
      <c r="A342" t="s">
        <v>1124</v>
      </c>
      <c r="B342" t="s">
        <v>453</v>
      </c>
      <c r="C342">
        <v>3</v>
      </c>
      <c r="D342">
        <v>0</v>
      </c>
      <c r="E342" t="str">
        <f>+IFERROR(VLOOKUP(Tabla3[[#This Row],[CODIGO DE BARRRA]],Hoja1!A:H,6,FALSE),"No Existe")</f>
        <v>0</v>
      </c>
    </row>
    <row r="343" spans="1:5" x14ac:dyDescent="0.25">
      <c r="A343" t="s">
        <v>1125</v>
      </c>
      <c r="B343" t="s">
        <v>454</v>
      </c>
      <c r="C343">
        <v>3</v>
      </c>
      <c r="D343">
        <v>0</v>
      </c>
      <c r="E343" t="str">
        <f>+IFERROR(VLOOKUP(Tabla3[[#This Row],[CODIGO DE BARRRA]],Hoja1!A:H,6,FALSE),"No Existe")</f>
        <v>0</v>
      </c>
    </row>
    <row r="344" spans="1:5" x14ac:dyDescent="0.25">
      <c r="A344" t="s">
        <v>1126</v>
      </c>
      <c r="B344" t="s">
        <v>501</v>
      </c>
      <c r="C344">
        <v>7.9</v>
      </c>
      <c r="D344">
        <v>0.77699999999999991</v>
      </c>
      <c r="E344" t="str">
        <f>+IFERROR(VLOOKUP(Tabla3[[#This Row],[CODIGO DE BARRRA]],Hoja1!A:H,6,FALSE),"No Existe")</f>
        <v>1</v>
      </c>
    </row>
    <row r="345" spans="1:5" x14ac:dyDescent="0.25">
      <c r="A345" t="s">
        <v>1127</v>
      </c>
      <c r="B345" t="s">
        <v>755</v>
      </c>
      <c r="C345">
        <v>0.9</v>
      </c>
      <c r="D345">
        <v>0</v>
      </c>
      <c r="E345" t="str">
        <f>+IFERROR(VLOOKUP(Tabla3[[#This Row],[CODIGO DE BARRRA]],Hoja1!A:H,6,FALSE),"No Existe")</f>
        <v>No Existe</v>
      </c>
    </row>
    <row r="346" spans="1:5" x14ac:dyDescent="0.25">
      <c r="A346" t="s">
        <v>1128</v>
      </c>
      <c r="B346" t="s">
        <v>578</v>
      </c>
      <c r="C346">
        <v>1.35</v>
      </c>
      <c r="D346">
        <v>0</v>
      </c>
      <c r="E346" t="str">
        <f>+IFERROR(VLOOKUP(Tabla3[[#This Row],[CODIGO DE BARRRA]],Hoja1!A:H,6,FALSE),"No Existe")</f>
        <v>0</v>
      </c>
    </row>
    <row r="347" spans="1:5" x14ac:dyDescent="0.25">
      <c r="A347" t="s">
        <v>1129</v>
      </c>
      <c r="B347" t="s">
        <v>487</v>
      </c>
      <c r="C347">
        <v>0.6</v>
      </c>
      <c r="D347">
        <v>4</v>
      </c>
      <c r="E347" t="str">
        <f>+IFERROR(VLOOKUP(Tabla3[[#This Row],[CODIGO DE BARRRA]],Hoja1!A:H,6,FALSE),"No Existe")</f>
        <v>1</v>
      </c>
    </row>
    <row r="348" spans="1:5" x14ac:dyDescent="0.25">
      <c r="A348" t="s">
        <v>1130</v>
      </c>
      <c r="B348" t="s">
        <v>256</v>
      </c>
      <c r="C348">
        <v>0.6</v>
      </c>
      <c r="D348">
        <v>4</v>
      </c>
      <c r="E348" t="str">
        <f>+IFERROR(VLOOKUP(Tabla3[[#This Row],[CODIGO DE BARRRA]],Hoja1!A:H,6,FALSE),"No Existe")</f>
        <v>1</v>
      </c>
    </row>
    <row r="349" spans="1:5" x14ac:dyDescent="0.25">
      <c r="A349" t="s">
        <v>1131</v>
      </c>
      <c r="B349" t="s">
        <v>279</v>
      </c>
      <c r="C349">
        <v>1.25</v>
      </c>
      <c r="D349">
        <v>5</v>
      </c>
      <c r="E349" t="str">
        <f>+IFERROR(VLOOKUP(Tabla3[[#This Row],[CODIGO DE BARRRA]],Hoja1!A:H,6,FALSE),"No Existe")</f>
        <v>1</v>
      </c>
    </row>
    <row r="350" spans="1:5" x14ac:dyDescent="0.25">
      <c r="A350" t="s">
        <v>1132</v>
      </c>
      <c r="B350" t="s">
        <v>213</v>
      </c>
      <c r="C350">
        <v>0.55000000000000004</v>
      </c>
      <c r="D350">
        <v>3</v>
      </c>
      <c r="E350" t="str">
        <f>+IFERROR(VLOOKUP(Tabla3[[#This Row],[CODIGO DE BARRRA]],Hoja1!A:H,6,FALSE),"No Existe")</f>
        <v>1</v>
      </c>
    </row>
    <row r="351" spans="1:5" x14ac:dyDescent="0.25">
      <c r="A351" t="s">
        <v>1133</v>
      </c>
      <c r="B351" t="s">
        <v>439</v>
      </c>
      <c r="C351">
        <v>2.5</v>
      </c>
      <c r="D351">
        <v>14</v>
      </c>
      <c r="E351" t="str">
        <f>+IFERROR(VLOOKUP(Tabla3[[#This Row],[CODIGO DE BARRRA]],Hoja1!A:H,6,FALSE),"No Existe")</f>
        <v>1</v>
      </c>
    </row>
    <row r="352" spans="1:5" x14ac:dyDescent="0.25">
      <c r="A352" t="s">
        <v>1134</v>
      </c>
      <c r="B352" t="s">
        <v>226</v>
      </c>
      <c r="C352">
        <v>0.33</v>
      </c>
      <c r="D352">
        <v>-8</v>
      </c>
      <c r="E352" t="str">
        <f>+IFERROR(VLOOKUP(Tabla3[[#This Row],[CODIGO DE BARRRA]],Hoja1!A:H,6,FALSE),"No Existe")</f>
        <v>0</v>
      </c>
    </row>
    <row r="353" spans="1:5" x14ac:dyDescent="0.25">
      <c r="A353" t="s">
        <v>1135</v>
      </c>
      <c r="B353" t="s">
        <v>178</v>
      </c>
      <c r="C353">
        <v>3</v>
      </c>
      <c r="D353">
        <v>1</v>
      </c>
      <c r="E353" t="str">
        <f>+IFERROR(VLOOKUP(Tabla3[[#This Row],[CODIGO DE BARRRA]],Hoja1!A:H,6,FALSE),"No Existe")</f>
        <v>1</v>
      </c>
    </row>
    <row r="354" spans="1:5" x14ac:dyDescent="0.25">
      <c r="A354" t="s">
        <v>1136</v>
      </c>
      <c r="B354" t="s">
        <v>260</v>
      </c>
      <c r="C354">
        <v>1.95</v>
      </c>
      <c r="D354">
        <v>0</v>
      </c>
      <c r="E354" t="str">
        <f>+IFERROR(VLOOKUP(Tabla3[[#This Row],[CODIGO DE BARRRA]],Hoja1!A:H,6,FALSE),"No Existe")</f>
        <v>0</v>
      </c>
    </row>
    <row r="355" spans="1:5" x14ac:dyDescent="0.25">
      <c r="A355" t="s">
        <v>1137</v>
      </c>
      <c r="B355" t="s">
        <v>756</v>
      </c>
      <c r="C355">
        <v>2.4</v>
      </c>
      <c r="D355">
        <v>0</v>
      </c>
      <c r="E355" t="str">
        <f>+IFERROR(VLOOKUP(Tabla3[[#This Row],[CODIGO DE BARRRA]],Hoja1!A:H,6,FALSE),"No Existe")</f>
        <v>No Existe</v>
      </c>
    </row>
    <row r="356" spans="1:5" x14ac:dyDescent="0.25">
      <c r="A356" t="s">
        <v>1138</v>
      </c>
      <c r="B356" t="s">
        <v>97</v>
      </c>
      <c r="C356">
        <v>2</v>
      </c>
      <c r="D356">
        <v>0</v>
      </c>
      <c r="E356" t="str">
        <f>+IFERROR(VLOOKUP(Tabla3[[#This Row],[CODIGO DE BARRRA]],Hoja1!A:H,6,FALSE),"No Existe")</f>
        <v>0</v>
      </c>
    </row>
    <row r="357" spans="1:5" x14ac:dyDescent="0.25">
      <c r="A357" t="s">
        <v>1139</v>
      </c>
      <c r="B357" t="s">
        <v>60</v>
      </c>
      <c r="C357">
        <v>0.25</v>
      </c>
      <c r="D357">
        <v>-11</v>
      </c>
      <c r="E357" t="str">
        <f>+IFERROR(VLOOKUP(Tabla3[[#This Row],[CODIGO DE BARRRA]],Hoja1!A:H,6,FALSE),"No Existe")</f>
        <v>0</v>
      </c>
    </row>
    <row r="358" spans="1:5" x14ac:dyDescent="0.25">
      <c r="A358" t="s">
        <v>1140</v>
      </c>
      <c r="B358" t="s">
        <v>212</v>
      </c>
      <c r="C358">
        <v>4.88</v>
      </c>
      <c r="D358">
        <v>0</v>
      </c>
      <c r="E358" t="str">
        <f>+IFERROR(VLOOKUP(Tabla3[[#This Row],[CODIGO DE BARRRA]],Hoja1!A:H,6,FALSE),"No Existe")</f>
        <v>0</v>
      </c>
    </row>
    <row r="359" spans="1:5" x14ac:dyDescent="0.25">
      <c r="A359" t="s">
        <v>1141</v>
      </c>
      <c r="B359" t="s">
        <v>287</v>
      </c>
      <c r="C359">
        <v>6</v>
      </c>
      <c r="D359">
        <v>0</v>
      </c>
      <c r="E359" t="str">
        <f>+IFERROR(VLOOKUP(Tabla3[[#This Row],[CODIGO DE BARRRA]],Hoja1!A:H,6,FALSE),"No Existe")</f>
        <v>0</v>
      </c>
    </row>
    <row r="360" spans="1:5" x14ac:dyDescent="0.25">
      <c r="A360" t="s">
        <v>1142</v>
      </c>
      <c r="B360" t="s">
        <v>304</v>
      </c>
      <c r="C360">
        <v>1.3</v>
      </c>
      <c r="D360">
        <v>0</v>
      </c>
      <c r="E360" t="str">
        <f>+IFERROR(VLOOKUP(Tabla3[[#This Row],[CODIGO DE BARRRA]],Hoja1!A:H,6,FALSE),"No Existe")</f>
        <v>0</v>
      </c>
    </row>
    <row r="361" spans="1:5" x14ac:dyDescent="0.25">
      <c r="A361" t="s">
        <v>1143</v>
      </c>
      <c r="B361" t="s">
        <v>331</v>
      </c>
      <c r="C361">
        <v>0</v>
      </c>
      <c r="D361">
        <v>0</v>
      </c>
      <c r="E361" t="str">
        <f>+IFERROR(VLOOKUP(Tabla3[[#This Row],[CODIGO DE BARRRA]],Hoja1!A:H,6,FALSE),"No Existe")</f>
        <v>No Existe</v>
      </c>
    </row>
    <row r="362" spans="1:5" x14ac:dyDescent="0.25">
      <c r="A362" t="s">
        <v>1144</v>
      </c>
      <c r="B362" t="s">
        <v>335</v>
      </c>
      <c r="C362">
        <v>4</v>
      </c>
      <c r="D362">
        <v>5</v>
      </c>
      <c r="E362" t="str">
        <f>+IFERROR(VLOOKUP(Tabla3[[#This Row],[CODIGO DE BARRRA]],Hoja1!A:H,6,FALSE),"No Existe")</f>
        <v>1</v>
      </c>
    </row>
    <row r="363" spans="1:5" x14ac:dyDescent="0.25">
      <c r="A363" t="s">
        <v>1145</v>
      </c>
      <c r="B363" t="s">
        <v>342</v>
      </c>
      <c r="C363">
        <v>1.9</v>
      </c>
      <c r="D363">
        <v>11</v>
      </c>
      <c r="E363" t="str">
        <f>+IFERROR(VLOOKUP(Tabla3[[#This Row],[CODIGO DE BARRRA]],Hoja1!A:H,6,FALSE),"No Existe")</f>
        <v>1</v>
      </c>
    </row>
    <row r="364" spans="1:5" x14ac:dyDescent="0.25">
      <c r="A364" t="s">
        <v>1146</v>
      </c>
      <c r="B364" t="s">
        <v>388</v>
      </c>
      <c r="C364">
        <v>0.6</v>
      </c>
      <c r="D364">
        <v>0</v>
      </c>
      <c r="E364" t="str">
        <f>+IFERROR(VLOOKUP(Tabla3[[#This Row],[CODIGO DE BARRRA]],Hoja1!A:H,6,FALSE),"No Existe")</f>
        <v>0</v>
      </c>
    </row>
    <row r="365" spans="1:5" x14ac:dyDescent="0.25">
      <c r="A365" t="s">
        <v>1147</v>
      </c>
      <c r="B365" t="s">
        <v>383</v>
      </c>
      <c r="C365">
        <v>2.2000000000000002</v>
      </c>
      <c r="D365">
        <v>0</v>
      </c>
      <c r="E365" t="str">
        <f>+IFERROR(VLOOKUP(Tabla3[[#This Row],[CODIGO DE BARRRA]],Hoja1!A:H,6,FALSE),"No Existe")</f>
        <v>0</v>
      </c>
    </row>
    <row r="366" spans="1:5" x14ac:dyDescent="0.25">
      <c r="A366" t="s">
        <v>1148</v>
      </c>
      <c r="B366" t="s">
        <v>1727</v>
      </c>
      <c r="C366">
        <v>3.2</v>
      </c>
      <c r="D366">
        <v>0</v>
      </c>
      <c r="E366" t="str">
        <f>+IFERROR(VLOOKUP(Tabla3[[#This Row],[CODIGO DE BARRRA]],Hoja1!A:H,6,FALSE),"No Existe")</f>
        <v>0</v>
      </c>
    </row>
    <row r="367" spans="1:5" x14ac:dyDescent="0.25">
      <c r="A367" t="s">
        <v>1149</v>
      </c>
      <c r="B367" t="s">
        <v>585</v>
      </c>
      <c r="C367">
        <v>0.5</v>
      </c>
      <c r="D367">
        <v>-9</v>
      </c>
      <c r="E367" t="str">
        <f>+IFERROR(VLOOKUP(Tabla3[[#This Row],[CODIGO DE BARRRA]],Hoja1!A:H,6,FALSE),"No Existe")</f>
        <v>0</v>
      </c>
    </row>
    <row r="368" spans="1:5" x14ac:dyDescent="0.25">
      <c r="A368" t="s">
        <v>1150</v>
      </c>
      <c r="B368" t="s">
        <v>289</v>
      </c>
      <c r="C368">
        <v>1.5</v>
      </c>
      <c r="D368">
        <v>0</v>
      </c>
      <c r="E368" t="str">
        <f>+IFERROR(VLOOKUP(Tabla3[[#This Row],[CODIGO DE BARRRA]],Hoja1!A:H,6,FALSE),"No Existe")</f>
        <v>0</v>
      </c>
    </row>
    <row r="369" spans="1:5" x14ac:dyDescent="0.25">
      <c r="A369" t="s">
        <v>1151</v>
      </c>
      <c r="B369" t="s">
        <v>312</v>
      </c>
      <c r="C369">
        <v>2.2000000000000002</v>
      </c>
      <c r="D369">
        <v>3</v>
      </c>
      <c r="E369" t="str">
        <f>+IFERROR(VLOOKUP(Tabla3[[#This Row],[CODIGO DE BARRRA]],Hoja1!A:H,6,FALSE),"No Existe")</f>
        <v>1</v>
      </c>
    </row>
    <row r="370" spans="1:5" x14ac:dyDescent="0.25">
      <c r="A370" t="s">
        <v>1152</v>
      </c>
      <c r="B370" t="s">
        <v>450</v>
      </c>
      <c r="C370">
        <v>1.5</v>
      </c>
      <c r="D370">
        <v>1</v>
      </c>
      <c r="E370" t="str">
        <f>+IFERROR(VLOOKUP(Tabla3[[#This Row],[CODIGO DE BARRRA]],Hoja1!A:H,6,FALSE),"No Existe")</f>
        <v>1</v>
      </c>
    </row>
    <row r="371" spans="1:5" x14ac:dyDescent="0.25">
      <c r="A371" t="s">
        <v>1153</v>
      </c>
      <c r="B371" t="s">
        <v>445</v>
      </c>
      <c r="C371">
        <v>1.2</v>
      </c>
      <c r="D371">
        <v>0</v>
      </c>
      <c r="E371" t="str">
        <f>+IFERROR(VLOOKUP(Tabla3[[#This Row],[CODIGO DE BARRRA]],Hoja1!A:H,6,FALSE),"No Existe")</f>
        <v>0</v>
      </c>
    </row>
    <row r="372" spans="1:5" x14ac:dyDescent="0.25">
      <c r="A372" t="s">
        <v>1154</v>
      </c>
      <c r="B372" t="s">
        <v>159</v>
      </c>
      <c r="C372">
        <v>3.5</v>
      </c>
      <c r="D372">
        <v>1</v>
      </c>
      <c r="E372" t="str">
        <f>+IFERROR(VLOOKUP(Tabla3[[#This Row],[CODIGO DE BARRRA]],Hoja1!A:H,6,FALSE),"No Existe")</f>
        <v>1</v>
      </c>
    </row>
    <row r="373" spans="1:5" x14ac:dyDescent="0.25">
      <c r="A373" t="s">
        <v>1155</v>
      </c>
      <c r="B373" t="s">
        <v>32</v>
      </c>
      <c r="C373">
        <v>1.4</v>
      </c>
      <c r="D373">
        <v>4</v>
      </c>
      <c r="E373" t="str">
        <f>+IFERROR(VLOOKUP(Tabla3[[#This Row],[CODIGO DE BARRRA]],Hoja1!A:H,6,FALSE),"No Existe")</f>
        <v>1</v>
      </c>
    </row>
    <row r="374" spans="1:5" x14ac:dyDescent="0.25">
      <c r="A374" t="s">
        <v>1156</v>
      </c>
      <c r="B374" t="s">
        <v>209</v>
      </c>
      <c r="C374">
        <v>1.4</v>
      </c>
      <c r="D374">
        <v>15</v>
      </c>
      <c r="E374" t="str">
        <f>+IFERROR(VLOOKUP(Tabla3[[#This Row],[CODIGO DE BARRRA]],Hoja1!A:H,6,FALSE),"No Existe")</f>
        <v>1</v>
      </c>
    </row>
    <row r="375" spans="1:5" x14ac:dyDescent="0.25">
      <c r="A375" t="s">
        <v>1157</v>
      </c>
      <c r="B375" t="s">
        <v>549</v>
      </c>
      <c r="C375">
        <v>2.1</v>
      </c>
      <c r="D375">
        <v>0</v>
      </c>
      <c r="E375" t="str">
        <f>+IFERROR(VLOOKUP(Tabla3[[#This Row],[CODIGO DE BARRRA]],Hoja1!A:H,6,FALSE),"No Existe")</f>
        <v>0</v>
      </c>
    </row>
    <row r="376" spans="1:5" x14ac:dyDescent="0.25">
      <c r="A376" t="s">
        <v>1158</v>
      </c>
      <c r="B376" t="s">
        <v>234</v>
      </c>
      <c r="C376">
        <v>2.15</v>
      </c>
      <c r="D376">
        <v>2</v>
      </c>
      <c r="E376" t="str">
        <f>+IFERROR(VLOOKUP(Tabla3[[#This Row],[CODIGO DE BARRRA]],Hoja1!A:H,6,FALSE),"No Existe")</f>
        <v>1</v>
      </c>
    </row>
    <row r="377" spans="1:5" x14ac:dyDescent="0.25">
      <c r="A377" t="s">
        <v>1159</v>
      </c>
      <c r="B377" t="s">
        <v>757</v>
      </c>
      <c r="C377">
        <v>4.0999999999999996</v>
      </c>
      <c r="D377">
        <v>0</v>
      </c>
      <c r="E377" t="str">
        <f>+IFERROR(VLOOKUP(Tabla3[[#This Row],[CODIGO DE BARRRA]],Hoja1!A:H,6,FALSE),"No Existe")</f>
        <v>No Existe</v>
      </c>
    </row>
    <row r="378" spans="1:5" x14ac:dyDescent="0.25">
      <c r="A378" t="s">
        <v>1160</v>
      </c>
      <c r="B378" t="s">
        <v>4</v>
      </c>
      <c r="C378">
        <v>2.8</v>
      </c>
      <c r="D378">
        <v>2</v>
      </c>
      <c r="E378" t="str">
        <f>+IFERROR(VLOOKUP(Tabla3[[#This Row],[CODIGO DE BARRRA]],Hoja1!A:H,6,FALSE),"No Existe")</f>
        <v>1</v>
      </c>
    </row>
    <row r="379" spans="1:5" x14ac:dyDescent="0.25">
      <c r="A379" t="s">
        <v>1161</v>
      </c>
      <c r="B379" t="s">
        <v>27</v>
      </c>
      <c r="C379">
        <v>1.2</v>
      </c>
      <c r="D379">
        <v>3</v>
      </c>
      <c r="E379" t="str">
        <f>+IFERROR(VLOOKUP(Tabla3[[#This Row],[CODIGO DE BARRRA]],Hoja1!A:H,6,FALSE),"No Existe")</f>
        <v>1</v>
      </c>
    </row>
    <row r="380" spans="1:5" x14ac:dyDescent="0.25">
      <c r="A380" t="s">
        <v>1162</v>
      </c>
      <c r="B380" t="s">
        <v>39</v>
      </c>
      <c r="C380">
        <v>1.5</v>
      </c>
      <c r="D380">
        <v>0</v>
      </c>
      <c r="E380" t="str">
        <f>+IFERROR(VLOOKUP(Tabla3[[#This Row],[CODIGO DE BARRRA]],Hoja1!A:H,6,FALSE),"No Existe")</f>
        <v>0</v>
      </c>
    </row>
    <row r="381" spans="1:5" x14ac:dyDescent="0.25">
      <c r="A381" t="s">
        <v>1163</v>
      </c>
      <c r="B381" t="s">
        <v>44</v>
      </c>
      <c r="C381">
        <v>2.5</v>
      </c>
      <c r="D381">
        <v>0</v>
      </c>
      <c r="E381" t="str">
        <f>+IFERROR(VLOOKUP(Tabla3[[#This Row],[CODIGO DE BARRRA]],Hoja1!A:H,6,FALSE),"No Existe")</f>
        <v>0</v>
      </c>
    </row>
    <row r="382" spans="1:5" x14ac:dyDescent="0.25">
      <c r="A382" t="s">
        <v>1164</v>
      </c>
      <c r="B382" t="s">
        <v>65</v>
      </c>
      <c r="C382">
        <v>0.8</v>
      </c>
      <c r="D382">
        <v>-23</v>
      </c>
      <c r="E382" t="str">
        <f>+IFERROR(VLOOKUP(Tabla3[[#This Row],[CODIGO DE BARRRA]],Hoja1!A:H,6,FALSE),"No Existe")</f>
        <v>0</v>
      </c>
    </row>
    <row r="383" spans="1:5" x14ac:dyDescent="0.25">
      <c r="A383" t="s">
        <v>1165</v>
      </c>
      <c r="B383" t="s">
        <v>78</v>
      </c>
      <c r="C383">
        <v>0.25</v>
      </c>
      <c r="D383">
        <v>0</v>
      </c>
      <c r="E383" t="str">
        <f>+IFERROR(VLOOKUP(Tabla3[[#This Row],[CODIGO DE BARRRA]],Hoja1!A:H,6,FALSE),"No Existe")</f>
        <v>0</v>
      </c>
    </row>
    <row r="384" spans="1:5" x14ac:dyDescent="0.25">
      <c r="A384" t="s">
        <v>1166</v>
      </c>
      <c r="B384" t="s">
        <v>176</v>
      </c>
      <c r="C384">
        <v>2.8</v>
      </c>
      <c r="D384">
        <v>2</v>
      </c>
      <c r="E384" t="str">
        <f>+IFERROR(VLOOKUP(Tabla3[[#This Row],[CODIGO DE BARRRA]],Hoja1!A:H,6,FALSE),"No Existe")</f>
        <v>1</v>
      </c>
    </row>
    <row r="385" spans="1:5" x14ac:dyDescent="0.25">
      <c r="A385" t="s">
        <v>1167</v>
      </c>
      <c r="B385" t="s">
        <v>175</v>
      </c>
      <c r="C385">
        <v>1.5</v>
      </c>
      <c r="D385">
        <v>4</v>
      </c>
      <c r="E385" t="str">
        <f>+IFERROR(VLOOKUP(Tabla3[[#This Row],[CODIGO DE BARRRA]],Hoja1!A:H,6,FALSE),"No Existe")</f>
        <v>1</v>
      </c>
    </row>
    <row r="386" spans="1:5" x14ac:dyDescent="0.25">
      <c r="A386" t="s">
        <v>1168</v>
      </c>
      <c r="B386" t="s">
        <v>183</v>
      </c>
      <c r="C386">
        <v>0.6</v>
      </c>
      <c r="D386">
        <v>0</v>
      </c>
      <c r="E386" t="str">
        <f>+IFERROR(VLOOKUP(Tabla3[[#This Row],[CODIGO DE BARRRA]],Hoja1!A:H,6,FALSE),"No Existe")</f>
        <v>0</v>
      </c>
    </row>
    <row r="387" spans="1:5" x14ac:dyDescent="0.25">
      <c r="A387" t="s">
        <v>1169</v>
      </c>
      <c r="B387" t="s">
        <v>184</v>
      </c>
      <c r="C387">
        <v>2.4</v>
      </c>
      <c r="D387">
        <v>0</v>
      </c>
      <c r="E387" t="str">
        <f>+IFERROR(VLOOKUP(Tabla3[[#This Row],[CODIGO DE BARRRA]],Hoja1!A:H,6,FALSE),"No Existe")</f>
        <v>0</v>
      </c>
    </row>
    <row r="388" spans="1:5" x14ac:dyDescent="0.25">
      <c r="A388" t="s">
        <v>1170</v>
      </c>
      <c r="B388" t="s">
        <v>539</v>
      </c>
      <c r="C388">
        <v>7</v>
      </c>
      <c r="D388">
        <v>0</v>
      </c>
      <c r="E388" t="str">
        <f>+IFERROR(VLOOKUP(Tabla3[[#This Row],[CODIGO DE BARRRA]],Hoja1!A:H,6,FALSE),"No Existe")</f>
        <v>0</v>
      </c>
    </row>
    <row r="389" spans="1:5" x14ac:dyDescent="0.25">
      <c r="A389" t="s">
        <v>1171</v>
      </c>
      <c r="B389" t="s">
        <v>512</v>
      </c>
      <c r="C389">
        <v>3.6</v>
      </c>
      <c r="D389">
        <v>0</v>
      </c>
      <c r="E389" t="str">
        <f>+IFERROR(VLOOKUP(Tabla3[[#This Row],[CODIGO DE BARRRA]],Hoja1!A:H,6,FALSE),"No Existe")</f>
        <v>0</v>
      </c>
    </row>
    <row r="390" spans="1:5" x14ac:dyDescent="0.25">
      <c r="A390" t="s">
        <v>1172</v>
      </c>
      <c r="B390" t="s">
        <v>92</v>
      </c>
      <c r="C390">
        <v>6</v>
      </c>
      <c r="D390">
        <v>0</v>
      </c>
      <c r="E390" t="str">
        <f>+IFERROR(VLOOKUP(Tabla3[[#This Row],[CODIGO DE BARRRA]],Hoja1!A:H,6,FALSE),"No Existe")</f>
        <v>0</v>
      </c>
    </row>
    <row r="391" spans="1:5" x14ac:dyDescent="0.25">
      <c r="A391" t="s">
        <v>1173</v>
      </c>
      <c r="B391" t="s">
        <v>224</v>
      </c>
      <c r="C391">
        <v>2.9</v>
      </c>
      <c r="D391">
        <v>2</v>
      </c>
      <c r="E391" t="str">
        <f>+IFERROR(VLOOKUP(Tabla3[[#This Row],[CODIGO DE BARRRA]],Hoja1!A:H,6,FALSE),"No Existe")</f>
        <v>1</v>
      </c>
    </row>
    <row r="392" spans="1:5" x14ac:dyDescent="0.25">
      <c r="A392" t="s">
        <v>1174</v>
      </c>
      <c r="B392" t="s">
        <v>485</v>
      </c>
      <c r="C392">
        <v>0</v>
      </c>
      <c r="D392">
        <v>0</v>
      </c>
      <c r="E392" t="str">
        <f>+IFERROR(VLOOKUP(Tabla3[[#This Row],[CODIGO DE BARRRA]],Hoja1!A:H,6,FALSE),"No Existe")</f>
        <v>0</v>
      </c>
    </row>
    <row r="393" spans="1:5" x14ac:dyDescent="0.25">
      <c r="A393" t="s">
        <v>1175</v>
      </c>
      <c r="B393" t="s">
        <v>186</v>
      </c>
      <c r="C393">
        <v>4.5</v>
      </c>
      <c r="D393">
        <v>0</v>
      </c>
      <c r="E393" t="str">
        <f>+IFERROR(VLOOKUP(Tabla3[[#This Row],[CODIGO DE BARRRA]],Hoja1!A:H,6,FALSE),"No Existe")</f>
        <v>0</v>
      </c>
    </row>
    <row r="394" spans="1:5" x14ac:dyDescent="0.25">
      <c r="A394" t="s">
        <v>1176</v>
      </c>
      <c r="B394" t="s">
        <v>283</v>
      </c>
      <c r="C394">
        <v>0.5</v>
      </c>
      <c r="D394">
        <v>0</v>
      </c>
      <c r="E394" t="str">
        <f>+IFERROR(VLOOKUP(Tabla3[[#This Row],[CODIGO DE BARRRA]],Hoja1!A:H,6,FALSE),"No Existe")</f>
        <v>0</v>
      </c>
    </row>
    <row r="395" spans="1:5" x14ac:dyDescent="0.25">
      <c r="A395" t="s">
        <v>1177</v>
      </c>
      <c r="B395" t="s">
        <v>328</v>
      </c>
      <c r="C395">
        <v>3.5</v>
      </c>
      <c r="D395">
        <v>0</v>
      </c>
      <c r="E395" t="str">
        <f>+IFERROR(VLOOKUP(Tabla3[[#This Row],[CODIGO DE BARRRA]],Hoja1!A:H,6,FALSE),"No Existe")</f>
        <v>0</v>
      </c>
    </row>
    <row r="396" spans="1:5" x14ac:dyDescent="0.25">
      <c r="A396" t="s">
        <v>1178</v>
      </c>
      <c r="B396" t="s">
        <v>218</v>
      </c>
      <c r="C396">
        <v>3.5</v>
      </c>
      <c r="D396">
        <v>-4</v>
      </c>
      <c r="E396" t="str">
        <f>+IFERROR(VLOOKUP(Tabla3[[#This Row],[CODIGO DE BARRRA]],Hoja1!A:H,6,FALSE),"No Existe")</f>
        <v>0</v>
      </c>
    </row>
    <row r="397" spans="1:5" x14ac:dyDescent="0.25">
      <c r="A397" t="s">
        <v>1179</v>
      </c>
      <c r="B397" t="s">
        <v>217</v>
      </c>
      <c r="C397">
        <v>2.1</v>
      </c>
      <c r="D397">
        <v>3</v>
      </c>
      <c r="E397" t="str">
        <f>+IFERROR(VLOOKUP(Tabla3[[#This Row],[CODIGO DE BARRRA]],Hoja1!A:H,6,FALSE),"No Existe")</f>
        <v>1</v>
      </c>
    </row>
    <row r="398" spans="1:5" x14ac:dyDescent="0.25">
      <c r="A398" t="s">
        <v>1180</v>
      </c>
      <c r="B398" t="s">
        <v>758</v>
      </c>
      <c r="C398">
        <v>1.65</v>
      </c>
      <c r="D398">
        <v>0</v>
      </c>
      <c r="E398" t="str">
        <f>+IFERROR(VLOOKUP(Tabla3[[#This Row],[CODIGO DE BARRRA]],Hoja1!A:H,6,FALSE),"No Existe")</f>
        <v>No Existe</v>
      </c>
    </row>
    <row r="399" spans="1:5" x14ac:dyDescent="0.25">
      <c r="A399" t="s">
        <v>1181</v>
      </c>
      <c r="B399" t="s">
        <v>67</v>
      </c>
      <c r="C399">
        <v>7</v>
      </c>
      <c r="D399">
        <v>-2.7000000000000006</v>
      </c>
      <c r="E399" t="str">
        <f>+IFERROR(VLOOKUP(Tabla3[[#This Row],[CODIGO DE BARRRA]],Hoja1!A:H,6,FALSE),"No Existe")</f>
        <v>0</v>
      </c>
    </row>
    <row r="400" spans="1:5" x14ac:dyDescent="0.25">
      <c r="A400" t="s">
        <v>1182</v>
      </c>
      <c r="B400" t="s">
        <v>122</v>
      </c>
      <c r="C400">
        <v>3.4</v>
      </c>
      <c r="D400">
        <v>6</v>
      </c>
      <c r="E400" t="str">
        <f>+IFERROR(VLOOKUP(Tabla3[[#This Row],[CODIGO DE BARRRA]],Hoja1!A:H,6,FALSE),"No Existe")</f>
        <v>1</v>
      </c>
    </row>
    <row r="401" spans="1:5" x14ac:dyDescent="0.25">
      <c r="A401" t="s">
        <v>1183</v>
      </c>
      <c r="B401" t="s">
        <v>143</v>
      </c>
      <c r="C401">
        <v>81.599999999999994</v>
      </c>
      <c r="D401">
        <v>501</v>
      </c>
      <c r="E401" t="str">
        <f>+IFERROR(VLOOKUP(Tabla3[[#This Row],[CODIGO DE BARRRA]],Hoja1!A:H,6,FALSE),"No Existe")</f>
        <v>No Existe</v>
      </c>
    </row>
    <row r="402" spans="1:5" x14ac:dyDescent="0.25">
      <c r="A402" t="s">
        <v>1184</v>
      </c>
      <c r="B402" t="s">
        <v>136</v>
      </c>
      <c r="C402">
        <v>0.08</v>
      </c>
      <c r="D402">
        <v>0</v>
      </c>
      <c r="E402" t="str">
        <f>+IFERROR(VLOOKUP(Tabla3[[#This Row],[CODIGO DE BARRRA]],Hoja1!A:H,6,FALSE),"No Existe")</f>
        <v>0</v>
      </c>
    </row>
    <row r="403" spans="1:5" x14ac:dyDescent="0.25">
      <c r="A403" t="s">
        <v>1185</v>
      </c>
      <c r="B403" t="s">
        <v>208</v>
      </c>
      <c r="C403">
        <v>0.45</v>
      </c>
      <c r="D403">
        <v>5</v>
      </c>
      <c r="E403" t="str">
        <f>+IFERROR(VLOOKUP(Tabla3[[#This Row],[CODIGO DE BARRRA]],Hoja1!A:H,6,FALSE),"No Existe")</f>
        <v>1</v>
      </c>
    </row>
    <row r="404" spans="1:5" x14ac:dyDescent="0.25">
      <c r="A404" t="s">
        <v>1186</v>
      </c>
      <c r="B404" t="s">
        <v>268</v>
      </c>
      <c r="C404">
        <v>1</v>
      </c>
      <c r="D404">
        <v>0</v>
      </c>
      <c r="E404" t="str">
        <f>+IFERROR(VLOOKUP(Tabla3[[#This Row],[CODIGO DE BARRRA]],Hoja1!A:H,6,FALSE),"No Existe")</f>
        <v>0</v>
      </c>
    </row>
    <row r="405" spans="1:5" x14ac:dyDescent="0.25">
      <c r="A405" t="s">
        <v>1187</v>
      </c>
      <c r="B405" t="s">
        <v>280</v>
      </c>
      <c r="C405">
        <v>1</v>
      </c>
      <c r="D405">
        <v>0</v>
      </c>
      <c r="E405" t="str">
        <f>+IFERROR(VLOOKUP(Tabla3[[#This Row],[CODIGO DE BARRRA]],Hoja1!A:H,6,FALSE),"No Existe")</f>
        <v>0</v>
      </c>
    </row>
    <row r="406" spans="1:5" x14ac:dyDescent="0.25">
      <c r="A406" t="s">
        <v>1188</v>
      </c>
      <c r="B406" t="s">
        <v>16</v>
      </c>
      <c r="C406">
        <v>0.6</v>
      </c>
      <c r="D406">
        <v>2</v>
      </c>
      <c r="E406" t="str">
        <f>+IFERROR(VLOOKUP(Tabla3[[#This Row],[CODIGO DE BARRRA]],Hoja1!A:H,6,FALSE),"No Existe")</f>
        <v>1</v>
      </c>
    </row>
    <row r="407" spans="1:5" x14ac:dyDescent="0.25">
      <c r="A407" t="s">
        <v>1189</v>
      </c>
      <c r="B407" t="s">
        <v>759</v>
      </c>
      <c r="C407">
        <v>2.5</v>
      </c>
      <c r="D407">
        <v>0</v>
      </c>
      <c r="E407" t="str">
        <f>+IFERROR(VLOOKUP(Tabla3[[#This Row],[CODIGO DE BARRRA]],Hoja1!A:H,6,FALSE),"No Existe")</f>
        <v>No Existe</v>
      </c>
    </row>
    <row r="408" spans="1:5" x14ac:dyDescent="0.25">
      <c r="A408" t="s">
        <v>1717</v>
      </c>
      <c r="B408" t="s">
        <v>1728</v>
      </c>
      <c r="C408">
        <v>0</v>
      </c>
      <c r="D408">
        <v>0</v>
      </c>
      <c r="E408" t="str">
        <f>+IFERROR(VLOOKUP(Tabla3[[#This Row],[CODIGO DE BARRRA]],Hoja1!A:H,6,FALSE),"No Existe")</f>
        <v>No Existe</v>
      </c>
    </row>
    <row r="409" spans="1:5" x14ac:dyDescent="0.25">
      <c r="A409" t="s">
        <v>1190</v>
      </c>
      <c r="B409" t="s">
        <v>726</v>
      </c>
      <c r="C409">
        <v>1.6</v>
      </c>
      <c r="D409">
        <v>0</v>
      </c>
      <c r="E409" t="str">
        <f>+IFERROR(VLOOKUP(Tabla3[[#This Row],[CODIGO DE BARRRA]],Hoja1!A:H,6,FALSE),"No Existe")</f>
        <v>No Existe</v>
      </c>
    </row>
    <row r="410" spans="1:5" x14ac:dyDescent="0.25">
      <c r="A410" t="s">
        <v>1191</v>
      </c>
      <c r="B410" t="s">
        <v>5</v>
      </c>
      <c r="C410">
        <v>7.83</v>
      </c>
      <c r="D410">
        <v>3</v>
      </c>
      <c r="E410" t="str">
        <f>+IFERROR(VLOOKUP(Tabla3[[#This Row],[CODIGO DE BARRRA]],Hoja1!A:H,6,FALSE),"No Existe")</f>
        <v>1</v>
      </c>
    </row>
    <row r="411" spans="1:5" x14ac:dyDescent="0.25">
      <c r="A411" t="s">
        <v>1192</v>
      </c>
      <c r="B411" t="s">
        <v>63</v>
      </c>
      <c r="C411">
        <v>0.15</v>
      </c>
      <c r="D411">
        <v>0</v>
      </c>
      <c r="E411" t="str">
        <f>+IFERROR(VLOOKUP(Tabla3[[#This Row],[CODIGO DE BARRRA]],Hoja1!A:H,6,FALSE),"No Existe")</f>
        <v>0</v>
      </c>
    </row>
    <row r="412" spans="1:5" x14ac:dyDescent="0.25">
      <c r="A412" t="s">
        <v>1193</v>
      </c>
      <c r="B412" t="s">
        <v>56</v>
      </c>
      <c r="C412">
        <v>1.6</v>
      </c>
      <c r="D412">
        <v>0</v>
      </c>
      <c r="E412" t="str">
        <f>+IFERROR(VLOOKUP(Tabla3[[#This Row],[CODIGO DE BARRRA]],Hoja1!A:H,6,FALSE),"No Existe")</f>
        <v>0</v>
      </c>
    </row>
    <row r="413" spans="1:5" x14ac:dyDescent="0.25">
      <c r="A413" t="s">
        <v>1194</v>
      </c>
      <c r="B413" t="s">
        <v>58</v>
      </c>
      <c r="C413">
        <v>4.0999999999999996</v>
      </c>
      <c r="D413">
        <v>1</v>
      </c>
      <c r="E413" t="str">
        <f>+IFERROR(VLOOKUP(Tabla3[[#This Row],[CODIGO DE BARRRA]],Hoja1!A:H,6,FALSE),"No Existe")</f>
        <v>1</v>
      </c>
    </row>
    <row r="414" spans="1:5" x14ac:dyDescent="0.25">
      <c r="A414" t="s">
        <v>1195</v>
      </c>
      <c r="B414" t="s">
        <v>62</v>
      </c>
      <c r="C414">
        <v>0.4</v>
      </c>
      <c r="D414">
        <v>0</v>
      </c>
      <c r="E414" t="str">
        <f>+IFERROR(VLOOKUP(Tabla3[[#This Row],[CODIGO DE BARRRA]],Hoja1!A:H,6,FALSE),"No Existe")</f>
        <v>0</v>
      </c>
    </row>
    <row r="415" spans="1:5" x14ac:dyDescent="0.25">
      <c r="A415" t="s">
        <v>1196</v>
      </c>
      <c r="B415" t="s">
        <v>128</v>
      </c>
      <c r="C415">
        <v>0.2</v>
      </c>
      <c r="D415">
        <v>0</v>
      </c>
      <c r="E415" t="str">
        <f>+IFERROR(VLOOKUP(Tabla3[[#This Row],[CODIGO DE BARRRA]],Hoja1!A:H,6,FALSE),"No Existe")</f>
        <v>0</v>
      </c>
    </row>
    <row r="416" spans="1:5" x14ac:dyDescent="0.25">
      <c r="A416" t="s">
        <v>1197</v>
      </c>
      <c r="B416" t="s">
        <v>180</v>
      </c>
      <c r="C416">
        <v>1.3</v>
      </c>
      <c r="D416">
        <v>0</v>
      </c>
      <c r="E416" t="str">
        <f>+IFERROR(VLOOKUP(Tabla3[[#This Row],[CODIGO DE BARRRA]],Hoja1!A:H,6,FALSE),"No Existe")</f>
        <v>0</v>
      </c>
    </row>
    <row r="417" spans="1:5" x14ac:dyDescent="0.25">
      <c r="A417" t="s">
        <v>1198</v>
      </c>
      <c r="B417" t="s">
        <v>1729</v>
      </c>
      <c r="C417">
        <v>2.5</v>
      </c>
      <c r="D417">
        <v>1</v>
      </c>
      <c r="E417" t="str">
        <f>+IFERROR(VLOOKUP(Tabla3[[#This Row],[CODIGO DE BARRRA]],Hoja1!A:H,6,FALSE),"No Existe")</f>
        <v>1</v>
      </c>
    </row>
    <row r="418" spans="1:5" x14ac:dyDescent="0.25">
      <c r="A418" t="s">
        <v>1199</v>
      </c>
      <c r="B418" t="s">
        <v>181</v>
      </c>
      <c r="C418">
        <v>2.5</v>
      </c>
      <c r="D418">
        <v>0</v>
      </c>
      <c r="E418" t="str">
        <f>+IFERROR(VLOOKUP(Tabla3[[#This Row],[CODIGO DE BARRRA]],Hoja1!A:H,6,FALSE),"No Existe")</f>
        <v>0</v>
      </c>
    </row>
    <row r="419" spans="1:5" x14ac:dyDescent="0.25">
      <c r="A419" t="s">
        <v>1200</v>
      </c>
      <c r="B419" t="s">
        <v>69</v>
      </c>
      <c r="C419">
        <v>3.3</v>
      </c>
      <c r="D419">
        <v>0</v>
      </c>
      <c r="E419" t="str">
        <f>+IFERROR(VLOOKUP(Tabla3[[#This Row],[CODIGO DE BARRRA]],Hoja1!A:H,6,FALSE),"No Existe")</f>
        <v>0</v>
      </c>
    </row>
    <row r="420" spans="1:5" x14ac:dyDescent="0.25">
      <c r="A420" t="s">
        <v>1201</v>
      </c>
      <c r="B420" t="s">
        <v>70</v>
      </c>
      <c r="C420">
        <v>3.3</v>
      </c>
      <c r="D420">
        <v>0</v>
      </c>
      <c r="E420" t="str">
        <f>+IFERROR(VLOOKUP(Tabla3[[#This Row],[CODIGO DE BARRRA]],Hoja1!A:H,6,FALSE),"No Existe")</f>
        <v>0</v>
      </c>
    </row>
    <row r="421" spans="1:5" x14ac:dyDescent="0.25">
      <c r="A421" t="s">
        <v>1202</v>
      </c>
      <c r="B421" t="s">
        <v>107</v>
      </c>
      <c r="C421">
        <v>2.8</v>
      </c>
      <c r="D421">
        <v>-0.20000000000000018</v>
      </c>
      <c r="E421" t="str">
        <f>+IFERROR(VLOOKUP(Tabla3[[#This Row],[CODIGO DE BARRRA]],Hoja1!A:H,6,FALSE),"No Existe")</f>
        <v>0</v>
      </c>
    </row>
    <row r="422" spans="1:5" x14ac:dyDescent="0.25">
      <c r="A422" t="s">
        <v>1203</v>
      </c>
      <c r="B422" t="s">
        <v>174</v>
      </c>
      <c r="C422">
        <v>1.7</v>
      </c>
      <c r="D422">
        <v>3</v>
      </c>
      <c r="E422" t="str">
        <f>+IFERROR(VLOOKUP(Tabla3[[#This Row],[CODIGO DE BARRRA]],Hoja1!A:H,6,FALSE),"No Existe")</f>
        <v>1</v>
      </c>
    </row>
    <row r="423" spans="1:5" x14ac:dyDescent="0.25">
      <c r="A423" t="s">
        <v>1204</v>
      </c>
      <c r="B423" t="s">
        <v>170</v>
      </c>
      <c r="C423">
        <v>0.8</v>
      </c>
      <c r="D423">
        <v>-26</v>
      </c>
      <c r="E423" t="str">
        <f>+IFERROR(VLOOKUP(Tabla3[[#This Row],[CODIGO DE BARRRA]],Hoja1!A:H,6,FALSE),"No Existe")</f>
        <v>0</v>
      </c>
    </row>
    <row r="424" spans="1:5" x14ac:dyDescent="0.25">
      <c r="A424" t="s">
        <v>1205</v>
      </c>
      <c r="B424" t="s">
        <v>343</v>
      </c>
      <c r="C424">
        <v>1.5</v>
      </c>
      <c r="D424">
        <v>0</v>
      </c>
      <c r="E424" t="str">
        <f>+IFERROR(VLOOKUP(Tabla3[[#This Row],[CODIGO DE BARRRA]],Hoja1!A:H,6,FALSE),"No Existe")</f>
        <v>0</v>
      </c>
    </row>
    <row r="425" spans="1:5" x14ac:dyDescent="0.25">
      <c r="A425" t="s">
        <v>1206</v>
      </c>
      <c r="B425" t="s">
        <v>117</v>
      </c>
      <c r="C425">
        <v>1.8</v>
      </c>
      <c r="D425">
        <v>0</v>
      </c>
      <c r="E425" t="str">
        <f>+IFERROR(VLOOKUP(Tabla3[[#This Row],[CODIGO DE BARRRA]],Hoja1!A:H,6,FALSE),"No Existe")</f>
        <v>0</v>
      </c>
    </row>
    <row r="426" spans="1:5" x14ac:dyDescent="0.25">
      <c r="A426" t="s">
        <v>1207</v>
      </c>
      <c r="B426" t="s">
        <v>411</v>
      </c>
      <c r="C426">
        <v>0.5</v>
      </c>
      <c r="D426">
        <v>0</v>
      </c>
      <c r="E426" t="str">
        <f>+IFERROR(VLOOKUP(Tabla3[[#This Row],[CODIGO DE BARRRA]],Hoja1!A:H,6,FALSE),"No Existe")</f>
        <v>0</v>
      </c>
    </row>
    <row r="427" spans="1:5" x14ac:dyDescent="0.25">
      <c r="A427" t="s">
        <v>1208</v>
      </c>
      <c r="B427" t="s">
        <v>341</v>
      </c>
      <c r="C427">
        <v>1.75</v>
      </c>
      <c r="D427">
        <v>3</v>
      </c>
      <c r="E427" t="str">
        <f>+IFERROR(VLOOKUP(Tabla3[[#This Row],[CODIGO DE BARRRA]],Hoja1!A:H,6,FALSE),"No Existe")</f>
        <v>1</v>
      </c>
    </row>
    <row r="428" spans="1:5" x14ac:dyDescent="0.25">
      <c r="A428" t="s">
        <v>1209</v>
      </c>
      <c r="B428" t="s">
        <v>432</v>
      </c>
      <c r="C428">
        <v>0.75</v>
      </c>
      <c r="D428">
        <v>0</v>
      </c>
      <c r="E428" t="str">
        <f>+IFERROR(VLOOKUP(Tabla3[[#This Row],[CODIGO DE BARRRA]],Hoja1!A:H,6,FALSE),"No Existe")</f>
        <v>0</v>
      </c>
    </row>
    <row r="429" spans="1:5" x14ac:dyDescent="0.25">
      <c r="A429" t="s">
        <v>1210</v>
      </c>
      <c r="B429" t="s">
        <v>261</v>
      </c>
      <c r="C429">
        <v>0.75</v>
      </c>
      <c r="D429">
        <v>0</v>
      </c>
      <c r="E429" t="str">
        <f>+IFERROR(VLOOKUP(Tabla3[[#This Row],[CODIGO DE BARRRA]],Hoja1!A:H,6,FALSE),"No Existe")</f>
        <v>0</v>
      </c>
    </row>
    <row r="430" spans="1:5" x14ac:dyDescent="0.25">
      <c r="A430" t="s">
        <v>1211</v>
      </c>
      <c r="B430" t="s">
        <v>64</v>
      </c>
      <c r="C430">
        <v>0.55000000000000004</v>
      </c>
      <c r="D430">
        <v>0</v>
      </c>
      <c r="E430" t="str">
        <f>+IFERROR(VLOOKUP(Tabla3[[#This Row],[CODIGO DE BARRRA]],Hoja1!A:H,6,FALSE),"No Existe")</f>
        <v>0</v>
      </c>
    </row>
    <row r="431" spans="1:5" x14ac:dyDescent="0.25">
      <c r="A431" t="s">
        <v>1212</v>
      </c>
      <c r="B431" t="s">
        <v>760</v>
      </c>
      <c r="C431">
        <v>0.2</v>
      </c>
      <c r="D431">
        <v>0</v>
      </c>
      <c r="E431" t="str">
        <f>+IFERROR(VLOOKUP(Tabla3[[#This Row],[CODIGO DE BARRRA]],Hoja1!A:H,6,FALSE),"No Existe")</f>
        <v>No Existe</v>
      </c>
    </row>
    <row r="432" spans="1:5" x14ac:dyDescent="0.25">
      <c r="A432" t="s">
        <v>1213</v>
      </c>
      <c r="B432" t="s">
        <v>463</v>
      </c>
      <c r="C432">
        <v>2.15</v>
      </c>
      <c r="D432">
        <v>2</v>
      </c>
      <c r="E432" t="str">
        <f>+IFERROR(VLOOKUP(Tabla3[[#This Row],[CODIGO DE BARRRA]],Hoja1!A:H,6,FALSE),"No Existe")</f>
        <v>1</v>
      </c>
    </row>
    <row r="433" spans="1:5" x14ac:dyDescent="0.25">
      <c r="A433" t="s">
        <v>1214</v>
      </c>
      <c r="B433" t="s">
        <v>436</v>
      </c>
      <c r="C433">
        <v>1.5</v>
      </c>
      <c r="D433">
        <v>0</v>
      </c>
      <c r="E433" t="str">
        <f>+IFERROR(VLOOKUP(Tabla3[[#This Row],[CODIGO DE BARRRA]],Hoja1!A:H,6,FALSE),"No Existe")</f>
        <v>0</v>
      </c>
    </row>
    <row r="434" spans="1:5" x14ac:dyDescent="0.25">
      <c r="A434" t="s">
        <v>1215</v>
      </c>
      <c r="B434" t="s">
        <v>761</v>
      </c>
      <c r="C434">
        <v>0.5</v>
      </c>
      <c r="D434">
        <v>0</v>
      </c>
      <c r="E434" t="str">
        <f>+IFERROR(VLOOKUP(Tabla3[[#This Row],[CODIGO DE BARRRA]],Hoja1!A:H,6,FALSE),"No Existe")</f>
        <v>No Existe</v>
      </c>
    </row>
    <row r="435" spans="1:5" x14ac:dyDescent="0.25">
      <c r="A435" t="s">
        <v>1216</v>
      </c>
      <c r="B435" t="s">
        <v>598</v>
      </c>
      <c r="C435">
        <v>0.55000000000000004</v>
      </c>
      <c r="D435">
        <v>11</v>
      </c>
      <c r="E435" t="str">
        <f>+IFERROR(VLOOKUP(Tabla3[[#This Row],[CODIGO DE BARRRA]],Hoja1!A:H,6,FALSE),"No Existe")</f>
        <v>1</v>
      </c>
    </row>
    <row r="436" spans="1:5" x14ac:dyDescent="0.25">
      <c r="A436" t="s">
        <v>1217</v>
      </c>
      <c r="B436" t="s">
        <v>422</v>
      </c>
      <c r="C436">
        <v>2.5</v>
      </c>
      <c r="D436">
        <v>0</v>
      </c>
      <c r="E436" t="str">
        <f>+IFERROR(VLOOKUP(Tabla3[[#This Row],[CODIGO DE BARRRA]],Hoja1!A:H,6,FALSE),"No Existe")</f>
        <v>0</v>
      </c>
    </row>
    <row r="437" spans="1:5" x14ac:dyDescent="0.25">
      <c r="A437" t="s">
        <v>1218</v>
      </c>
      <c r="B437" t="s">
        <v>762</v>
      </c>
      <c r="C437">
        <v>0.85</v>
      </c>
      <c r="D437">
        <v>3</v>
      </c>
      <c r="E437" t="str">
        <f>+IFERROR(VLOOKUP(Tabla3[[#This Row],[CODIGO DE BARRRA]],Hoja1!A:H,6,FALSE),"No Existe")</f>
        <v>No Existe</v>
      </c>
    </row>
    <row r="438" spans="1:5" x14ac:dyDescent="0.25">
      <c r="A438" t="s">
        <v>1219</v>
      </c>
      <c r="B438" t="s">
        <v>88</v>
      </c>
      <c r="C438">
        <v>1.1000000000000001</v>
      </c>
      <c r="D438">
        <v>6</v>
      </c>
      <c r="E438" t="str">
        <f>+IFERROR(VLOOKUP(Tabla3[[#This Row],[CODIGO DE BARRRA]],Hoja1!A:H,6,FALSE),"No Existe")</f>
        <v>1</v>
      </c>
    </row>
    <row r="439" spans="1:5" x14ac:dyDescent="0.25">
      <c r="A439" t="s">
        <v>1220</v>
      </c>
      <c r="B439" t="s">
        <v>124</v>
      </c>
      <c r="C439">
        <v>1.2</v>
      </c>
      <c r="D439">
        <v>0</v>
      </c>
      <c r="E439" t="str">
        <f>+IFERROR(VLOOKUP(Tabla3[[#This Row],[CODIGO DE BARRRA]],Hoja1!A:H,6,FALSE),"No Existe")</f>
        <v>0</v>
      </c>
    </row>
    <row r="440" spans="1:5" x14ac:dyDescent="0.25">
      <c r="A440" t="s">
        <v>1221</v>
      </c>
      <c r="B440" t="s">
        <v>763</v>
      </c>
      <c r="C440">
        <v>2.5</v>
      </c>
      <c r="D440">
        <v>0</v>
      </c>
      <c r="E440" t="str">
        <f>+IFERROR(VLOOKUP(Tabla3[[#This Row],[CODIGO DE BARRRA]],Hoja1!A:H,6,FALSE),"No Existe")</f>
        <v>No Existe</v>
      </c>
    </row>
    <row r="441" spans="1:5" x14ac:dyDescent="0.25">
      <c r="A441" t="s">
        <v>1222</v>
      </c>
      <c r="B441" t="s">
        <v>332</v>
      </c>
      <c r="C441">
        <v>1.4</v>
      </c>
      <c r="D441">
        <v>0</v>
      </c>
      <c r="E441" t="str">
        <f>+IFERROR(VLOOKUP(Tabla3[[#This Row],[CODIGO DE BARRRA]],Hoja1!A:H,6,FALSE),"No Existe")</f>
        <v>0</v>
      </c>
    </row>
    <row r="442" spans="1:5" x14ac:dyDescent="0.25">
      <c r="A442" t="s">
        <v>1223</v>
      </c>
      <c r="B442" t="s">
        <v>764</v>
      </c>
      <c r="C442">
        <v>1.9</v>
      </c>
      <c r="D442">
        <v>0</v>
      </c>
      <c r="E442" t="str">
        <f>+IFERROR(VLOOKUP(Tabla3[[#This Row],[CODIGO DE BARRRA]],Hoja1!A:H,6,FALSE),"No Existe")</f>
        <v>No Existe</v>
      </c>
    </row>
    <row r="443" spans="1:5" x14ac:dyDescent="0.25">
      <c r="A443" t="s">
        <v>1224</v>
      </c>
      <c r="B443" t="s">
        <v>325</v>
      </c>
      <c r="C443">
        <v>1.57</v>
      </c>
      <c r="D443">
        <v>0</v>
      </c>
      <c r="E443" t="str">
        <f>+IFERROR(VLOOKUP(Tabla3[[#This Row],[CODIGO DE BARRRA]],Hoja1!A:H,6,FALSE),"No Existe")</f>
        <v>0</v>
      </c>
    </row>
    <row r="444" spans="1:5" x14ac:dyDescent="0.25">
      <c r="A444" t="s">
        <v>1225</v>
      </c>
      <c r="B444" t="s">
        <v>99</v>
      </c>
      <c r="C444">
        <v>3.5</v>
      </c>
      <c r="D444">
        <v>0</v>
      </c>
      <c r="E444" t="str">
        <f>+IFERROR(VLOOKUP(Tabla3[[#This Row],[CODIGO DE BARRRA]],Hoja1!A:H,6,FALSE),"No Existe")</f>
        <v>0</v>
      </c>
    </row>
    <row r="445" spans="1:5" x14ac:dyDescent="0.25">
      <c r="A445" t="s">
        <v>1226</v>
      </c>
      <c r="B445" t="s">
        <v>120</v>
      </c>
      <c r="C445">
        <v>0.33</v>
      </c>
      <c r="D445">
        <v>0</v>
      </c>
      <c r="E445" t="str">
        <f>+IFERROR(VLOOKUP(Tabla3[[#This Row],[CODIGO DE BARRRA]],Hoja1!A:H,6,FALSE),"No Existe")</f>
        <v>0</v>
      </c>
    </row>
    <row r="446" spans="1:5" x14ac:dyDescent="0.25">
      <c r="A446" t="s">
        <v>1227</v>
      </c>
      <c r="B446" t="s">
        <v>765</v>
      </c>
      <c r="C446">
        <v>1</v>
      </c>
      <c r="D446">
        <v>0</v>
      </c>
      <c r="E446" t="str">
        <f>+IFERROR(VLOOKUP(Tabla3[[#This Row],[CODIGO DE BARRRA]],Hoja1!A:H,6,FALSE),"No Existe")</f>
        <v>No Existe</v>
      </c>
    </row>
    <row r="447" spans="1:5" x14ac:dyDescent="0.25">
      <c r="A447" t="s">
        <v>1228</v>
      </c>
      <c r="B447" t="s">
        <v>766</v>
      </c>
      <c r="C447">
        <v>1.3</v>
      </c>
      <c r="D447">
        <v>1</v>
      </c>
      <c r="E447" t="str">
        <f>+IFERROR(VLOOKUP(Tabla3[[#This Row],[CODIGO DE BARRRA]],Hoja1!A:H,6,FALSE),"No Existe")</f>
        <v>No Existe</v>
      </c>
    </row>
    <row r="448" spans="1:5" x14ac:dyDescent="0.25">
      <c r="A448" t="s">
        <v>1229</v>
      </c>
      <c r="B448" t="s">
        <v>96</v>
      </c>
      <c r="C448">
        <v>0.9</v>
      </c>
      <c r="D448">
        <v>1</v>
      </c>
      <c r="E448" t="str">
        <f>+IFERROR(VLOOKUP(Tabla3[[#This Row],[CODIGO DE BARRRA]],Hoja1!A:H,6,FALSE),"No Existe")</f>
        <v>1</v>
      </c>
    </row>
    <row r="449" spans="1:5" x14ac:dyDescent="0.25">
      <c r="A449" t="s">
        <v>1230</v>
      </c>
      <c r="B449" t="s">
        <v>593</v>
      </c>
      <c r="C449">
        <v>0</v>
      </c>
      <c r="D449">
        <v>0</v>
      </c>
      <c r="E449" t="str">
        <f>+IFERROR(VLOOKUP(Tabla3[[#This Row],[CODIGO DE BARRRA]],Hoja1!A:H,6,FALSE),"No Existe")</f>
        <v>0</v>
      </c>
    </row>
    <row r="450" spans="1:5" x14ac:dyDescent="0.25">
      <c r="A450" t="s">
        <v>1231</v>
      </c>
      <c r="B450" t="s">
        <v>191</v>
      </c>
      <c r="C450">
        <v>1</v>
      </c>
      <c r="D450">
        <v>4</v>
      </c>
      <c r="E450" t="str">
        <f>+IFERROR(VLOOKUP(Tabla3[[#This Row],[CODIGO DE BARRRA]],Hoja1!A:H,6,FALSE),"No Existe")</f>
        <v>1</v>
      </c>
    </row>
    <row r="451" spans="1:5" x14ac:dyDescent="0.25">
      <c r="A451" t="s">
        <v>1232</v>
      </c>
      <c r="B451" t="s">
        <v>427</v>
      </c>
      <c r="C451">
        <v>2.9</v>
      </c>
      <c r="D451">
        <v>0</v>
      </c>
      <c r="E451" t="str">
        <f>+IFERROR(VLOOKUP(Tabla3[[#This Row],[CODIGO DE BARRRA]],Hoja1!A:H,6,FALSE),"No Existe")</f>
        <v>0</v>
      </c>
    </row>
    <row r="452" spans="1:5" x14ac:dyDescent="0.25">
      <c r="A452" t="s">
        <v>1233</v>
      </c>
      <c r="B452" t="s">
        <v>461</v>
      </c>
      <c r="C452">
        <v>0.55000000000000004</v>
      </c>
      <c r="D452">
        <v>0</v>
      </c>
      <c r="E452" t="str">
        <f>+IFERROR(VLOOKUP(Tabla3[[#This Row],[CODIGO DE BARRRA]],Hoja1!A:H,6,FALSE),"No Existe")</f>
        <v>0</v>
      </c>
    </row>
    <row r="453" spans="1:5" x14ac:dyDescent="0.25">
      <c r="A453" t="s">
        <v>1234</v>
      </c>
      <c r="B453" t="s">
        <v>206</v>
      </c>
      <c r="C453">
        <v>1</v>
      </c>
      <c r="D453">
        <v>5</v>
      </c>
      <c r="E453" t="str">
        <f>+IFERROR(VLOOKUP(Tabla3[[#This Row],[CODIGO DE BARRRA]],Hoja1!A:H,6,FALSE),"No Existe")</f>
        <v>1</v>
      </c>
    </row>
    <row r="454" spans="1:5" x14ac:dyDescent="0.25">
      <c r="A454" t="s">
        <v>1235</v>
      </c>
      <c r="B454" t="s">
        <v>579</v>
      </c>
      <c r="C454">
        <v>1.3</v>
      </c>
      <c r="D454">
        <v>5</v>
      </c>
      <c r="E454" t="str">
        <f>+IFERROR(VLOOKUP(Tabla3[[#This Row],[CODIGO DE BARRRA]],Hoja1!A:H,6,FALSE),"No Existe")</f>
        <v>1</v>
      </c>
    </row>
    <row r="455" spans="1:5" x14ac:dyDescent="0.25">
      <c r="A455" t="s">
        <v>1236</v>
      </c>
      <c r="B455" t="s">
        <v>204</v>
      </c>
      <c r="C455">
        <v>1.75</v>
      </c>
      <c r="D455">
        <v>2</v>
      </c>
      <c r="E455" t="str">
        <f>+IFERROR(VLOOKUP(Tabla3[[#This Row],[CODIGO DE BARRRA]],Hoja1!A:H,6,FALSE),"No Existe")</f>
        <v>1</v>
      </c>
    </row>
    <row r="456" spans="1:5" x14ac:dyDescent="0.25">
      <c r="A456" t="s">
        <v>1237</v>
      </c>
      <c r="B456" t="s">
        <v>236</v>
      </c>
      <c r="C456">
        <v>1.8</v>
      </c>
      <c r="D456">
        <v>1</v>
      </c>
      <c r="E456" t="str">
        <f>+IFERROR(VLOOKUP(Tabla3[[#This Row],[CODIGO DE BARRRA]],Hoja1!A:H,6,FALSE),"No Existe")</f>
        <v>1</v>
      </c>
    </row>
    <row r="457" spans="1:5" x14ac:dyDescent="0.25">
      <c r="A457" t="s">
        <v>1238</v>
      </c>
      <c r="B457" t="s">
        <v>199</v>
      </c>
      <c r="C457">
        <v>2.5</v>
      </c>
      <c r="D457">
        <v>0</v>
      </c>
      <c r="E457" t="str">
        <f>+IFERROR(VLOOKUP(Tabla3[[#This Row],[CODIGO DE BARRRA]],Hoja1!A:H,6,FALSE),"No Existe")</f>
        <v>0</v>
      </c>
    </row>
    <row r="458" spans="1:5" x14ac:dyDescent="0.25">
      <c r="A458" t="s">
        <v>1239</v>
      </c>
      <c r="B458" t="s">
        <v>395</v>
      </c>
      <c r="C458">
        <v>0.75</v>
      </c>
      <c r="D458">
        <v>-2</v>
      </c>
      <c r="E458" t="str">
        <f>+IFERROR(VLOOKUP(Tabla3[[#This Row],[CODIGO DE BARRRA]],Hoja1!A:H,6,FALSE),"No Existe")</f>
        <v>0</v>
      </c>
    </row>
    <row r="459" spans="1:5" x14ac:dyDescent="0.25">
      <c r="A459" t="s">
        <v>1240</v>
      </c>
      <c r="B459" t="s">
        <v>228</v>
      </c>
      <c r="C459">
        <v>1.8</v>
      </c>
      <c r="D459">
        <v>-7</v>
      </c>
      <c r="E459" t="str">
        <f>+IFERROR(VLOOKUP(Tabla3[[#This Row],[CODIGO DE BARRRA]],Hoja1!A:H,6,FALSE),"No Existe")</f>
        <v>0</v>
      </c>
    </row>
    <row r="460" spans="1:5" x14ac:dyDescent="0.25">
      <c r="A460" t="s">
        <v>1241</v>
      </c>
      <c r="B460" t="s">
        <v>237</v>
      </c>
      <c r="C460">
        <v>0.9</v>
      </c>
      <c r="D460">
        <v>0</v>
      </c>
      <c r="E460" t="str">
        <f>+IFERROR(VLOOKUP(Tabla3[[#This Row],[CODIGO DE BARRRA]],Hoja1!A:H,6,FALSE),"No Existe")</f>
        <v>0</v>
      </c>
    </row>
    <row r="461" spans="1:5" x14ac:dyDescent="0.25">
      <c r="A461" t="s">
        <v>1242</v>
      </c>
      <c r="B461" t="s">
        <v>565</v>
      </c>
      <c r="C461">
        <v>0.5</v>
      </c>
      <c r="D461">
        <v>2</v>
      </c>
      <c r="E461" t="str">
        <f>+IFERROR(VLOOKUP(Tabla3[[#This Row],[CODIGO DE BARRRA]],Hoja1!A:H,6,FALSE),"No Existe")</f>
        <v>1</v>
      </c>
    </row>
    <row r="462" spans="1:5" x14ac:dyDescent="0.25">
      <c r="A462" t="s">
        <v>1243</v>
      </c>
      <c r="B462" t="s">
        <v>77</v>
      </c>
      <c r="C462">
        <v>0.1</v>
      </c>
      <c r="D462">
        <v>6.0000000000000036</v>
      </c>
      <c r="E462" t="str">
        <f>+IFERROR(VLOOKUP(Tabla3[[#This Row],[CODIGO DE BARRRA]],Hoja1!A:H,6,FALSE),"No Existe")</f>
        <v>1</v>
      </c>
    </row>
    <row r="463" spans="1:5" x14ac:dyDescent="0.25">
      <c r="A463" t="s">
        <v>1244</v>
      </c>
      <c r="B463" t="s">
        <v>344</v>
      </c>
      <c r="C463">
        <v>2</v>
      </c>
      <c r="D463">
        <v>4.75</v>
      </c>
      <c r="E463" t="str">
        <f>+IFERROR(VLOOKUP(Tabla3[[#This Row],[CODIGO DE BARRRA]],Hoja1!A:H,6,FALSE),"No Existe")</f>
        <v>1</v>
      </c>
    </row>
    <row r="464" spans="1:5" x14ac:dyDescent="0.25">
      <c r="A464" t="s">
        <v>1245</v>
      </c>
      <c r="B464" t="s">
        <v>81</v>
      </c>
      <c r="C464">
        <v>1.8</v>
      </c>
      <c r="D464">
        <v>-1</v>
      </c>
      <c r="E464" t="str">
        <f>+IFERROR(VLOOKUP(Tabla3[[#This Row],[CODIGO DE BARRRA]],Hoja1!A:H,6,FALSE),"No Existe")</f>
        <v>0</v>
      </c>
    </row>
    <row r="465" spans="1:5" x14ac:dyDescent="0.25">
      <c r="A465" t="s">
        <v>1246</v>
      </c>
      <c r="B465" t="s">
        <v>320</v>
      </c>
      <c r="C465">
        <v>3.6</v>
      </c>
      <c r="D465">
        <v>-3</v>
      </c>
      <c r="E465" t="str">
        <f>+IFERROR(VLOOKUP(Tabla3[[#This Row],[CODIGO DE BARRRA]],Hoja1!A:H,6,FALSE),"No Existe")</f>
        <v>0</v>
      </c>
    </row>
    <row r="466" spans="1:5" x14ac:dyDescent="0.25">
      <c r="A466" t="s">
        <v>1247</v>
      </c>
      <c r="B466" t="s">
        <v>38</v>
      </c>
      <c r="C466">
        <v>1.6</v>
      </c>
      <c r="D466">
        <v>-1</v>
      </c>
      <c r="E466" t="str">
        <f>+IFERROR(VLOOKUP(Tabla3[[#This Row],[CODIGO DE BARRRA]],Hoja1!A:H,6,FALSE),"No Existe")</f>
        <v>0</v>
      </c>
    </row>
    <row r="467" spans="1:5" x14ac:dyDescent="0.25">
      <c r="A467" t="s">
        <v>1248</v>
      </c>
      <c r="B467" t="s">
        <v>448</v>
      </c>
      <c r="C467">
        <v>1.9</v>
      </c>
      <c r="D467">
        <v>-2</v>
      </c>
      <c r="E467" t="str">
        <f>+IFERROR(VLOOKUP(Tabla3[[#This Row],[CODIGO DE BARRRA]],Hoja1!A:H,6,FALSE),"No Existe")</f>
        <v>0</v>
      </c>
    </row>
    <row r="468" spans="1:5" x14ac:dyDescent="0.25">
      <c r="A468" t="s">
        <v>1249</v>
      </c>
      <c r="B468" t="s">
        <v>467</v>
      </c>
      <c r="C468">
        <v>1.7</v>
      </c>
      <c r="D468">
        <v>0</v>
      </c>
      <c r="E468" t="str">
        <f>+IFERROR(VLOOKUP(Tabla3[[#This Row],[CODIGO DE BARRRA]],Hoja1!A:H,6,FALSE),"No Existe")</f>
        <v>0</v>
      </c>
    </row>
    <row r="469" spans="1:5" x14ac:dyDescent="0.25">
      <c r="A469" t="s">
        <v>1250</v>
      </c>
      <c r="B469" t="s">
        <v>609</v>
      </c>
      <c r="C469">
        <v>2.5</v>
      </c>
      <c r="D469">
        <v>13</v>
      </c>
      <c r="E469" t="str">
        <f>+IFERROR(VLOOKUP(Tabla3[[#This Row],[CODIGO DE BARRRA]],Hoja1!A:H,6,FALSE),"No Existe")</f>
        <v>1</v>
      </c>
    </row>
    <row r="470" spans="1:5" x14ac:dyDescent="0.25">
      <c r="A470" t="s">
        <v>1251</v>
      </c>
      <c r="B470" t="s">
        <v>104</v>
      </c>
      <c r="C470">
        <v>0.2</v>
      </c>
      <c r="D470">
        <v>22</v>
      </c>
      <c r="E470" t="str">
        <f>+IFERROR(VLOOKUP(Tabla3[[#This Row],[CODIGO DE BARRRA]],Hoja1!A:H,6,FALSE),"No Existe")</f>
        <v>1</v>
      </c>
    </row>
    <row r="471" spans="1:5" x14ac:dyDescent="0.25">
      <c r="A471" t="s">
        <v>1252</v>
      </c>
      <c r="B471" t="s">
        <v>121</v>
      </c>
      <c r="C471">
        <v>0.85</v>
      </c>
      <c r="D471">
        <v>0</v>
      </c>
      <c r="E471" t="str">
        <f>+IFERROR(VLOOKUP(Tabla3[[#This Row],[CODIGO DE BARRRA]],Hoja1!A:H,6,FALSE),"No Existe")</f>
        <v>0</v>
      </c>
    </row>
    <row r="472" spans="1:5" x14ac:dyDescent="0.25">
      <c r="A472" t="s">
        <v>1253</v>
      </c>
      <c r="B472" t="s">
        <v>542</v>
      </c>
      <c r="C472">
        <v>0.2</v>
      </c>
      <c r="D472">
        <v>33</v>
      </c>
      <c r="E472" t="str">
        <f>+IFERROR(VLOOKUP(Tabla3[[#This Row],[CODIGO DE BARRRA]],Hoja1!A:H,6,FALSE),"No Existe")</f>
        <v>1</v>
      </c>
    </row>
    <row r="473" spans="1:5" x14ac:dyDescent="0.25">
      <c r="A473" t="s">
        <v>1254</v>
      </c>
      <c r="B473" t="s">
        <v>140</v>
      </c>
      <c r="C473">
        <v>1.5</v>
      </c>
      <c r="D473">
        <v>3</v>
      </c>
      <c r="E473" t="str">
        <f>+IFERROR(VLOOKUP(Tabla3[[#This Row],[CODIGO DE BARRRA]],Hoja1!A:H,6,FALSE),"No Existe")</f>
        <v>1</v>
      </c>
    </row>
    <row r="474" spans="1:5" x14ac:dyDescent="0.25">
      <c r="A474" t="s">
        <v>1255</v>
      </c>
      <c r="B474" t="s">
        <v>235</v>
      </c>
      <c r="C474">
        <v>1.6</v>
      </c>
      <c r="D474">
        <v>0</v>
      </c>
      <c r="E474" t="str">
        <f>+IFERROR(VLOOKUP(Tabla3[[#This Row],[CODIGO DE BARRRA]],Hoja1!A:H,6,FALSE),"No Existe")</f>
        <v>0</v>
      </c>
    </row>
    <row r="475" spans="1:5" x14ac:dyDescent="0.25">
      <c r="A475" t="s">
        <v>1256</v>
      </c>
      <c r="B475" t="s">
        <v>250</v>
      </c>
      <c r="C475">
        <v>5</v>
      </c>
      <c r="D475">
        <v>4</v>
      </c>
      <c r="E475" t="str">
        <f>+IFERROR(VLOOKUP(Tabla3[[#This Row],[CODIGO DE BARRRA]],Hoja1!A:H,6,FALSE),"No Existe")</f>
        <v>1</v>
      </c>
    </row>
    <row r="476" spans="1:5" x14ac:dyDescent="0.25">
      <c r="A476" t="s">
        <v>1257</v>
      </c>
      <c r="B476" t="s">
        <v>252</v>
      </c>
      <c r="C476">
        <v>1.3</v>
      </c>
      <c r="D476">
        <v>0</v>
      </c>
      <c r="E476" t="str">
        <f>+IFERROR(VLOOKUP(Tabla3[[#This Row],[CODIGO DE BARRRA]],Hoja1!A:H,6,FALSE),"No Existe")</f>
        <v>0</v>
      </c>
    </row>
    <row r="477" spans="1:5" x14ac:dyDescent="0.25">
      <c r="A477" t="s">
        <v>1258</v>
      </c>
      <c r="B477" t="s">
        <v>441</v>
      </c>
      <c r="C477">
        <v>1.2</v>
      </c>
      <c r="D477">
        <v>38</v>
      </c>
      <c r="E477" t="str">
        <f>+IFERROR(VLOOKUP(Tabla3[[#This Row],[CODIGO DE BARRRA]],Hoja1!A:H,6,FALSE),"No Existe")</f>
        <v>1</v>
      </c>
    </row>
    <row r="478" spans="1:5" x14ac:dyDescent="0.25">
      <c r="A478" t="s">
        <v>1259</v>
      </c>
      <c r="B478" t="s">
        <v>564</v>
      </c>
      <c r="C478">
        <v>0.3</v>
      </c>
      <c r="D478">
        <v>14</v>
      </c>
      <c r="E478" t="str">
        <f>+IFERROR(VLOOKUP(Tabla3[[#This Row],[CODIGO DE BARRRA]],Hoja1!A:H,6,FALSE),"No Existe")</f>
        <v>1</v>
      </c>
    </row>
    <row r="479" spans="1:5" x14ac:dyDescent="0.25">
      <c r="A479" t="s">
        <v>1260</v>
      </c>
      <c r="B479" t="s">
        <v>288</v>
      </c>
      <c r="C479">
        <v>8.5</v>
      </c>
      <c r="D479">
        <v>3.4428999999999865</v>
      </c>
      <c r="E479" t="str">
        <f>+IFERROR(VLOOKUP(Tabla3[[#This Row],[CODIGO DE BARRRA]],Hoja1!A:H,6,FALSE),"No Existe")</f>
        <v>1</v>
      </c>
    </row>
    <row r="480" spans="1:5" x14ac:dyDescent="0.25">
      <c r="A480" t="s">
        <v>1261</v>
      </c>
      <c r="B480" t="s">
        <v>296</v>
      </c>
      <c r="C480">
        <v>2</v>
      </c>
      <c r="D480">
        <v>0</v>
      </c>
      <c r="E480" t="str">
        <f>+IFERROR(VLOOKUP(Tabla3[[#This Row],[CODIGO DE BARRRA]],Hoja1!A:H,6,FALSE),"No Existe")</f>
        <v>0</v>
      </c>
    </row>
    <row r="481" spans="1:5" x14ac:dyDescent="0.25">
      <c r="A481" t="s">
        <v>1262</v>
      </c>
      <c r="B481" t="s">
        <v>767</v>
      </c>
      <c r="C481">
        <v>0.85</v>
      </c>
      <c r="D481">
        <v>33</v>
      </c>
      <c r="E481" t="str">
        <f>+IFERROR(VLOOKUP(Tabla3[[#This Row],[CODIGO DE BARRRA]],Hoja1!A:H,6,FALSE),"No Existe")</f>
        <v>No Existe</v>
      </c>
    </row>
    <row r="482" spans="1:5" x14ac:dyDescent="0.25">
      <c r="A482" t="s">
        <v>1263</v>
      </c>
      <c r="B482" t="s">
        <v>309</v>
      </c>
      <c r="C482">
        <v>1.7</v>
      </c>
      <c r="D482">
        <v>0</v>
      </c>
      <c r="E482" t="str">
        <f>+IFERROR(VLOOKUP(Tabla3[[#This Row],[CODIGO DE BARRRA]],Hoja1!A:H,6,FALSE),"No Existe")</f>
        <v>0</v>
      </c>
    </row>
    <row r="483" spans="1:5" x14ac:dyDescent="0.25">
      <c r="A483" t="s">
        <v>1264</v>
      </c>
      <c r="B483" t="s">
        <v>324</v>
      </c>
      <c r="C483">
        <v>13</v>
      </c>
      <c r="D483">
        <v>1</v>
      </c>
      <c r="E483" t="str">
        <f>+IFERROR(VLOOKUP(Tabla3[[#This Row],[CODIGO DE BARRRA]],Hoja1!A:H,6,FALSE),"No Existe")</f>
        <v>1</v>
      </c>
    </row>
    <row r="484" spans="1:5" x14ac:dyDescent="0.25">
      <c r="A484" t="s">
        <v>1265</v>
      </c>
      <c r="B484" t="s">
        <v>329</v>
      </c>
      <c r="C484">
        <v>2.2000000000000002</v>
      </c>
      <c r="D484">
        <v>-1</v>
      </c>
      <c r="E484" t="str">
        <f>+IFERROR(VLOOKUP(Tabla3[[#This Row],[CODIGO DE BARRRA]],Hoja1!A:H,6,FALSE),"No Existe")</f>
        <v>0</v>
      </c>
    </row>
    <row r="485" spans="1:5" x14ac:dyDescent="0.25">
      <c r="A485" t="s">
        <v>1266</v>
      </c>
      <c r="B485" t="s">
        <v>336</v>
      </c>
      <c r="C485">
        <v>1.85</v>
      </c>
      <c r="D485">
        <v>2</v>
      </c>
      <c r="E485" t="str">
        <f>+IFERROR(VLOOKUP(Tabla3[[#This Row],[CODIGO DE BARRRA]],Hoja1!A:H,6,FALSE),"No Existe")</f>
        <v>1</v>
      </c>
    </row>
    <row r="486" spans="1:5" x14ac:dyDescent="0.25">
      <c r="A486" t="s">
        <v>1267</v>
      </c>
      <c r="B486" t="s">
        <v>358</v>
      </c>
      <c r="C486">
        <v>1.95</v>
      </c>
      <c r="D486">
        <v>10</v>
      </c>
      <c r="E486" t="str">
        <f>+IFERROR(VLOOKUP(Tabla3[[#This Row],[CODIGO DE BARRRA]],Hoja1!A:H,6,FALSE),"No Existe")</f>
        <v>1</v>
      </c>
    </row>
    <row r="487" spans="1:5" x14ac:dyDescent="0.25">
      <c r="A487" t="s">
        <v>1268</v>
      </c>
      <c r="B487" t="s">
        <v>363</v>
      </c>
      <c r="C487">
        <v>4.4000000000000004</v>
      </c>
      <c r="D487">
        <v>2</v>
      </c>
      <c r="E487" t="str">
        <f>+IFERROR(VLOOKUP(Tabla3[[#This Row],[CODIGO DE BARRRA]],Hoja1!A:H,6,FALSE),"No Existe")</f>
        <v>1</v>
      </c>
    </row>
    <row r="488" spans="1:5" x14ac:dyDescent="0.25">
      <c r="A488" t="s">
        <v>1269</v>
      </c>
      <c r="B488" t="s">
        <v>374</v>
      </c>
      <c r="C488">
        <v>2.1</v>
      </c>
      <c r="D488">
        <v>0</v>
      </c>
      <c r="E488" t="str">
        <f>+IFERROR(VLOOKUP(Tabla3[[#This Row],[CODIGO DE BARRRA]],Hoja1!A:H,6,FALSE),"No Existe")</f>
        <v>0</v>
      </c>
    </row>
    <row r="489" spans="1:5" x14ac:dyDescent="0.25">
      <c r="A489" t="s">
        <v>1270</v>
      </c>
      <c r="B489" t="s">
        <v>380</v>
      </c>
      <c r="C489">
        <v>2.4</v>
      </c>
      <c r="D489">
        <v>0</v>
      </c>
      <c r="E489" t="str">
        <f>+IFERROR(VLOOKUP(Tabla3[[#This Row],[CODIGO DE BARRRA]],Hoja1!A:H,6,FALSE),"No Existe")</f>
        <v>0</v>
      </c>
    </row>
    <row r="490" spans="1:5" x14ac:dyDescent="0.25">
      <c r="A490" t="s">
        <v>1271</v>
      </c>
      <c r="B490" t="s">
        <v>392</v>
      </c>
      <c r="C490">
        <v>0.6</v>
      </c>
      <c r="D490">
        <v>3</v>
      </c>
      <c r="E490" t="str">
        <f>+IFERROR(VLOOKUP(Tabla3[[#This Row],[CODIGO DE BARRRA]],Hoja1!A:H,6,FALSE),"No Existe")</f>
        <v>1</v>
      </c>
    </row>
    <row r="491" spans="1:5" x14ac:dyDescent="0.25">
      <c r="A491" t="s">
        <v>1272</v>
      </c>
      <c r="B491" t="s">
        <v>162</v>
      </c>
      <c r="C491">
        <v>0.15</v>
      </c>
      <c r="D491">
        <v>30</v>
      </c>
      <c r="E491" t="str">
        <f>+IFERROR(VLOOKUP(Tabla3[[#This Row],[CODIGO DE BARRRA]],Hoja1!A:H,6,FALSE),"No Existe")</f>
        <v>1</v>
      </c>
    </row>
    <row r="492" spans="1:5" x14ac:dyDescent="0.25">
      <c r="A492" t="s">
        <v>1273</v>
      </c>
      <c r="B492" t="s">
        <v>46</v>
      </c>
      <c r="C492">
        <v>0.4</v>
      </c>
      <c r="D492">
        <v>-1</v>
      </c>
      <c r="E492" t="str">
        <f>+IFERROR(VLOOKUP(Tabla3[[#This Row],[CODIGO DE BARRRA]],Hoja1!A:H,6,FALSE),"No Existe")</f>
        <v>0</v>
      </c>
    </row>
    <row r="493" spans="1:5" x14ac:dyDescent="0.25">
      <c r="A493" t="s">
        <v>1274</v>
      </c>
      <c r="B493" t="s">
        <v>475</v>
      </c>
      <c r="C493">
        <v>0.45</v>
      </c>
      <c r="D493">
        <v>14</v>
      </c>
      <c r="E493" t="str">
        <f>+IFERROR(VLOOKUP(Tabla3[[#This Row],[CODIGO DE BARRRA]],Hoja1!A:H,6,FALSE),"No Existe")</f>
        <v>1</v>
      </c>
    </row>
    <row r="494" spans="1:5" x14ac:dyDescent="0.25">
      <c r="A494" t="s">
        <v>1275</v>
      </c>
      <c r="B494" t="s">
        <v>242</v>
      </c>
      <c r="C494">
        <v>1.6</v>
      </c>
      <c r="D494">
        <v>5</v>
      </c>
      <c r="E494" t="str">
        <f>+IFERROR(VLOOKUP(Tabla3[[#This Row],[CODIGO DE BARRRA]],Hoja1!A:H,6,FALSE),"No Existe")</f>
        <v>1</v>
      </c>
    </row>
    <row r="495" spans="1:5" x14ac:dyDescent="0.25">
      <c r="A495" t="s">
        <v>1276</v>
      </c>
      <c r="B495" t="s">
        <v>230</v>
      </c>
      <c r="C495">
        <v>1.6</v>
      </c>
      <c r="D495">
        <v>5</v>
      </c>
      <c r="E495" t="str">
        <f>+IFERROR(VLOOKUP(Tabla3[[#This Row],[CODIGO DE BARRRA]],Hoja1!A:H,6,FALSE),"No Existe")</f>
        <v>1</v>
      </c>
    </row>
    <row r="496" spans="1:5" x14ac:dyDescent="0.25">
      <c r="A496" t="s">
        <v>1277</v>
      </c>
      <c r="B496" t="s">
        <v>437</v>
      </c>
      <c r="C496">
        <v>5.6</v>
      </c>
      <c r="D496">
        <v>0</v>
      </c>
      <c r="E496" t="str">
        <f>+IFERROR(VLOOKUP(Tabla3[[#This Row],[CODIGO DE BARRRA]],Hoja1!A:H,6,FALSE),"No Existe")</f>
        <v>0</v>
      </c>
    </row>
    <row r="497" spans="1:5" x14ac:dyDescent="0.25">
      <c r="A497" t="s">
        <v>1278</v>
      </c>
      <c r="B497" t="s">
        <v>129</v>
      </c>
      <c r="C497">
        <v>5.2</v>
      </c>
      <c r="D497">
        <v>-1.1549999999999971</v>
      </c>
      <c r="E497" t="str">
        <f>+IFERROR(VLOOKUP(Tabla3[[#This Row],[CODIGO DE BARRRA]],Hoja1!A:H,6,FALSE),"No Existe")</f>
        <v>0</v>
      </c>
    </row>
    <row r="498" spans="1:5" x14ac:dyDescent="0.25">
      <c r="A498" t="s">
        <v>1279</v>
      </c>
      <c r="B498" t="s">
        <v>768</v>
      </c>
      <c r="C498">
        <v>1.8</v>
      </c>
      <c r="D498">
        <v>0</v>
      </c>
      <c r="E498" t="str">
        <f>+IFERROR(VLOOKUP(Tabla3[[#This Row],[CODIGO DE BARRRA]],Hoja1!A:H,6,FALSE),"No Existe")</f>
        <v>No Existe</v>
      </c>
    </row>
    <row r="499" spans="1:5" x14ac:dyDescent="0.25">
      <c r="A499" t="s">
        <v>1280</v>
      </c>
      <c r="B499" t="s">
        <v>562</v>
      </c>
      <c r="C499">
        <v>1</v>
      </c>
      <c r="D499">
        <v>0</v>
      </c>
      <c r="E499" t="str">
        <f>+IFERROR(VLOOKUP(Tabla3[[#This Row],[CODIGO DE BARRRA]],Hoja1!A:H,6,FALSE),"No Existe")</f>
        <v>0</v>
      </c>
    </row>
    <row r="500" spans="1:5" x14ac:dyDescent="0.25">
      <c r="A500" t="s">
        <v>1281</v>
      </c>
      <c r="B500" t="s">
        <v>443</v>
      </c>
      <c r="C500">
        <v>2.1</v>
      </c>
      <c r="D500">
        <v>0</v>
      </c>
      <c r="E500" t="str">
        <f>+IFERROR(VLOOKUP(Tabla3[[#This Row],[CODIGO DE BARRRA]],Hoja1!A:H,6,FALSE),"No Existe")</f>
        <v>0</v>
      </c>
    </row>
    <row r="501" spans="1:5" x14ac:dyDescent="0.25">
      <c r="A501" t="s">
        <v>1282</v>
      </c>
      <c r="B501" t="s">
        <v>541</v>
      </c>
      <c r="C501">
        <v>1.35</v>
      </c>
      <c r="D501">
        <v>6</v>
      </c>
      <c r="E501" t="str">
        <f>+IFERROR(VLOOKUP(Tabla3[[#This Row],[CODIGO DE BARRRA]],Hoja1!A:H,6,FALSE),"No Existe")</f>
        <v>1</v>
      </c>
    </row>
    <row r="502" spans="1:5" x14ac:dyDescent="0.25">
      <c r="A502" t="s">
        <v>1283</v>
      </c>
      <c r="B502" t="s">
        <v>529</v>
      </c>
      <c r="C502">
        <v>1.7</v>
      </c>
      <c r="D502">
        <v>0</v>
      </c>
      <c r="E502" t="str">
        <f>+IFERROR(VLOOKUP(Tabla3[[#This Row],[CODIGO DE BARRRA]],Hoja1!A:H,6,FALSE),"No Existe")</f>
        <v>0</v>
      </c>
    </row>
    <row r="503" spans="1:5" x14ac:dyDescent="0.25">
      <c r="A503" t="s">
        <v>1284</v>
      </c>
      <c r="B503" t="s">
        <v>530</v>
      </c>
      <c r="C503">
        <v>2.1</v>
      </c>
      <c r="D503">
        <v>0</v>
      </c>
      <c r="E503" t="str">
        <f>+IFERROR(VLOOKUP(Tabla3[[#This Row],[CODIGO DE BARRRA]],Hoja1!A:H,6,FALSE),"No Existe")</f>
        <v>0</v>
      </c>
    </row>
    <row r="504" spans="1:5" x14ac:dyDescent="0.25">
      <c r="A504" t="s">
        <v>1285</v>
      </c>
      <c r="B504" t="s">
        <v>533</v>
      </c>
      <c r="C504">
        <v>1.3</v>
      </c>
      <c r="D504">
        <v>0</v>
      </c>
      <c r="E504" t="str">
        <f>+IFERROR(VLOOKUP(Tabla3[[#This Row],[CODIGO DE BARRRA]],Hoja1!A:H,6,FALSE),"No Existe")</f>
        <v>0</v>
      </c>
    </row>
    <row r="505" spans="1:5" x14ac:dyDescent="0.25">
      <c r="A505" t="s">
        <v>1286</v>
      </c>
      <c r="B505" t="s">
        <v>210</v>
      </c>
      <c r="C505">
        <v>1.4</v>
      </c>
      <c r="D505">
        <v>3</v>
      </c>
      <c r="E505" t="str">
        <f>+IFERROR(VLOOKUP(Tabla3[[#This Row],[CODIGO DE BARRRA]],Hoja1!A:H,6,FALSE),"No Existe")</f>
        <v>1</v>
      </c>
    </row>
    <row r="506" spans="1:5" x14ac:dyDescent="0.25">
      <c r="A506" t="s">
        <v>1287</v>
      </c>
      <c r="B506" t="s">
        <v>769</v>
      </c>
      <c r="C506">
        <v>3.4</v>
      </c>
      <c r="D506">
        <v>0</v>
      </c>
      <c r="E506" t="str">
        <f>+IFERROR(VLOOKUP(Tabla3[[#This Row],[CODIGO DE BARRRA]],Hoja1!A:H,6,FALSE),"No Existe")</f>
        <v>No Existe</v>
      </c>
    </row>
    <row r="507" spans="1:5" x14ac:dyDescent="0.25">
      <c r="A507" t="s">
        <v>1288</v>
      </c>
      <c r="B507" t="s">
        <v>431</v>
      </c>
      <c r="C507">
        <v>0.6</v>
      </c>
      <c r="D507">
        <v>-6</v>
      </c>
      <c r="E507" t="str">
        <f>+IFERROR(VLOOKUP(Tabla3[[#This Row],[CODIGO DE BARRRA]],Hoja1!A:H,6,FALSE),"No Existe")</f>
        <v>0</v>
      </c>
    </row>
    <row r="508" spans="1:5" x14ac:dyDescent="0.25">
      <c r="A508" t="s">
        <v>1289</v>
      </c>
      <c r="B508" t="s">
        <v>770</v>
      </c>
      <c r="C508">
        <v>3.1</v>
      </c>
      <c r="D508">
        <v>0</v>
      </c>
      <c r="E508" t="str">
        <f>+IFERROR(VLOOKUP(Tabla3[[#This Row],[CODIGO DE BARRRA]],Hoja1!A:H,6,FALSE),"No Existe")</f>
        <v>No Existe</v>
      </c>
    </row>
    <row r="509" spans="1:5" x14ac:dyDescent="0.25">
      <c r="A509" t="s">
        <v>1290</v>
      </c>
      <c r="B509" t="s">
        <v>587</v>
      </c>
      <c r="C509">
        <v>2.2999999999999998</v>
      </c>
      <c r="D509">
        <v>1</v>
      </c>
      <c r="E509" t="str">
        <f>+IFERROR(VLOOKUP(Tabla3[[#This Row],[CODIGO DE BARRRA]],Hoja1!A:H,6,FALSE),"No Existe")</f>
        <v>1</v>
      </c>
    </row>
    <row r="510" spans="1:5" x14ac:dyDescent="0.25">
      <c r="A510" t="s">
        <v>1291</v>
      </c>
      <c r="B510" t="s">
        <v>415</v>
      </c>
      <c r="C510">
        <v>2</v>
      </c>
      <c r="D510">
        <v>1.7999999999999998</v>
      </c>
      <c r="E510" t="str">
        <f>+IFERROR(VLOOKUP(Tabla3[[#This Row],[CODIGO DE BARRRA]],Hoja1!A:H,6,FALSE),"No Existe")</f>
        <v>1</v>
      </c>
    </row>
    <row r="511" spans="1:5" x14ac:dyDescent="0.25">
      <c r="A511" t="s">
        <v>1292</v>
      </c>
      <c r="B511" t="s">
        <v>419</v>
      </c>
      <c r="C511">
        <v>2.9</v>
      </c>
      <c r="D511">
        <v>-1</v>
      </c>
      <c r="E511" t="str">
        <f>+IFERROR(VLOOKUP(Tabla3[[#This Row],[CODIGO DE BARRRA]],Hoja1!A:H,6,FALSE),"No Existe")</f>
        <v>0</v>
      </c>
    </row>
    <row r="512" spans="1:5" x14ac:dyDescent="0.25">
      <c r="A512" t="s">
        <v>1293</v>
      </c>
      <c r="B512" t="s">
        <v>597</v>
      </c>
      <c r="C512">
        <v>0.9</v>
      </c>
      <c r="D512">
        <v>3</v>
      </c>
      <c r="E512" t="str">
        <f>+IFERROR(VLOOKUP(Tabla3[[#This Row],[CODIGO DE BARRRA]],Hoja1!A:H,6,FALSE),"No Existe")</f>
        <v>1</v>
      </c>
    </row>
    <row r="513" spans="1:5" x14ac:dyDescent="0.25">
      <c r="A513" t="s">
        <v>1294</v>
      </c>
      <c r="B513" t="s">
        <v>249</v>
      </c>
      <c r="C513">
        <v>0.08</v>
      </c>
      <c r="D513">
        <v>0</v>
      </c>
      <c r="E513" t="str">
        <f>+IFERROR(VLOOKUP(Tabla3[[#This Row],[CODIGO DE BARRRA]],Hoja1!A:H,6,FALSE),"No Existe")</f>
        <v>0</v>
      </c>
    </row>
    <row r="514" spans="1:5" x14ac:dyDescent="0.25">
      <c r="A514" t="s">
        <v>1295</v>
      </c>
      <c r="B514" t="s">
        <v>400</v>
      </c>
      <c r="C514">
        <v>1.5</v>
      </c>
      <c r="D514">
        <v>0</v>
      </c>
      <c r="E514" t="str">
        <f>+IFERROR(VLOOKUP(Tabla3[[#This Row],[CODIGO DE BARRRA]],Hoja1!A:H,6,FALSE),"No Existe")</f>
        <v>0</v>
      </c>
    </row>
    <row r="515" spans="1:5" x14ac:dyDescent="0.25">
      <c r="A515" t="s">
        <v>1296</v>
      </c>
      <c r="B515" t="s">
        <v>574</v>
      </c>
      <c r="C515">
        <v>2</v>
      </c>
      <c r="D515">
        <v>2</v>
      </c>
      <c r="E515" t="str">
        <f>+IFERROR(VLOOKUP(Tabla3[[#This Row],[CODIGO DE BARRRA]],Hoja1!A:H,6,FALSE),"No Existe")</f>
        <v>1</v>
      </c>
    </row>
    <row r="516" spans="1:5" x14ac:dyDescent="0.25">
      <c r="A516" t="s">
        <v>1297</v>
      </c>
      <c r="B516" t="s">
        <v>526</v>
      </c>
      <c r="C516">
        <v>3</v>
      </c>
      <c r="D516">
        <v>0</v>
      </c>
      <c r="E516" t="str">
        <f>+IFERROR(VLOOKUP(Tabla3[[#This Row],[CODIGO DE BARRRA]],Hoja1!A:H,6,FALSE),"No Existe")</f>
        <v>0</v>
      </c>
    </row>
    <row r="517" spans="1:5" x14ac:dyDescent="0.25">
      <c r="A517" t="s">
        <v>1298</v>
      </c>
      <c r="B517" t="s">
        <v>61</v>
      </c>
      <c r="C517">
        <v>0.1</v>
      </c>
      <c r="D517">
        <v>56</v>
      </c>
      <c r="E517" t="str">
        <f>+IFERROR(VLOOKUP(Tabla3[[#This Row],[CODIGO DE BARRRA]],Hoja1!A:H,6,FALSE),"No Existe")</f>
        <v>1</v>
      </c>
    </row>
    <row r="518" spans="1:5" x14ac:dyDescent="0.25">
      <c r="A518" t="s">
        <v>1299</v>
      </c>
      <c r="B518" t="s">
        <v>158</v>
      </c>
      <c r="C518">
        <v>0.9</v>
      </c>
      <c r="D518">
        <v>0</v>
      </c>
      <c r="E518" t="str">
        <f>+IFERROR(VLOOKUP(Tabla3[[#This Row],[CODIGO DE BARRRA]],Hoja1!A:H,6,FALSE),"No Existe")</f>
        <v>0</v>
      </c>
    </row>
    <row r="519" spans="1:5" x14ac:dyDescent="0.25">
      <c r="A519" t="s">
        <v>1300</v>
      </c>
      <c r="B519" t="s">
        <v>79</v>
      </c>
      <c r="C519">
        <v>0.05</v>
      </c>
      <c r="D519">
        <v>98</v>
      </c>
      <c r="E519" t="str">
        <f>+IFERROR(VLOOKUP(Tabla3[[#This Row],[CODIGO DE BARRRA]],Hoja1!A:H,6,FALSE),"No Existe")</f>
        <v>1</v>
      </c>
    </row>
    <row r="520" spans="1:5" x14ac:dyDescent="0.25">
      <c r="A520" t="s">
        <v>1301</v>
      </c>
      <c r="B520" t="s">
        <v>18</v>
      </c>
      <c r="C520">
        <v>0.5</v>
      </c>
      <c r="D520">
        <v>6</v>
      </c>
      <c r="E520" t="str">
        <f>+IFERROR(VLOOKUP(Tabla3[[#This Row],[CODIGO DE BARRRA]],Hoja1!A:H,6,FALSE),"No Existe")</f>
        <v>1</v>
      </c>
    </row>
    <row r="521" spans="1:5" x14ac:dyDescent="0.25">
      <c r="A521" t="s">
        <v>1302</v>
      </c>
      <c r="B521" t="s">
        <v>434</v>
      </c>
      <c r="C521">
        <v>0.8</v>
      </c>
      <c r="D521">
        <v>0</v>
      </c>
      <c r="E521" t="str">
        <f>+IFERROR(VLOOKUP(Tabla3[[#This Row],[CODIGO DE BARRRA]],Hoja1!A:H,6,FALSE),"No Existe")</f>
        <v>0</v>
      </c>
    </row>
    <row r="522" spans="1:5" x14ac:dyDescent="0.25">
      <c r="A522" t="s">
        <v>1303</v>
      </c>
      <c r="B522" t="s">
        <v>219</v>
      </c>
      <c r="C522">
        <v>0.55000000000000004</v>
      </c>
      <c r="D522">
        <v>10</v>
      </c>
      <c r="E522" t="str">
        <f>+IFERROR(VLOOKUP(Tabla3[[#This Row],[CODIGO DE BARRRA]],Hoja1!A:H,6,FALSE),"No Existe")</f>
        <v>1</v>
      </c>
    </row>
    <row r="523" spans="1:5" x14ac:dyDescent="0.25">
      <c r="A523" t="s">
        <v>1304</v>
      </c>
      <c r="B523" t="s">
        <v>611</v>
      </c>
      <c r="C523">
        <v>2.7</v>
      </c>
      <c r="D523">
        <v>0</v>
      </c>
      <c r="E523" t="str">
        <f>+IFERROR(VLOOKUP(Tabla3[[#This Row],[CODIGO DE BARRRA]],Hoja1!A:H,6,FALSE),"No Existe")</f>
        <v>0</v>
      </c>
    </row>
    <row r="524" spans="1:5" x14ac:dyDescent="0.25">
      <c r="A524" t="s">
        <v>1305</v>
      </c>
      <c r="B524" t="s">
        <v>531</v>
      </c>
      <c r="C524">
        <v>1.5</v>
      </c>
      <c r="D524">
        <v>0</v>
      </c>
      <c r="E524" t="str">
        <f>+IFERROR(VLOOKUP(Tabla3[[#This Row],[CODIGO DE BARRRA]],Hoja1!A:H,6,FALSE),"No Existe")</f>
        <v>0</v>
      </c>
    </row>
    <row r="525" spans="1:5" x14ac:dyDescent="0.25">
      <c r="A525" t="s">
        <v>1306</v>
      </c>
      <c r="B525" t="s">
        <v>171</v>
      </c>
      <c r="C525">
        <v>2.2999999999999998</v>
      </c>
      <c r="D525">
        <v>0</v>
      </c>
      <c r="E525" t="str">
        <f>+IFERROR(VLOOKUP(Tabla3[[#This Row],[CODIGO DE BARRRA]],Hoja1!A:H,6,FALSE),"No Existe")</f>
        <v>0</v>
      </c>
    </row>
    <row r="526" spans="1:5" x14ac:dyDescent="0.25">
      <c r="A526" t="s">
        <v>1307</v>
      </c>
      <c r="B526" t="s">
        <v>310</v>
      </c>
      <c r="C526">
        <v>1.3</v>
      </c>
      <c r="D526">
        <v>0</v>
      </c>
      <c r="E526" t="str">
        <f>+IFERROR(VLOOKUP(Tabla3[[#This Row],[CODIGO DE BARRRA]],Hoja1!A:H,6,FALSE),"No Existe")</f>
        <v>0</v>
      </c>
    </row>
    <row r="527" spans="1:5" x14ac:dyDescent="0.25">
      <c r="A527" t="s">
        <v>1308</v>
      </c>
      <c r="B527" t="s">
        <v>444</v>
      </c>
      <c r="C527">
        <v>1.4</v>
      </c>
      <c r="D527">
        <v>0</v>
      </c>
      <c r="E527" t="str">
        <f>+IFERROR(VLOOKUP(Tabla3[[#This Row],[CODIGO DE BARRRA]],Hoja1!A:H,6,FALSE),"No Existe")</f>
        <v>0</v>
      </c>
    </row>
    <row r="528" spans="1:5" x14ac:dyDescent="0.25">
      <c r="A528" t="s">
        <v>1309</v>
      </c>
      <c r="B528" t="s">
        <v>572</v>
      </c>
      <c r="C528">
        <v>2.35</v>
      </c>
      <c r="D528">
        <v>1</v>
      </c>
      <c r="E528" t="str">
        <f>+IFERROR(VLOOKUP(Tabla3[[#This Row],[CODIGO DE BARRRA]],Hoja1!A:H,6,FALSE),"No Existe")</f>
        <v>1</v>
      </c>
    </row>
    <row r="529" spans="1:5" x14ac:dyDescent="0.25">
      <c r="A529" t="s">
        <v>1310</v>
      </c>
      <c r="B529" t="s">
        <v>446</v>
      </c>
      <c r="C529">
        <v>1.6</v>
      </c>
      <c r="D529">
        <v>0</v>
      </c>
      <c r="E529" t="str">
        <f>+IFERROR(VLOOKUP(Tabla3[[#This Row],[CODIGO DE BARRRA]],Hoja1!A:H,6,FALSE),"No Existe")</f>
        <v>0</v>
      </c>
    </row>
    <row r="530" spans="1:5" x14ac:dyDescent="0.25">
      <c r="A530" t="s">
        <v>1311</v>
      </c>
      <c r="B530" t="s">
        <v>771</v>
      </c>
      <c r="C530">
        <v>2.2999999999999998</v>
      </c>
      <c r="D530">
        <v>0</v>
      </c>
      <c r="E530" t="str">
        <f>+IFERROR(VLOOKUP(Tabla3[[#This Row],[CODIGO DE BARRRA]],Hoja1!A:H,6,FALSE),"No Existe")</f>
        <v>No Existe</v>
      </c>
    </row>
    <row r="531" spans="1:5" x14ac:dyDescent="0.25">
      <c r="A531" t="s">
        <v>1312</v>
      </c>
      <c r="B531" t="s">
        <v>772</v>
      </c>
      <c r="C531">
        <v>3.5</v>
      </c>
      <c r="D531">
        <v>11.955000000000004</v>
      </c>
      <c r="E531" t="str">
        <f>+IFERROR(VLOOKUP(Tabla3[[#This Row],[CODIGO DE BARRRA]],Hoja1!A:H,6,FALSE),"No Existe")</f>
        <v>No Existe</v>
      </c>
    </row>
    <row r="532" spans="1:5" x14ac:dyDescent="0.25">
      <c r="A532" t="s">
        <v>1313</v>
      </c>
      <c r="B532" t="s">
        <v>36</v>
      </c>
      <c r="C532">
        <v>2.66</v>
      </c>
      <c r="D532">
        <v>0</v>
      </c>
      <c r="E532" t="str">
        <f>+IFERROR(VLOOKUP(Tabla3[[#This Row],[CODIGO DE BARRRA]],Hoja1!A:H,6,FALSE),"No Existe")</f>
        <v>0</v>
      </c>
    </row>
    <row r="533" spans="1:5" x14ac:dyDescent="0.25">
      <c r="A533" t="s">
        <v>1314</v>
      </c>
      <c r="B533" t="s">
        <v>1730</v>
      </c>
      <c r="C533">
        <v>1.7</v>
      </c>
      <c r="D533">
        <v>3</v>
      </c>
      <c r="E533" t="str">
        <f>+IFERROR(VLOOKUP(Tabla3[[#This Row],[CODIGO DE BARRRA]],Hoja1!A:H,6,FALSE),"No Existe")</f>
        <v>1</v>
      </c>
    </row>
    <row r="534" spans="1:5" x14ac:dyDescent="0.25">
      <c r="A534" t="s">
        <v>1315</v>
      </c>
      <c r="B534" t="s">
        <v>405</v>
      </c>
      <c r="C534">
        <v>4.26</v>
      </c>
      <c r="D534">
        <v>0</v>
      </c>
      <c r="E534" t="str">
        <f>+IFERROR(VLOOKUP(Tabla3[[#This Row],[CODIGO DE BARRRA]],Hoja1!A:H,6,FALSE),"No Existe")</f>
        <v>0</v>
      </c>
    </row>
    <row r="535" spans="1:5" x14ac:dyDescent="0.25">
      <c r="A535" t="s">
        <v>1316</v>
      </c>
      <c r="B535" t="s">
        <v>139</v>
      </c>
      <c r="C535">
        <v>0.15</v>
      </c>
      <c r="D535">
        <v>100</v>
      </c>
      <c r="E535" t="str">
        <f>+IFERROR(VLOOKUP(Tabla3[[#This Row],[CODIGO DE BARRRA]],Hoja1!A:H,6,FALSE),"No Existe")</f>
        <v>1</v>
      </c>
    </row>
    <row r="536" spans="1:5" x14ac:dyDescent="0.25">
      <c r="A536" t="s">
        <v>1317</v>
      </c>
      <c r="B536" t="s">
        <v>278</v>
      </c>
      <c r="C536">
        <v>0.4</v>
      </c>
      <c r="D536">
        <v>6</v>
      </c>
      <c r="E536" t="str">
        <f>+IFERROR(VLOOKUP(Tabla3[[#This Row],[CODIGO DE BARRRA]],Hoja1!A:H,6,FALSE),"No Existe")</f>
        <v>1</v>
      </c>
    </row>
    <row r="537" spans="1:5" x14ac:dyDescent="0.25">
      <c r="A537" t="s">
        <v>1318</v>
      </c>
      <c r="B537" t="s">
        <v>497</v>
      </c>
      <c r="C537">
        <v>29</v>
      </c>
      <c r="D537">
        <v>0.12999999999999873</v>
      </c>
      <c r="E537" t="str">
        <f>+IFERROR(VLOOKUP(Tabla3[[#This Row],[CODIGO DE BARRRA]],Hoja1!A:H,6,FALSE),"No Existe")</f>
        <v>1</v>
      </c>
    </row>
    <row r="538" spans="1:5" x14ac:dyDescent="0.25">
      <c r="A538" t="s">
        <v>1319</v>
      </c>
      <c r="B538" t="s">
        <v>330</v>
      </c>
      <c r="C538">
        <v>1.5</v>
      </c>
      <c r="D538">
        <v>-1</v>
      </c>
      <c r="E538" t="str">
        <f>+IFERROR(VLOOKUP(Tabla3[[#This Row],[CODIGO DE BARRRA]],Hoja1!A:H,6,FALSE),"No Existe")</f>
        <v>0</v>
      </c>
    </row>
    <row r="539" spans="1:5" x14ac:dyDescent="0.25">
      <c r="A539" t="s">
        <v>1320</v>
      </c>
      <c r="B539" t="s">
        <v>254</v>
      </c>
      <c r="C539">
        <v>0.1</v>
      </c>
      <c r="D539">
        <v>0</v>
      </c>
      <c r="E539" t="str">
        <f>+IFERROR(VLOOKUP(Tabla3[[#This Row],[CODIGO DE BARRRA]],Hoja1!A:H,6,FALSE),"No Existe")</f>
        <v>0</v>
      </c>
    </row>
    <row r="540" spans="1:5" x14ac:dyDescent="0.25">
      <c r="A540" t="s">
        <v>1321</v>
      </c>
      <c r="B540" t="s">
        <v>66</v>
      </c>
      <c r="C540">
        <v>0.25</v>
      </c>
      <c r="D540">
        <v>0</v>
      </c>
      <c r="E540" t="str">
        <f>+IFERROR(VLOOKUP(Tabla3[[#This Row],[CODIGO DE BARRRA]],Hoja1!A:H,6,FALSE),"No Existe")</f>
        <v>0</v>
      </c>
    </row>
    <row r="541" spans="1:5" x14ac:dyDescent="0.25">
      <c r="A541" t="s">
        <v>1322</v>
      </c>
      <c r="B541" t="s">
        <v>225</v>
      </c>
      <c r="C541">
        <v>0.35</v>
      </c>
      <c r="D541">
        <v>0</v>
      </c>
      <c r="E541" t="str">
        <f>+IFERROR(VLOOKUP(Tabla3[[#This Row],[CODIGO DE BARRRA]],Hoja1!A:H,6,FALSE),"No Existe")</f>
        <v>0</v>
      </c>
    </row>
    <row r="542" spans="1:5" x14ac:dyDescent="0.25">
      <c r="A542" t="s">
        <v>1323</v>
      </c>
      <c r="B542" t="s">
        <v>75</v>
      </c>
      <c r="C542">
        <v>0.05</v>
      </c>
      <c r="D542">
        <v>-1</v>
      </c>
      <c r="E542" t="str">
        <f>+IFERROR(VLOOKUP(Tabla3[[#This Row],[CODIGO DE BARRRA]],Hoja1!A:H,6,FALSE),"No Existe")</f>
        <v>0</v>
      </c>
    </row>
    <row r="543" spans="1:5" x14ac:dyDescent="0.25">
      <c r="A543" t="s">
        <v>1324</v>
      </c>
      <c r="B543" t="s">
        <v>83</v>
      </c>
      <c r="C543">
        <v>2.2000000000000002</v>
      </c>
      <c r="D543">
        <v>-11</v>
      </c>
      <c r="E543" t="str">
        <f>+IFERROR(VLOOKUP(Tabla3[[#This Row],[CODIGO DE BARRRA]],Hoja1!A:H,6,FALSE),"No Existe")</f>
        <v>0</v>
      </c>
    </row>
    <row r="544" spans="1:5" x14ac:dyDescent="0.25">
      <c r="A544" t="s">
        <v>1325</v>
      </c>
      <c r="B544" t="s">
        <v>471</v>
      </c>
      <c r="C544">
        <v>2.4</v>
      </c>
      <c r="D544">
        <v>0</v>
      </c>
      <c r="E544" t="str">
        <f>+IFERROR(VLOOKUP(Tabla3[[#This Row],[CODIGO DE BARRRA]],Hoja1!A:H,6,FALSE),"No Existe")</f>
        <v>0</v>
      </c>
    </row>
    <row r="545" spans="1:5" x14ac:dyDescent="0.25">
      <c r="A545" t="s">
        <v>1326</v>
      </c>
      <c r="B545" t="s">
        <v>222</v>
      </c>
      <c r="C545">
        <v>3</v>
      </c>
      <c r="D545">
        <v>1</v>
      </c>
      <c r="E545" t="str">
        <f>+IFERROR(VLOOKUP(Tabla3[[#This Row],[CODIGO DE BARRRA]],Hoja1!A:H,6,FALSE),"No Existe")</f>
        <v>1</v>
      </c>
    </row>
    <row r="546" spans="1:5" x14ac:dyDescent="0.25">
      <c r="A546" t="s">
        <v>1327</v>
      </c>
      <c r="B546" t="s">
        <v>773</v>
      </c>
      <c r="C546">
        <v>0.6</v>
      </c>
      <c r="D546">
        <v>3</v>
      </c>
      <c r="E546" t="str">
        <f>+IFERROR(VLOOKUP(Tabla3[[#This Row],[CODIGO DE BARRRA]],Hoja1!A:H,6,FALSE),"No Existe")</f>
        <v>No Existe</v>
      </c>
    </row>
    <row r="547" spans="1:5" x14ac:dyDescent="0.25">
      <c r="A547" t="s">
        <v>1328</v>
      </c>
      <c r="B547" t="s">
        <v>299</v>
      </c>
      <c r="C547">
        <v>1.8</v>
      </c>
      <c r="D547">
        <v>0</v>
      </c>
      <c r="E547" t="str">
        <f>+IFERROR(VLOOKUP(Tabla3[[#This Row],[CODIGO DE BARRRA]],Hoja1!A:H,6,FALSE),"No Existe")</f>
        <v>0</v>
      </c>
    </row>
    <row r="548" spans="1:5" x14ac:dyDescent="0.25">
      <c r="A548" t="s">
        <v>1329</v>
      </c>
      <c r="B548" t="s">
        <v>402</v>
      </c>
      <c r="C548">
        <v>2</v>
      </c>
      <c r="D548">
        <v>-1</v>
      </c>
      <c r="E548" t="str">
        <f>+IFERROR(VLOOKUP(Tabla3[[#This Row],[CODIGO DE BARRRA]],Hoja1!A:H,6,FALSE),"No Existe")</f>
        <v>0</v>
      </c>
    </row>
    <row r="549" spans="1:5" x14ac:dyDescent="0.25">
      <c r="A549" t="s">
        <v>1330</v>
      </c>
      <c r="B549" t="s">
        <v>152</v>
      </c>
      <c r="C549">
        <v>1.3</v>
      </c>
      <c r="D549">
        <v>0</v>
      </c>
      <c r="E549" t="str">
        <f>+IFERROR(VLOOKUP(Tabla3[[#This Row],[CODIGO DE BARRRA]],Hoja1!A:H,6,FALSE),"No Existe")</f>
        <v>0</v>
      </c>
    </row>
    <row r="550" spans="1:5" x14ac:dyDescent="0.25">
      <c r="A550" t="s">
        <v>1331</v>
      </c>
      <c r="B550" t="s">
        <v>19</v>
      </c>
      <c r="C550">
        <v>0.9</v>
      </c>
      <c r="D550">
        <v>0</v>
      </c>
      <c r="E550" t="str">
        <f>+IFERROR(VLOOKUP(Tabla3[[#This Row],[CODIGO DE BARRRA]],Hoja1!A:H,6,FALSE),"No Existe")</f>
        <v>0</v>
      </c>
    </row>
    <row r="551" spans="1:5" x14ac:dyDescent="0.25">
      <c r="A551" t="s">
        <v>1332</v>
      </c>
      <c r="B551" t="s">
        <v>412</v>
      </c>
      <c r="C551">
        <v>3</v>
      </c>
      <c r="D551">
        <v>1</v>
      </c>
      <c r="E551" t="str">
        <f>+IFERROR(VLOOKUP(Tabla3[[#This Row],[CODIGO DE BARRRA]],Hoja1!A:H,6,FALSE),"No Existe")</f>
        <v>1</v>
      </c>
    </row>
    <row r="552" spans="1:5" x14ac:dyDescent="0.25">
      <c r="A552" t="s">
        <v>1333</v>
      </c>
      <c r="B552" t="s">
        <v>428</v>
      </c>
      <c r="C552">
        <v>2.8</v>
      </c>
      <c r="D552">
        <v>1</v>
      </c>
      <c r="E552" t="str">
        <f>+IFERROR(VLOOKUP(Tabla3[[#This Row],[CODIGO DE BARRRA]],Hoja1!A:H,6,FALSE),"No Existe")</f>
        <v>1</v>
      </c>
    </row>
    <row r="553" spans="1:5" x14ac:dyDescent="0.25">
      <c r="A553" t="s">
        <v>1334</v>
      </c>
      <c r="B553" t="s">
        <v>227</v>
      </c>
      <c r="C553">
        <v>2</v>
      </c>
      <c r="D553">
        <v>0</v>
      </c>
      <c r="E553" t="str">
        <f>+IFERROR(VLOOKUP(Tabla3[[#This Row],[CODIGO DE BARRRA]],Hoja1!A:H,6,FALSE),"No Existe")</f>
        <v>0</v>
      </c>
    </row>
    <row r="554" spans="1:5" x14ac:dyDescent="0.25">
      <c r="A554" t="s">
        <v>1335</v>
      </c>
      <c r="B554" t="s">
        <v>409</v>
      </c>
      <c r="C554">
        <v>1.65</v>
      </c>
      <c r="D554">
        <v>1</v>
      </c>
      <c r="E554" t="str">
        <f>+IFERROR(VLOOKUP(Tabla3[[#This Row],[CODIGO DE BARRRA]],Hoja1!A:H,6,FALSE),"No Existe")</f>
        <v>1</v>
      </c>
    </row>
    <row r="555" spans="1:5" x14ac:dyDescent="0.25">
      <c r="A555" t="s">
        <v>1336</v>
      </c>
      <c r="B555" t="s">
        <v>774</v>
      </c>
      <c r="C555">
        <v>0.6</v>
      </c>
      <c r="D555">
        <v>0</v>
      </c>
      <c r="E555" t="str">
        <f>+IFERROR(VLOOKUP(Tabla3[[#This Row],[CODIGO DE BARRRA]],Hoja1!A:H,6,FALSE),"No Existe")</f>
        <v>No Existe</v>
      </c>
    </row>
    <row r="556" spans="1:5" x14ac:dyDescent="0.25">
      <c r="A556" t="s">
        <v>1337</v>
      </c>
      <c r="B556" t="s">
        <v>775</v>
      </c>
      <c r="C556">
        <v>1</v>
      </c>
      <c r="D556">
        <v>2</v>
      </c>
      <c r="E556" t="str">
        <f>+IFERROR(VLOOKUP(Tabla3[[#This Row],[CODIGO DE BARRRA]],Hoja1!A:H,6,FALSE),"No Existe")</f>
        <v>No Existe</v>
      </c>
    </row>
    <row r="557" spans="1:5" x14ac:dyDescent="0.25">
      <c r="A557" t="s">
        <v>1338</v>
      </c>
      <c r="B557" t="s">
        <v>272</v>
      </c>
      <c r="C557">
        <v>0.8</v>
      </c>
      <c r="D557">
        <v>0</v>
      </c>
      <c r="E557" t="str">
        <f>+IFERROR(VLOOKUP(Tabla3[[#This Row],[CODIGO DE BARRRA]],Hoja1!A:H,6,FALSE),"No Existe")</f>
        <v>0</v>
      </c>
    </row>
    <row r="558" spans="1:5" x14ac:dyDescent="0.25">
      <c r="A558" t="s">
        <v>1339</v>
      </c>
      <c r="B558" t="s">
        <v>378</v>
      </c>
      <c r="C558">
        <v>1.1299999999999999</v>
      </c>
      <c r="D558">
        <v>0</v>
      </c>
      <c r="E558" t="str">
        <f>+IFERROR(VLOOKUP(Tabla3[[#This Row],[CODIGO DE BARRRA]],Hoja1!A:H,6,FALSE),"No Existe")</f>
        <v>0</v>
      </c>
    </row>
    <row r="559" spans="1:5" x14ac:dyDescent="0.25">
      <c r="A559" t="s">
        <v>1340</v>
      </c>
      <c r="B559" t="s">
        <v>516</v>
      </c>
      <c r="C559">
        <v>1.2</v>
      </c>
      <c r="D559">
        <v>-9</v>
      </c>
      <c r="E559" t="str">
        <f>+IFERROR(VLOOKUP(Tabla3[[#This Row],[CODIGO DE BARRRA]],Hoja1!A:H,6,FALSE),"No Existe")</f>
        <v>0</v>
      </c>
    </row>
    <row r="560" spans="1:5" x14ac:dyDescent="0.25">
      <c r="A560" t="s">
        <v>1341</v>
      </c>
      <c r="B560" t="s">
        <v>588</v>
      </c>
      <c r="C560">
        <v>2.6</v>
      </c>
      <c r="D560">
        <v>-3</v>
      </c>
      <c r="E560" t="str">
        <f>+IFERROR(VLOOKUP(Tabla3[[#This Row],[CODIGO DE BARRRA]],Hoja1!A:H,6,FALSE),"No Existe")</f>
        <v>0</v>
      </c>
    </row>
    <row r="561" spans="1:5" x14ac:dyDescent="0.25">
      <c r="A561" t="s">
        <v>1342</v>
      </c>
      <c r="B561" t="s">
        <v>350</v>
      </c>
      <c r="C561">
        <v>7</v>
      </c>
      <c r="D561">
        <v>2.7405000000000097</v>
      </c>
      <c r="E561" t="str">
        <f>+IFERROR(VLOOKUP(Tabla3[[#This Row],[CODIGO DE BARRRA]],Hoja1!A:H,6,FALSE),"No Existe")</f>
        <v>1</v>
      </c>
    </row>
    <row r="562" spans="1:5" x14ac:dyDescent="0.25">
      <c r="A562" t="s">
        <v>1343</v>
      </c>
      <c r="B562" t="s">
        <v>146</v>
      </c>
      <c r="C562">
        <v>1.9</v>
      </c>
      <c r="D562">
        <v>3</v>
      </c>
      <c r="E562" t="str">
        <f>+IFERROR(VLOOKUP(Tabla3[[#This Row],[CODIGO DE BARRRA]],Hoja1!A:H,6,FALSE),"No Existe")</f>
        <v>1</v>
      </c>
    </row>
    <row r="563" spans="1:5" x14ac:dyDescent="0.25">
      <c r="A563" t="s">
        <v>1344</v>
      </c>
      <c r="B563" t="s">
        <v>416</v>
      </c>
      <c r="C563">
        <v>4.2</v>
      </c>
      <c r="D563">
        <v>0</v>
      </c>
      <c r="E563" t="str">
        <f>+IFERROR(VLOOKUP(Tabla3[[#This Row],[CODIGO DE BARRRA]],Hoja1!A:H,6,FALSE),"No Existe")</f>
        <v>0</v>
      </c>
    </row>
    <row r="564" spans="1:5" x14ac:dyDescent="0.25">
      <c r="A564" t="s">
        <v>1345</v>
      </c>
      <c r="B564" t="s">
        <v>417</v>
      </c>
      <c r="C564">
        <v>3.7</v>
      </c>
      <c r="D564">
        <v>0</v>
      </c>
      <c r="E564" t="str">
        <f>+IFERROR(VLOOKUP(Tabla3[[#This Row],[CODIGO DE BARRRA]],Hoja1!A:H,6,FALSE),"No Existe")</f>
        <v>0</v>
      </c>
    </row>
    <row r="565" spans="1:5" x14ac:dyDescent="0.25">
      <c r="A565" t="s">
        <v>1346</v>
      </c>
      <c r="B565" t="s">
        <v>145</v>
      </c>
      <c r="C565">
        <v>1.1000000000000001</v>
      </c>
      <c r="D565">
        <v>8</v>
      </c>
      <c r="E565" t="str">
        <f>+IFERROR(VLOOKUP(Tabla3[[#This Row],[CODIGO DE BARRRA]],Hoja1!A:H,6,FALSE),"No Existe")</f>
        <v>1</v>
      </c>
    </row>
    <row r="566" spans="1:5" x14ac:dyDescent="0.25">
      <c r="A566" t="s">
        <v>1347</v>
      </c>
      <c r="B566" t="s">
        <v>776</v>
      </c>
      <c r="C566">
        <v>2.4</v>
      </c>
      <c r="D566">
        <v>0</v>
      </c>
      <c r="E566" t="str">
        <f>+IFERROR(VLOOKUP(Tabla3[[#This Row],[CODIGO DE BARRRA]],Hoja1!A:H,6,FALSE),"No Existe")</f>
        <v>No Existe</v>
      </c>
    </row>
    <row r="567" spans="1:5" x14ac:dyDescent="0.25">
      <c r="A567" t="s">
        <v>1348</v>
      </c>
      <c r="B567" t="s">
        <v>777</v>
      </c>
      <c r="C567">
        <v>1</v>
      </c>
      <c r="D567">
        <v>0</v>
      </c>
      <c r="E567" t="str">
        <f>+IFERROR(VLOOKUP(Tabla3[[#This Row],[CODIGO DE BARRRA]],Hoja1!A:H,6,FALSE),"No Existe")</f>
        <v>No Existe</v>
      </c>
    </row>
    <row r="568" spans="1:5" x14ac:dyDescent="0.25">
      <c r="A568" t="s">
        <v>1349</v>
      </c>
      <c r="B568" t="s">
        <v>247</v>
      </c>
      <c r="C568">
        <v>1.5</v>
      </c>
      <c r="D568">
        <v>0</v>
      </c>
      <c r="E568" t="str">
        <f>+IFERROR(VLOOKUP(Tabla3[[#This Row],[CODIGO DE BARRRA]],Hoja1!A:H,6,FALSE),"No Existe")</f>
        <v>0</v>
      </c>
    </row>
    <row r="569" spans="1:5" x14ac:dyDescent="0.25">
      <c r="A569" t="s">
        <v>1350</v>
      </c>
      <c r="B569" t="s">
        <v>233</v>
      </c>
      <c r="C569">
        <v>1.2</v>
      </c>
      <c r="D569">
        <v>-1</v>
      </c>
      <c r="E569" t="str">
        <f>+IFERROR(VLOOKUP(Tabla3[[#This Row],[CODIGO DE BARRRA]],Hoja1!A:H,6,FALSE),"No Existe")</f>
        <v>0</v>
      </c>
    </row>
    <row r="570" spans="1:5" x14ac:dyDescent="0.25">
      <c r="A570" t="s">
        <v>1351</v>
      </c>
      <c r="B570" t="s">
        <v>193</v>
      </c>
      <c r="C570">
        <v>0.75</v>
      </c>
      <c r="D570">
        <v>0</v>
      </c>
      <c r="E570" t="str">
        <f>+IFERROR(VLOOKUP(Tabla3[[#This Row],[CODIGO DE BARRRA]],Hoja1!A:H,6,FALSE),"No Existe")</f>
        <v>0</v>
      </c>
    </row>
    <row r="571" spans="1:5" x14ac:dyDescent="0.25">
      <c r="A571" t="s">
        <v>1352</v>
      </c>
      <c r="B571" t="s">
        <v>253</v>
      </c>
      <c r="C571">
        <v>1.7</v>
      </c>
      <c r="D571">
        <v>1</v>
      </c>
      <c r="E571" t="str">
        <f>+IFERROR(VLOOKUP(Tabla3[[#This Row],[CODIGO DE BARRRA]],Hoja1!A:H,6,FALSE),"No Existe")</f>
        <v>1</v>
      </c>
    </row>
    <row r="572" spans="1:5" x14ac:dyDescent="0.25">
      <c r="A572" t="s">
        <v>1353</v>
      </c>
      <c r="B572" t="s">
        <v>602</v>
      </c>
      <c r="C572">
        <v>0.04</v>
      </c>
      <c r="D572">
        <v>-33</v>
      </c>
      <c r="E572" t="str">
        <f>+IFERROR(VLOOKUP(Tabla3[[#This Row],[CODIGO DE BARRRA]],Hoja1!A:H,6,FALSE),"No Existe")</f>
        <v>0</v>
      </c>
    </row>
    <row r="573" spans="1:5" x14ac:dyDescent="0.25">
      <c r="A573" t="s">
        <v>1354</v>
      </c>
      <c r="B573" t="s">
        <v>177</v>
      </c>
      <c r="C573">
        <v>0.9</v>
      </c>
      <c r="D573">
        <v>4</v>
      </c>
      <c r="E573" t="str">
        <f>+IFERROR(VLOOKUP(Tabla3[[#This Row],[CODIGO DE BARRRA]],Hoja1!A:H,6,FALSE),"No Existe")</f>
        <v>1</v>
      </c>
    </row>
    <row r="574" spans="1:5" x14ac:dyDescent="0.25">
      <c r="A574" t="s">
        <v>1355</v>
      </c>
      <c r="B574" t="s">
        <v>277</v>
      </c>
      <c r="C574">
        <v>1.35</v>
      </c>
      <c r="D574">
        <v>0</v>
      </c>
      <c r="E574" t="str">
        <f>+IFERROR(VLOOKUP(Tabla3[[#This Row],[CODIGO DE BARRRA]],Hoja1!A:H,6,FALSE),"No Existe")</f>
        <v>0</v>
      </c>
    </row>
    <row r="575" spans="1:5" x14ac:dyDescent="0.25">
      <c r="A575" t="s">
        <v>1356</v>
      </c>
      <c r="B575" t="s">
        <v>535</v>
      </c>
      <c r="C575">
        <v>1.6</v>
      </c>
      <c r="D575">
        <v>0</v>
      </c>
      <c r="E575" t="str">
        <f>+IFERROR(VLOOKUP(Tabla3[[#This Row],[CODIGO DE BARRRA]],Hoja1!A:H,6,FALSE),"No Existe")</f>
        <v>0</v>
      </c>
    </row>
    <row r="576" spans="1:5" x14ac:dyDescent="0.25">
      <c r="A576" t="s">
        <v>1357</v>
      </c>
      <c r="B576" t="s">
        <v>348</v>
      </c>
      <c r="C576">
        <v>0.6</v>
      </c>
      <c r="D576">
        <v>0</v>
      </c>
      <c r="E576" t="str">
        <f>+IFERROR(VLOOKUP(Tabla3[[#This Row],[CODIGO DE BARRRA]],Hoja1!A:H,6,FALSE),"No Existe")</f>
        <v>0</v>
      </c>
    </row>
    <row r="577" spans="1:5" x14ac:dyDescent="0.25">
      <c r="A577" t="s">
        <v>1358</v>
      </c>
      <c r="B577" t="s">
        <v>301</v>
      </c>
      <c r="C577">
        <v>1.9</v>
      </c>
      <c r="D577">
        <v>0</v>
      </c>
      <c r="E577" t="str">
        <f>+IFERROR(VLOOKUP(Tabla3[[#This Row],[CODIGO DE BARRRA]],Hoja1!A:H,6,FALSE),"No Existe")</f>
        <v>0</v>
      </c>
    </row>
    <row r="578" spans="1:5" x14ac:dyDescent="0.25">
      <c r="A578" t="s">
        <v>1359</v>
      </c>
      <c r="B578" t="s">
        <v>51</v>
      </c>
      <c r="C578">
        <v>4.9000000000000004</v>
      </c>
      <c r="D578">
        <v>-7.7</v>
      </c>
      <c r="E578" t="str">
        <f>+IFERROR(VLOOKUP(Tabla3[[#This Row],[CODIGO DE BARRRA]],Hoja1!A:H,6,FALSE),"No Existe")</f>
        <v>0</v>
      </c>
    </row>
    <row r="579" spans="1:5" x14ac:dyDescent="0.25">
      <c r="A579" t="s">
        <v>1360</v>
      </c>
      <c r="B579" t="s">
        <v>49</v>
      </c>
      <c r="C579">
        <v>0.5</v>
      </c>
      <c r="D579">
        <v>0</v>
      </c>
      <c r="E579" t="str">
        <f>+IFERROR(VLOOKUP(Tabla3[[#This Row],[CODIGO DE BARRRA]],Hoja1!A:H,6,FALSE),"No Existe")</f>
        <v>0</v>
      </c>
    </row>
    <row r="580" spans="1:5" x14ac:dyDescent="0.25">
      <c r="A580" t="s">
        <v>1361</v>
      </c>
      <c r="B580" t="s">
        <v>48</v>
      </c>
      <c r="C580">
        <v>1.6</v>
      </c>
      <c r="D580">
        <v>0</v>
      </c>
      <c r="E580" t="str">
        <f>+IFERROR(VLOOKUP(Tabla3[[#This Row],[CODIGO DE BARRRA]],Hoja1!A:H,6,FALSE),"No Existe")</f>
        <v>0</v>
      </c>
    </row>
    <row r="581" spans="1:5" x14ac:dyDescent="0.25">
      <c r="A581" t="s">
        <v>1362</v>
      </c>
      <c r="B581" t="s">
        <v>532</v>
      </c>
      <c r="C581">
        <v>2</v>
      </c>
      <c r="D581">
        <v>0</v>
      </c>
      <c r="E581" t="str">
        <f>+IFERROR(VLOOKUP(Tabla3[[#This Row],[CODIGO DE BARRRA]],Hoja1!A:H,6,FALSE),"No Existe")</f>
        <v>0</v>
      </c>
    </row>
    <row r="582" spans="1:5" x14ac:dyDescent="0.25">
      <c r="A582" t="s">
        <v>1363</v>
      </c>
      <c r="B582" t="s">
        <v>472</v>
      </c>
      <c r="C582">
        <v>1.9</v>
      </c>
      <c r="D582">
        <v>2</v>
      </c>
      <c r="E582" t="str">
        <f>+IFERROR(VLOOKUP(Tabla3[[#This Row],[CODIGO DE BARRRA]],Hoja1!A:H,6,FALSE),"No Existe")</f>
        <v>1</v>
      </c>
    </row>
    <row r="583" spans="1:5" x14ac:dyDescent="0.25">
      <c r="A583" t="s">
        <v>1364</v>
      </c>
      <c r="B583" t="s">
        <v>522</v>
      </c>
      <c r="C583">
        <v>1.8</v>
      </c>
      <c r="D583">
        <v>0</v>
      </c>
      <c r="E583" t="str">
        <f>+IFERROR(VLOOKUP(Tabla3[[#This Row],[CODIGO DE BARRRA]],Hoja1!A:H,6,FALSE),"No Existe")</f>
        <v>0</v>
      </c>
    </row>
    <row r="584" spans="1:5" x14ac:dyDescent="0.25">
      <c r="A584" t="s">
        <v>1365</v>
      </c>
      <c r="B584" t="s">
        <v>505</v>
      </c>
      <c r="C584">
        <v>2.5</v>
      </c>
      <c r="D584">
        <v>2</v>
      </c>
      <c r="E584" t="str">
        <f>+IFERROR(VLOOKUP(Tabla3[[#This Row],[CODIGO DE BARRRA]],Hoja1!A:H,6,FALSE),"No Existe")</f>
        <v>1</v>
      </c>
    </row>
    <row r="585" spans="1:5" x14ac:dyDescent="0.25">
      <c r="A585" t="s">
        <v>1366</v>
      </c>
      <c r="B585" t="s">
        <v>484</v>
      </c>
      <c r="C585">
        <v>0.4</v>
      </c>
      <c r="D585">
        <v>0</v>
      </c>
      <c r="E585" t="str">
        <f>+IFERROR(VLOOKUP(Tabla3[[#This Row],[CODIGO DE BARRRA]],Hoja1!A:H,6,FALSE),"No Existe")</f>
        <v>0</v>
      </c>
    </row>
    <row r="586" spans="1:5" x14ac:dyDescent="0.25">
      <c r="A586" t="s">
        <v>1367</v>
      </c>
      <c r="B586" t="s">
        <v>482</v>
      </c>
      <c r="C586">
        <v>0.5</v>
      </c>
      <c r="D586">
        <v>5</v>
      </c>
      <c r="E586" t="str">
        <f>+IFERROR(VLOOKUP(Tabla3[[#This Row],[CODIGO DE BARRRA]],Hoja1!A:H,6,FALSE),"No Existe")</f>
        <v>1</v>
      </c>
    </row>
    <row r="587" spans="1:5" x14ac:dyDescent="0.25">
      <c r="A587" t="s">
        <v>1368</v>
      </c>
      <c r="B587" t="s">
        <v>483</v>
      </c>
      <c r="C587">
        <v>1.2</v>
      </c>
      <c r="D587">
        <v>-1</v>
      </c>
      <c r="E587" t="str">
        <f>+IFERROR(VLOOKUP(Tabla3[[#This Row],[CODIGO DE BARRRA]],Hoja1!A:H,6,FALSE),"No Existe")</f>
        <v>0</v>
      </c>
    </row>
    <row r="588" spans="1:5" x14ac:dyDescent="0.25">
      <c r="A588" t="s">
        <v>1369</v>
      </c>
      <c r="B588" t="s">
        <v>459</v>
      </c>
      <c r="C588">
        <v>2.2000000000000002</v>
      </c>
      <c r="D588">
        <v>27</v>
      </c>
      <c r="E588" t="str">
        <f>+IFERROR(VLOOKUP(Tabla3[[#This Row],[CODIGO DE BARRRA]],Hoja1!A:H,6,FALSE),"No Existe")</f>
        <v>1</v>
      </c>
    </row>
    <row r="589" spans="1:5" x14ac:dyDescent="0.25">
      <c r="A589" t="s">
        <v>1370</v>
      </c>
      <c r="B589" t="s">
        <v>326</v>
      </c>
      <c r="C589">
        <v>2.2000000000000002</v>
      </c>
      <c r="D589">
        <v>0</v>
      </c>
      <c r="E589" t="str">
        <f>+IFERROR(VLOOKUP(Tabla3[[#This Row],[CODIGO DE BARRRA]],Hoja1!A:H,6,FALSE),"No Existe")</f>
        <v>0</v>
      </c>
    </row>
    <row r="590" spans="1:5" x14ac:dyDescent="0.25">
      <c r="A590" t="s">
        <v>1371</v>
      </c>
      <c r="B590" t="s">
        <v>580</v>
      </c>
      <c r="C590">
        <v>1.9</v>
      </c>
      <c r="D590">
        <v>1</v>
      </c>
      <c r="E590" t="str">
        <f>+IFERROR(VLOOKUP(Tabla3[[#This Row],[CODIGO DE BARRRA]],Hoja1!A:H,6,FALSE),"No Existe")</f>
        <v>1</v>
      </c>
    </row>
    <row r="591" spans="1:5" x14ac:dyDescent="0.25">
      <c r="A591" t="s">
        <v>1372</v>
      </c>
      <c r="B591" t="s">
        <v>555</v>
      </c>
      <c r="C591">
        <v>0.6</v>
      </c>
      <c r="D591">
        <v>6</v>
      </c>
      <c r="E591" t="str">
        <f>+IFERROR(VLOOKUP(Tabla3[[#This Row],[CODIGO DE BARRRA]],Hoja1!A:H,6,FALSE),"No Existe")</f>
        <v>1</v>
      </c>
    </row>
    <row r="592" spans="1:5" x14ac:dyDescent="0.25">
      <c r="A592" t="s">
        <v>1373</v>
      </c>
      <c r="B592" t="s">
        <v>315</v>
      </c>
      <c r="C592">
        <v>0.9</v>
      </c>
      <c r="D592">
        <v>3</v>
      </c>
      <c r="E592" t="str">
        <f>+IFERROR(VLOOKUP(Tabla3[[#This Row],[CODIGO DE BARRRA]],Hoja1!A:H,6,FALSE),"No Existe")</f>
        <v>1</v>
      </c>
    </row>
    <row r="593" spans="1:5" x14ac:dyDescent="0.25">
      <c r="A593" t="s">
        <v>1374</v>
      </c>
      <c r="B593" t="s">
        <v>573</v>
      </c>
      <c r="C593">
        <v>1.4</v>
      </c>
      <c r="D593">
        <v>0</v>
      </c>
      <c r="E593" t="str">
        <f>+IFERROR(VLOOKUP(Tabla3[[#This Row],[CODIGO DE BARRRA]],Hoja1!A:H,6,FALSE),"No Existe")</f>
        <v>0</v>
      </c>
    </row>
    <row r="594" spans="1:5" x14ac:dyDescent="0.25">
      <c r="A594" t="s">
        <v>1375</v>
      </c>
      <c r="B594" t="s">
        <v>447</v>
      </c>
      <c r="C594">
        <v>0.8</v>
      </c>
      <c r="D594">
        <v>0</v>
      </c>
      <c r="E594" t="str">
        <f>+IFERROR(VLOOKUP(Tabla3[[#This Row],[CODIGO DE BARRRA]],Hoja1!A:H,6,FALSE),"No Existe")</f>
        <v>0</v>
      </c>
    </row>
    <row r="595" spans="1:5" x14ac:dyDescent="0.25">
      <c r="A595" t="s">
        <v>1376</v>
      </c>
      <c r="B595" t="s">
        <v>451</v>
      </c>
      <c r="C595">
        <v>2.7</v>
      </c>
      <c r="D595">
        <v>0</v>
      </c>
      <c r="E595" t="str">
        <f>+IFERROR(VLOOKUP(Tabla3[[#This Row],[CODIGO DE BARRRA]],Hoja1!A:H,6,FALSE),"No Existe")</f>
        <v>0</v>
      </c>
    </row>
    <row r="596" spans="1:5" x14ac:dyDescent="0.25">
      <c r="A596" t="s">
        <v>1377</v>
      </c>
      <c r="B596" t="s">
        <v>200</v>
      </c>
      <c r="C596">
        <v>2.5</v>
      </c>
      <c r="D596">
        <v>-14</v>
      </c>
      <c r="E596" t="str">
        <f>+IFERROR(VLOOKUP(Tabla3[[#This Row],[CODIGO DE BARRRA]],Hoja1!A:H,6,FALSE),"No Existe")</f>
        <v>0</v>
      </c>
    </row>
    <row r="597" spans="1:5" x14ac:dyDescent="0.25">
      <c r="A597" t="s">
        <v>1378</v>
      </c>
      <c r="B597" t="s">
        <v>114</v>
      </c>
      <c r="C597">
        <v>2.9</v>
      </c>
      <c r="D597">
        <v>1</v>
      </c>
      <c r="E597" t="str">
        <f>+IFERROR(VLOOKUP(Tabla3[[#This Row],[CODIGO DE BARRRA]],Hoja1!A:H,6,FALSE),"No Existe")</f>
        <v>1</v>
      </c>
    </row>
    <row r="598" spans="1:5" x14ac:dyDescent="0.25">
      <c r="A598" t="s">
        <v>1379</v>
      </c>
      <c r="B598" t="s">
        <v>98</v>
      </c>
      <c r="C598">
        <v>0.5</v>
      </c>
      <c r="D598">
        <v>0</v>
      </c>
      <c r="E598" t="str">
        <f>+IFERROR(VLOOKUP(Tabla3[[#This Row],[CODIGO DE BARRRA]],Hoja1!A:H,6,FALSE),"No Existe")</f>
        <v>0</v>
      </c>
    </row>
    <row r="599" spans="1:5" x14ac:dyDescent="0.25">
      <c r="A599" t="s">
        <v>1380</v>
      </c>
      <c r="B599" t="s">
        <v>486</v>
      </c>
      <c r="C599">
        <v>1</v>
      </c>
      <c r="D599">
        <v>0</v>
      </c>
      <c r="E599" t="str">
        <f>+IFERROR(VLOOKUP(Tabla3[[#This Row],[CODIGO DE BARRRA]],Hoja1!A:H,6,FALSE),"No Existe")</f>
        <v>0</v>
      </c>
    </row>
    <row r="600" spans="1:5" x14ac:dyDescent="0.25">
      <c r="A600" t="s">
        <v>1381</v>
      </c>
      <c r="B600" t="s">
        <v>258</v>
      </c>
      <c r="C600">
        <v>0.15</v>
      </c>
      <c r="D600">
        <v>2</v>
      </c>
      <c r="E600" t="str">
        <f>+IFERROR(VLOOKUP(Tabla3[[#This Row],[CODIGO DE BARRRA]],Hoja1!A:H,6,FALSE),"No Existe")</f>
        <v>1</v>
      </c>
    </row>
    <row r="601" spans="1:5" x14ac:dyDescent="0.25">
      <c r="A601" t="s">
        <v>1382</v>
      </c>
      <c r="B601" t="s">
        <v>302</v>
      </c>
      <c r="C601">
        <v>0.5</v>
      </c>
      <c r="D601">
        <v>2</v>
      </c>
      <c r="E601" t="str">
        <f>+IFERROR(VLOOKUP(Tabla3[[#This Row],[CODIGO DE BARRRA]],Hoja1!A:H,6,FALSE),"No Existe")</f>
        <v>1</v>
      </c>
    </row>
    <row r="602" spans="1:5" x14ac:dyDescent="0.25">
      <c r="A602" t="s">
        <v>1383</v>
      </c>
      <c r="B602" t="s">
        <v>371</v>
      </c>
      <c r="C602">
        <v>3.3</v>
      </c>
      <c r="D602">
        <v>0</v>
      </c>
      <c r="E602" t="str">
        <f>+IFERROR(VLOOKUP(Tabla3[[#This Row],[CODIGO DE BARRRA]],Hoja1!A:H,6,FALSE),"No Existe")</f>
        <v>0</v>
      </c>
    </row>
    <row r="603" spans="1:5" x14ac:dyDescent="0.25">
      <c r="A603" t="s">
        <v>1384</v>
      </c>
      <c r="B603" t="s">
        <v>323</v>
      </c>
      <c r="C603">
        <v>2.8</v>
      </c>
      <c r="D603">
        <v>0</v>
      </c>
      <c r="E603" t="str">
        <f>+IFERROR(VLOOKUP(Tabla3[[#This Row],[CODIGO DE BARRRA]],Hoja1!A:H,6,FALSE),"No Existe")</f>
        <v>0</v>
      </c>
    </row>
    <row r="604" spans="1:5" x14ac:dyDescent="0.25">
      <c r="A604" t="s">
        <v>1385</v>
      </c>
      <c r="B604" t="s">
        <v>480</v>
      </c>
      <c r="C604">
        <v>2.7</v>
      </c>
      <c r="D604">
        <v>-3</v>
      </c>
      <c r="E604" t="str">
        <f>+IFERROR(VLOOKUP(Tabla3[[#This Row],[CODIGO DE BARRRA]],Hoja1!A:H,6,FALSE),"No Existe")</f>
        <v>0</v>
      </c>
    </row>
    <row r="605" spans="1:5" x14ac:dyDescent="0.25">
      <c r="A605" t="s">
        <v>1386</v>
      </c>
      <c r="B605" t="s">
        <v>502</v>
      </c>
      <c r="C605">
        <v>14.5</v>
      </c>
      <c r="D605">
        <v>0.29499999999999998</v>
      </c>
      <c r="E605" t="str">
        <f>+IFERROR(VLOOKUP(Tabla3[[#This Row],[CODIGO DE BARRRA]],Hoja1!A:H,6,FALSE),"No Existe")</f>
        <v>1</v>
      </c>
    </row>
    <row r="606" spans="1:5" x14ac:dyDescent="0.25">
      <c r="A606" t="s">
        <v>1387</v>
      </c>
      <c r="B606" t="s">
        <v>387</v>
      </c>
      <c r="C606">
        <v>3.4</v>
      </c>
      <c r="D606">
        <v>2</v>
      </c>
      <c r="E606" t="str">
        <f>+IFERROR(VLOOKUP(Tabla3[[#This Row],[CODIGO DE BARRRA]],Hoja1!A:H,6,FALSE),"No Existe")</f>
        <v>1</v>
      </c>
    </row>
    <row r="607" spans="1:5" x14ac:dyDescent="0.25">
      <c r="A607" t="s">
        <v>1388</v>
      </c>
      <c r="B607" t="s">
        <v>106</v>
      </c>
      <c r="C607">
        <v>0.25</v>
      </c>
      <c r="D607">
        <v>2</v>
      </c>
      <c r="E607" t="str">
        <f>+IFERROR(VLOOKUP(Tabla3[[#This Row],[CODIGO DE BARRRA]],Hoja1!A:H,6,FALSE),"No Existe")</f>
        <v>1</v>
      </c>
    </row>
    <row r="608" spans="1:5" x14ac:dyDescent="0.25">
      <c r="A608" t="s">
        <v>1389</v>
      </c>
      <c r="B608" t="s">
        <v>606</v>
      </c>
      <c r="C608">
        <v>1.5</v>
      </c>
      <c r="D608">
        <v>2</v>
      </c>
      <c r="E608" t="str">
        <f>+IFERROR(VLOOKUP(Tabla3[[#This Row],[CODIGO DE BARRRA]],Hoja1!A:H,6,FALSE),"No Existe")</f>
        <v>1</v>
      </c>
    </row>
    <row r="609" spans="1:5" x14ac:dyDescent="0.25">
      <c r="A609" t="s">
        <v>1390</v>
      </c>
      <c r="B609" t="s">
        <v>37</v>
      </c>
      <c r="C609">
        <v>1.8</v>
      </c>
      <c r="D609">
        <v>0</v>
      </c>
      <c r="E609" t="str">
        <f>+IFERROR(VLOOKUP(Tabla3[[#This Row],[CODIGO DE BARRRA]],Hoja1!A:H,6,FALSE),"No Existe")</f>
        <v>0</v>
      </c>
    </row>
    <row r="610" spans="1:5" x14ac:dyDescent="0.25">
      <c r="A610" t="s">
        <v>1391</v>
      </c>
      <c r="B610" t="s">
        <v>116</v>
      </c>
      <c r="C610">
        <v>0.25</v>
      </c>
      <c r="D610">
        <v>1</v>
      </c>
      <c r="E610" t="str">
        <f>+IFERROR(VLOOKUP(Tabla3[[#This Row],[CODIGO DE BARRRA]],Hoja1!A:H,6,FALSE),"No Existe")</f>
        <v>1</v>
      </c>
    </row>
    <row r="611" spans="1:5" x14ac:dyDescent="0.25">
      <c r="A611" t="s">
        <v>1392</v>
      </c>
      <c r="B611" t="s">
        <v>127</v>
      </c>
      <c r="C611">
        <v>0.3</v>
      </c>
      <c r="D611">
        <v>0</v>
      </c>
      <c r="E611" t="str">
        <f>+IFERROR(VLOOKUP(Tabla3[[#This Row],[CODIGO DE BARRRA]],Hoja1!A:H,6,FALSE),"No Existe")</f>
        <v>0</v>
      </c>
    </row>
    <row r="612" spans="1:5" x14ac:dyDescent="0.25">
      <c r="A612" t="s">
        <v>1393</v>
      </c>
      <c r="B612" t="s">
        <v>202</v>
      </c>
      <c r="C612">
        <v>1.1000000000000001</v>
      </c>
      <c r="D612">
        <v>-2</v>
      </c>
      <c r="E612" t="str">
        <f>+IFERROR(VLOOKUP(Tabla3[[#This Row],[CODIGO DE BARRRA]],Hoja1!A:H,6,FALSE),"No Existe")</f>
        <v>0</v>
      </c>
    </row>
    <row r="613" spans="1:5" x14ac:dyDescent="0.25">
      <c r="A613" t="s">
        <v>1394</v>
      </c>
      <c r="B613" t="s">
        <v>599</v>
      </c>
      <c r="C613">
        <v>1.4</v>
      </c>
      <c r="D613">
        <v>0</v>
      </c>
      <c r="E613" t="str">
        <f>+IFERROR(VLOOKUP(Tabla3[[#This Row],[CODIGO DE BARRRA]],Hoja1!A:H,6,FALSE),"No Existe")</f>
        <v>0</v>
      </c>
    </row>
    <row r="614" spans="1:5" x14ac:dyDescent="0.25">
      <c r="A614" t="s">
        <v>1395</v>
      </c>
      <c r="B614" t="s">
        <v>586</v>
      </c>
      <c r="C614">
        <v>1.5</v>
      </c>
      <c r="D614">
        <v>-1</v>
      </c>
      <c r="E614" t="str">
        <f>+IFERROR(VLOOKUP(Tabla3[[#This Row],[CODIGO DE BARRRA]],Hoja1!A:H,6,FALSE),"No Existe")</f>
        <v>0</v>
      </c>
    </row>
    <row r="615" spans="1:5" x14ac:dyDescent="0.25">
      <c r="A615" t="s">
        <v>1396</v>
      </c>
      <c r="B615" t="s">
        <v>25</v>
      </c>
      <c r="C615">
        <v>22</v>
      </c>
      <c r="D615">
        <v>0.76999999999999935</v>
      </c>
      <c r="E615" t="str">
        <f>+IFERROR(VLOOKUP(Tabla3[[#This Row],[CODIGO DE BARRRA]],Hoja1!A:H,6,FALSE),"No Existe")</f>
        <v>1</v>
      </c>
    </row>
    <row r="616" spans="1:5" x14ac:dyDescent="0.25">
      <c r="A616" t="s">
        <v>1397</v>
      </c>
      <c r="B616" t="s">
        <v>401</v>
      </c>
      <c r="C616">
        <v>3.7</v>
      </c>
      <c r="D616">
        <v>-2</v>
      </c>
      <c r="E616" t="str">
        <f>+IFERROR(VLOOKUP(Tabla3[[#This Row],[CODIGO DE BARRRA]],Hoja1!A:H,6,FALSE),"No Existe")</f>
        <v>0</v>
      </c>
    </row>
    <row r="617" spans="1:5" x14ac:dyDescent="0.25">
      <c r="A617" t="s">
        <v>1398</v>
      </c>
      <c r="B617" t="s">
        <v>575</v>
      </c>
      <c r="C617">
        <v>1.05</v>
      </c>
      <c r="D617">
        <v>-4</v>
      </c>
      <c r="E617" t="str">
        <f>+IFERROR(VLOOKUP(Tabla3[[#This Row],[CODIGO DE BARRRA]],Hoja1!A:H,6,FALSE),"No Existe")</f>
        <v>0</v>
      </c>
    </row>
    <row r="618" spans="1:5" x14ac:dyDescent="0.25">
      <c r="A618" t="s">
        <v>1399</v>
      </c>
      <c r="B618" t="s">
        <v>169</v>
      </c>
      <c r="C618">
        <v>1.05</v>
      </c>
      <c r="D618">
        <v>-4</v>
      </c>
      <c r="E618" t="str">
        <f>+IFERROR(VLOOKUP(Tabla3[[#This Row],[CODIGO DE BARRRA]],Hoja1!A:H,6,FALSE),"No Existe")</f>
        <v>0</v>
      </c>
    </row>
    <row r="619" spans="1:5" x14ac:dyDescent="0.25">
      <c r="A619" t="s">
        <v>1400</v>
      </c>
      <c r="B619" t="s">
        <v>369</v>
      </c>
      <c r="C619">
        <v>11</v>
      </c>
      <c r="D619">
        <v>-4.9049999999999994</v>
      </c>
      <c r="E619" t="str">
        <f>+IFERROR(VLOOKUP(Tabla3[[#This Row],[CODIGO DE BARRRA]],Hoja1!A:H,6,FALSE),"No Existe")</f>
        <v>0</v>
      </c>
    </row>
    <row r="620" spans="1:5" x14ac:dyDescent="0.25">
      <c r="A620" t="s">
        <v>1401</v>
      </c>
      <c r="B620" t="s">
        <v>30</v>
      </c>
      <c r="C620">
        <v>1.46</v>
      </c>
      <c r="D620">
        <v>-1</v>
      </c>
      <c r="E620" t="str">
        <f>+IFERROR(VLOOKUP(Tabla3[[#This Row],[CODIGO DE BARRRA]],Hoja1!A:H,6,FALSE),"No Existe")</f>
        <v>0</v>
      </c>
    </row>
    <row r="621" spans="1:5" x14ac:dyDescent="0.25">
      <c r="A621" t="s">
        <v>1402</v>
      </c>
      <c r="B621" t="s">
        <v>389</v>
      </c>
      <c r="C621">
        <v>0.45</v>
      </c>
      <c r="D621">
        <v>2</v>
      </c>
      <c r="E621" t="str">
        <f>+IFERROR(VLOOKUP(Tabla3[[#This Row],[CODIGO DE BARRRA]],Hoja1!A:H,6,FALSE),"No Existe")</f>
        <v>1</v>
      </c>
    </row>
    <row r="622" spans="1:5" x14ac:dyDescent="0.25">
      <c r="A622" t="s">
        <v>1403</v>
      </c>
      <c r="B622" t="s">
        <v>356</v>
      </c>
      <c r="C622">
        <v>2.2000000000000002</v>
      </c>
      <c r="D622">
        <v>0</v>
      </c>
      <c r="E622" t="str">
        <f>+IFERROR(VLOOKUP(Tabla3[[#This Row],[CODIGO DE BARRRA]],Hoja1!A:H,6,FALSE),"No Existe")</f>
        <v>0</v>
      </c>
    </row>
    <row r="623" spans="1:5" x14ac:dyDescent="0.25">
      <c r="A623" t="s">
        <v>1404</v>
      </c>
      <c r="B623" t="s">
        <v>778</v>
      </c>
      <c r="C623">
        <v>2</v>
      </c>
      <c r="D623">
        <v>0</v>
      </c>
      <c r="E623" t="str">
        <f>+IFERROR(VLOOKUP(Tabla3[[#This Row],[CODIGO DE BARRRA]],Hoja1!A:H,6,FALSE),"No Existe")</f>
        <v>No Existe</v>
      </c>
    </row>
    <row r="624" spans="1:5" x14ac:dyDescent="0.25">
      <c r="A624" t="s">
        <v>1405</v>
      </c>
      <c r="B624" t="s">
        <v>506</v>
      </c>
      <c r="C624">
        <v>2.1</v>
      </c>
      <c r="D624">
        <v>0</v>
      </c>
      <c r="E624" t="str">
        <f>+IFERROR(VLOOKUP(Tabla3[[#This Row],[CODIGO DE BARRRA]],Hoja1!A:H,6,FALSE),"No Existe")</f>
        <v>0</v>
      </c>
    </row>
    <row r="625" spans="1:5" x14ac:dyDescent="0.25">
      <c r="A625" t="s">
        <v>1406</v>
      </c>
      <c r="B625" t="s">
        <v>203</v>
      </c>
      <c r="C625">
        <v>2.08</v>
      </c>
      <c r="D625">
        <v>0</v>
      </c>
      <c r="E625" t="str">
        <f>+IFERROR(VLOOKUP(Tabla3[[#This Row],[CODIGO DE BARRRA]],Hoja1!A:H,6,FALSE),"No Existe")</f>
        <v>0</v>
      </c>
    </row>
    <row r="626" spans="1:5" x14ac:dyDescent="0.25">
      <c r="A626" t="s">
        <v>1407</v>
      </c>
      <c r="B626" t="s">
        <v>257</v>
      </c>
      <c r="C626">
        <v>0.9</v>
      </c>
      <c r="D626">
        <v>13</v>
      </c>
      <c r="E626" t="str">
        <f>+IFERROR(VLOOKUP(Tabla3[[#This Row],[CODIGO DE BARRRA]],Hoja1!A:H,6,FALSE),"No Existe")</f>
        <v>1</v>
      </c>
    </row>
    <row r="627" spans="1:5" x14ac:dyDescent="0.25">
      <c r="A627" t="s">
        <v>1408</v>
      </c>
      <c r="B627" t="s">
        <v>534</v>
      </c>
      <c r="C627">
        <v>1.8</v>
      </c>
      <c r="D627">
        <v>0</v>
      </c>
      <c r="E627" t="str">
        <f>+IFERROR(VLOOKUP(Tabla3[[#This Row],[CODIGO DE BARRRA]],Hoja1!A:H,6,FALSE),"No Existe")</f>
        <v>0</v>
      </c>
    </row>
    <row r="628" spans="1:5" x14ac:dyDescent="0.25">
      <c r="A628" t="s">
        <v>1409</v>
      </c>
      <c r="B628" t="s">
        <v>525</v>
      </c>
      <c r="C628">
        <v>1.4</v>
      </c>
      <c r="D628">
        <v>4</v>
      </c>
      <c r="E628" t="str">
        <f>+IFERROR(VLOOKUP(Tabla3[[#This Row],[CODIGO DE BARRRA]],Hoja1!A:H,6,FALSE),"No Existe")</f>
        <v>1</v>
      </c>
    </row>
    <row r="629" spans="1:5" x14ac:dyDescent="0.25">
      <c r="A629" t="s">
        <v>1410</v>
      </c>
      <c r="B629" t="s">
        <v>355</v>
      </c>
      <c r="C629">
        <v>1</v>
      </c>
      <c r="D629">
        <v>8</v>
      </c>
      <c r="E629" t="str">
        <f>+IFERROR(VLOOKUP(Tabla3[[#This Row],[CODIGO DE BARRRA]],Hoja1!A:H,6,FALSE),"No Existe")</f>
        <v>1</v>
      </c>
    </row>
    <row r="630" spans="1:5" x14ac:dyDescent="0.25">
      <c r="A630" t="s">
        <v>1411</v>
      </c>
      <c r="B630" t="s">
        <v>223</v>
      </c>
      <c r="C630">
        <v>0.8</v>
      </c>
      <c r="D630">
        <v>0</v>
      </c>
      <c r="E630" t="str">
        <f>+IFERROR(VLOOKUP(Tabla3[[#This Row],[CODIGO DE BARRRA]],Hoja1!A:H,6,FALSE),"No Existe")</f>
        <v>0</v>
      </c>
    </row>
    <row r="631" spans="1:5" x14ac:dyDescent="0.25">
      <c r="A631" t="s">
        <v>1412</v>
      </c>
      <c r="B631" t="s">
        <v>382</v>
      </c>
      <c r="C631">
        <v>1.8</v>
      </c>
      <c r="D631">
        <v>0</v>
      </c>
      <c r="E631" t="str">
        <f>+IFERROR(VLOOKUP(Tabla3[[#This Row],[CODIGO DE BARRRA]],Hoja1!A:H,6,FALSE),"No Existe")</f>
        <v>0</v>
      </c>
    </row>
    <row r="632" spans="1:5" x14ac:dyDescent="0.25">
      <c r="A632" t="s">
        <v>1413</v>
      </c>
      <c r="B632" t="s">
        <v>211</v>
      </c>
      <c r="C632">
        <v>6</v>
      </c>
      <c r="D632">
        <v>0</v>
      </c>
      <c r="E632" t="str">
        <f>+IFERROR(VLOOKUP(Tabla3[[#This Row],[CODIGO DE BARRRA]],Hoja1!A:H,6,FALSE),"No Existe")</f>
        <v>0</v>
      </c>
    </row>
    <row r="633" spans="1:5" x14ac:dyDescent="0.25">
      <c r="A633" t="s">
        <v>1414</v>
      </c>
      <c r="B633" t="s">
        <v>101</v>
      </c>
      <c r="C633">
        <v>1</v>
      </c>
      <c r="D633">
        <v>2</v>
      </c>
      <c r="E633" t="str">
        <f>+IFERROR(VLOOKUP(Tabla3[[#This Row],[CODIGO DE BARRRA]],Hoja1!A:H,6,FALSE),"No Existe")</f>
        <v>1</v>
      </c>
    </row>
    <row r="634" spans="1:5" x14ac:dyDescent="0.25">
      <c r="A634" t="s">
        <v>1415</v>
      </c>
      <c r="B634" t="s">
        <v>779</v>
      </c>
      <c r="C634">
        <v>1</v>
      </c>
      <c r="D634">
        <v>10</v>
      </c>
      <c r="E634" t="str">
        <f>+IFERROR(VLOOKUP(Tabla3[[#This Row],[CODIGO DE BARRRA]],Hoja1!A:H,6,FALSE),"No Existe")</f>
        <v>No Existe</v>
      </c>
    </row>
    <row r="635" spans="1:5" x14ac:dyDescent="0.25">
      <c r="A635" t="s">
        <v>1416</v>
      </c>
      <c r="B635" t="s">
        <v>477</v>
      </c>
      <c r="C635">
        <v>1.8</v>
      </c>
      <c r="D635">
        <v>0</v>
      </c>
      <c r="E635" t="str">
        <f>+IFERROR(VLOOKUP(Tabla3[[#This Row],[CODIGO DE BARRRA]],Hoja1!A:H,6,FALSE),"No Existe")</f>
        <v>0</v>
      </c>
    </row>
    <row r="636" spans="1:5" x14ac:dyDescent="0.25">
      <c r="A636" t="s">
        <v>1417</v>
      </c>
      <c r="B636" t="s">
        <v>595</v>
      </c>
      <c r="C636">
        <v>0.55000000000000004</v>
      </c>
      <c r="D636">
        <v>3</v>
      </c>
      <c r="E636" t="str">
        <f>+IFERROR(VLOOKUP(Tabla3[[#This Row],[CODIGO DE BARRRA]],Hoja1!A:H,6,FALSE),"No Existe")</f>
        <v>1</v>
      </c>
    </row>
    <row r="637" spans="1:5" x14ac:dyDescent="0.25">
      <c r="A637" t="s">
        <v>1418</v>
      </c>
      <c r="B637" t="s">
        <v>381</v>
      </c>
      <c r="C637">
        <v>1.7</v>
      </c>
      <c r="D637">
        <v>0</v>
      </c>
      <c r="E637" t="str">
        <f>+IFERROR(VLOOKUP(Tabla3[[#This Row],[CODIGO DE BARRRA]],Hoja1!A:H,6,FALSE),"No Existe")</f>
        <v>0</v>
      </c>
    </row>
    <row r="638" spans="1:5" x14ac:dyDescent="0.25">
      <c r="A638" t="s">
        <v>1419</v>
      </c>
      <c r="B638" t="s">
        <v>527</v>
      </c>
      <c r="C638">
        <v>2.4</v>
      </c>
      <c r="D638">
        <v>0</v>
      </c>
      <c r="E638" t="str">
        <f>+IFERROR(VLOOKUP(Tabla3[[#This Row],[CODIGO DE BARRRA]],Hoja1!A:H,6,FALSE),"No Existe")</f>
        <v>0</v>
      </c>
    </row>
    <row r="639" spans="1:5" x14ac:dyDescent="0.25">
      <c r="A639" t="s">
        <v>1420</v>
      </c>
      <c r="B639" t="s">
        <v>493</v>
      </c>
      <c r="C639">
        <v>3.3</v>
      </c>
      <c r="D639">
        <v>0</v>
      </c>
      <c r="E639" t="str">
        <f>+IFERROR(VLOOKUP(Tabla3[[#This Row],[CODIGO DE BARRRA]],Hoja1!A:H,6,FALSE),"No Existe")</f>
        <v>0</v>
      </c>
    </row>
    <row r="640" spans="1:5" x14ac:dyDescent="0.25">
      <c r="A640" t="s">
        <v>1421</v>
      </c>
      <c r="B640" t="s">
        <v>306</v>
      </c>
      <c r="C640">
        <v>1.2</v>
      </c>
      <c r="D640">
        <v>4</v>
      </c>
      <c r="E640" t="str">
        <f>+IFERROR(VLOOKUP(Tabla3[[#This Row],[CODIGO DE BARRRA]],Hoja1!A:H,6,FALSE),"No Existe")</f>
        <v>1</v>
      </c>
    </row>
    <row r="641" spans="1:5" x14ac:dyDescent="0.25">
      <c r="A641" t="s">
        <v>1422</v>
      </c>
      <c r="B641" t="s">
        <v>113</v>
      </c>
      <c r="C641">
        <v>2.4</v>
      </c>
      <c r="D641">
        <v>-1</v>
      </c>
      <c r="E641" t="str">
        <f>+IFERROR(VLOOKUP(Tabla3[[#This Row],[CODIGO DE BARRRA]],Hoja1!A:H,6,FALSE),"No Existe")</f>
        <v>0</v>
      </c>
    </row>
    <row r="642" spans="1:5" x14ac:dyDescent="0.25">
      <c r="A642" t="s">
        <v>1423</v>
      </c>
      <c r="B642" t="s">
        <v>554</v>
      </c>
      <c r="C642">
        <v>0.45</v>
      </c>
      <c r="D642">
        <v>0</v>
      </c>
      <c r="E642" t="str">
        <f>+IFERROR(VLOOKUP(Tabla3[[#This Row],[CODIGO DE BARRRA]],Hoja1!A:H,6,FALSE),"No Existe")</f>
        <v>0</v>
      </c>
    </row>
    <row r="643" spans="1:5" x14ac:dyDescent="0.25">
      <c r="A643" t="s">
        <v>1424</v>
      </c>
      <c r="B643" t="s">
        <v>244</v>
      </c>
      <c r="C643">
        <v>1.3</v>
      </c>
      <c r="D643">
        <v>7</v>
      </c>
      <c r="E643" t="str">
        <f>+IFERROR(VLOOKUP(Tabla3[[#This Row],[CODIGO DE BARRRA]],Hoja1!A:H,6,FALSE),"No Existe")</f>
        <v>1</v>
      </c>
    </row>
    <row r="644" spans="1:5" x14ac:dyDescent="0.25">
      <c r="A644" t="s">
        <v>1425</v>
      </c>
      <c r="B644" t="s">
        <v>111</v>
      </c>
      <c r="C644">
        <v>7.1</v>
      </c>
      <c r="D644">
        <v>0.10000000000000003</v>
      </c>
      <c r="E644" t="str">
        <f>+IFERROR(VLOOKUP(Tabla3[[#This Row],[CODIGO DE BARRRA]],Hoja1!A:H,6,FALSE),"No Existe")</f>
        <v>0</v>
      </c>
    </row>
    <row r="645" spans="1:5" x14ac:dyDescent="0.25">
      <c r="A645" t="s">
        <v>1426</v>
      </c>
      <c r="B645" t="s">
        <v>109</v>
      </c>
      <c r="C645">
        <v>0.45</v>
      </c>
      <c r="D645">
        <v>0</v>
      </c>
      <c r="E645" t="str">
        <f>+IFERROR(VLOOKUP(Tabla3[[#This Row],[CODIGO DE BARRRA]],Hoja1!A:H,6,FALSE),"No Existe")</f>
        <v>0</v>
      </c>
    </row>
    <row r="646" spans="1:5" x14ac:dyDescent="0.25">
      <c r="A646" t="s">
        <v>1427</v>
      </c>
      <c r="B646" t="s">
        <v>28</v>
      </c>
      <c r="C646">
        <v>3</v>
      </c>
      <c r="D646">
        <v>2</v>
      </c>
      <c r="E646" t="str">
        <f>+IFERROR(VLOOKUP(Tabla3[[#This Row],[CODIGO DE BARRRA]],Hoja1!A:H,6,FALSE),"No Existe")</f>
        <v>1</v>
      </c>
    </row>
    <row r="647" spans="1:5" x14ac:dyDescent="0.25">
      <c r="A647" t="s">
        <v>1428</v>
      </c>
      <c r="B647" t="s">
        <v>452</v>
      </c>
      <c r="C647">
        <v>0.9</v>
      </c>
      <c r="D647">
        <v>6</v>
      </c>
      <c r="E647" t="str">
        <f>+IFERROR(VLOOKUP(Tabla3[[#This Row],[CODIGO DE BARRRA]],Hoja1!A:H,6,FALSE),"No Existe")</f>
        <v>1</v>
      </c>
    </row>
    <row r="648" spans="1:5" x14ac:dyDescent="0.25">
      <c r="A648" t="s">
        <v>1429</v>
      </c>
      <c r="B648" t="s">
        <v>544</v>
      </c>
      <c r="C648">
        <v>0.8</v>
      </c>
      <c r="D648">
        <v>2</v>
      </c>
      <c r="E648" t="str">
        <f>+IFERROR(VLOOKUP(Tabla3[[#This Row],[CODIGO DE BARRRA]],Hoja1!A:H,6,FALSE),"No Existe")</f>
        <v>1</v>
      </c>
    </row>
    <row r="649" spans="1:5" x14ac:dyDescent="0.25">
      <c r="A649" t="s">
        <v>1430</v>
      </c>
      <c r="B649" t="s">
        <v>351</v>
      </c>
      <c r="C649">
        <v>2.7</v>
      </c>
      <c r="D649">
        <v>0</v>
      </c>
      <c r="E649" t="str">
        <f>+IFERROR(VLOOKUP(Tabla3[[#This Row],[CODIGO DE BARRRA]],Hoja1!A:H,6,FALSE),"No Existe")</f>
        <v>0</v>
      </c>
    </row>
    <row r="650" spans="1:5" x14ac:dyDescent="0.25">
      <c r="A650" t="s">
        <v>1431</v>
      </c>
      <c r="B650" t="s">
        <v>365</v>
      </c>
      <c r="C650">
        <v>20</v>
      </c>
      <c r="D650">
        <v>0.40000000000000013</v>
      </c>
      <c r="E650" t="str">
        <f>+IFERROR(VLOOKUP(Tabla3[[#This Row],[CODIGO DE BARRRA]],Hoja1!A:H,6,FALSE),"No Existe")</f>
        <v>1</v>
      </c>
    </row>
    <row r="651" spans="1:5" x14ac:dyDescent="0.25">
      <c r="A651" t="s">
        <v>1432</v>
      </c>
      <c r="B651" t="s">
        <v>553</v>
      </c>
      <c r="C651">
        <v>1</v>
      </c>
      <c r="D651">
        <v>0</v>
      </c>
      <c r="E651" t="str">
        <f>+IFERROR(VLOOKUP(Tabla3[[#This Row],[CODIGO DE BARRRA]],Hoja1!A:H,6,FALSE),"No Existe")</f>
        <v>0</v>
      </c>
    </row>
    <row r="652" spans="1:5" x14ac:dyDescent="0.25">
      <c r="A652" t="s">
        <v>1433</v>
      </c>
      <c r="B652" t="s">
        <v>154</v>
      </c>
      <c r="C652">
        <v>2.2000000000000002</v>
      </c>
      <c r="D652">
        <v>0</v>
      </c>
      <c r="E652" t="str">
        <f>+IFERROR(VLOOKUP(Tabla3[[#This Row],[CODIGO DE BARRRA]],Hoja1!A:H,6,FALSE),"No Existe")</f>
        <v>0</v>
      </c>
    </row>
    <row r="653" spans="1:5" x14ac:dyDescent="0.25">
      <c r="A653" t="s">
        <v>1434</v>
      </c>
      <c r="B653" t="s">
        <v>259</v>
      </c>
      <c r="C653">
        <v>0.05</v>
      </c>
      <c r="D653">
        <v>22</v>
      </c>
      <c r="E653" t="str">
        <f>+IFERROR(VLOOKUP(Tabla3[[#This Row],[CODIGO DE BARRRA]],Hoja1!A:H,6,FALSE),"No Existe")</f>
        <v>1</v>
      </c>
    </row>
    <row r="654" spans="1:5" x14ac:dyDescent="0.25">
      <c r="A654" t="s">
        <v>1435</v>
      </c>
      <c r="B654" t="s">
        <v>460</v>
      </c>
      <c r="C654">
        <v>3.4</v>
      </c>
      <c r="D654">
        <v>-2</v>
      </c>
      <c r="E654" t="str">
        <f>+IFERROR(VLOOKUP(Tabla3[[#This Row],[CODIGO DE BARRRA]],Hoja1!A:H,6,FALSE),"No Existe")</f>
        <v>0</v>
      </c>
    </row>
    <row r="655" spans="1:5" x14ac:dyDescent="0.25">
      <c r="A655" t="s">
        <v>1436</v>
      </c>
      <c r="B655" t="s">
        <v>780</v>
      </c>
      <c r="C655">
        <v>1.8</v>
      </c>
      <c r="D655">
        <v>-1</v>
      </c>
      <c r="E655" t="str">
        <f>+IFERROR(VLOOKUP(Tabla3[[#This Row],[CODIGO DE BARRRA]],Hoja1!A:H,6,FALSE),"No Existe")</f>
        <v>No Existe</v>
      </c>
    </row>
    <row r="656" spans="1:5" x14ac:dyDescent="0.25">
      <c r="A656" t="s">
        <v>1437</v>
      </c>
      <c r="B656" t="s">
        <v>40</v>
      </c>
      <c r="C656">
        <v>1</v>
      </c>
      <c r="D656">
        <v>4</v>
      </c>
      <c r="E656" t="str">
        <f>+IFERROR(VLOOKUP(Tabla3[[#This Row],[CODIGO DE BARRRA]],Hoja1!A:H,6,FALSE),"No Existe")</f>
        <v>1</v>
      </c>
    </row>
    <row r="657" spans="1:5" x14ac:dyDescent="0.25">
      <c r="A657" t="s">
        <v>1438</v>
      </c>
      <c r="B657" t="s">
        <v>781</v>
      </c>
      <c r="C657">
        <v>1.9</v>
      </c>
      <c r="D657">
        <v>1</v>
      </c>
      <c r="E657" t="str">
        <f>+IFERROR(VLOOKUP(Tabla3[[#This Row],[CODIGO DE BARRRA]],Hoja1!A:H,6,FALSE),"No Existe")</f>
        <v>No Existe</v>
      </c>
    </row>
    <row r="658" spans="1:5" x14ac:dyDescent="0.25">
      <c r="A658" t="s">
        <v>1439</v>
      </c>
      <c r="B658" t="s">
        <v>782</v>
      </c>
      <c r="C658">
        <v>8.8000000000000007</v>
      </c>
      <c r="D658">
        <v>0.4</v>
      </c>
      <c r="E658" t="str">
        <f>+IFERROR(VLOOKUP(Tabla3[[#This Row],[CODIGO DE BARRRA]],Hoja1!A:H,6,FALSE),"No Existe")</f>
        <v>No Existe</v>
      </c>
    </row>
    <row r="659" spans="1:5" x14ac:dyDescent="0.25">
      <c r="A659" t="s">
        <v>1440</v>
      </c>
      <c r="B659" t="s">
        <v>783</v>
      </c>
      <c r="C659">
        <v>2.2999999999999998</v>
      </c>
      <c r="D659">
        <v>1</v>
      </c>
      <c r="E659" t="str">
        <f>+IFERROR(VLOOKUP(Tabla3[[#This Row],[CODIGO DE BARRRA]],Hoja1!A:H,6,FALSE),"No Existe")</f>
        <v>No Existe</v>
      </c>
    </row>
    <row r="660" spans="1:5" x14ac:dyDescent="0.25">
      <c r="A660" t="s">
        <v>1718</v>
      </c>
      <c r="B660" t="s">
        <v>1731</v>
      </c>
      <c r="C660">
        <v>1.9</v>
      </c>
      <c r="D660">
        <v>0</v>
      </c>
      <c r="E660" t="str">
        <f>+IFERROR(VLOOKUP(Tabla3[[#This Row],[CODIGO DE BARRRA]],Hoja1!A:H,6,FALSE),"No Existe")</f>
        <v>No Existe</v>
      </c>
    </row>
    <row r="661" spans="1:5" x14ac:dyDescent="0.25">
      <c r="A661" t="s">
        <v>1719</v>
      </c>
      <c r="B661" t="s">
        <v>1732</v>
      </c>
      <c r="C661">
        <v>4.55</v>
      </c>
      <c r="D661">
        <v>0.69000000000000006</v>
      </c>
      <c r="E661" t="str">
        <f>+IFERROR(VLOOKUP(Tabla3[[#This Row],[CODIGO DE BARRRA]],Hoja1!A:H,6,FALSE),"No Existe")</f>
        <v>No Existe</v>
      </c>
    </row>
    <row r="662" spans="1:5" x14ac:dyDescent="0.25">
      <c r="A662" t="s">
        <v>1720</v>
      </c>
      <c r="B662" t="s">
        <v>1733</v>
      </c>
      <c r="C662">
        <v>1.2</v>
      </c>
      <c r="D662">
        <v>3</v>
      </c>
      <c r="E662" t="str">
        <f>+IFERROR(VLOOKUP(Tabla3[[#This Row],[CODIGO DE BARRRA]],Hoja1!A:H,6,FALSE),"No Existe")</f>
        <v>No Existe</v>
      </c>
    </row>
    <row r="663" spans="1:5" x14ac:dyDescent="0.25">
      <c r="A663" t="s">
        <v>1721</v>
      </c>
      <c r="B663" t="s">
        <v>1734</v>
      </c>
      <c r="C663">
        <v>2.8</v>
      </c>
      <c r="D663">
        <v>7</v>
      </c>
      <c r="E663" t="str">
        <f>+IFERROR(VLOOKUP(Tabla3[[#This Row],[CODIGO DE BARRRA]],Hoja1!A:H,6,FALSE),"No Existe")</f>
        <v>No Existe</v>
      </c>
    </row>
    <row r="664" spans="1:5" x14ac:dyDescent="0.25">
      <c r="A664" t="s">
        <v>1722</v>
      </c>
      <c r="B664" t="s">
        <v>1735</v>
      </c>
      <c r="C664">
        <v>2.2999999999999998</v>
      </c>
      <c r="D664">
        <v>7</v>
      </c>
      <c r="E664" t="str">
        <f>+IFERROR(VLOOKUP(Tabla3[[#This Row],[CODIGO DE BARRRA]],Hoja1!A:H,6,FALSE),"No Existe")</f>
        <v>No Existe</v>
      </c>
    </row>
    <row r="665" spans="1:5" x14ac:dyDescent="0.25">
      <c r="A665" t="s">
        <v>1441</v>
      </c>
      <c r="B665" t="s">
        <v>784</v>
      </c>
      <c r="C665">
        <v>1.5</v>
      </c>
      <c r="D665">
        <v>0</v>
      </c>
      <c r="E665" t="str">
        <f>+IFERROR(VLOOKUP(Tabla3[[#This Row],[CODIGO DE BARRRA]],Hoja1!A:H,6,FALSE),"No Existe")</f>
        <v>No Existe</v>
      </c>
    </row>
    <row r="666" spans="1:5" x14ac:dyDescent="0.25">
      <c r="A666" t="s">
        <v>1442</v>
      </c>
      <c r="B666" t="s">
        <v>53</v>
      </c>
      <c r="C666">
        <v>1.2</v>
      </c>
      <c r="D666">
        <v>0</v>
      </c>
      <c r="E666" t="str">
        <f>+IFERROR(VLOOKUP(Tabla3[[#This Row],[CODIGO DE BARRRA]],Hoja1!A:H,6,FALSE),"No Existe")</f>
        <v>0</v>
      </c>
    </row>
    <row r="667" spans="1:5" x14ac:dyDescent="0.25">
      <c r="A667" t="s">
        <v>1443</v>
      </c>
      <c r="B667" t="s">
        <v>166</v>
      </c>
      <c r="C667">
        <v>0.25</v>
      </c>
      <c r="D667">
        <v>0</v>
      </c>
      <c r="E667" t="str">
        <f>+IFERROR(VLOOKUP(Tabla3[[#This Row],[CODIGO DE BARRRA]],Hoja1!A:H,6,FALSE),"No Existe")</f>
        <v>0</v>
      </c>
    </row>
    <row r="668" spans="1:5" x14ac:dyDescent="0.25">
      <c r="A668" t="s">
        <v>1444</v>
      </c>
      <c r="B668" t="s">
        <v>164</v>
      </c>
      <c r="C668">
        <v>4.0199999999999996</v>
      </c>
      <c r="D668">
        <v>0</v>
      </c>
      <c r="E668" t="str">
        <f>+IFERROR(VLOOKUP(Tabla3[[#This Row],[CODIGO DE BARRRA]],Hoja1!A:H,6,FALSE),"No Existe")</f>
        <v>0</v>
      </c>
    </row>
    <row r="669" spans="1:5" x14ac:dyDescent="0.25">
      <c r="A669" t="s">
        <v>1445</v>
      </c>
      <c r="B669" t="s">
        <v>163</v>
      </c>
      <c r="C669">
        <v>3.93</v>
      </c>
      <c r="D669">
        <v>0</v>
      </c>
      <c r="E669" t="str">
        <f>+IFERROR(VLOOKUP(Tabla3[[#This Row],[CODIGO DE BARRRA]],Hoja1!A:H,6,FALSE),"No Existe")</f>
        <v>0</v>
      </c>
    </row>
    <row r="670" spans="1:5" x14ac:dyDescent="0.25">
      <c r="A670" t="s">
        <v>1446</v>
      </c>
      <c r="B670" t="s">
        <v>144</v>
      </c>
      <c r="C670">
        <v>1628.52</v>
      </c>
      <c r="D670">
        <v>0</v>
      </c>
      <c r="E670" t="str">
        <f>+IFERROR(VLOOKUP(Tabla3[[#This Row],[CODIGO DE BARRRA]],Hoja1!A:H,6,FALSE),"No Existe")</f>
        <v>0</v>
      </c>
    </row>
    <row r="671" spans="1:5" x14ac:dyDescent="0.25">
      <c r="A671" t="s">
        <v>1447</v>
      </c>
      <c r="B671" t="s">
        <v>165</v>
      </c>
      <c r="C671">
        <v>5.6</v>
      </c>
      <c r="D671">
        <v>0</v>
      </c>
      <c r="E671" t="str">
        <f>+IFERROR(VLOOKUP(Tabla3[[#This Row],[CODIGO DE BARRRA]],Hoja1!A:H,6,FALSE),"No Existe")</f>
        <v>0</v>
      </c>
    </row>
    <row r="672" spans="1:5" x14ac:dyDescent="0.25">
      <c r="A672" t="s">
        <v>1448</v>
      </c>
      <c r="B672" t="s">
        <v>54</v>
      </c>
      <c r="C672">
        <v>1.2</v>
      </c>
      <c r="D672">
        <v>0</v>
      </c>
      <c r="E672" t="str">
        <f>+IFERROR(VLOOKUP(Tabla3[[#This Row],[CODIGO DE BARRRA]],Hoja1!A:H,6,FALSE),"No Existe")</f>
        <v>0</v>
      </c>
    </row>
    <row r="673" spans="1:5" x14ac:dyDescent="0.25">
      <c r="A673" t="s">
        <v>1449</v>
      </c>
      <c r="B673" t="s">
        <v>340</v>
      </c>
      <c r="C673">
        <v>3</v>
      </c>
      <c r="D673">
        <v>0</v>
      </c>
      <c r="E673" t="str">
        <f>+IFERROR(VLOOKUP(Tabla3[[#This Row],[CODIGO DE BARRRA]],Hoja1!A:H,6,FALSE),"No Existe")</f>
        <v>0</v>
      </c>
    </row>
    <row r="674" spans="1:5" x14ac:dyDescent="0.25">
      <c r="A674" t="s">
        <v>1450</v>
      </c>
      <c r="B674" t="s">
        <v>142</v>
      </c>
      <c r="C674">
        <v>136.85</v>
      </c>
      <c r="D674">
        <v>0</v>
      </c>
      <c r="E674" t="str">
        <f>+IFERROR(VLOOKUP(Tabla3[[#This Row],[CODIGO DE BARRRA]],Hoja1!A:H,6,FALSE),"No Existe")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BasedeDatos</vt:lpstr>
      <vt:lpstr>HojadeDatos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2022-09-29T18:41:29Z</dcterms:created>
  <dcterms:modified xsi:type="dcterms:W3CDTF">2022-11-14T17:04:17Z</dcterms:modified>
</cp:coreProperties>
</file>